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66925"/>
  <mc:AlternateContent xmlns:mc="http://schemas.openxmlformats.org/markup-compatibility/2006">
    <mc:Choice Requires="x15">
      <x15ac:absPath xmlns:x15ac="http://schemas.microsoft.com/office/spreadsheetml/2010/11/ac" url="https://massgov.sharepoint.com/sites/VWA-GFS/VOCA_2021_2025/PMT/OMT/OMT Resources &amp; Training/OMT External Resources and Trainings/Trackers/"/>
    </mc:Choice>
  </mc:AlternateContent>
  <xr:revisionPtr revIDLastSave="268" documentId="8_{DE3B3CEE-A5FC-4BCC-AFCC-33B95D8369C2}" xr6:coauthVersionLast="47" xr6:coauthVersionMax="47" xr10:uidLastSave="{BAE5FD7B-0F42-404C-9892-731CDBCFE89C}"/>
  <bookViews>
    <workbookView xWindow="-28920" yWindow="-30" windowWidth="29040" windowHeight="15720" xr2:uid="{812CD415-8DC6-434B-A118-09E65BF1BBE0}"/>
  </bookViews>
  <sheets>
    <sheet name="Instructions" sheetId="18" r:id="rId1"/>
    <sheet name="OMT eGrants Report" sheetId="13" r:id="rId2"/>
    <sheet name="Demo and Services" sheetId="1" r:id="rId3"/>
    <sheet name="Goals" sheetId="16" r:id="rId4"/>
    <sheet name="Goals Transposed" sheetId="17" state="hidden" r:id="rId5"/>
    <sheet name="Goals Hidden" sheetId="6" state="hidden" r:id="rId6"/>
    <sheet name="Lists Hidden" sheetId="2" state="hidden" r:id="rId7"/>
  </sheets>
  <externalReferences>
    <externalReference r:id="rId8"/>
  </externalReferences>
  <definedNames>
    <definedName name="Administrative_Capacity">'Goals Hidden'!$C$19</definedName>
    <definedName name="Campus_Organizations">'Goals Hidden'!$F$2:$F$6</definedName>
    <definedName name="Case_Management_and_Client_Victim_Advocacy">'Goals Hidden'!$D$19:$L$19</definedName>
    <definedName name="Client_Participant_Self_Reported" localSheetId="0">#REF!</definedName>
    <definedName name="Client_Participant_Self_Reported">#REF!</definedName>
    <definedName name="Collaboration_Referral" localSheetId="0">#REF!</definedName>
    <definedName name="Collaboration_Referral">#REF!</definedName>
    <definedName name="Community_Engagement_and_Outreach">'Goals Hidden'!$M$19:$R$19</definedName>
    <definedName name="Community_Engagement_Outreach" localSheetId="0">#REF!</definedName>
    <definedName name="Community_Engagement_Outreach">#REF!</definedName>
    <definedName name="Crisis_Intervention_and_Hotline">'Goals Hidden'!$S$19:$W$19</definedName>
    <definedName name="Education_and_Training">'Goals Hidden'!$X$19:$AB$19</definedName>
    <definedName name="Financial_Reimbursement_or_Compensation">'Goals Hidden'!$AC$19:$AD$19</definedName>
    <definedName name="Government_Agencies">'Goals Hidden'!$C$2:$C$8</definedName>
    <definedName name="Housing_and_Shelter">'Goals Hidden'!$AE$19:$AK$19</definedName>
    <definedName name="Language_Access_and_Disabilities">'Goals Hidden'!$AL$19:$AO$19</definedName>
    <definedName name="Legal_Services_and_Legal_Advocacy">'Goals Hidden'!$AP$19:$AS$19</definedName>
    <definedName name="Medical_and_Forensic_Services">'Goals Hidden'!$AT$19:$AX$19</definedName>
    <definedName name="Mental_Health_Services">'Goals Hidden'!$AY$19:$AZ$19</definedName>
    <definedName name="Nonprofit_Organizations">'Goals Hidden'!$D$2:$D$11</definedName>
    <definedName name="Organizational_level" localSheetId="0">#REF!</definedName>
    <definedName name="Organizational_level">#REF!</definedName>
    <definedName name="Other" localSheetId="0">#REF!</definedName>
    <definedName name="Other">#REF!</definedName>
    <definedName name="Outreach">'Goals Hidden'!$M$19:$R$19</definedName>
    <definedName name="_xlnm.Print_Area" localSheetId="1">'OMT eGrants Report'!$A$1:$AE$316</definedName>
    <definedName name="Quality_of_Service_Provision" localSheetId="0">#REF!</definedName>
    <definedName name="Quality_of_Service_Provision">#REF!</definedName>
    <definedName name="Service_Population" localSheetId="0">#REF!</definedName>
    <definedName name="Service_Population">#REF!</definedName>
    <definedName name="Staff_Based_Staff_Reported" localSheetId="0">#REF!</definedName>
    <definedName name="Staff_Based_Staff_Reported">#REF!</definedName>
    <definedName name="To_advocate_on_behalf_of_client_victim_and_their_family_caregiver_in_order_to_meet_the_housing_needs_of_the_client_victim">'Goals Hidden'!$AH$20:$AH$24</definedName>
    <definedName name="To_advocate_on_behalf_of_the_client_victim_and_their_family_caregiver_in_order_to_meet_the_needs_of_the_client_victim">'Goals Hidden'!$D$20:$D$21</definedName>
    <definedName name="To_advocate_on_behalf_of_the_client_victim_in_order_to_achieve_systems_change">'Goals Hidden'!$F$20:$F$21</definedName>
    <definedName name="To_assist_the_client_victim’s_involvement_in_the_legal_system">'Goals Hidden'!$AR$20:$AR$26</definedName>
    <definedName name="To_coordinate_services_at_the_local__state_or_national_level_through_the_convening_of_collaborations_and_multidisciplinary_teams">'Goals Hidden'!$Q$20:$Q$25</definedName>
    <definedName name="To_engage_and_support_volunteers_and_interns_providing_support_to_victims_survivors_or_your_organization">'Goals Hidden'!$AB$20:$AB$24</definedName>
    <definedName name="To_engage_volunteers_and_interns_in_providing_support_to_clients_victims_at_your_organization">'Goals Hidden'!$AB$20:$AB$23</definedName>
    <definedName name="To_enhance_the_safety_of_the_client_victim">'Goals Hidden'!$I$20:$I$22</definedName>
    <definedName name="To_enhance_the_safety_of_the_client_victim_or_their_family_caregiver">'Goals Hidden'!$AX$20:$AX$22</definedName>
    <definedName name="To_ensure_that_the_client_victims_and_their_family_caregivers_are_provided_with_the_services_that_will_enhance_their_well_being">'Goals Hidden'!$G$20:$G$25</definedName>
    <definedName name="To_ensure_the_stability_of_survivor’s_future_housing">'Goals Hidden'!$AF$20:$AF$25</definedName>
    <definedName name="To_hire_and_support_case_managers_to_coordinate_services_for_clients_victims_at_your_organization">'Goals Hidden'!$K$20:$K$22</definedName>
    <definedName name="To_implement_protective_factors_and_reduce_risk_factors_in_a_community">'Goals Hidden'!$R$20:$R$24</definedName>
    <definedName name="To_improve_identification_and_awareness_of_client_victim_population">'Goals Hidden'!$O$20:$O$24</definedName>
    <definedName name="To_improve_the_provision_of_services_to_clients_victims_through_increased_administrative_capacity">'Goals Hidden'!$C$20:$C$30</definedName>
    <definedName name="To_improve_the_well_being_or_understanding_of_clients_victims_through_trainings__seminars_or_other_educational_opportunities">'Goals Hidden'!$Z$20:$Z$25</definedName>
    <definedName name="To_increase_knowledge__skills__or_competency_of_allied_service_professionals">'Goals Hidden'!$Y$20:$Y$27</definedName>
    <definedName name="To_increase_knowledge__skills__or_competency_of_staff">'Goals Hidden'!$X$20:$X$27</definedName>
    <definedName name="To_increase_the_access_of_individuals_into_systems_of_mental_health_care">'Goals Hidden'!$AZ$20:$AZ$23</definedName>
    <definedName name="To_increase_underserved_communities’_access_to_program_services">'Goals Hidden'!$M$20:$M$24</definedName>
    <definedName name="To_meet_the_legal_representation_needs_of_the_client_victim_of_crime">'Goals Hidden'!$AQ$20:$AQ$32</definedName>
    <definedName name="To_provide_a_multidisciplinary_response_to_comprehensively_address_the_needs_of_clients_victims">'Goals Hidden'!$L$20:$L$22</definedName>
    <definedName name="To_provide_access_to_safe_nights">'Goals Hidden'!$AE$20:$AE$23</definedName>
    <definedName name="To_provide_appropriate_and_high_quality_medical_care_to_victims_patients_clients">'Goals Hidden'!$AT$20:$AT$25</definedName>
    <definedName name="To_provide_clients_victims_and_their_family_caregiver_with_information_and_referrals_to_services_to_support_meeting_their_basic_needs_and_healing_from_their_victimization">'Goals Hidden'!$AV$20:$AV$24</definedName>
    <definedName name="To_provide_clients_victims_and_their_family_caregiver_with_information_and_referrals_to_services_to_support_meeting_their_housing_needs">'Goals Hidden'!$AI$20:$AI$24</definedName>
    <definedName name="To_provide_crisis_services_that_are_accessible_to_the_client_victim_population_served">'Goals Hidden'!$S$20:$S$26</definedName>
    <definedName name="To_provide_disabled_clients_victims_with_the_ability_to_access_systems_of_care">'Goals Hidden'!$AO$20:$AO$23</definedName>
    <definedName name="To_provide_emotional_support_to_clients_victims">'Goals Hidden'!$H$20:$H$22</definedName>
    <definedName name="To_provide_emotional_support_to_clients_victims_or_their_family_caregivers">'Goals Hidden'!$AW$20:$AW$22</definedName>
    <definedName name="To_provide_for_the_client_victim’s_basic_needs_and_emergency_financial_support">'Goals Hidden'!$AC$20:$AC$24</definedName>
    <definedName name="To_provide_for_the_stability_of_survivor_s_future_housing">'Goals Hidden'!$AF$20:$AF$24</definedName>
    <definedName name="To_provide_information_and_referrals_to_services_to_support_meeting_basic_needs_and_healing_from_victimization">'Goals Hidden'!$E$19:$E$25</definedName>
    <definedName name="To_provide_information_and_referrals_to_services_to_support_meeting_basic_needs_and_health_from_victimization">'Goals Hidden'!$T$20:$T$24</definedName>
    <definedName name="To_provide_LEP_co_workers_and_colleagues_with_the_ability_to_access_continuing_education_training_and_outreach_events_in_a_language_that_is_most_comfortable_for_them">'Goals Hidden'!$AA$20:$AA$23</definedName>
    <definedName name="To_provide_ready_and_efficient_access_to_interpretation_services_in_a_way_that_increases_the_provider’s_ability_to_provide_services_to_the_client">'Goals Hidden'!$AN$20:$AN$22</definedName>
    <definedName name="To_provide_ready_and_efficient_access_to_interpretation_services_in_a_way_that_increases_the_providers__ability_to_provide_services_to_the_client">'Goals Hidden'!$AN$20:$AN$22</definedName>
    <definedName name="To_provide_the_client_victim_with_information_to_engage_the_legal_system">'Goals Hidden'!$AS$20:$AS$28</definedName>
    <definedName name="To_provide_the_client_victim_with_the_ability_to_access_systems_of_care_in_a_preferred_language">'Goals Hidden'!$AL$20:$AL$25</definedName>
    <definedName name="To_provide_written_materials_and_forms_in_client_victim’s_preferred_language">'Goals Hidden'!$AM$20:$AM$25</definedName>
    <definedName name="To_raise_awareness_of_the_issue_or_of_the_services_that_you_offer">'Goals Hidden'!$N$20:$N$29</definedName>
    <definedName name="To_reduce_trauma_symptoms_and_or_facilitate_recovery_for_clients_victims">'Goals Hidden'!$AY$20:$AY$29</definedName>
    <definedName name="To_strengthen_relationships_with_other_service_providers">'Goals Hidden'!$P$20:$P$25</definedName>
    <definedName name="To_support_caregiver_or_family_members_of_the_client_victim">'Goals Hidden'!$J$20:$J$28</definedName>
    <definedName name="To_support_client_victim_in_maintaining_current_housing">'Goals Hidden'!$AG$20:$AG$24</definedName>
    <definedName name="To_support_client_victim’s_engagement_in_medical_systems_through_advocacy_and_accompaniment">'Goals Hidden'!$AU$20:$AU$24</definedName>
    <definedName name="To_support_client_victim’s_engagement_in_the_Victim_Compensation_process">'Goals Hidden'!$AD$20:$AD$23</definedName>
    <definedName name="To_support_the_client_victim’s_through_accompaniment_and_legal_advocacy">'Goals Hidden'!$AP$20:$AP$34</definedName>
    <definedName name="Tribal_Organizations">'Goals Hidden'!$E$2:$E$15</definedName>
    <definedName name="Type_Org_For_Goals" localSheetId="1">[1]Goals!$B$1:$F$1</definedName>
    <definedName name="Type_Org_For_Goals">'Goals Hidden'!$B$1:$F$1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82" i="13" l="1"/>
  <c r="C681" i="13"/>
  <c r="C680" i="13"/>
  <c r="C679" i="13"/>
  <c r="C678" i="13"/>
  <c r="C677" i="13"/>
  <c r="C675" i="13"/>
  <c r="C676" i="13"/>
  <c r="C669" i="13"/>
  <c r="C674" i="13"/>
  <c r="C673" i="13"/>
  <c r="C672" i="13"/>
  <c r="C671" i="13"/>
  <c r="C670" i="13"/>
  <c r="C665" i="13"/>
  <c r="C659" i="13"/>
  <c r="C667" i="13"/>
  <c r="C664" i="13"/>
  <c r="C663" i="13"/>
  <c r="C662" i="13"/>
  <c r="C661" i="13"/>
  <c r="C660" i="13"/>
  <c r="C658" i="13"/>
  <c r="C652" i="13"/>
  <c r="C657" i="13"/>
  <c r="C656" i="13"/>
  <c r="C655" i="13"/>
  <c r="C654" i="13"/>
  <c r="C653" i="13"/>
  <c r="C648" i="13"/>
  <c r="C642" i="13"/>
  <c r="C650" i="13"/>
  <c r="C647" i="13"/>
  <c r="C646" i="13"/>
  <c r="C645" i="13"/>
  <c r="C644" i="13"/>
  <c r="C643" i="13"/>
  <c r="C641" i="13"/>
  <c r="C640" i="13"/>
  <c r="C639" i="13"/>
  <c r="C638" i="13"/>
  <c r="C637" i="13"/>
  <c r="C636" i="13"/>
  <c r="C635" i="13"/>
  <c r="C631" i="13"/>
  <c r="C630" i="13"/>
  <c r="C629" i="13"/>
  <c r="C628" i="13"/>
  <c r="C627" i="13"/>
  <c r="C626" i="13"/>
  <c r="C625" i="13"/>
  <c r="C624" i="13"/>
  <c r="C623" i="13"/>
  <c r="C622" i="13"/>
  <c r="C621" i="13"/>
  <c r="C620" i="13"/>
  <c r="C619" i="13"/>
  <c r="C618" i="13"/>
  <c r="C614" i="13"/>
  <c r="C613" i="13"/>
  <c r="C612" i="13"/>
  <c r="C611" i="13"/>
  <c r="C610" i="13"/>
  <c r="C609" i="13"/>
  <c r="C608" i="13"/>
  <c r="C607" i="13"/>
  <c r="C606" i="13"/>
  <c r="C605" i="13"/>
  <c r="C604" i="13"/>
  <c r="C603" i="13"/>
  <c r="C602" i="13"/>
  <c r="C601" i="13"/>
  <c r="C597" i="13"/>
  <c r="C596" i="13"/>
  <c r="C595" i="13"/>
  <c r="C594" i="13"/>
  <c r="C593" i="13"/>
  <c r="C592" i="13"/>
  <c r="C591" i="13"/>
  <c r="C590" i="13"/>
  <c r="C589" i="13"/>
  <c r="C588" i="13"/>
  <c r="C587" i="13"/>
  <c r="C586" i="13"/>
  <c r="C585" i="13"/>
  <c r="C584" i="13"/>
  <c r="C580" i="13"/>
  <c r="C579" i="13"/>
  <c r="C578" i="13"/>
  <c r="C577" i="13"/>
  <c r="C576" i="13"/>
  <c r="C575" i="13"/>
  <c r="C574" i="13"/>
  <c r="C573" i="13"/>
  <c r="C572" i="13"/>
  <c r="C571" i="13"/>
  <c r="C570" i="13"/>
  <c r="C569" i="13"/>
  <c r="C568" i="13"/>
  <c r="C567" i="13"/>
  <c r="C563" i="13"/>
  <c r="C562" i="13"/>
  <c r="C561" i="13"/>
  <c r="C560" i="13"/>
  <c r="C559" i="13"/>
  <c r="C558" i="13"/>
  <c r="C557" i="13"/>
  <c r="C556" i="13"/>
  <c r="C555" i="13"/>
  <c r="C554" i="13"/>
  <c r="C553" i="13"/>
  <c r="C552" i="13"/>
  <c r="C551" i="13"/>
  <c r="C550" i="13"/>
  <c r="C546" i="13"/>
  <c r="C545" i="13"/>
  <c r="C544" i="13"/>
  <c r="C543" i="13"/>
  <c r="C542" i="13"/>
  <c r="C541" i="13"/>
  <c r="C540" i="13"/>
  <c r="C539" i="13"/>
  <c r="C538" i="13"/>
  <c r="C537" i="13"/>
  <c r="C536" i="13"/>
  <c r="C535" i="13"/>
  <c r="C534" i="13"/>
  <c r="C533" i="13"/>
  <c r="C529" i="13"/>
  <c r="C528" i="13"/>
  <c r="C527" i="13"/>
  <c r="C526" i="13"/>
  <c r="C525" i="13"/>
  <c r="C524" i="13"/>
  <c r="C523" i="13"/>
  <c r="C522" i="13"/>
  <c r="C521" i="13"/>
  <c r="C520" i="13"/>
  <c r="C517" i="13"/>
  <c r="C516" i="13"/>
  <c r="C519" i="13" l="1"/>
  <c r="C518" i="13"/>
  <c r="C510" i="13"/>
  <c r="C509" i="13"/>
  <c r="C508" i="13"/>
  <c r="C507" i="13"/>
  <c r="C506" i="13"/>
  <c r="C505" i="13"/>
  <c r="C504" i="13"/>
  <c r="C503" i="13"/>
  <c r="C502" i="13"/>
  <c r="C501" i="13"/>
  <c r="C500" i="13"/>
  <c r="C499" i="13"/>
  <c r="C498" i="13"/>
  <c r="C497" i="13"/>
  <c r="C493" i="13"/>
  <c r="C492" i="13"/>
  <c r="C491" i="13"/>
  <c r="C490" i="13"/>
  <c r="C489" i="13"/>
  <c r="C488" i="13"/>
  <c r="C487" i="13"/>
  <c r="C486" i="13"/>
  <c r="C485" i="13"/>
  <c r="C484" i="13"/>
  <c r="C483" i="13"/>
  <c r="C482" i="13"/>
  <c r="C481" i="13"/>
  <c r="C480" i="13"/>
  <c r="C476" i="13"/>
  <c r="C475" i="13"/>
  <c r="C474" i="13"/>
  <c r="C473" i="13"/>
  <c r="C472" i="13"/>
  <c r="C471" i="13"/>
  <c r="C470" i="13"/>
  <c r="C469" i="13"/>
  <c r="C468" i="13"/>
  <c r="C467" i="13"/>
  <c r="C466" i="13"/>
  <c r="C465" i="13"/>
  <c r="C464" i="13"/>
  <c r="C463" i="13"/>
  <c r="C459" i="13"/>
  <c r="C458" i="13"/>
  <c r="C457" i="13"/>
  <c r="C456" i="13"/>
  <c r="C455" i="13"/>
  <c r="C454" i="13"/>
  <c r="C453" i="13"/>
  <c r="C452" i="13"/>
  <c r="C451" i="13"/>
  <c r="C450" i="13"/>
  <c r="C449" i="13"/>
  <c r="C448" i="13"/>
  <c r="C447" i="13"/>
  <c r="C446" i="13"/>
  <c r="C442" i="13"/>
  <c r="C441" i="13"/>
  <c r="C440" i="13"/>
  <c r="C439" i="13"/>
  <c r="C438" i="13"/>
  <c r="C437" i="13"/>
  <c r="C436" i="13"/>
  <c r="C435" i="13"/>
  <c r="C434" i="13"/>
  <c r="C433" i="13"/>
  <c r="C432" i="13"/>
  <c r="C431" i="13"/>
  <c r="C430" i="13"/>
  <c r="C429" i="13"/>
  <c r="C425" i="13"/>
  <c r="C424" i="13"/>
  <c r="C423" i="13"/>
  <c r="C422" i="13"/>
  <c r="C420" i="13"/>
  <c r="C421" i="13"/>
  <c r="C419" i="13"/>
  <c r="C418" i="13"/>
  <c r="C417" i="13"/>
  <c r="C416" i="13"/>
  <c r="C415" i="13"/>
  <c r="C414" i="13"/>
  <c r="C413" i="13"/>
  <c r="C412" i="13"/>
  <c r="C408" i="13"/>
  <c r="C407" i="13"/>
  <c r="C406" i="13"/>
  <c r="C405" i="13"/>
  <c r="C404" i="13"/>
  <c r="C403" i="13"/>
  <c r="C402" i="13"/>
  <c r="C401" i="13"/>
  <c r="C400" i="13"/>
  <c r="C399" i="13"/>
  <c r="C398" i="13"/>
  <c r="C397" i="13"/>
  <c r="C396" i="13"/>
  <c r="C395" i="13"/>
  <c r="C391" i="13"/>
  <c r="C390" i="13"/>
  <c r="C389" i="13"/>
  <c r="C388" i="13"/>
  <c r="C387" i="13"/>
  <c r="C386" i="13"/>
  <c r="C385" i="13"/>
  <c r="C384" i="13"/>
  <c r="C383" i="13"/>
  <c r="C382" i="13"/>
  <c r="C381" i="13"/>
  <c r="C380" i="13"/>
  <c r="C379" i="13"/>
  <c r="C378" i="13"/>
  <c r="C633" i="13"/>
  <c r="C616" i="13"/>
  <c r="C599" i="13"/>
  <c r="C582" i="13"/>
  <c r="C565" i="13"/>
  <c r="C548" i="13"/>
  <c r="C531" i="13"/>
  <c r="C514" i="13"/>
  <c r="B54" i="16"/>
  <c r="B53" i="16"/>
  <c r="B52" i="16"/>
  <c r="B51" i="16"/>
  <c r="B50" i="16"/>
  <c r="B49" i="16"/>
  <c r="B48" i="16"/>
  <c r="B47" i="16"/>
  <c r="B46" i="16"/>
  <c r="B45" i="16"/>
  <c r="B44" i="16"/>
  <c r="B43" i="16"/>
  <c r="B42" i="16"/>
  <c r="B41" i="16"/>
  <c r="B40" i="16"/>
  <c r="B39" i="16"/>
  <c r="B38" i="16"/>
  <c r="B37" i="16"/>
  <c r="B36" i="16"/>
  <c r="B35" i="16"/>
  <c r="B34" i="16"/>
  <c r="B33" i="16"/>
  <c r="B32" i="16"/>
  <c r="B31" i="16"/>
  <c r="B30" i="16"/>
  <c r="B29" i="16"/>
  <c r="B28" i="16"/>
  <c r="B27" i="16"/>
  <c r="B26" i="16"/>
  <c r="B25" i="16"/>
  <c r="B24" i="16"/>
  <c r="B23" i="16"/>
  <c r="B22" i="16"/>
  <c r="B21" i="16"/>
  <c r="B20" i="16"/>
  <c r="B19" i="16"/>
  <c r="B18" i="16"/>
  <c r="B17" i="16"/>
  <c r="B16" i="16"/>
  <c r="B15" i="16"/>
  <c r="B14" i="16"/>
  <c r="B13" i="16"/>
  <c r="B12" i="16"/>
  <c r="B11" i="16"/>
  <c r="B10" i="16"/>
  <c r="B9" i="16"/>
  <c r="B8" i="16"/>
  <c r="B7" i="16"/>
  <c r="C495" i="13" l="1"/>
  <c r="C478" i="13"/>
  <c r="C461" i="13"/>
  <c r="C444" i="13"/>
  <c r="C427" i="13"/>
  <c r="C410" i="13"/>
  <c r="C393" i="13"/>
  <c r="C376" i="13"/>
  <c r="C368" i="13"/>
  <c r="C370" i="13"/>
  <c r="C361" i="13"/>
  <c r="C363" i="13"/>
  <c r="C359" i="13"/>
  <c r="C362" i="13"/>
  <c r="C364" i="13"/>
  <c r="C365" i="13"/>
  <c r="C366" i="13"/>
  <c r="C367" i="13"/>
  <c r="C369" i="13"/>
  <c r="C371" i="13"/>
  <c r="C372" i="13"/>
  <c r="C373" i="13"/>
  <c r="C374" i="13"/>
  <c r="C357" i="13"/>
  <c r="C356" i="13"/>
  <c r="C355" i="13"/>
  <c r="C354" i="13"/>
  <c r="C353" i="13"/>
  <c r="C352" i="13"/>
  <c r="C350" i="13"/>
  <c r="B5" i="16"/>
  <c r="B7" i="1"/>
  <c r="C349" i="13"/>
  <c r="C348" i="13"/>
  <c r="C347" i="13"/>
  <c r="C346" i="13"/>
  <c r="C345" i="13"/>
  <c r="C351" i="13"/>
  <c r="C344" i="13"/>
  <c r="C342" i="13"/>
  <c r="AJ29" i="13"/>
  <c r="AJ28" i="13"/>
  <c r="AJ27" i="13"/>
  <c r="AJ26" i="13"/>
  <c r="AJ25" i="13"/>
  <c r="AJ24" i="13"/>
  <c r="AJ23" i="13"/>
  <c r="AJ22" i="13"/>
  <c r="AJ21" i="13"/>
  <c r="AJ20" i="13"/>
  <c r="AJ19" i="13"/>
  <c r="AJ18" i="13"/>
  <c r="A1" i="17" l="1" a="1"/>
  <c r="B56" i="1"/>
  <c r="B55" i="1"/>
  <c r="B54" i="1"/>
  <c r="B53" i="1"/>
  <c r="B52" i="1"/>
  <c r="B51" i="1"/>
  <c r="B50" i="1"/>
  <c r="B49" i="1"/>
  <c r="B48" i="1"/>
  <c r="B47" i="1"/>
  <c r="B46" i="1"/>
  <c r="B45" i="1"/>
  <c r="B44" i="1"/>
  <c r="B43" i="1"/>
  <c r="B42" i="1"/>
  <c r="B41" i="1"/>
  <c r="B40" i="1"/>
  <c r="B39" i="1"/>
  <c r="B38" i="1"/>
  <c r="B37" i="1"/>
  <c r="B36" i="1"/>
  <c r="B35" i="1"/>
  <c r="B34" i="1"/>
  <c r="B33" i="1"/>
  <c r="B21" i="1"/>
  <c r="B32" i="1"/>
  <c r="B31" i="1"/>
  <c r="B30" i="1"/>
  <c r="B29" i="1"/>
  <c r="B28" i="1"/>
  <c r="B27" i="1"/>
  <c r="B26" i="1"/>
  <c r="B25" i="1"/>
  <c r="B24" i="1"/>
  <c r="B23" i="1"/>
  <c r="B22" i="1"/>
  <c r="B20" i="1"/>
  <c r="B19" i="1"/>
  <c r="B18" i="1"/>
  <c r="B17" i="1"/>
  <c r="B16" i="1"/>
  <c r="B15" i="1"/>
  <c r="B14" i="1"/>
  <c r="B13" i="1"/>
  <c r="B12" i="1"/>
  <c r="B11" i="1"/>
  <c r="B10" i="1"/>
  <c r="B9" i="1"/>
  <c r="AJ9" i="13"/>
  <c r="AI30" i="13"/>
  <c r="AH30" i="13"/>
  <c r="AB337" i="13"/>
  <c r="Y337" i="13"/>
  <c r="V337" i="13"/>
  <c r="S337" i="13"/>
  <c r="AB333" i="13"/>
  <c r="Y333" i="13"/>
  <c r="V333" i="13"/>
  <c r="S333" i="13"/>
  <c r="AB328" i="13"/>
  <c r="Y328" i="13"/>
  <c r="V328" i="13"/>
  <c r="S328" i="13"/>
  <c r="AB324" i="13"/>
  <c r="Y324" i="13"/>
  <c r="V324" i="13"/>
  <c r="S324" i="13"/>
  <c r="AB320" i="13"/>
  <c r="Y320" i="13"/>
  <c r="V320" i="13"/>
  <c r="S320" i="13"/>
  <c r="AB319" i="13"/>
  <c r="Y319" i="13"/>
  <c r="V319" i="13"/>
  <c r="S319" i="13"/>
  <c r="AB316" i="13"/>
  <c r="Y316" i="13"/>
  <c r="V316" i="13"/>
  <c r="S316" i="13"/>
  <c r="AB315" i="13"/>
  <c r="Y315" i="13"/>
  <c r="V315" i="13"/>
  <c r="S315" i="13"/>
  <c r="AB314" i="13"/>
  <c r="Y314" i="13"/>
  <c r="V314" i="13"/>
  <c r="S314" i="13"/>
  <c r="AB313" i="13"/>
  <c r="Y313" i="13"/>
  <c r="V313" i="13"/>
  <c r="S313" i="13"/>
  <c r="AB312" i="13"/>
  <c r="Y312" i="13"/>
  <c r="V312" i="13"/>
  <c r="S312" i="13"/>
  <c r="AB311" i="13"/>
  <c r="Y311" i="13"/>
  <c r="V311" i="13"/>
  <c r="S311" i="13"/>
  <c r="AB310" i="13"/>
  <c r="Y310" i="13"/>
  <c r="V310" i="13"/>
  <c r="S310" i="13"/>
  <c r="AB309" i="13"/>
  <c r="Y309" i="13"/>
  <c r="V309" i="13"/>
  <c r="S309" i="13"/>
  <c r="AB308" i="13"/>
  <c r="Y308" i="13"/>
  <c r="V308" i="13"/>
  <c r="S308" i="13"/>
  <c r="AB307" i="13"/>
  <c r="Y307" i="13"/>
  <c r="V307" i="13"/>
  <c r="S307" i="13"/>
  <c r="AB306" i="13"/>
  <c r="Y306" i="13"/>
  <c r="V306" i="13"/>
  <c r="S306" i="13"/>
  <c r="AB304" i="13"/>
  <c r="Y304" i="13"/>
  <c r="V304" i="13"/>
  <c r="S304" i="13"/>
  <c r="AB302" i="13"/>
  <c r="Y302" i="13"/>
  <c r="V302" i="13"/>
  <c r="S302" i="13"/>
  <c r="AB301" i="13"/>
  <c r="Y301" i="13"/>
  <c r="V301" i="13"/>
  <c r="S301" i="13"/>
  <c r="AB300" i="13"/>
  <c r="Y300" i="13"/>
  <c r="V300" i="13"/>
  <c r="S300" i="13"/>
  <c r="AB298" i="13"/>
  <c r="Y298" i="13"/>
  <c r="V298" i="13"/>
  <c r="S298" i="13"/>
  <c r="AB296" i="13"/>
  <c r="Y296" i="13"/>
  <c r="V296" i="13"/>
  <c r="S296" i="13"/>
  <c r="AB295" i="13"/>
  <c r="Y295" i="13"/>
  <c r="V295" i="13"/>
  <c r="S295" i="13"/>
  <c r="AB294" i="13"/>
  <c r="Y294" i="13"/>
  <c r="V294" i="13"/>
  <c r="S294" i="13"/>
  <c r="AB293" i="13"/>
  <c r="Y293" i="13"/>
  <c r="V293" i="13"/>
  <c r="S293" i="13"/>
  <c r="AB292" i="13"/>
  <c r="Y292" i="13"/>
  <c r="V292" i="13"/>
  <c r="S292" i="13"/>
  <c r="AB291" i="13"/>
  <c r="Y291" i="13"/>
  <c r="V291" i="13"/>
  <c r="S291" i="13"/>
  <c r="AB290" i="13"/>
  <c r="Y290" i="13"/>
  <c r="V290" i="13"/>
  <c r="S290" i="13"/>
  <c r="AB288" i="13"/>
  <c r="Y288" i="13"/>
  <c r="V288" i="13"/>
  <c r="S288" i="13"/>
  <c r="AB286" i="13"/>
  <c r="Y286" i="13"/>
  <c r="V286" i="13"/>
  <c r="S286" i="13"/>
  <c r="AB285" i="13"/>
  <c r="Y285" i="13"/>
  <c r="V285" i="13"/>
  <c r="S285" i="13"/>
  <c r="AB284" i="13"/>
  <c r="Y284" i="13"/>
  <c r="V284" i="13"/>
  <c r="S284" i="13"/>
  <c r="AB283" i="13"/>
  <c r="Y283" i="13"/>
  <c r="V283" i="13"/>
  <c r="S283" i="13"/>
  <c r="AB282" i="13"/>
  <c r="Y282" i="13"/>
  <c r="V282" i="13"/>
  <c r="S282" i="13"/>
  <c r="AB281" i="13"/>
  <c r="Y281" i="13"/>
  <c r="V281" i="13"/>
  <c r="S281" i="13"/>
  <c r="AB280" i="13"/>
  <c r="Y280" i="13"/>
  <c r="V280" i="13"/>
  <c r="S280" i="13"/>
  <c r="AB279" i="13"/>
  <c r="Y279" i="13"/>
  <c r="V279" i="13"/>
  <c r="S279" i="13"/>
  <c r="AB278" i="13"/>
  <c r="Y278" i="13"/>
  <c r="V278" i="13"/>
  <c r="S278" i="13"/>
  <c r="AB277" i="13"/>
  <c r="Y277" i="13"/>
  <c r="V277" i="13"/>
  <c r="S277" i="13"/>
  <c r="AB275" i="13"/>
  <c r="Y275" i="13"/>
  <c r="V275" i="13"/>
  <c r="S275" i="13"/>
  <c r="AB273" i="13"/>
  <c r="Y273" i="13"/>
  <c r="V273" i="13"/>
  <c r="S273" i="13"/>
  <c r="AB272" i="13"/>
  <c r="Y272" i="13"/>
  <c r="V272" i="13"/>
  <c r="S272" i="13"/>
  <c r="AB271" i="13"/>
  <c r="Y271" i="13"/>
  <c r="V271" i="13"/>
  <c r="S271" i="13"/>
  <c r="AB270" i="13"/>
  <c r="Y270" i="13"/>
  <c r="V270" i="13"/>
  <c r="S270" i="13"/>
  <c r="AB268" i="13"/>
  <c r="Y268" i="13"/>
  <c r="V268" i="13"/>
  <c r="S268" i="13"/>
  <c r="AB263" i="13"/>
  <c r="Y263" i="13"/>
  <c r="V263" i="13"/>
  <c r="S263" i="13"/>
  <c r="AB262" i="13"/>
  <c r="Y262" i="13"/>
  <c r="V262" i="13"/>
  <c r="S262" i="13"/>
  <c r="AB259" i="13"/>
  <c r="Y259" i="13"/>
  <c r="V259" i="13"/>
  <c r="S259" i="13"/>
  <c r="B259" i="13"/>
  <c r="AB258" i="13"/>
  <c r="Y258" i="13"/>
  <c r="V258" i="13"/>
  <c r="S258" i="13"/>
  <c r="B258" i="13"/>
  <c r="AB257" i="13"/>
  <c r="Y257" i="13"/>
  <c r="V257" i="13"/>
  <c r="S257" i="13"/>
  <c r="B257" i="13"/>
  <c r="AB255" i="13"/>
  <c r="Y255" i="13"/>
  <c r="V255" i="13"/>
  <c r="S255" i="13"/>
  <c r="AB254" i="13"/>
  <c r="Y254" i="13"/>
  <c r="V254" i="13"/>
  <c r="S254" i="13"/>
  <c r="AB253" i="13"/>
  <c r="Y253" i="13"/>
  <c r="V253" i="13"/>
  <c r="S253" i="13"/>
  <c r="AB252" i="13"/>
  <c r="Y252" i="13"/>
  <c r="V252" i="13"/>
  <c r="S252" i="13"/>
  <c r="AB251" i="13"/>
  <c r="Y251" i="13"/>
  <c r="V251" i="13"/>
  <c r="S251" i="13"/>
  <c r="AB249" i="13"/>
  <c r="Y249" i="13"/>
  <c r="V249" i="13"/>
  <c r="S249" i="13"/>
  <c r="AB248" i="13"/>
  <c r="Y248" i="13"/>
  <c r="V248" i="13"/>
  <c r="S248" i="13"/>
  <c r="AB247" i="13"/>
  <c r="Y247" i="13"/>
  <c r="V247" i="13"/>
  <c r="S247" i="13"/>
  <c r="AB246" i="13"/>
  <c r="Y246" i="13"/>
  <c r="V246" i="13"/>
  <c r="S246" i="13"/>
  <c r="AB245" i="13"/>
  <c r="Y245" i="13"/>
  <c r="V245" i="13"/>
  <c r="S245" i="13"/>
  <c r="AB243" i="13"/>
  <c r="Y243" i="13"/>
  <c r="V243" i="13"/>
  <c r="S243" i="13"/>
  <c r="AB240" i="13"/>
  <c r="Y240" i="13"/>
  <c r="V240" i="13"/>
  <c r="S240" i="13"/>
  <c r="AB238" i="13"/>
  <c r="Y238" i="13"/>
  <c r="V238" i="13"/>
  <c r="S238" i="13"/>
  <c r="AB237" i="13"/>
  <c r="Y237" i="13"/>
  <c r="V237" i="13"/>
  <c r="S237" i="13"/>
  <c r="AB234" i="13"/>
  <c r="Y234" i="13"/>
  <c r="V234" i="13"/>
  <c r="S234" i="13"/>
  <c r="AB229" i="13"/>
  <c r="Y229" i="13"/>
  <c r="V229" i="13"/>
  <c r="S229" i="13"/>
  <c r="AB228" i="13"/>
  <c r="Y228" i="13"/>
  <c r="V228" i="13"/>
  <c r="S228" i="13"/>
  <c r="AB225" i="13"/>
  <c r="Y225" i="13"/>
  <c r="V225" i="13"/>
  <c r="S225" i="13"/>
  <c r="AB224" i="13"/>
  <c r="Y224" i="13"/>
  <c r="V224" i="13"/>
  <c r="S224" i="13"/>
  <c r="AB223" i="13"/>
  <c r="Y223" i="13"/>
  <c r="V223" i="13"/>
  <c r="S223" i="13"/>
  <c r="B223" i="13"/>
  <c r="AB222" i="13"/>
  <c r="Y222" i="13"/>
  <c r="V222" i="13"/>
  <c r="S222" i="13"/>
  <c r="B222" i="13"/>
  <c r="AB221" i="13"/>
  <c r="Y221" i="13"/>
  <c r="V221" i="13"/>
  <c r="S221" i="13"/>
  <c r="B221" i="13"/>
  <c r="AB219" i="13"/>
  <c r="Y219" i="13"/>
  <c r="V219" i="13"/>
  <c r="S219" i="13"/>
  <c r="AB218" i="13"/>
  <c r="Y218" i="13"/>
  <c r="V218" i="13"/>
  <c r="S218" i="13"/>
  <c r="AB217" i="13"/>
  <c r="Y217" i="13"/>
  <c r="V217" i="13"/>
  <c r="S217" i="13"/>
  <c r="AB216" i="13"/>
  <c r="Y216" i="13"/>
  <c r="V216" i="13"/>
  <c r="S216" i="13"/>
  <c r="AB215" i="13"/>
  <c r="Y215" i="13"/>
  <c r="V215" i="13"/>
  <c r="S215" i="13"/>
  <c r="AB214" i="13"/>
  <c r="Y214" i="13"/>
  <c r="V214" i="13"/>
  <c r="S214" i="13"/>
  <c r="AB213" i="13"/>
  <c r="Y213" i="13"/>
  <c r="V213" i="13"/>
  <c r="S213" i="13"/>
  <c r="AB212" i="13"/>
  <c r="Y212" i="13"/>
  <c r="V212" i="13"/>
  <c r="S212" i="13"/>
  <c r="AB211" i="13"/>
  <c r="Y211" i="13"/>
  <c r="V211" i="13"/>
  <c r="S211" i="13"/>
  <c r="AB210" i="13"/>
  <c r="Y210" i="13"/>
  <c r="V210" i="13"/>
  <c r="S210" i="13"/>
  <c r="AB209" i="13"/>
  <c r="Y209" i="13"/>
  <c r="V209" i="13"/>
  <c r="S209" i="13"/>
  <c r="AB208" i="13"/>
  <c r="Y208" i="13"/>
  <c r="V208" i="13"/>
  <c r="S208" i="13"/>
  <c r="AB207" i="13"/>
  <c r="Y207" i="13"/>
  <c r="V207" i="13"/>
  <c r="S207" i="13"/>
  <c r="AB206" i="13"/>
  <c r="Y206" i="13"/>
  <c r="V206" i="13"/>
  <c r="S206" i="13"/>
  <c r="AB205" i="13"/>
  <c r="Y205" i="13"/>
  <c r="V205" i="13"/>
  <c r="S205" i="13"/>
  <c r="AB204" i="13"/>
  <c r="Y204" i="13"/>
  <c r="V204" i="13"/>
  <c r="S204" i="13"/>
  <c r="AB203" i="13"/>
  <c r="Y203" i="13"/>
  <c r="V203" i="13"/>
  <c r="S203" i="13"/>
  <c r="AB201" i="13"/>
  <c r="Y201" i="13"/>
  <c r="V201" i="13"/>
  <c r="S201" i="13"/>
  <c r="AB200" i="13"/>
  <c r="Y200" i="13"/>
  <c r="V200" i="13"/>
  <c r="S200" i="13"/>
  <c r="AB199" i="13"/>
  <c r="Y199" i="13"/>
  <c r="V199" i="13"/>
  <c r="S199" i="13"/>
  <c r="AB196" i="13"/>
  <c r="Y196" i="13"/>
  <c r="V196" i="13"/>
  <c r="S196" i="13"/>
  <c r="AB195" i="13"/>
  <c r="Y195" i="13"/>
  <c r="V195" i="13"/>
  <c r="S195" i="13"/>
  <c r="AB194" i="13"/>
  <c r="Y194" i="13"/>
  <c r="V194" i="13"/>
  <c r="S194" i="13"/>
  <c r="AB193" i="13"/>
  <c r="Y193" i="13"/>
  <c r="V193" i="13"/>
  <c r="S193" i="13"/>
  <c r="AB192" i="13"/>
  <c r="Y192" i="13"/>
  <c r="V192" i="13"/>
  <c r="S192" i="13"/>
  <c r="AB191" i="13"/>
  <c r="Y191" i="13"/>
  <c r="V191" i="13"/>
  <c r="S191" i="13"/>
  <c r="AB190" i="13"/>
  <c r="Y190" i="13"/>
  <c r="V190" i="13"/>
  <c r="S190" i="13"/>
  <c r="AB189" i="13"/>
  <c r="Y189" i="13"/>
  <c r="V189" i="13"/>
  <c r="S189" i="13"/>
  <c r="AB188" i="13"/>
  <c r="Y188" i="13"/>
  <c r="V188" i="13"/>
  <c r="S188" i="13"/>
  <c r="AB181" i="13"/>
  <c r="Y181" i="13"/>
  <c r="V181" i="13"/>
  <c r="S181" i="13"/>
  <c r="AB180" i="13"/>
  <c r="Y180" i="13"/>
  <c r="V180" i="13"/>
  <c r="S180" i="13"/>
  <c r="AB179" i="13"/>
  <c r="Y179" i="13"/>
  <c r="V179" i="13"/>
  <c r="S179" i="13"/>
  <c r="AB172" i="13"/>
  <c r="Y172" i="13"/>
  <c r="V172" i="13"/>
  <c r="S172" i="13"/>
  <c r="AB171" i="13"/>
  <c r="Y171" i="13"/>
  <c r="V171" i="13"/>
  <c r="S171" i="13"/>
  <c r="AB170" i="13"/>
  <c r="Y170" i="13"/>
  <c r="V170" i="13"/>
  <c r="S170" i="13"/>
  <c r="AB169" i="13"/>
  <c r="Y169" i="13"/>
  <c r="V169" i="13"/>
  <c r="S169" i="13"/>
  <c r="AB168" i="13"/>
  <c r="Y168" i="13"/>
  <c r="V168" i="13"/>
  <c r="S168" i="13"/>
  <c r="AB166" i="13"/>
  <c r="Y166" i="13"/>
  <c r="V166" i="13"/>
  <c r="S166" i="13"/>
  <c r="AB165" i="13"/>
  <c r="Y165" i="13"/>
  <c r="V165" i="13"/>
  <c r="S165" i="13"/>
  <c r="AB164" i="13"/>
  <c r="Y164" i="13"/>
  <c r="V164" i="13"/>
  <c r="S164" i="13"/>
  <c r="AB163" i="13"/>
  <c r="Y163" i="13"/>
  <c r="V163" i="13"/>
  <c r="S163" i="13"/>
  <c r="AB162" i="13"/>
  <c r="Y162" i="13"/>
  <c r="V162" i="13"/>
  <c r="S162" i="13"/>
  <c r="AB160" i="13"/>
  <c r="Y160" i="13"/>
  <c r="V160" i="13"/>
  <c r="S160" i="13"/>
  <c r="AB159" i="13"/>
  <c r="Y159" i="13"/>
  <c r="V159" i="13"/>
  <c r="S159" i="13"/>
  <c r="AB158" i="13"/>
  <c r="Y158" i="13"/>
  <c r="V158" i="13"/>
  <c r="S158" i="13"/>
  <c r="AB151" i="13"/>
  <c r="Y151" i="13"/>
  <c r="V151" i="13"/>
  <c r="S151" i="13"/>
  <c r="AB150" i="13"/>
  <c r="Y150" i="13"/>
  <c r="V150" i="13"/>
  <c r="S150" i="13"/>
  <c r="AB149" i="13"/>
  <c r="Y149" i="13"/>
  <c r="V149" i="13"/>
  <c r="S149" i="13"/>
  <c r="AB148" i="13"/>
  <c r="Y148" i="13"/>
  <c r="V148" i="13"/>
  <c r="S148" i="13"/>
  <c r="AB147" i="13"/>
  <c r="Y147" i="13"/>
  <c r="V147" i="13"/>
  <c r="S147" i="13"/>
  <c r="AB146" i="13"/>
  <c r="Y146" i="13"/>
  <c r="V146" i="13"/>
  <c r="S146" i="13"/>
  <c r="AB145" i="13"/>
  <c r="Y145" i="13"/>
  <c r="V145" i="13"/>
  <c r="S145" i="13"/>
  <c r="AB144" i="13"/>
  <c r="Y144" i="13"/>
  <c r="V144" i="13"/>
  <c r="S144" i="13"/>
  <c r="AB143" i="13"/>
  <c r="Y143" i="13"/>
  <c r="V143" i="13"/>
  <c r="S143" i="13"/>
  <c r="AB141" i="13"/>
  <c r="Y141" i="13"/>
  <c r="V141" i="13"/>
  <c r="S141" i="13"/>
  <c r="AB140" i="13"/>
  <c r="Y140" i="13"/>
  <c r="V140" i="13"/>
  <c r="S140" i="13"/>
  <c r="AB139" i="13"/>
  <c r="Y139" i="13"/>
  <c r="V139" i="13"/>
  <c r="S139" i="13"/>
  <c r="AB138" i="13"/>
  <c r="Y138" i="13"/>
  <c r="V138" i="13"/>
  <c r="S138" i="13"/>
  <c r="AB137" i="13"/>
  <c r="Y137" i="13"/>
  <c r="V137" i="13"/>
  <c r="S137" i="13"/>
  <c r="AB130" i="13"/>
  <c r="Y130" i="13"/>
  <c r="V130" i="13"/>
  <c r="S130" i="13"/>
  <c r="AB129" i="13"/>
  <c r="Y129" i="13"/>
  <c r="V129" i="13"/>
  <c r="S129" i="13"/>
  <c r="AB128" i="13"/>
  <c r="Y128" i="13"/>
  <c r="V128" i="13"/>
  <c r="S128" i="13"/>
  <c r="AB127" i="13"/>
  <c r="Y127" i="13"/>
  <c r="V127" i="13"/>
  <c r="S127" i="13"/>
  <c r="AB126" i="13"/>
  <c r="Y126" i="13"/>
  <c r="V126" i="13"/>
  <c r="S126" i="13"/>
  <c r="AB125" i="13"/>
  <c r="Y125" i="13"/>
  <c r="V125" i="13"/>
  <c r="S125" i="13"/>
  <c r="AB124" i="13"/>
  <c r="Y124" i="13"/>
  <c r="V124" i="13"/>
  <c r="S124" i="13"/>
  <c r="AB123" i="13"/>
  <c r="Y123" i="13"/>
  <c r="V123" i="13"/>
  <c r="S123" i="13"/>
  <c r="AB122" i="13"/>
  <c r="Y122" i="13"/>
  <c r="V122" i="13"/>
  <c r="S122" i="13"/>
  <c r="AB121" i="13"/>
  <c r="Y121" i="13"/>
  <c r="V121" i="13"/>
  <c r="S121" i="13"/>
  <c r="AB120" i="13"/>
  <c r="Y120" i="13"/>
  <c r="V120" i="13"/>
  <c r="S120" i="13"/>
  <c r="AB119" i="13"/>
  <c r="Y119" i="13"/>
  <c r="V119" i="13"/>
  <c r="S119" i="13"/>
  <c r="AB118" i="13"/>
  <c r="Y118" i="13"/>
  <c r="V118" i="13"/>
  <c r="S118" i="13"/>
  <c r="AB116" i="13"/>
  <c r="Y116" i="13"/>
  <c r="V116" i="13"/>
  <c r="S116" i="13"/>
  <c r="AB115" i="13"/>
  <c r="Y115" i="13"/>
  <c r="V115" i="13"/>
  <c r="S115" i="13"/>
  <c r="AB114" i="13"/>
  <c r="Y114" i="13"/>
  <c r="V114" i="13"/>
  <c r="S114" i="13"/>
  <c r="AB113" i="13"/>
  <c r="Y113" i="13"/>
  <c r="V113" i="13"/>
  <c r="S113" i="13"/>
  <c r="AB112" i="13"/>
  <c r="Y112" i="13"/>
  <c r="V112" i="13"/>
  <c r="S112" i="13"/>
  <c r="AB111" i="13"/>
  <c r="Y111" i="13"/>
  <c r="V111" i="13"/>
  <c r="S111" i="13"/>
  <c r="AB110" i="13"/>
  <c r="Y110" i="13"/>
  <c r="V110" i="13"/>
  <c r="S110" i="13"/>
  <c r="AB109" i="13"/>
  <c r="Y109" i="13"/>
  <c r="V109" i="13"/>
  <c r="S109" i="13"/>
  <c r="AB107" i="13"/>
  <c r="Y107" i="13"/>
  <c r="V107" i="13"/>
  <c r="S107" i="13"/>
  <c r="AB106" i="13"/>
  <c r="Y106" i="13"/>
  <c r="V106" i="13"/>
  <c r="S106" i="13"/>
  <c r="AB105" i="13"/>
  <c r="Y105" i="13"/>
  <c r="V105" i="13"/>
  <c r="S105" i="13"/>
  <c r="AB104" i="13"/>
  <c r="Y104" i="13"/>
  <c r="V104" i="13"/>
  <c r="S104" i="13"/>
  <c r="AB103" i="13"/>
  <c r="Y103" i="13"/>
  <c r="V103" i="13"/>
  <c r="S103" i="13"/>
  <c r="AB102" i="13"/>
  <c r="Y102" i="13"/>
  <c r="V102" i="13"/>
  <c r="S102" i="13"/>
  <c r="AB101" i="13"/>
  <c r="Y101" i="13"/>
  <c r="V101" i="13"/>
  <c r="S101" i="13"/>
  <c r="AB100" i="13"/>
  <c r="Y100" i="13"/>
  <c r="V100" i="13"/>
  <c r="S100" i="13"/>
  <c r="AB99" i="13"/>
  <c r="Y99" i="13"/>
  <c r="V99" i="13"/>
  <c r="S99" i="13"/>
  <c r="AB98" i="13"/>
  <c r="Y98" i="13"/>
  <c r="V98" i="13"/>
  <c r="S98" i="13"/>
  <c r="AB97" i="13"/>
  <c r="Y97" i="13"/>
  <c r="V97" i="13"/>
  <c r="S97" i="13"/>
  <c r="AB95" i="13"/>
  <c r="Y95" i="13"/>
  <c r="V95" i="13"/>
  <c r="S95" i="13"/>
  <c r="AB94" i="13"/>
  <c r="Y94" i="13"/>
  <c r="V94" i="13"/>
  <c r="S94" i="13"/>
  <c r="AB93" i="13"/>
  <c r="Y93" i="13"/>
  <c r="V93" i="13"/>
  <c r="S93" i="13"/>
  <c r="AB92" i="13"/>
  <c r="Y92" i="13"/>
  <c r="V92" i="13"/>
  <c r="S92" i="13"/>
  <c r="AB91" i="13"/>
  <c r="Y91" i="13"/>
  <c r="V91" i="13"/>
  <c r="S91" i="13"/>
  <c r="AB90" i="13"/>
  <c r="Y90" i="13"/>
  <c r="V90" i="13"/>
  <c r="S90" i="13"/>
  <c r="AB89" i="13"/>
  <c r="Y89" i="13"/>
  <c r="V89" i="13"/>
  <c r="S89" i="13"/>
  <c r="AB88" i="13"/>
  <c r="Y88" i="13"/>
  <c r="V88" i="13"/>
  <c r="S88" i="13"/>
  <c r="AB87" i="13"/>
  <c r="Y87" i="13"/>
  <c r="V87" i="13"/>
  <c r="S87" i="13"/>
  <c r="AB86" i="13"/>
  <c r="Y86" i="13"/>
  <c r="V86" i="13"/>
  <c r="S86" i="13"/>
  <c r="AB85" i="13"/>
  <c r="Y85" i="13"/>
  <c r="V85" i="13"/>
  <c r="S85" i="13"/>
  <c r="AB83" i="13"/>
  <c r="Y83" i="13"/>
  <c r="V83" i="13"/>
  <c r="S83" i="13"/>
  <c r="AB82" i="13"/>
  <c r="Y82" i="13"/>
  <c r="V82" i="13"/>
  <c r="S82" i="13"/>
  <c r="AB81" i="13"/>
  <c r="Y81" i="13"/>
  <c r="V81" i="13"/>
  <c r="S81" i="13"/>
  <c r="AB80" i="13"/>
  <c r="Y80" i="13"/>
  <c r="V80" i="13"/>
  <c r="S80" i="13"/>
  <c r="AB79" i="13"/>
  <c r="Y79" i="13"/>
  <c r="V79" i="13"/>
  <c r="S79" i="13"/>
  <c r="AB78" i="13"/>
  <c r="Y78" i="13"/>
  <c r="V78" i="13"/>
  <c r="S78" i="13"/>
  <c r="AB77" i="13"/>
  <c r="Y77" i="13"/>
  <c r="V77" i="13"/>
  <c r="S77" i="13"/>
  <c r="AB76" i="13"/>
  <c r="Y76" i="13"/>
  <c r="V76" i="13"/>
  <c r="S76" i="13"/>
  <c r="AB75" i="13"/>
  <c r="Y75" i="13"/>
  <c r="V75" i="13"/>
  <c r="S75" i="13"/>
  <c r="AB74" i="13"/>
  <c r="Y74" i="13"/>
  <c r="V74" i="13"/>
  <c r="S74" i="13"/>
  <c r="AB73" i="13"/>
  <c r="Y73" i="13"/>
  <c r="V73" i="13"/>
  <c r="S73" i="13"/>
  <c r="AB71" i="13"/>
  <c r="Y71" i="13"/>
  <c r="V71" i="13"/>
  <c r="S71" i="13"/>
  <c r="AB70" i="13"/>
  <c r="Y70" i="13"/>
  <c r="V70" i="13"/>
  <c r="S70" i="13"/>
  <c r="AB69" i="13"/>
  <c r="Y69" i="13"/>
  <c r="V69" i="13"/>
  <c r="S69" i="13"/>
  <c r="AB68" i="13"/>
  <c r="Y68" i="13"/>
  <c r="V68" i="13"/>
  <c r="S68" i="13"/>
  <c r="AB67" i="13"/>
  <c r="Y67" i="13"/>
  <c r="V67" i="13"/>
  <c r="S67" i="13"/>
  <c r="AB66" i="13"/>
  <c r="Y66" i="13"/>
  <c r="V66" i="13"/>
  <c r="S66" i="13"/>
  <c r="AB65" i="13"/>
  <c r="Y65" i="13"/>
  <c r="V65" i="13"/>
  <c r="S65" i="13"/>
  <c r="AB64" i="13"/>
  <c r="Y64" i="13"/>
  <c r="V64" i="13"/>
  <c r="S64" i="13"/>
  <c r="AB63" i="13"/>
  <c r="Y63" i="13"/>
  <c r="V63" i="13"/>
  <c r="S63" i="13"/>
  <c r="AB62" i="13"/>
  <c r="Y62" i="13"/>
  <c r="V62" i="13"/>
  <c r="S62" i="13"/>
  <c r="AB61" i="13"/>
  <c r="Y61" i="13"/>
  <c r="V61" i="13"/>
  <c r="S61" i="13"/>
  <c r="AB59" i="13"/>
  <c r="Y59" i="13"/>
  <c r="V59" i="13"/>
  <c r="S59" i="13"/>
  <c r="AB58" i="13"/>
  <c r="Y58" i="13"/>
  <c r="V58" i="13"/>
  <c r="S58" i="13"/>
  <c r="AB57" i="13"/>
  <c r="Y57" i="13"/>
  <c r="V57" i="13"/>
  <c r="S57" i="13"/>
  <c r="AB56" i="13"/>
  <c r="Y56" i="13"/>
  <c r="V56" i="13"/>
  <c r="S56" i="13"/>
  <c r="AB55" i="13"/>
  <c r="Y55" i="13"/>
  <c r="V55" i="13"/>
  <c r="S55" i="13"/>
  <c r="AB54" i="13"/>
  <c r="Y54" i="13"/>
  <c r="V54" i="13"/>
  <c r="S54" i="13"/>
  <c r="AB53" i="13"/>
  <c r="Y53" i="13"/>
  <c r="V53" i="13"/>
  <c r="S53" i="13"/>
  <c r="AB52" i="13"/>
  <c r="Y52" i="13"/>
  <c r="V52" i="13"/>
  <c r="S52" i="13"/>
  <c r="AB51" i="13"/>
  <c r="Y51" i="13"/>
  <c r="V51" i="13"/>
  <c r="S51" i="13"/>
  <c r="AB50" i="13"/>
  <c r="Y50" i="13"/>
  <c r="V50" i="13"/>
  <c r="S50" i="13"/>
  <c r="AB49" i="13"/>
  <c r="Y49" i="13"/>
  <c r="V49" i="13"/>
  <c r="S49" i="13"/>
  <c r="AB47" i="13"/>
  <c r="Y47" i="13"/>
  <c r="V47" i="13"/>
  <c r="S47" i="13"/>
  <c r="AB46" i="13"/>
  <c r="Y46" i="13"/>
  <c r="V46" i="13"/>
  <c r="S46" i="13"/>
  <c r="AB45" i="13"/>
  <c r="Y45" i="13"/>
  <c r="V45" i="13"/>
  <c r="S45" i="13"/>
  <c r="AB44" i="13"/>
  <c r="Y44" i="13"/>
  <c r="V44" i="13"/>
  <c r="S44" i="13"/>
  <c r="AB43" i="13"/>
  <c r="Y43" i="13"/>
  <c r="V43" i="13"/>
  <c r="S43" i="13"/>
  <c r="AB42" i="13"/>
  <c r="Y42" i="13"/>
  <c r="V42" i="13"/>
  <c r="S42" i="13"/>
  <c r="AB41" i="13"/>
  <c r="Y41" i="13"/>
  <c r="V41" i="13"/>
  <c r="S41" i="13"/>
  <c r="AB40" i="13"/>
  <c r="Y40" i="13"/>
  <c r="V40" i="13"/>
  <c r="S40" i="13"/>
  <c r="AB39" i="13"/>
  <c r="Y39" i="13"/>
  <c r="V39" i="13"/>
  <c r="S39" i="13"/>
  <c r="AB38" i="13"/>
  <c r="Y38" i="13"/>
  <c r="V38" i="13"/>
  <c r="S38" i="13"/>
  <c r="AB37" i="13"/>
  <c r="Y37" i="13"/>
  <c r="V37" i="13"/>
  <c r="S37" i="13"/>
  <c r="AB24" i="13"/>
  <c r="Y24" i="13"/>
  <c r="V24" i="13"/>
  <c r="S24" i="13"/>
  <c r="AB19" i="13"/>
  <c r="Y19" i="13"/>
  <c r="V19" i="13"/>
  <c r="S19" i="13"/>
  <c r="AB14" i="13"/>
  <c r="Y14" i="13"/>
  <c r="V14" i="13"/>
  <c r="S14" i="13"/>
  <c r="K546" i="13" l="1"/>
  <c r="A1" i="17"/>
  <c r="U250" i="13"/>
  <c r="AJ30" i="13"/>
  <c r="H195" i="13" s="1"/>
  <c r="AD276" i="13"/>
  <c r="U299" i="13"/>
  <c r="U305" i="13"/>
  <c r="X269" i="13"/>
  <c r="X276" i="13"/>
  <c r="X289" i="13"/>
  <c r="X299" i="13"/>
  <c r="X305" i="13"/>
  <c r="AA299" i="13"/>
  <c r="AA202" i="13"/>
  <c r="AA256" i="13"/>
  <c r="AA289" i="13"/>
  <c r="U202" i="13"/>
  <c r="X250" i="13"/>
  <c r="U256" i="13"/>
  <c r="AA269" i="13"/>
  <c r="AA276" i="13"/>
  <c r="AA305" i="13"/>
  <c r="AA250" i="13"/>
  <c r="AD289" i="13"/>
  <c r="AD244" i="13"/>
  <c r="AD250" i="13"/>
  <c r="AD269" i="13"/>
  <c r="AD202" i="13"/>
  <c r="AA220" i="13"/>
  <c r="U289" i="13"/>
  <c r="AD305" i="13"/>
  <c r="U269" i="13"/>
  <c r="U276" i="13"/>
  <c r="AD299" i="13"/>
  <c r="U244" i="13"/>
  <c r="U220" i="13"/>
  <c r="AD220" i="13"/>
  <c r="X244" i="13"/>
  <c r="AD256" i="13"/>
  <c r="X220" i="13"/>
  <c r="X256" i="13"/>
  <c r="X202" i="13"/>
  <c r="AA244" i="13"/>
  <c r="U48" i="13"/>
  <c r="AA108" i="13"/>
  <c r="AB167" i="13"/>
  <c r="AD108" i="13"/>
  <c r="X48" i="13"/>
  <c r="AA117" i="13"/>
  <c r="X72" i="13"/>
  <c r="S152" i="13"/>
  <c r="AD117" i="13"/>
  <c r="U84" i="13"/>
  <c r="AA48" i="13"/>
  <c r="U96" i="13"/>
  <c r="S167" i="13"/>
  <c r="X84" i="13"/>
  <c r="U108" i="13"/>
  <c r="Y167" i="13"/>
  <c r="AB161" i="13"/>
  <c r="AD60" i="13"/>
  <c r="AD72" i="13"/>
  <c r="AA84" i="13"/>
  <c r="U60" i="13"/>
  <c r="AD84" i="13"/>
  <c r="U117" i="13"/>
  <c r="S161" i="13"/>
  <c r="V152" i="13"/>
  <c r="AD36" i="13"/>
  <c r="AD96" i="13"/>
  <c r="X117" i="13"/>
  <c r="X36" i="13"/>
  <c r="X108" i="13"/>
  <c r="V167" i="13"/>
  <c r="U72" i="13"/>
  <c r="X96" i="13"/>
  <c r="V161" i="13"/>
  <c r="X60" i="13"/>
  <c r="U36" i="13"/>
  <c r="AA60" i="13"/>
  <c r="AA72" i="13"/>
  <c r="AA36" i="13"/>
  <c r="AD48" i="13"/>
  <c r="AA96" i="13"/>
  <c r="Y161" i="13"/>
  <c r="Y152" i="13"/>
  <c r="AB152" i="13"/>
  <c r="H300" i="13" l="1"/>
  <c r="P14" i="13"/>
  <c r="I592" i="13"/>
  <c r="K552" i="13"/>
  <c r="I572" i="13"/>
  <c r="I537" i="13"/>
  <c r="P224" i="13"/>
  <c r="P234" i="13"/>
  <c r="K430" i="13"/>
  <c r="I626" i="13"/>
  <c r="H310" i="13"/>
  <c r="I656" i="13"/>
  <c r="I519" i="13"/>
  <c r="L670" i="13"/>
  <c r="L624" i="13"/>
  <c r="K596" i="13"/>
  <c r="P207" i="13"/>
  <c r="P237" i="13"/>
  <c r="L569" i="13"/>
  <c r="L612" i="13"/>
  <c r="M534" i="13"/>
  <c r="I639" i="13"/>
  <c r="I662" i="13"/>
  <c r="I664" i="13"/>
  <c r="K520" i="13"/>
  <c r="M539" i="13"/>
  <c r="M519" i="13"/>
  <c r="M678" i="13"/>
  <c r="K653" i="13"/>
  <c r="I661" i="13"/>
  <c r="K510" i="13"/>
  <c r="K518" i="13"/>
  <c r="K529" i="13"/>
  <c r="M629" i="13"/>
  <c r="M609" i="13"/>
  <c r="M637" i="13"/>
  <c r="L571" i="13"/>
  <c r="I490" i="13"/>
  <c r="K647" i="13"/>
  <c r="L517" i="13"/>
  <c r="L518" i="13"/>
  <c r="I647" i="13"/>
  <c r="K673" i="13"/>
  <c r="L661" i="13"/>
  <c r="P294" i="13"/>
  <c r="I541" i="13"/>
  <c r="K610" i="13"/>
  <c r="K423" i="13"/>
  <c r="I559" i="13"/>
  <c r="K681" i="13"/>
  <c r="L556" i="13"/>
  <c r="L561" i="13"/>
  <c r="K622" i="13"/>
  <c r="I578" i="13"/>
  <c r="K569" i="13"/>
  <c r="L592" i="13"/>
  <c r="M579" i="13"/>
  <c r="I538" i="13"/>
  <c r="K654" i="13"/>
  <c r="I611" i="13"/>
  <c r="P209" i="13"/>
  <c r="I558" i="13"/>
  <c r="K677" i="13"/>
  <c r="P251" i="13"/>
  <c r="K406" i="13"/>
  <c r="K525" i="13"/>
  <c r="K527" i="13"/>
  <c r="I536" i="13"/>
  <c r="I606" i="13"/>
  <c r="I665" i="13"/>
  <c r="M585" i="13"/>
  <c r="L528" i="13"/>
  <c r="I671" i="13"/>
  <c r="K658" i="13"/>
  <c r="L681" i="13"/>
  <c r="M672" i="13"/>
  <c r="K587" i="13"/>
  <c r="L522" i="13"/>
  <c r="M594" i="13"/>
  <c r="L541" i="13"/>
  <c r="K589" i="13"/>
  <c r="L577" i="13"/>
  <c r="I552" i="13"/>
  <c r="L594" i="13"/>
  <c r="L586" i="13"/>
  <c r="I517" i="13"/>
  <c r="M674" i="13"/>
  <c r="K679" i="13"/>
  <c r="I641" i="13"/>
  <c r="M510" i="13"/>
  <c r="M300" i="13"/>
  <c r="L578" i="13"/>
  <c r="L621" i="13"/>
  <c r="M298" i="13"/>
  <c r="L629" i="13"/>
  <c r="I529" i="13"/>
  <c r="I534" i="13"/>
  <c r="I555" i="13"/>
  <c r="L630" i="13"/>
  <c r="L597" i="13"/>
  <c r="M588" i="13"/>
  <c r="K560" i="13"/>
  <c r="M605" i="13"/>
  <c r="M641" i="13"/>
  <c r="I680" i="13"/>
  <c r="L520" i="13"/>
  <c r="M528" i="13"/>
  <c r="I660" i="13"/>
  <c r="K578" i="13"/>
  <c r="K671" i="13"/>
  <c r="L679" i="13"/>
  <c r="M597" i="13"/>
  <c r="M679" i="13"/>
  <c r="M646" i="13"/>
  <c r="K682" i="13"/>
  <c r="L604" i="13"/>
  <c r="M522" i="13"/>
  <c r="I561" i="13"/>
  <c r="I654" i="13"/>
  <c r="K572" i="13"/>
  <c r="K662" i="13"/>
  <c r="L580" i="13"/>
  <c r="L673" i="13"/>
  <c r="M592" i="13"/>
  <c r="M681" i="13"/>
  <c r="L606" i="13"/>
  <c r="M525" i="13"/>
  <c r="M614" i="13"/>
  <c r="M552" i="13"/>
  <c r="I645" i="13"/>
  <c r="I590" i="13"/>
  <c r="K602" i="13"/>
  <c r="L610" i="13"/>
  <c r="M621" i="13"/>
  <c r="L589" i="13"/>
  <c r="P239" i="13"/>
  <c r="P262" i="13"/>
  <c r="P222" i="13"/>
  <c r="I404" i="13"/>
  <c r="M403" i="13"/>
  <c r="H144" i="13"/>
  <c r="K524" i="13"/>
  <c r="I575" i="13"/>
  <c r="K571" i="13"/>
  <c r="L671" i="13"/>
  <c r="I648" i="13"/>
  <c r="I576" i="13"/>
  <c r="K573" i="13"/>
  <c r="L675" i="13"/>
  <c r="K545" i="13"/>
  <c r="L544" i="13"/>
  <c r="K562" i="13"/>
  <c r="I528" i="13"/>
  <c r="I682" i="13"/>
  <c r="L552" i="13"/>
  <c r="M589" i="13"/>
  <c r="I546" i="13"/>
  <c r="K537" i="13"/>
  <c r="L603" i="13"/>
  <c r="I521" i="13"/>
  <c r="I551" i="13"/>
  <c r="K539" i="13"/>
  <c r="L607" i="13"/>
  <c r="M606" i="13"/>
  <c r="I577" i="13"/>
  <c r="K542" i="13"/>
  <c r="K631" i="13"/>
  <c r="L553" i="13"/>
  <c r="L643" i="13"/>
  <c r="M561" i="13"/>
  <c r="M654" i="13"/>
  <c r="I670" i="13"/>
  <c r="I603" i="13"/>
  <c r="K521" i="13"/>
  <c r="K611" i="13"/>
  <c r="L529" i="13"/>
  <c r="L622" i="13"/>
  <c r="M541" i="13"/>
  <c r="M630" i="13"/>
  <c r="I672" i="13"/>
  <c r="K590" i="13"/>
  <c r="K680" i="13"/>
  <c r="L602" i="13"/>
  <c r="M520" i="13"/>
  <c r="M610" i="13"/>
  <c r="M569" i="13"/>
  <c r="M658" i="13"/>
  <c r="L524" i="13"/>
  <c r="L613" i="13"/>
  <c r="M535" i="13"/>
  <c r="I573" i="13"/>
  <c r="I663" i="13"/>
  <c r="K585" i="13"/>
  <c r="K674" i="13"/>
  <c r="L593" i="13"/>
  <c r="L682" i="13"/>
  <c r="M604" i="13"/>
  <c r="L526" i="13"/>
  <c r="L619" i="13"/>
  <c r="M537" i="13"/>
  <c r="M627" i="13"/>
  <c r="I468" i="13"/>
  <c r="I593" i="13"/>
  <c r="M543" i="13"/>
  <c r="I594" i="13"/>
  <c r="M551" i="13"/>
  <c r="I526" i="13"/>
  <c r="L658" i="13"/>
  <c r="I545" i="13"/>
  <c r="K536" i="13"/>
  <c r="L595" i="13"/>
  <c r="I609" i="13"/>
  <c r="I563" i="13"/>
  <c r="K559" i="13"/>
  <c r="L646" i="13"/>
  <c r="I627" i="13"/>
  <c r="I570" i="13"/>
  <c r="K561" i="13"/>
  <c r="L654" i="13"/>
  <c r="M619" i="13"/>
  <c r="I602" i="13"/>
  <c r="K554" i="13"/>
  <c r="K644" i="13"/>
  <c r="L562" i="13"/>
  <c r="L655" i="13"/>
  <c r="M573" i="13"/>
  <c r="M663" i="13"/>
  <c r="I522" i="13"/>
  <c r="I612" i="13"/>
  <c r="K534" i="13"/>
  <c r="K623" i="13"/>
  <c r="L542" i="13"/>
  <c r="L631" i="13"/>
  <c r="M553" i="13"/>
  <c r="M643" i="13"/>
  <c r="I681" i="13"/>
  <c r="K603" i="13"/>
  <c r="L521" i="13"/>
  <c r="L611" i="13"/>
  <c r="M529" i="13"/>
  <c r="M622" i="13"/>
  <c r="M578" i="13"/>
  <c r="M671" i="13"/>
  <c r="L536" i="13"/>
  <c r="L626" i="13"/>
  <c r="M544" i="13"/>
  <c r="I586" i="13"/>
  <c r="I675" i="13"/>
  <c r="K594" i="13"/>
  <c r="L510" i="13"/>
  <c r="L605" i="13"/>
  <c r="M524" i="13"/>
  <c r="M613" i="13"/>
  <c r="L538" i="13"/>
  <c r="L628" i="13"/>
  <c r="M546" i="13"/>
  <c r="M639" i="13"/>
  <c r="M401" i="13"/>
  <c r="H282" i="13"/>
  <c r="K613" i="13"/>
  <c r="K593" i="13"/>
  <c r="K638" i="13"/>
  <c r="K595" i="13"/>
  <c r="L590" i="13"/>
  <c r="P191" i="13"/>
  <c r="P268" i="13"/>
  <c r="P223" i="13"/>
  <c r="M396" i="13"/>
  <c r="K467" i="13"/>
  <c r="L573" i="13"/>
  <c r="I610" i="13"/>
  <c r="K614" i="13"/>
  <c r="M611" i="13"/>
  <c r="L527" i="13"/>
  <c r="I613" i="13"/>
  <c r="K620" i="13"/>
  <c r="M623" i="13"/>
  <c r="I596" i="13"/>
  <c r="L637" i="13"/>
  <c r="I554" i="13"/>
  <c r="I562" i="13"/>
  <c r="K558" i="13"/>
  <c r="L641" i="13"/>
  <c r="K592" i="13"/>
  <c r="I585" i="13"/>
  <c r="K580" i="13"/>
  <c r="M521" i="13"/>
  <c r="K570" i="13"/>
  <c r="I587" i="13"/>
  <c r="K586" i="13"/>
  <c r="M526" i="13"/>
  <c r="M628" i="13"/>
  <c r="I623" i="13"/>
  <c r="K563" i="13"/>
  <c r="K656" i="13"/>
  <c r="L575" i="13"/>
  <c r="L664" i="13"/>
  <c r="M586" i="13"/>
  <c r="M675" i="13"/>
  <c r="I535" i="13"/>
  <c r="I624" i="13"/>
  <c r="K543" i="13"/>
  <c r="K636" i="13"/>
  <c r="L554" i="13"/>
  <c r="L644" i="13"/>
  <c r="M562" i="13"/>
  <c r="M655" i="13"/>
  <c r="K522" i="13"/>
  <c r="K612" i="13"/>
  <c r="L534" i="13"/>
  <c r="L623" i="13"/>
  <c r="M542" i="13"/>
  <c r="M631" i="13"/>
  <c r="M590" i="13"/>
  <c r="M680" i="13"/>
  <c r="L545" i="13"/>
  <c r="L638" i="13"/>
  <c r="M556" i="13"/>
  <c r="I595" i="13"/>
  <c r="K517" i="13"/>
  <c r="K606" i="13"/>
  <c r="L525" i="13"/>
  <c r="L614" i="13"/>
  <c r="M536" i="13"/>
  <c r="M626" i="13"/>
  <c r="L551" i="13"/>
  <c r="L640" i="13"/>
  <c r="M559" i="13"/>
  <c r="M648" i="13"/>
  <c r="P199" i="13"/>
  <c r="L364" i="13"/>
  <c r="I571" i="13"/>
  <c r="L663" i="13"/>
  <c r="I588" i="13"/>
  <c r="L620" i="13"/>
  <c r="I630" i="13"/>
  <c r="K643" i="13"/>
  <c r="I520" i="13"/>
  <c r="I678" i="13"/>
  <c r="L680" i="13"/>
  <c r="I673" i="13"/>
  <c r="I580" i="13"/>
  <c r="K579" i="13"/>
  <c r="M517" i="13"/>
  <c r="I542" i="13"/>
  <c r="I604" i="13"/>
  <c r="K605" i="13"/>
  <c r="M568" i="13"/>
  <c r="I560" i="13"/>
  <c r="I605" i="13"/>
  <c r="K607" i="13"/>
  <c r="M577" i="13"/>
  <c r="M640" i="13"/>
  <c r="I636" i="13"/>
  <c r="K576" i="13"/>
  <c r="K665" i="13"/>
  <c r="L587" i="13"/>
  <c r="L677" i="13"/>
  <c r="M595" i="13"/>
  <c r="I543" i="13"/>
  <c r="I544" i="13"/>
  <c r="I637" i="13"/>
  <c r="K555" i="13"/>
  <c r="K645" i="13"/>
  <c r="L563" i="13"/>
  <c r="L656" i="13"/>
  <c r="M575" i="13"/>
  <c r="M664" i="13"/>
  <c r="K535" i="13"/>
  <c r="K624" i="13"/>
  <c r="L543" i="13"/>
  <c r="L636" i="13"/>
  <c r="M554" i="13"/>
  <c r="M644" i="13"/>
  <c r="M603" i="13"/>
  <c r="K639" i="13"/>
  <c r="L558" i="13"/>
  <c r="L647" i="13"/>
  <c r="I518" i="13"/>
  <c r="I607" i="13"/>
  <c r="K526" i="13"/>
  <c r="K619" i="13"/>
  <c r="L537" i="13"/>
  <c r="L627" i="13"/>
  <c r="M545" i="13"/>
  <c r="M638" i="13"/>
  <c r="L560" i="13"/>
  <c r="L653" i="13"/>
  <c r="M571" i="13"/>
  <c r="M661" i="13"/>
  <c r="P309" i="13"/>
  <c r="M391" i="13"/>
  <c r="K641" i="13"/>
  <c r="M307" i="13"/>
  <c r="P225" i="13"/>
  <c r="P300" i="13"/>
  <c r="M357" i="13"/>
  <c r="K346" i="13"/>
  <c r="H81" i="13"/>
  <c r="K519" i="13"/>
  <c r="M602" i="13"/>
  <c r="I653" i="13"/>
  <c r="K672" i="13"/>
  <c r="K541" i="13"/>
  <c r="M538" i="13"/>
  <c r="I655" i="13"/>
  <c r="K675" i="13"/>
  <c r="I644" i="13"/>
  <c r="K575" i="13"/>
  <c r="M555" i="13"/>
  <c r="K664" i="13"/>
  <c r="I597" i="13"/>
  <c r="K604" i="13"/>
  <c r="M560" i="13"/>
  <c r="I614" i="13"/>
  <c r="I621" i="13"/>
  <c r="K627" i="13"/>
  <c r="M657" i="13"/>
  <c r="I631" i="13"/>
  <c r="I622" i="13"/>
  <c r="K629" i="13"/>
  <c r="M670" i="13"/>
  <c r="M653" i="13"/>
  <c r="I657" i="13"/>
  <c r="K588" i="13"/>
  <c r="K678" i="13"/>
  <c r="L596" i="13"/>
  <c r="M518" i="13"/>
  <c r="M607" i="13"/>
  <c r="I568" i="13"/>
  <c r="I556" i="13"/>
  <c r="I646" i="13"/>
  <c r="K568" i="13"/>
  <c r="K657" i="13"/>
  <c r="L576" i="13"/>
  <c r="L665" i="13"/>
  <c r="M587" i="13"/>
  <c r="M677" i="13"/>
  <c r="K544" i="13"/>
  <c r="K637" i="13"/>
  <c r="L555" i="13"/>
  <c r="L645" i="13"/>
  <c r="M563" i="13"/>
  <c r="M656" i="13"/>
  <c r="M612" i="13"/>
  <c r="K648" i="13"/>
  <c r="L570" i="13"/>
  <c r="L660" i="13"/>
  <c r="I527" i="13"/>
  <c r="I620" i="13"/>
  <c r="K538" i="13"/>
  <c r="K628" i="13"/>
  <c r="L546" i="13"/>
  <c r="L639" i="13"/>
  <c r="M558" i="13"/>
  <c r="M647" i="13"/>
  <c r="L572" i="13"/>
  <c r="L662" i="13"/>
  <c r="M580" i="13"/>
  <c r="M673" i="13"/>
  <c r="P196" i="13"/>
  <c r="P283" i="13"/>
  <c r="I628" i="13"/>
  <c r="P198" i="13"/>
  <c r="P315" i="13"/>
  <c r="P310" i="13"/>
  <c r="I507" i="13"/>
  <c r="K459" i="13"/>
  <c r="H163" i="13"/>
  <c r="K630" i="13"/>
  <c r="I524" i="13"/>
  <c r="I674" i="13"/>
  <c r="L535" i="13"/>
  <c r="K663" i="13"/>
  <c r="I525" i="13"/>
  <c r="I677" i="13"/>
  <c r="L539" i="13"/>
  <c r="K609" i="13"/>
  <c r="K621" i="13"/>
  <c r="M636" i="13"/>
  <c r="I579" i="13"/>
  <c r="I619" i="13"/>
  <c r="K626" i="13"/>
  <c r="M645" i="13"/>
  <c r="K528" i="13"/>
  <c r="I640" i="13"/>
  <c r="K655" i="13"/>
  <c r="I553" i="13"/>
  <c r="K553" i="13"/>
  <c r="I643" i="13"/>
  <c r="K660" i="13"/>
  <c r="M572" i="13"/>
  <c r="M662" i="13"/>
  <c r="I679" i="13"/>
  <c r="K597" i="13"/>
  <c r="L519" i="13"/>
  <c r="L609" i="13"/>
  <c r="M527" i="13"/>
  <c r="M620" i="13"/>
  <c r="I589" i="13"/>
  <c r="I569" i="13"/>
  <c r="I658" i="13"/>
  <c r="K577" i="13"/>
  <c r="K670" i="13"/>
  <c r="L588" i="13"/>
  <c r="L678" i="13"/>
  <c r="M596" i="13"/>
  <c r="I638" i="13"/>
  <c r="K556" i="13"/>
  <c r="K646" i="13"/>
  <c r="L568" i="13"/>
  <c r="L657" i="13"/>
  <c r="M576" i="13"/>
  <c r="M665" i="13"/>
  <c r="M624" i="13"/>
  <c r="K661" i="13"/>
  <c r="L579" i="13"/>
  <c r="L672" i="13"/>
  <c r="I539" i="13"/>
  <c r="I629" i="13"/>
  <c r="K551" i="13"/>
  <c r="K640" i="13"/>
  <c r="L559" i="13"/>
  <c r="L648" i="13"/>
  <c r="M570" i="13"/>
  <c r="M660" i="13"/>
  <c r="L585" i="13"/>
  <c r="L674" i="13"/>
  <c r="M593" i="13"/>
  <c r="M682" i="13"/>
  <c r="L349" i="13"/>
  <c r="I493" i="13"/>
  <c r="K509" i="13"/>
  <c r="I369" i="13"/>
  <c r="K390" i="13"/>
  <c r="M399" i="13"/>
  <c r="L363" i="13"/>
  <c r="I396" i="13"/>
  <c r="H286" i="13"/>
  <c r="H118" i="13"/>
  <c r="H292" i="13"/>
  <c r="P258" i="13"/>
  <c r="P277" i="13"/>
  <c r="P296" i="13"/>
  <c r="P319" i="13"/>
  <c r="P204" i="13"/>
  <c r="P272" i="13"/>
  <c r="M464" i="13"/>
  <c r="I345" i="13"/>
  <c r="K440" i="13"/>
  <c r="L431" i="13"/>
  <c r="M481" i="13"/>
  <c r="I384" i="13"/>
  <c r="K387" i="13"/>
  <c r="L481" i="13"/>
  <c r="L447" i="13"/>
  <c r="H169" i="13"/>
  <c r="H245" i="13"/>
  <c r="H247" i="13"/>
  <c r="P284" i="13"/>
  <c r="P285" i="13"/>
  <c r="P190" i="13"/>
  <c r="M316" i="13"/>
  <c r="P212" i="13"/>
  <c r="P333" i="13"/>
  <c r="M408" i="13"/>
  <c r="M482" i="13"/>
  <c r="M449" i="13"/>
  <c r="K422" i="13"/>
  <c r="M381" i="13"/>
  <c r="M425" i="13"/>
  <c r="K356" i="13"/>
  <c r="L455" i="13"/>
  <c r="K367" i="13"/>
  <c r="H126" i="13"/>
  <c r="H291" i="13"/>
  <c r="H160" i="13"/>
  <c r="M312" i="13"/>
  <c r="P211" i="13"/>
  <c r="P245" i="13"/>
  <c r="M309" i="13"/>
  <c r="K489" i="13"/>
  <c r="M473" i="13"/>
  <c r="L482" i="13"/>
  <c r="I416" i="13"/>
  <c r="M350" i="13"/>
  <c r="M345" i="13"/>
  <c r="K405" i="13"/>
  <c r="M352" i="13"/>
  <c r="K471" i="13"/>
  <c r="H298" i="13"/>
  <c r="H106" i="13"/>
  <c r="H207" i="13"/>
  <c r="M314" i="13"/>
  <c r="M294" i="13"/>
  <c r="P179" i="13"/>
  <c r="P219" i="13"/>
  <c r="P291" i="13"/>
  <c r="M308" i="13"/>
  <c r="I481" i="13"/>
  <c r="K424" i="13"/>
  <c r="L437" i="13"/>
  <c r="I353" i="13"/>
  <c r="M466" i="13"/>
  <c r="I406" i="13"/>
  <c r="K449" i="13"/>
  <c r="H191" i="13"/>
  <c r="H83" i="13"/>
  <c r="H128" i="13"/>
  <c r="H294" i="13"/>
  <c r="M293" i="13"/>
  <c r="P172" i="13"/>
  <c r="P218" i="13"/>
  <c r="P253" i="13"/>
  <c r="P301" i="13"/>
  <c r="P197" i="13"/>
  <c r="L400" i="13"/>
  <c r="K500" i="13"/>
  <c r="K372" i="13"/>
  <c r="I505" i="13"/>
  <c r="L373" i="13"/>
  <c r="K374" i="13"/>
  <c r="I456" i="13"/>
  <c r="K383" i="13"/>
  <c r="H315" i="13"/>
  <c r="H165" i="13"/>
  <c r="H284" i="13"/>
  <c r="H198" i="13"/>
  <c r="H105" i="13"/>
  <c r="H130" i="13"/>
  <c r="H272" i="13"/>
  <c r="H188" i="13"/>
  <c r="H94" i="13"/>
  <c r="H93" i="13"/>
  <c r="H89" i="13"/>
  <c r="H281" i="13"/>
  <c r="H151" i="13"/>
  <c r="H124" i="13"/>
  <c r="H290" i="13"/>
  <c r="H203" i="13"/>
  <c r="H110" i="13"/>
  <c r="H279" i="13"/>
  <c r="H100" i="13"/>
  <c r="H316" i="13"/>
  <c r="H228" i="13"/>
  <c r="H139" i="13"/>
  <c r="H307" i="13"/>
  <c r="H216" i="13"/>
  <c r="H283" i="13"/>
  <c r="I364" i="13"/>
  <c r="L399" i="13"/>
  <c r="K357" i="13"/>
  <c r="K499" i="13"/>
  <c r="M489" i="13"/>
  <c r="K484" i="13"/>
  <c r="I365" i="13"/>
  <c r="K507" i="13"/>
  <c r="I499" i="13"/>
  <c r="M431" i="13"/>
  <c r="I455" i="13"/>
  <c r="L390" i="13"/>
  <c r="I433" i="13"/>
  <c r="K483" i="13"/>
  <c r="I372" i="13"/>
  <c r="I355" i="13"/>
  <c r="M451" i="13"/>
  <c r="K505" i="13"/>
  <c r="I346" i="13"/>
  <c r="M417" i="13"/>
  <c r="M447" i="13"/>
  <c r="L507" i="13"/>
  <c r="K486" i="13"/>
  <c r="K396" i="13"/>
  <c r="I450" i="13"/>
  <c r="I423" i="13"/>
  <c r="K455" i="13"/>
  <c r="M374" i="13"/>
  <c r="M430" i="13"/>
  <c r="M435" i="13"/>
  <c r="L356" i="13"/>
  <c r="L441" i="13"/>
  <c r="L492" i="13"/>
  <c r="L459" i="13"/>
  <c r="L347" i="13"/>
  <c r="K491" i="13"/>
  <c r="I413" i="13"/>
  <c r="K420" i="13"/>
  <c r="M406" i="13"/>
  <c r="M437" i="13"/>
  <c r="K369" i="13"/>
  <c r="K503" i="13"/>
  <c r="M508" i="13"/>
  <c r="K350" i="13"/>
  <c r="I430" i="13"/>
  <c r="L401" i="13"/>
  <c r="L421" i="13"/>
  <c r="I489" i="13"/>
  <c r="L502" i="13"/>
  <c r="M383" i="13"/>
  <c r="M389" i="13"/>
  <c r="M432" i="13"/>
  <c r="I508" i="13"/>
  <c r="I417" i="13"/>
  <c r="L389" i="13"/>
  <c r="L408" i="13"/>
  <c r="I476" i="13"/>
  <c r="L490" i="13"/>
  <c r="M371" i="13"/>
  <c r="M380" i="13"/>
  <c r="P257" i="13"/>
  <c r="H275" i="13"/>
  <c r="H190" i="13"/>
  <c r="H97" i="13"/>
  <c r="H87" i="13"/>
  <c r="H255" i="13"/>
  <c r="H168" i="13"/>
  <c r="H86" i="13"/>
  <c r="H242" i="13"/>
  <c r="H238" i="13"/>
  <c r="H271" i="13"/>
  <c r="H120" i="13"/>
  <c r="H273" i="13"/>
  <c r="H280" i="13"/>
  <c r="H194" i="13"/>
  <c r="H101" i="13"/>
  <c r="H268" i="13"/>
  <c r="H138" i="13"/>
  <c r="H308" i="13"/>
  <c r="H217" i="13"/>
  <c r="H125" i="13"/>
  <c r="H295" i="13"/>
  <c r="H208" i="13"/>
  <c r="H206" i="13"/>
  <c r="M465" i="13"/>
  <c r="L386" i="13"/>
  <c r="L388" i="13"/>
  <c r="I398" i="13"/>
  <c r="M456" i="13"/>
  <c r="I438" i="13"/>
  <c r="K386" i="13"/>
  <c r="I420" i="13"/>
  <c r="K498" i="13"/>
  <c r="M458" i="13"/>
  <c r="K475" i="13"/>
  <c r="I472" i="13"/>
  <c r="K466" i="13"/>
  <c r="I459" i="13"/>
  <c r="L416" i="13"/>
  <c r="K447" i="13"/>
  <c r="M348" i="13"/>
  <c r="L391" i="13"/>
  <c r="K388" i="13"/>
  <c r="L485" i="13"/>
  <c r="M452" i="13"/>
  <c r="M483" i="13"/>
  <c r="K397" i="13"/>
  <c r="I473" i="13"/>
  <c r="I357" i="13"/>
  <c r="K364" i="13"/>
  <c r="K365" i="13"/>
  <c r="M434" i="13"/>
  <c r="L508" i="13"/>
  <c r="M346" i="13"/>
  <c r="K439" i="13"/>
  <c r="L350" i="13"/>
  <c r="L464" i="13"/>
  <c r="L370" i="13"/>
  <c r="K425" i="13"/>
  <c r="K401" i="13"/>
  <c r="L432" i="13"/>
  <c r="I454" i="13"/>
  <c r="L488" i="13"/>
  <c r="M347" i="13"/>
  <c r="L382" i="13"/>
  <c r="I491" i="13"/>
  <c r="M498" i="13"/>
  <c r="I431" i="13"/>
  <c r="L423" i="13"/>
  <c r="K381" i="13"/>
  <c r="K502" i="13"/>
  <c r="I399" i="13"/>
  <c r="M500" i="13"/>
  <c r="L465" i="13"/>
  <c r="L471" i="13"/>
  <c r="L500" i="13"/>
  <c r="I418" i="13"/>
  <c r="L346" i="13"/>
  <c r="K347" i="13"/>
  <c r="K490" i="13"/>
  <c r="I387" i="13"/>
  <c r="M488" i="13"/>
  <c r="M468" i="13"/>
  <c r="M502" i="13"/>
  <c r="P247" i="13"/>
  <c r="I510" i="13"/>
  <c r="H258" i="13"/>
  <c r="H170" i="13"/>
  <c r="H88" i="13"/>
  <c r="H313" i="13"/>
  <c r="H246" i="13"/>
  <c r="H158" i="13"/>
  <c r="H221" i="13"/>
  <c r="H210" i="13"/>
  <c r="H189" i="13"/>
  <c r="H254" i="13"/>
  <c r="H102" i="13"/>
  <c r="H223" i="13"/>
  <c r="H270" i="13"/>
  <c r="H180" i="13"/>
  <c r="H92" i="13"/>
  <c r="H252" i="13"/>
  <c r="H98" i="13"/>
  <c r="H296" i="13"/>
  <c r="H209" i="13"/>
  <c r="H116" i="13"/>
  <c r="H285" i="13"/>
  <c r="H199" i="13"/>
  <c r="H122" i="13"/>
  <c r="M492" i="13"/>
  <c r="M400" i="13"/>
  <c r="L387" i="13"/>
  <c r="L369" i="13"/>
  <c r="M438" i="13"/>
  <c r="I458" i="13"/>
  <c r="M455" i="13"/>
  <c r="L457" i="13"/>
  <c r="L458" i="13"/>
  <c r="I486" i="13"/>
  <c r="M372" i="13"/>
  <c r="K458" i="13"/>
  <c r="M441" i="13"/>
  <c r="L354" i="13"/>
  <c r="I498" i="13"/>
  <c r="I366" i="13"/>
  <c r="M457" i="13"/>
  <c r="I485" i="13"/>
  <c r="L454" i="13"/>
  <c r="M423" i="13"/>
  <c r="M363" i="13"/>
  <c r="M390" i="13"/>
  <c r="I474" i="13"/>
  <c r="I383" i="13"/>
  <c r="K492" i="13"/>
  <c r="L374" i="13"/>
  <c r="I442" i="13"/>
  <c r="M454" i="13"/>
  <c r="M506" i="13"/>
  <c r="K465" i="13"/>
  <c r="L448" i="13"/>
  <c r="M353" i="13"/>
  <c r="L371" i="13"/>
  <c r="K451" i="13"/>
  <c r="I506" i="13"/>
  <c r="I482" i="13"/>
  <c r="M433" i="13"/>
  <c r="M485" i="13"/>
  <c r="M491" i="13"/>
  <c r="K371" i="13"/>
  <c r="L442" i="13"/>
  <c r="M484" i="13"/>
  <c r="L435" i="13"/>
  <c r="I415" i="13"/>
  <c r="I500" i="13"/>
  <c r="K413" i="13"/>
  <c r="L418" i="13"/>
  <c r="M407" i="13"/>
  <c r="M459" i="13"/>
  <c r="L353" i="13"/>
  <c r="L486" i="13"/>
  <c r="L367" i="13"/>
  <c r="I381" i="13"/>
  <c r="I441" i="13"/>
  <c r="K400" i="13"/>
  <c r="L406" i="13"/>
  <c r="M398" i="13"/>
  <c r="M450" i="13"/>
  <c r="P337" i="13"/>
  <c r="J221" i="13"/>
  <c r="H239" i="13"/>
  <c r="H146" i="13"/>
  <c r="H304" i="13"/>
  <c r="H312" i="13"/>
  <c r="H222" i="13"/>
  <c r="H129" i="13"/>
  <c r="H166" i="13"/>
  <c r="H140" i="13"/>
  <c r="H328" i="13"/>
  <c r="H236" i="13"/>
  <c r="H201" i="13"/>
  <c r="H104" i="13"/>
  <c r="H243" i="13"/>
  <c r="H150" i="13"/>
  <c r="H319" i="13"/>
  <c r="H218" i="13"/>
  <c r="H214" i="13"/>
  <c r="H278" i="13"/>
  <c r="H192" i="13"/>
  <c r="H99" i="13"/>
  <c r="H259" i="13"/>
  <c r="H171" i="13"/>
  <c r="I464" i="13"/>
  <c r="K403" i="13"/>
  <c r="L505" i="13"/>
  <c r="M475" i="13"/>
  <c r="I435" i="13"/>
  <c r="K474" i="13"/>
  <c r="I414" i="13"/>
  <c r="M507" i="13"/>
  <c r="L398" i="13"/>
  <c r="K355" i="13"/>
  <c r="L403" i="13"/>
  <c r="K508" i="13"/>
  <c r="I448" i="13"/>
  <c r="M493" i="13"/>
  <c r="I374" i="13"/>
  <c r="K472" i="13"/>
  <c r="L452" i="13"/>
  <c r="K391" i="13"/>
  <c r="K450" i="13"/>
  <c r="L397" i="13"/>
  <c r="M387" i="13"/>
  <c r="M439" i="13"/>
  <c r="M448" i="13"/>
  <c r="K437" i="13"/>
  <c r="I373" i="13"/>
  <c r="L456" i="13"/>
  <c r="K366" i="13"/>
  <c r="L372" i="13"/>
  <c r="M379" i="13"/>
  <c r="L498" i="13"/>
  <c r="I352" i="13"/>
  <c r="L434" i="13"/>
  <c r="M418" i="13"/>
  <c r="K363" i="13"/>
  <c r="I439" i="13"/>
  <c r="L414" i="13"/>
  <c r="L433" i="13"/>
  <c r="I501" i="13"/>
  <c r="M509" i="13"/>
  <c r="L474" i="13"/>
  <c r="L483" i="13"/>
  <c r="L449" i="13"/>
  <c r="K433" i="13"/>
  <c r="M414" i="13"/>
  <c r="L450" i="13"/>
  <c r="K506" i="13"/>
  <c r="K482" i="13"/>
  <c r="I400" i="13"/>
  <c r="K407" i="13"/>
  <c r="M486" i="13"/>
  <c r="M354" i="13"/>
  <c r="L352" i="13"/>
  <c r="M503" i="13"/>
  <c r="L438" i="13"/>
  <c r="K493" i="13"/>
  <c r="K469" i="13"/>
  <c r="I388" i="13"/>
  <c r="K398" i="13"/>
  <c r="M474" i="13"/>
  <c r="M505" i="13"/>
  <c r="P304" i="13"/>
  <c r="P214" i="13"/>
  <c r="H314" i="13"/>
  <c r="H224" i="13"/>
  <c r="H137" i="13"/>
  <c r="H293" i="13"/>
  <c r="H302" i="13"/>
  <c r="H213" i="13"/>
  <c r="H121" i="13"/>
  <c r="H143" i="13"/>
  <c r="H109" i="13"/>
  <c r="H311" i="13"/>
  <c r="H212" i="13"/>
  <c r="H149" i="13"/>
  <c r="H324" i="13"/>
  <c r="H235" i="13"/>
  <c r="H141" i="13"/>
  <c r="H309" i="13"/>
  <c r="H193" i="13"/>
  <c r="H145" i="13"/>
  <c r="H262" i="13"/>
  <c r="H172" i="13"/>
  <c r="H90" i="13"/>
  <c r="H249" i="13"/>
  <c r="H162" i="13"/>
  <c r="I348" i="13"/>
  <c r="I405" i="13"/>
  <c r="L396" i="13"/>
  <c r="M422" i="13"/>
  <c r="I434" i="13"/>
  <c r="L425" i="13"/>
  <c r="K468" i="13"/>
  <c r="M404" i="13"/>
  <c r="L384" i="13"/>
  <c r="K354" i="13"/>
  <c r="L355" i="13"/>
  <c r="I356" i="13"/>
  <c r="L365" i="13"/>
  <c r="M369" i="13"/>
  <c r="M386" i="13"/>
  <c r="I382" i="13"/>
  <c r="K373" i="13"/>
  <c r="K379" i="13"/>
  <c r="I370" i="13"/>
  <c r="I509" i="13"/>
  <c r="L468" i="13"/>
  <c r="M349" i="13"/>
  <c r="M355" i="13"/>
  <c r="I475" i="13"/>
  <c r="L381" i="13"/>
  <c r="L366" i="13"/>
  <c r="I447" i="13"/>
  <c r="K454" i="13"/>
  <c r="M440" i="13"/>
  <c r="M471" i="13"/>
  <c r="K464" i="13"/>
  <c r="K414" i="13"/>
  <c r="M405" i="13"/>
  <c r="I440" i="13"/>
  <c r="I349" i="13"/>
  <c r="K415" i="13"/>
  <c r="K345" i="13"/>
  <c r="I408" i="13"/>
  <c r="M420" i="13"/>
  <c r="M472" i="13"/>
  <c r="L383" i="13"/>
  <c r="K348" i="13"/>
  <c r="L440" i="13"/>
  <c r="L451" i="13"/>
  <c r="L357" i="13"/>
  <c r="K416" i="13"/>
  <c r="K389" i="13"/>
  <c r="L420" i="13"/>
  <c r="I432" i="13"/>
  <c r="M397" i="13"/>
  <c r="M424" i="13"/>
  <c r="I421" i="13"/>
  <c r="L439" i="13"/>
  <c r="L348" i="13"/>
  <c r="K404" i="13"/>
  <c r="K380" i="13"/>
  <c r="L407" i="13"/>
  <c r="I407" i="13"/>
  <c r="M384" i="13"/>
  <c r="M415" i="13"/>
  <c r="P293" i="13"/>
  <c r="P206" i="13"/>
  <c r="P215" i="13"/>
  <c r="P306" i="13"/>
  <c r="P208" i="13"/>
  <c r="P295" i="13"/>
  <c r="P192" i="13"/>
  <c r="P278" i="13"/>
  <c r="M302" i="13"/>
  <c r="P242" i="13"/>
  <c r="M311" i="13"/>
  <c r="P235" i="13"/>
  <c r="P328" i="13"/>
  <c r="P221" i="13"/>
  <c r="P311" i="13"/>
  <c r="P246" i="13"/>
  <c r="P302" i="13"/>
  <c r="P238" i="13"/>
  <c r="L466" i="13"/>
  <c r="I367" i="13"/>
  <c r="I437" i="13"/>
  <c r="L506" i="13"/>
  <c r="K408" i="13"/>
  <c r="L424" i="13"/>
  <c r="K432" i="13"/>
  <c r="M490" i="13"/>
  <c r="K421" i="13"/>
  <c r="I449" i="13"/>
  <c r="K434" i="13"/>
  <c r="M416" i="13"/>
  <c r="I354" i="13"/>
  <c r="K485" i="13"/>
  <c r="M388" i="13"/>
  <c r="I386" i="13"/>
  <c r="K448" i="13"/>
  <c r="L509" i="13"/>
  <c r="I503" i="13"/>
  <c r="L430" i="13"/>
  <c r="L484" i="13"/>
  <c r="I390" i="13"/>
  <c r="H115" i="13"/>
  <c r="H107" i="13"/>
  <c r="H95" i="13"/>
  <c r="H119" i="13"/>
  <c r="H159" i="13"/>
  <c r="H301" i="13"/>
  <c r="H103" i="13"/>
  <c r="H333" i="13"/>
  <c r="H215" i="13"/>
  <c r="P314" i="13"/>
  <c r="P216" i="13"/>
  <c r="P307" i="13"/>
  <c r="P200" i="13"/>
  <c r="P286" i="13"/>
  <c r="M315" i="13"/>
  <c r="P252" i="13"/>
  <c r="M301" i="13"/>
  <c r="P243" i="13"/>
  <c r="M310" i="13"/>
  <c r="P236" i="13"/>
  <c r="P324" i="13"/>
  <c r="P255" i="13"/>
  <c r="J315" i="13"/>
  <c r="P273" i="13"/>
  <c r="L476" i="13"/>
  <c r="I457" i="13"/>
  <c r="K431" i="13"/>
  <c r="M370" i="13"/>
  <c r="K501" i="13"/>
  <c r="K349" i="13"/>
  <c r="I422" i="13"/>
  <c r="M382" i="13"/>
  <c r="I502" i="13"/>
  <c r="K362" i="13"/>
  <c r="I401" i="13"/>
  <c r="L491" i="13"/>
  <c r="K456" i="13"/>
  <c r="L404" i="13"/>
  <c r="M373" i="13"/>
  <c r="I488" i="13"/>
  <c r="I403" i="13"/>
  <c r="K476" i="13"/>
  <c r="K473" i="13"/>
  <c r="M366" i="13"/>
  <c r="K438" i="13"/>
  <c r="L499" i="13"/>
  <c r="H147" i="13"/>
  <c r="H148" i="13"/>
  <c r="H257" i="13"/>
  <c r="H127" i="13"/>
  <c r="H91" i="13"/>
  <c r="H113" i="13"/>
  <c r="H112" i="13"/>
  <c r="H197" i="13"/>
  <c r="H248" i="13"/>
  <c r="J314" i="13"/>
  <c r="P248" i="13"/>
  <c r="M306" i="13"/>
  <c r="P240" i="13"/>
  <c r="M295" i="13"/>
  <c r="P217" i="13"/>
  <c r="P308" i="13"/>
  <c r="P193" i="13"/>
  <c r="P279" i="13"/>
  <c r="P180" i="13"/>
  <c r="P270" i="13"/>
  <c r="M319" i="13"/>
  <c r="P254" i="13"/>
  <c r="M324" i="13"/>
  <c r="P282" i="13"/>
  <c r="M296" i="13"/>
  <c r="P313" i="13"/>
  <c r="M501" i="13"/>
  <c r="I391" i="13"/>
  <c r="L473" i="13"/>
  <c r="L475" i="13"/>
  <c r="I380" i="13"/>
  <c r="I471" i="13"/>
  <c r="I425" i="13"/>
  <c r="M499" i="13"/>
  <c r="I389" i="13"/>
  <c r="I350" i="13"/>
  <c r="I492" i="13"/>
  <c r="M364" i="13"/>
  <c r="K435" i="13"/>
  <c r="L405" i="13"/>
  <c r="M476" i="13"/>
  <c r="M367" i="13"/>
  <c r="K418" i="13"/>
  <c r="L379" i="13"/>
  <c r="I467" i="13"/>
  <c r="K442" i="13"/>
  <c r="I483" i="13"/>
  <c r="K382" i="13"/>
  <c r="H225" i="13"/>
  <c r="H200" i="13"/>
  <c r="H164" i="13"/>
  <c r="H211" i="13"/>
  <c r="H85" i="13"/>
  <c r="H82" i="13"/>
  <c r="H196" i="13"/>
  <c r="H337" i="13"/>
  <c r="H306" i="13"/>
  <c r="P249" i="13"/>
  <c r="M313" i="13"/>
  <c r="P228" i="13"/>
  <c r="P316" i="13"/>
  <c r="P201" i="13"/>
  <c r="P288" i="13"/>
  <c r="P194" i="13"/>
  <c r="P280" i="13"/>
  <c r="P181" i="13"/>
  <c r="P271" i="13"/>
  <c r="P205" i="13"/>
  <c r="P292" i="13"/>
  <c r="M328" i="13"/>
  <c r="M469" i="13"/>
  <c r="K488" i="13"/>
  <c r="I484" i="13"/>
  <c r="M442" i="13"/>
  <c r="L489" i="13"/>
  <c r="I469" i="13"/>
  <c r="K441" i="13"/>
  <c r="I362" i="13"/>
  <c r="L501" i="13"/>
  <c r="L422" i="13"/>
  <c r="K452" i="13"/>
  <c r="I451" i="13"/>
  <c r="M467" i="13"/>
  <c r="I424" i="13"/>
  <c r="L503" i="13"/>
  <c r="L469" i="13"/>
  <c r="K384" i="13"/>
  <c r="I397" i="13"/>
  <c r="I371" i="13"/>
  <c r="L380" i="13"/>
  <c r="I379" i="13"/>
  <c r="I465" i="13"/>
  <c r="L417" i="13"/>
  <c r="H240" i="13"/>
  <c r="H241" i="13"/>
  <c r="H234" i="13"/>
  <c r="H219" i="13"/>
  <c r="H181" i="13"/>
  <c r="H179" i="13"/>
  <c r="H205" i="13"/>
  <c r="H114" i="13"/>
  <c r="J14" i="13"/>
  <c r="M333" i="13"/>
  <c r="P275" i="13"/>
  <c r="M337" i="13"/>
  <c r="P259" i="13"/>
  <c r="M304" i="13"/>
  <c r="P241" i="13"/>
  <c r="P188" i="13"/>
  <c r="P210" i="13"/>
  <c r="P298" i="13"/>
  <c r="P203" i="13"/>
  <c r="P290" i="13"/>
  <c r="P195" i="13"/>
  <c r="P281" i="13"/>
  <c r="P213" i="13"/>
  <c r="P312" i="13"/>
  <c r="P189" i="13"/>
  <c r="L493" i="13"/>
  <c r="K399" i="13"/>
  <c r="L415" i="13"/>
  <c r="I466" i="13"/>
  <c r="M421" i="13"/>
  <c r="L413" i="13"/>
  <c r="L362" i="13"/>
  <c r="I452" i="13"/>
  <c r="L345" i="13"/>
  <c r="I347" i="13"/>
  <c r="M356" i="13"/>
  <c r="I363" i="13"/>
  <c r="K352" i="13"/>
  <c r="K370" i="13"/>
  <c r="L472" i="13"/>
  <c r="M365" i="13"/>
  <c r="L467" i="13"/>
  <c r="K481" i="13"/>
  <c r="K417" i="13"/>
  <c r="M362" i="13"/>
  <c r="K457" i="13"/>
  <c r="M413" i="13"/>
  <c r="K353" i="13"/>
  <c r="H277" i="13"/>
  <c r="H251" i="13"/>
  <c r="H288" i="13"/>
  <c r="H253" i="13"/>
  <c r="H204" i="13"/>
  <c r="H111" i="13"/>
  <c r="H237" i="13"/>
  <c r="H123" i="13"/>
  <c r="M165" i="13"/>
  <c r="M147" i="13"/>
  <c r="M71" i="13"/>
  <c r="M110" i="13"/>
  <c r="M24" i="13"/>
  <c r="M120" i="13"/>
  <c r="M118" i="13"/>
  <c r="M69" i="13"/>
  <c r="M105" i="13"/>
  <c r="H80" i="13"/>
  <c r="J24" i="13"/>
  <c r="M74" i="13"/>
  <c r="J125" i="13"/>
  <c r="M151" i="13"/>
  <c r="P52" i="13"/>
  <c r="J171" i="13"/>
  <c r="P64" i="13"/>
  <c r="M107" i="13"/>
  <c r="J89" i="13"/>
  <c r="M47" i="13"/>
  <c r="J129" i="13"/>
  <c r="H74" i="13"/>
  <c r="M50" i="13"/>
  <c r="J145" i="13"/>
  <c r="P137" i="13"/>
  <c r="J59" i="13"/>
  <c r="H76" i="13"/>
  <c r="H40" i="13"/>
  <c r="M38" i="13"/>
  <c r="J55" i="13"/>
  <c r="H46" i="13"/>
  <c r="J93" i="13"/>
  <c r="J137" i="13"/>
  <c r="P124" i="13"/>
  <c r="J95" i="13"/>
  <c r="P88" i="13"/>
  <c r="H78" i="13"/>
  <c r="H42" i="13"/>
  <c r="P165" i="13"/>
  <c r="P118" i="13"/>
  <c r="H54" i="13"/>
  <c r="J127" i="13"/>
  <c r="M76" i="13"/>
  <c r="P170" i="13"/>
  <c r="P139" i="13"/>
  <c r="J105" i="13"/>
  <c r="P98" i="13"/>
  <c r="J69" i="13"/>
  <c r="P62" i="13"/>
  <c r="H44" i="13"/>
  <c r="P168" i="13"/>
  <c r="P120" i="13"/>
  <c r="P83" i="13"/>
  <c r="P47" i="13"/>
  <c r="M285" i="13"/>
  <c r="M277" i="13"/>
  <c r="M259" i="13"/>
  <c r="M249" i="13"/>
  <c r="M240" i="13"/>
  <c r="M225" i="13"/>
  <c r="M216" i="13"/>
  <c r="M208" i="13"/>
  <c r="M199" i="13"/>
  <c r="M275" i="13"/>
  <c r="M215" i="13"/>
  <c r="M283" i="13"/>
  <c r="M273" i="13"/>
  <c r="M257" i="13"/>
  <c r="M247" i="13"/>
  <c r="M238" i="13"/>
  <c r="M223" i="13"/>
  <c r="M214" i="13"/>
  <c r="M206" i="13"/>
  <c r="M292" i="13"/>
  <c r="M282" i="13"/>
  <c r="M272" i="13"/>
  <c r="M255" i="13"/>
  <c r="M246" i="13"/>
  <c r="M237" i="13"/>
  <c r="M222" i="13"/>
  <c r="M213" i="13"/>
  <c r="M205" i="13"/>
  <c r="M291" i="13"/>
  <c r="M281" i="13"/>
  <c r="M271" i="13"/>
  <c r="M254" i="13"/>
  <c r="M245" i="13"/>
  <c r="M236" i="13"/>
  <c r="M221" i="13"/>
  <c r="M212" i="13"/>
  <c r="M204" i="13"/>
  <c r="M290" i="13"/>
  <c r="M280" i="13"/>
  <c r="M270" i="13"/>
  <c r="M253" i="13"/>
  <c r="M243" i="13"/>
  <c r="M235" i="13"/>
  <c r="M219" i="13"/>
  <c r="M211" i="13"/>
  <c r="M203" i="13"/>
  <c r="M286" i="13"/>
  <c r="M278" i="13"/>
  <c r="M262" i="13"/>
  <c r="M251" i="13"/>
  <c r="M228" i="13"/>
  <c r="M209" i="13"/>
  <c r="M284" i="13"/>
  <c r="M258" i="13"/>
  <c r="M239" i="13"/>
  <c r="M207" i="13"/>
  <c r="M288" i="13"/>
  <c r="M279" i="13"/>
  <c r="M268" i="13"/>
  <c r="M252" i="13"/>
  <c r="M242" i="13"/>
  <c r="M234" i="13"/>
  <c r="M218" i="13"/>
  <c r="M210" i="13"/>
  <c r="M201" i="13"/>
  <c r="M241" i="13"/>
  <c r="M217" i="13"/>
  <c r="M200" i="13"/>
  <c r="M248" i="13"/>
  <c r="M224" i="13"/>
  <c r="M192" i="13"/>
  <c r="M172" i="13"/>
  <c r="J313" i="13"/>
  <c r="J304" i="13"/>
  <c r="J293" i="13"/>
  <c r="J283" i="13"/>
  <c r="J273" i="13"/>
  <c r="J257" i="13"/>
  <c r="J247" i="13"/>
  <c r="J238" i="13"/>
  <c r="J223" i="13"/>
  <c r="J214" i="13"/>
  <c r="J206" i="13"/>
  <c r="J197" i="13"/>
  <c r="J189" i="13"/>
  <c r="M196" i="13"/>
  <c r="J309" i="13"/>
  <c r="J279" i="13"/>
  <c r="J242" i="13"/>
  <c r="J210" i="13"/>
  <c r="J179" i="13"/>
  <c r="J319" i="13"/>
  <c r="J278" i="13"/>
  <c r="J228" i="13"/>
  <c r="J192" i="13"/>
  <c r="M194" i="13"/>
  <c r="J295" i="13"/>
  <c r="J249" i="13"/>
  <c r="J208" i="13"/>
  <c r="M179" i="13"/>
  <c r="J294" i="13"/>
  <c r="J248" i="13"/>
  <c r="J207" i="13"/>
  <c r="M191" i="13"/>
  <c r="J337" i="13"/>
  <c r="J312" i="13"/>
  <c r="J302" i="13"/>
  <c r="J292" i="13"/>
  <c r="J282" i="13"/>
  <c r="J272" i="13"/>
  <c r="J255" i="13"/>
  <c r="J246" i="13"/>
  <c r="J237" i="13"/>
  <c r="J222" i="13"/>
  <c r="J213" i="13"/>
  <c r="J205" i="13"/>
  <c r="J196" i="13"/>
  <c r="J188" i="13"/>
  <c r="J324" i="13"/>
  <c r="J288" i="13"/>
  <c r="J268" i="13"/>
  <c r="J234" i="13"/>
  <c r="J201" i="13"/>
  <c r="M195" i="13"/>
  <c r="J286" i="13"/>
  <c r="J251" i="13"/>
  <c r="J209" i="13"/>
  <c r="J316" i="13"/>
  <c r="J285" i="13"/>
  <c r="J240" i="13"/>
  <c r="J199" i="13"/>
  <c r="J306" i="13"/>
  <c r="J258" i="13"/>
  <c r="J215" i="13"/>
  <c r="M198" i="13"/>
  <c r="M190" i="13"/>
  <c r="J333" i="13"/>
  <c r="J311" i="13"/>
  <c r="J301" i="13"/>
  <c r="J291" i="13"/>
  <c r="J281" i="13"/>
  <c r="J271" i="13"/>
  <c r="J254" i="13"/>
  <c r="J245" i="13"/>
  <c r="J236" i="13"/>
  <c r="J212" i="13"/>
  <c r="J204" i="13"/>
  <c r="J195" i="13"/>
  <c r="J181" i="13"/>
  <c r="M188" i="13"/>
  <c r="J298" i="13"/>
  <c r="J252" i="13"/>
  <c r="J218" i="13"/>
  <c r="J193" i="13"/>
  <c r="M181" i="13"/>
  <c r="J296" i="13"/>
  <c r="J241" i="13"/>
  <c r="J200" i="13"/>
  <c r="M180" i="13"/>
  <c r="J277" i="13"/>
  <c r="J225" i="13"/>
  <c r="J191" i="13"/>
  <c r="J275" i="13"/>
  <c r="J224" i="13"/>
  <c r="J190" i="13"/>
  <c r="M197" i="13"/>
  <c r="M189" i="13"/>
  <c r="J328" i="13"/>
  <c r="J310" i="13"/>
  <c r="J300" i="13"/>
  <c r="J290" i="13"/>
  <c r="J280" i="13"/>
  <c r="J270" i="13"/>
  <c r="J253" i="13"/>
  <c r="J243" i="13"/>
  <c r="J235" i="13"/>
  <c r="J219" i="13"/>
  <c r="J211" i="13"/>
  <c r="J203" i="13"/>
  <c r="J194" i="13"/>
  <c r="J180" i="13"/>
  <c r="J308" i="13"/>
  <c r="J262" i="13"/>
  <c r="J217" i="13"/>
  <c r="J172" i="13"/>
  <c r="J307" i="13"/>
  <c r="J259" i="13"/>
  <c r="J216" i="13"/>
  <c r="M193" i="13"/>
  <c r="J284" i="13"/>
  <c r="J239" i="13"/>
  <c r="J198" i="13"/>
  <c r="M83" i="13"/>
  <c r="J91" i="13"/>
  <c r="M40" i="13"/>
  <c r="J57" i="13"/>
  <c r="P90" i="13"/>
  <c r="J62" i="13"/>
  <c r="P54" i="13"/>
  <c r="M149" i="13"/>
  <c r="P122" i="13"/>
  <c r="P86" i="13"/>
  <c r="P50" i="13"/>
  <c r="M145" i="13"/>
  <c r="M103" i="13"/>
  <c r="J103" i="13"/>
  <c r="P95" i="13"/>
  <c r="M163" i="13"/>
  <c r="M81" i="13"/>
  <c r="J143" i="13"/>
  <c r="J67" i="13"/>
  <c r="H52" i="13"/>
  <c r="P129" i="13"/>
  <c r="P59" i="13"/>
  <c r="M115" i="13"/>
  <c r="M45" i="13"/>
  <c r="J101" i="13"/>
  <c r="P93" i="13"/>
  <c r="M160" i="13"/>
  <c r="M79" i="13"/>
  <c r="J140" i="13"/>
  <c r="J65" i="13"/>
  <c r="H50" i="13"/>
  <c r="P127" i="13"/>
  <c r="P57" i="13"/>
  <c r="M113" i="13"/>
  <c r="M43" i="13"/>
  <c r="J99" i="13"/>
  <c r="P91" i="13"/>
  <c r="M158" i="13"/>
  <c r="M77" i="13"/>
  <c r="J138" i="13"/>
  <c r="J63" i="13"/>
  <c r="H47" i="13"/>
  <c r="P125" i="13"/>
  <c r="P55" i="13"/>
  <c r="M111" i="13"/>
  <c r="M41" i="13"/>
  <c r="J97" i="13"/>
  <c r="P171" i="13"/>
  <c r="P89" i="13"/>
  <c r="M150" i="13"/>
  <c r="M75" i="13"/>
  <c r="J130" i="13"/>
  <c r="J61" i="13"/>
  <c r="H45" i="13"/>
  <c r="P123" i="13"/>
  <c r="P53" i="13"/>
  <c r="M109" i="13"/>
  <c r="M39" i="13"/>
  <c r="J94" i="13"/>
  <c r="H79" i="13"/>
  <c r="P169" i="13"/>
  <c r="P87" i="13"/>
  <c r="M148" i="13"/>
  <c r="M73" i="13"/>
  <c r="J128" i="13"/>
  <c r="J58" i="13"/>
  <c r="H43" i="13"/>
  <c r="P121" i="13"/>
  <c r="P51" i="13"/>
  <c r="M106" i="13"/>
  <c r="M37" i="13"/>
  <c r="J92" i="13"/>
  <c r="H77" i="13"/>
  <c r="P166" i="13"/>
  <c r="P85" i="13"/>
  <c r="M146" i="13"/>
  <c r="M70" i="13"/>
  <c r="J126" i="13"/>
  <c r="J56" i="13"/>
  <c r="H41" i="13"/>
  <c r="P119" i="13"/>
  <c r="P49" i="13"/>
  <c r="M104" i="13"/>
  <c r="J90" i="13"/>
  <c r="H75" i="13"/>
  <c r="P164" i="13"/>
  <c r="P82" i="13"/>
  <c r="M144" i="13"/>
  <c r="M68" i="13"/>
  <c r="J124" i="13"/>
  <c r="J54" i="13"/>
  <c r="H39" i="13"/>
  <c r="P116" i="13"/>
  <c r="P46" i="13"/>
  <c r="M102" i="13"/>
  <c r="J170" i="13"/>
  <c r="J88" i="13"/>
  <c r="H73" i="13"/>
  <c r="P162" i="13"/>
  <c r="P80" i="13"/>
  <c r="M141" i="13"/>
  <c r="M66" i="13"/>
  <c r="J122" i="13"/>
  <c r="J52" i="13"/>
  <c r="H37" i="13"/>
  <c r="P114" i="13"/>
  <c r="P44" i="13"/>
  <c r="M100" i="13"/>
  <c r="J168" i="13"/>
  <c r="J86" i="13"/>
  <c r="H70" i="13"/>
  <c r="P159" i="13"/>
  <c r="P78" i="13"/>
  <c r="M139" i="13"/>
  <c r="M64" i="13"/>
  <c r="J120" i="13"/>
  <c r="J50" i="13"/>
  <c r="P19" i="13"/>
  <c r="P112" i="13"/>
  <c r="P42" i="13"/>
  <c r="M98" i="13"/>
  <c r="J165" i="13"/>
  <c r="J83" i="13"/>
  <c r="H68" i="13"/>
  <c r="P151" i="13"/>
  <c r="P76" i="13"/>
  <c r="M137" i="13"/>
  <c r="M62" i="13"/>
  <c r="J118" i="13"/>
  <c r="J47" i="13"/>
  <c r="J19" i="13"/>
  <c r="P110" i="13"/>
  <c r="P40" i="13"/>
  <c r="M95" i="13"/>
  <c r="J163" i="13"/>
  <c r="J81" i="13"/>
  <c r="H66" i="13"/>
  <c r="P149" i="13"/>
  <c r="P74" i="13"/>
  <c r="M129" i="13"/>
  <c r="M59" i="13"/>
  <c r="J115" i="13"/>
  <c r="J45" i="13"/>
  <c r="M14" i="13"/>
  <c r="P107" i="13"/>
  <c r="P38" i="13"/>
  <c r="M93" i="13"/>
  <c r="J160" i="13"/>
  <c r="J79" i="13"/>
  <c r="H64" i="13"/>
  <c r="P147" i="13"/>
  <c r="P71" i="13"/>
  <c r="M127" i="13"/>
  <c r="M57" i="13"/>
  <c r="J113" i="13"/>
  <c r="J43" i="13"/>
  <c r="P105" i="13"/>
  <c r="P24" i="13"/>
  <c r="M91" i="13"/>
  <c r="J158" i="13"/>
  <c r="J77" i="13"/>
  <c r="H62" i="13"/>
  <c r="P145" i="13"/>
  <c r="P69" i="13"/>
  <c r="M125" i="13"/>
  <c r="M55" i="13"/>
  <c r="J111" i="13"/>
  <c r="J41" i="13"/>
  <c r="P103" i="13"/>
  <c r="M171" i="13"/>
  <c r="M89" i="13"/>
  <c r="J150" i="13"/>
  <c r="J75" i="13"/>
  <c r="H59" i="13"/>
  <c r="P143" i="13"/>
  <c r="P67" i="13"/>
  <c r="M123" i="13"/>
  <c r="M53" i="13"/>
  <c r="J109" i="13"/>
  <c r="J39" i="13"/>
  <c r="P101" i="13"/>
  <c r="M169" i="13"/>
  <c r="M87" i="13"/>
  <c r="J148" i="13"/>
  <c r="J73" i="13"/>
  <c r="H57" i="13"/>
  <c r="P140" i="13"/>
  <c r="P65" i="13"/>
  <c r="M121" i="13"/>
  <c r="M51" i="13"/>
  <c r="J106" i="13"/>
  <c r="J37" i="13"/>
  <c r="P99" i="13"/>
  <c r="M166" i="13"/>
  <c r="M85" i="13"/>
  <c r="J146" i="13"/>
  <c r="J70" i="13"/>
  <c r="H55" i="13"/>
  <c r="P138" i="13"/>
  <c r="P63" i="13"/>
  <c r="M119" i="13"/>
  <c r="M49" i="13"/>
  <c r="J104" i="13"/>
  <c r="P97" i="13"/>
  <c r="M164" i="13"/>
  <c r="M82" i="13"/>
  <c r="J144" i="13"/>
  <c r="J68" i="13"/>
  <c r="H53" i="13"/>
  <c r="P130" i="13"/>
  <c r="P61" i="13"/>
  <c r="M116" i="13"/>
  <c r="M46" i="13"/>
  <c r="J102" i="13"/>
  <c r="P94" i="13"/>
  <c r="M162" i="13"/>
  <c r="M80" i="13"/>
  <c r="J141" i="13"/>
  <c r="J66" i="13"/>
  <c r="H51" i="13"/>
  <c r="P128" i="13"/>
  <c r="P58" i="13"/>
  <c r="M114" i="13"/>
  <c r="M44" i="13"/>
  <c r="J100" i="13"/>
  <c r="P92" i="13"/>
  <c r="M159" i="13"/>
  <c r="M78" i="13"/>
  <c r="J139" i="13"/>
  <c r="J64" i="13"/>
  <c r="H49" i="13"/>
  <c r="P126" i="13"/>
  <c r="P56" i="13"/>
  <c r="M112" i="13"/>
  <c r="M42" i="13"/>
  <c r="J98" i="13"/>
  <c r="P163" i="13"/>
  <c r="P81" i="13"/>
  <c r="M143" i="13"/>
  <c r="M67" i="13"/>
  <c r="J123" i="13"/>
  <c r="J53" i="13"/>
  <c r="H38" i="13"/>
  <c r="P115" i="13"/>
  <c r="P45" i="13"/>
  <c r="M101" i="13"/>
  <c r="J169" i="13"/>
  <c r="J87" i="13"/>
  <c r="H71" i="13"/>
  <c r="P160" i="13"/>
  <c r="P79" i="13"/>
  <c r="M140" i="13"/>
  <c r="M65" i="13"/>
  <c r="J121" i="13"/>
  <c r="J51" i="13"/>
  <c r="H24" i="13"/>
  <c r="P113" i="13"/>
  <c r="P43" i="13"/>
  <c r="M99" i="13"/>
  <c r="J166" i="13"/>
  <c r="J85" i="13"/>
  <c r="H69" i="13"/>
  <c r="P158" i="13"/>
  <c r="P77" i="13"/>
  <c r="M138" i="13"/>
  <c r="M63" i="13"/>
  <c r="J119" i="13"/>
  <c r="J49" i="13"/>
  <c r="M19" i="13"/>
  <c r="P111" i="13"/>
  <c r="P41" i="13"/>
  <c r="M97" i="13"/>
  <c r="J164" i="13"/>
  <c r="J82" i="13"/>
  <c r="H67" i="13"/>
  <c r="P150" i="13"/>
  <c r="P75" i="13"/>
  <c r="M130" i="13"/>
  <c r="M61" i="13"/>
  <c r="J116" i="13"/>
  <c r="J46" i="13"/>
  <c r="P109" i="13"/>
  <c r="P39" i="13"/>
  <c r="M94" i="13"/>
  <c r="J162" i="13"/>
  <c r="J80" i="13"/>
  <c r="H65" i="13"/>
  <c r="P148" i="13"/>
  <c r="P73" i="13"/>
  <c r="M128" i="13"/>
  <c r="M58" i="13"/>
  <c r="J114" i="13"/>
  <c r="J44" i="13"/>
  <c r="H19" i="13"/>
  <c r="P106" i="13"/>
  <c r="P37" i="13"/>
  <c r="M92" i="13"/>
  <c r="J159" i="13"/>
  <c r="J78" i="13"/>
  <c r="H63" i="13"/>
  <c r="P146" i="13"/>
  <c r="P70" i="13"/>
  <c r="M126" i="13"/>
  <c r="M56" i="13"/>
  <c r="J112" i="13"/>
  <c r="J42" i="13"/>
  <c r="H14" i="13"/>
  <c r="P104" i="13"/>
  <c r="M90" i="13"/>
  <c r="J151" i="13"/>
  <c r="J76" i="13"/>
  <c r="H61" i="13"/>
  <c r="P144" i="13"/>
  <c r="P68" i="13"/>
  <c r="M124" i="13"/>
  <c r="M54" i="13"/>
  <c r="J110" i="13"/>
  <c r="J40" i="13"/>
  <c r="P102" i="13"/>
  <c r="M170" i="13"/>
  <c r="M88" i="13"/>
  <c r="J149" i="13"/>
  <c r="J74" i="13"/>
  <c r="H58" i="13"/>
  <c r="P141" i="13"/>
  <c r="P66" i="13"/>
  <c r="M122" i="13"/>
  <c r="M52" i="13"/>
  <c r="J107" i="13"/>
  <c r="J38" i="13"/>
  <c r="P100" i="13"/>
  <c r="M168" i="13"/>
  <c r="M86" i="13"/>
  <c r="J147" i="13"/>
  <c r="J71" i="13"/>
  <c r="H56" i="13"/>
  <c r="S173" i="13"/>
  <c r="Y173" i="13"/>
  <c r="AB173" i="13"/>
  <c r="V173" i="13"/>
  <c r="AB131" i="13"/>
  <c r="Y131" i="13"/>
  <c r="V131" i="13"/>
  <c r="Y26" i="13"/>
  <c r="S131" i="13"/>
  <c r="S26" i="13"/>
  <c r="AB26" i="13"/>
  <c r="V26" i="13"/>
  <c r="R220" i="13" l="1"/>
  <c r="R299" i="13"/>
  <c r="R256" i="13"/>
  <c r="R276" i="13"/>
  <c r="R250" i="13"/>
  <c r="R269" i="13"/>
  <c r="R244" i="13"/>
  <c r="R202" i="13"/>
  <c r="R305" i="13"/>
  <c r="R289" i="13"/>
  <c r="H152" i="13"/>
  <c r="I299" i="13"/>
  <c r="L269" i="13"/>
  <c r="O250" i="13"/>
  <c r="L244" i="13"/>
  <c r="I220" i="13"/>
  <c r="O256" i="13"/>
  <c r="L256" i="13"/>
  <c r="L299" i="13"/>
  <c r="I202" i="13"/>
  <c r="L250" i="13"/>
  <c r="O220" i="13"/>
  <c r="O305" i="13"/>
  <c r="O276" i="13"/>
  <c r="L289" i="13"/>
  <c r="O202" i="13"/>
  <c r="O289" i="13"/>
  <c r="L202" i="13"/>
  <c r="L276" i="13"/>
  <c r="L305" i="13"/>
  <c r="O299" i="13"/>
  <c r="O244" i="13"/>
  <c r="O269" i="13"/>
  <c r="I256" i="13"/>
  <c r="L220" i="13"/>
  <c r="I289" i="13"/>
  <c r="I269" i="13"/>
  <c r="I244" i="13"/>
  <c r="I305" i="13"/>
  <c r="I276" i="13"/>
  <c r="I250" i="13"/>
  <c r="I72" i="13"/>
  <c r="L72" i="13"/>
  <c r="O72" i="13"/>
  <c r="R72" i="13"/>
  <c r="I108" i="13"/>
  <c r="L108" i="13"/>
  <c r="O108" i="13"/>
  <c r="R108" i="13"/>
  <c r="H173" i="13"/>
  <c r="M152" i="13"/>
  <c r="M173" i="13"/>
  <c r="P173" i="13"/>
  <c r="P152" i="13"/>
  <c r="I36" i="13"/>
  <c r="L36" i="13"/>
  <c r="O36" i="13"/>
  <c r="R36" i="13"/>
  <c r="I60" i="13"/>
  <c r="L60" i="13"/>
  <c r="O60" i="13"/>
  <c r="R60" i="13"/>
  <c r="J173" i="13"/>
  <c r="J152" i="13"/>
  <c r="I96" i="13"/>
  <c r="L96" i="13"/>
  <c r="O96" i="13"/>
  <c r="R96" i="13"/>
  <c r="I48" i="13"/>
  <c r="L48" i="13"/>
  <c r="R48" i="13"/>
  <c r="I117" i="13"/>
  <c r="L117" i="13"/>
  <c r="O117" i="13"/>
  <c r="R117" i="13"/>
  <c r="I84" i="13"/>
  <c r="O48" i="13"/>
  <c r="L84" i="13"/>
  <c r="O84" i="13"/>
  <c r="R84" i="13"/>
  <c r="H131" i="13" l="1"/>
  <c r="J26" i="13"/>
  <c r="H26" i="13"/>
  <c r="J131" i="13"/>
  <c r="P131" i="13"/>
  <c r="P26" i="13"/>
  <c r="M131" i="13"/>
  <c r="M26" i="1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<sst xmlns="http://schemas.openxmlformats.org/spreadsheetml/2006/main" count="2226" uniqueCount="915">
  <si>
    <t>Average</t>
  </si>
  <si>
    <t>Reporting Period</t>
  </si>
  <si>
    <t>Reporting Period 1</t>
  </si>
  <si>
    <t>Reporting Period 2</t>
  </si>
  <si>
    <t>Reporting Period 3</t>
  </si>
  <si>
    <t>Reporting Period 4</t>
  </si>
  <si>
    <r>
      <rPr>
        <b/>
        <sz val="11"/>
        <color theme="4" tint="-0.249977111117893"/>
        <rFont val="Calibri"/>
        <family val="2"/>
        <scheme val="minor"/>
      </rPr>
      <t>Outcome Measurement Tool (OMT)
MA - Victim Witness Assistance Board</t>
    </r>
    <r>
      <rPr>
        <b/>
        <sz val="10"/>
        <color theme="4" tint="-0.249977111117893"/>
        <rFont val="Calibri"/>
        <family val="2"/>
        <scheme val="minor"/>
      </rPr>
      <t xml:space="preserve">
</t>
    </r>
  </si>
  <si>
    <t>SUMMARY REPORT</t>
  </si>
  <si>
    <t>Overview of data entered in the demographics tab to assist with preparing data for entry into the OMT.</t>
  </si>
  <si>
    <t>First enter "in progress" to begin entering data and the reporting period your agency is entering information about. Then follow the instructions to the right in reference to the fields below.</t>
  </si>
  <si>
    <r>
      <t xml:space="preserve">INSTRUCTIONS: </t>
    </r>
    <r>
      <rPr>
        <i/>
        <sz val="12"/>
        <color theme="1"/>
        <rFont val="Calibri"/>
        <family val="2"/>
        <scheme val="minor"/>
      </rPr>
      <t>This is a summary report only that is auto generated based on the demographic information entered for each reporting period in the first tab. This is a record of the demographic information to format program information for entry into the OMT. In order to make changes to information on this page, please consult the corresponding data entry tabs to adjust the data provided.</t>
    </r>
  </si>
  <si>
    <t>Agency</t>
  </si>
  <si>
    <t>Budget Supported by MOVA-Administed Award</t>
  </si>
  <si>
    <t>Total Budget</t>
  </si>
  <si>
    <t>Total Data Reported</t>
  </si>
  <si>
    <t>Proration Type:</t>
  </si>
  <si>
    <t>Staff Salary</t>
  </si>
  <si>
    <t>Proration Level:</t>
  </si>
  <si>
    <t>Individual</t>
  </si>
  <si>
    <t>Completion Status:</t>
  </si>
  <si>
    <t>Enter Status</t>
  </si>
  <si>
    <t>Reporting Period:</t>
  </si>
  <si>
    <t>Period 1 (July – September)</t>
  </si>
  <si>
    <t>Employee Name</t>
  </si>
  <si>
    <t>Salary Supported by MOVA-Administed Award</t>
  </si>
  <si>
    <t>Total Staff Salary</t>
  </si>
  <si>
    <t>SECTION 1: TOTAL number of individuals who received services during the reporting period:</t>
  </si>
  <si>
    <t>Reporting Period 5</t>
  </si>
  <si>
    <t>Reporting Period 6</t>
  </si>
  <si>
    <t>Reporting Period 7</t>
  </si>
  <si>
    <t>Reporting Period 8</t>
  </si>
  <si>
    <t xml:space="preserve">SECTION 2: TOTAL number of anonymous contacts received during the reporting period: </t>
  </si>
  <si>
    <r>
      <t xml:space="preserve">SECTION 3: Of the number of individuals entered in question 1, how many were NEW individuals who received services from your agency </t>
    </r>
    <r>
      <rPr>
        <b/>
        <u/>
        <sz val="11"/>
        <color theme="0"/>
        <rFont val="Calibri"/>
        <family val="2"/>
        <scheme val="minor"/>
      </rPr>
      <t>for the first time</t>
    </r>
    <r>
      <rPr>
        <b/>
        <sz val="11"/>
        <color theme="0"/>
        <rFont val="Calibri"/>
        <family val="2"/>
        <scheme val="minor"/>
      </rPr>
      <t xml:space="preserve"> during the reporting period: </t>
    </r>
  </si>
  <si>
    <t>Validation check against race/ethnicity below. Totals under Section 4A should equal question 3 total.</t>
  </si>
  <si>
    <t>Total</t>
  </si>
  <si>
    <r>
      <t xml:space="preserve">SECTION 4: Demographics
</t>
    </r>
    <r>
      <rPr>
        <i/>
        <sz val="12"/>
        <color theme="0"/>
        <rFont val="Calibri"/>
        <family val="2"/>
        <scheme val="minor"/>
      </rPr>
      <t xml:space="preserve">Enter the totals for </t>
    </r>
    <r>
      <rPr>
        <i/>
        <u/>
        <sz val="12"/>
        <color theme="0"/>
        <rFont val="Calibri"/>
        <family val="2"/>
        <scheme val="minor"/>
      </rPr>
      <t>NEW individuals</t>
    </r>
    <r>
      <rPr>
        <i/>
        <sz val="12"/>
        <color theme="0"/>
        <rFont val="Calibri"/>
        <family val="2"/>
        <scheme val="minor"/>
      </rPr>
      <t xml:space="preserve"> identified in Question 3 by the following demographic descriptors. </t>
    </r>
  </si>
  <si>
    <t>A. Race/Ethnicity (Self-Reported) - NEW individuals</t>
  </si>
  <si>
    <t>Population</t>
  </si>
  <si>
    <t>Number of NEW Individuals</t>
  </si>
  <si>
    <t>Number of NEW Individuals - Year 2</t>
  </si>
  <si>
    <t>American Indian or Alaska Native Total</t>
  </si>
  <si>
    <t>American Indian/Alaska Native (general)</t>
  </si>
  <si>
    <t>Select from Options</t>
  </si>
  <si>
    <t>Asian Total</t>
  </si>
  <si>
    <t>Asian (general)</t>
  </si>
  <si>
    <t>Black or African American Total</t>
  </si>
  <si>
    <t>Black/African America (general)</t>
  </si>
  <si>
    <t>Hispanic or Latino Total</t>
  </si>
  <si>
    <t>Hispanic/Latino (general)</t>
  </si>
  <si>
    <t>Native Hawaiian or Pacific Islander Total</t>
  </si>
  <si>
    <t>Native Hawaiian/Pacific Islander (general)</t>
  </si>
  <si>
    <t>White Non-Latino or Caucasian Total</t>
  </si>
  <si>
    <t>White Non-Latino/Caucasian (general)</t>
  </si>
  <si>
    <t>Some Other Race/Ethnicity (please specify below):</t>
  </si>
  <si>
    <t>Please Specify:</t>
  </si>
  <si>
    <t>Multiple Races</t>
  </si>
  <si>
    <t>Multiple Races (general)</t>
  </si>
  <si>
    <t>Individuals Not Reported</t>
  </si>
  <si>
    <t>Individuals Not Tracked</t>
  </si>
  <si>
    <t>ERROR IN 
SECTION ABOVE</t>
  </si>
  <si>
    <t>B. Gender Identity (Self-Reported) - NEW individuals</t>
  </si>
  <si>
    <t>Number of New Individuals</t>
  </si>
  <si>
    <t>Number of New Individuals - Year 2</t>
  </si>
  <si>
    <t>Male</t>
  </si>
  <si>
    <t>Female</t>
  </si>
  <si>
    <t>Transgender Male</t>
  </si>
  <si>
    <t>Transgender Female</t>
  </si>
  <si>
    <t>Genderqueer/Non-Conforming/Non-Binary</t>
  </si>
  <si>
    <t>Other Gender (please specify below):</t>
  </si>
  <si>
    <t xml:space="preserve">Brief description, if applicable: </t>
  </si>
  <si>
    <t>Not Reported</t>
  </si>
  <si>
    <t>Not Tracked</t>
  </si>
  <si>
    <t>C. Age (Self-Reported) - NEW individuals. Report the age of the victim at the time of the victimization.</t>
  </si>
  <si>
    <t>Age 0-12</t>
  </si>
  <si>
    <t>Age 13-17</t>
  </si>
  <si>
    <t>Age 18-24</t>
  </si>
  <si>
    <t>Age 25-59 (total)</t>
  </si>
  <si>
    <r>
      <t xml:space="preserve">  </t>
    </r>
    <r>
      <rPr>
        <i/>
        <sz val="11"/>
        <rFont val="Calibri"/>
        <family val="2"/>
        <scheme val="minor"/>
      </rPr>
      <t xml:space="preserve">    </t>
    </r>
    <r>
      <rPr>
        <sz val="11"/>
        <rFont val="Calibri"/>
        <family val="2"/>
        <scheme val="minor"/>
      </rPr>
      <t>Age 25-59 (general)</t>
    </r>
  </si>
  <si>
    <r>
      <t xml:space="preserve">  </t>
    </r>
    <r>
      <rPr>
        <i/>
        <sz val="11"/>
        <rFont val="Calibri"/>
        <family val="2"/>
        <scheme val="minor"/>
      </rPr>
      <t xml:space="preserve">    Optional: </t>
    </r>
    <r>
      <rPr>
        <sz val="11"/>
        <rFont val="Calibri"/>
        <family val="2"/>
        <scheme val="minor"/>
      </rPr>
      <t>Age 25-29</t>
    </r>
  </si>
  <si>
    <r>
      <t xml:space="preserve">  </t>
    </r>
    <r>
      <rPr>
        <i/>
        <sz val="11"/>
        <rFont val="Calibri"/>
        <family val="2"/>
        <scheme val="minor"/>
      </rPr>
      <t xml:space="preserve">    Optional: </t>
    </r>
    <r>
      <rPr>
        <sz val="11"/>
        <rFont val="Calibri"/>
        <family val="2"/>
        <scheme val="minor"/>
      </rPr>
      <t>Age 30-39</t>
    </r>
  </si>
  <si>
    <r>
      <t xml:space="preserve">    </t>
    </r>
    <r>
      <rPr>
        <i/>
        <sz val="11"/>
        <rFont val="Calibri"/>
        <family val="2"/>
        <scheme val="minor"/>
      </rPr>
      <t xml:space="preserve">  Optional:</t>
    </r>
    <r>
      <rPr>
        <sz val="11"/>
        <rFont val="Calibri"/>
        <family val="2"/>
        <scheme val="minor"/>
      </rPr>
      <t xml:space="preserve"> Age 40-49</t>
    </r>
  </si>
  <si>
    <r>
      <t xml:space="preserve">    </t>
    </r>
    <r>
      <rPr>
        <i/>
        <sz val="11"/>
        <rFont val="Calibri"/>
        <family val="2"/>
        <scheme val="minor"/>
      </rPr>
      <t xml:space="preserve">  Optional:</t>
    </r>
    <r>
      <rPr>
        <sz val="11"/>
        <rFont val="Calibri"/>
        <family val="2"/>
        <scheme val="minor"/>
      </rPr>
      <t xml:space="preserve"> Age 50-59</t>
    </r>
  </si>
  <si>
    <t>Age 60 and Older (total)</t>
  </si>
  <si>
    <r>
      <t xml:space="preserve">   </t>
    </r>
    <r>
      <rPr>
        <i/>
        <sz val="11"/>
        <rFont val="Calibri"/>
        <family val="2"/>
        <scheme val="minor"/>
      </rPr>
      <t xml:space="preserve">   </t>
    </r>
    <r>
      <rPr>
        <sz val="11"/>
        <rFont val="Calibri"/>
        <family val="2"/>
        <scheme val="minor"/>
      </rPr>
      <t>Age 60 and Older (general)</t>
    </r>
  </si>
  <si>
    <r>
      <t xml:space="preserve">   </t>
    </r>
    <r>
      <rPr>
        <i/>
        <sz val="11"/>
        <rFont val="Calibri"/>
        <family val="2"/>
        <scheme val="minor"/>
      </rPr>
      <t xml:space="preserve">   Optional: </t>
    </r>
    <r>
      <rPr>
        <sz val="11"/>
        <rFont val="Calibri"/>
        <family val="2"/>
        <scheme val="minor"/>
      </rPr>
      <t>Age 60-65</t>
    </r>
  </si>
  <si>
    <r>
      <t xml:space="preserve">      </t>
    </r>
    <r>
      <rPr>
        <i/>
        <sz val="11"/>
        <rFont val="Calibri"/>
        <family val="2"/>
        <scheme val="minor"/>
      </rPr>
      <t xml:space="preserve">Optional: </t>
    </r>
    <r>
      <rPr>
        <sz val="11"/>
        <rFont val="Calibri"/>
        <family val="2"/>
        <scheme val="minor"/>
      </rPr>
      <t>Age 66 and Older</t>
    </r>
  </si>
  <si>
    <t>O</t>
  </si>
  <si>
    <r>
      <t xml:space="preserve">D. Geographic Region (Self-Reported) - NEW individuals living in the following areas - 
</t>
    </r>
    <r>
      <rPr>
        <i/>
        <sz val="11"/>
        <color theme="0"/>
        <rFont val="Calibri"/>
        <family val="2"/>
        <scheme val="minor"/>
      </rPr>
      <t>Categories presented are guides and definitions for each may vary by program. Please use the categories based on your program's use of either the main group labels (i.e., application of rural) or the estimated size.</t>
    </r>
  </si>
  <si>
    <t>Urban Area (50,000 or more)</t>
  </si>
  <si>
    <t>Suburban Area (2,500-49,000)</t>
  </si>
  <si>
    <t>Rural Area (less than 2,500)</t>
  </si>
  <si>
    <r>
      <t xml:space="preserve">SECTION 5: Types of Victimization
</t>
    </r>
    <r>
      <rPr>
        <i/>
        <sz val="12"/>
        <color theme="0"/>
        <rFont val="Calibri"/>
        <family val="2"/>
        <scheme val="minor"/>
      </rPr>
      <t xml:space="preserve">Enter the totals for the specified reporting period for </t>
    </r>
    <r>
      <rPr>
        <i/>
        <u/>
        <sz val="12"/>
        <color theme="0"/>
        <rFont val="Calibri"/>
        <family val="2"/>
        <scheme val="minor"/>
      </rPr>
      <t>ALL individuals</t>
    </r>
    <r>
      <rPr>
        <i/>
        <sz val="12"/>
        <color theme="0"/>
        <rFont val="Calibri"/>
        <family val="2"/>
        <scheme val="minor"/>
      </rPr>
      <t xml:space="preserve"> identified in Question 1 and 2.</t>
    </r>
    <r>
      <rPr>
        <b/>
        <sz val="12"/>
        <color theme="0"/>
        <rFont val="Calibri"/>
        <family val="2"/>
        <scheme val="minor"/>
      </rPr>
      <t xml:space="preserve"> An individual MAY be counted in more than one victimization type. An individual MAY NOT be counted more than once within the same victimization type.</t>
    </r>
  </si>
  <si>
    <t>M</t>
  </si>
  <si>
    <t>A. Number of Individuals who Received Services Based on a Presenting Victimization During the Reporting Period - ALL individuals</t>
  </si>
  <si>
    <t>Victimization Type</t>
  </si>
  <si>
    <t>Number of Individuals</t>
  </si>
  <si>
    <t>Number of Individuals - Year 2</t>
  </si>
  <si>
    <t>Adult Physical Assault (Includes Aggravated and Simple Assault)</t>
  </si>
  <si>
    <t>Adult Sexual Assault</t>
  </si>
  <si>
    <t>Adults Sexually Abused/Assaulted as Children</t>
  </si>
  <si>
    <t>Arson</t>
  </si>
  <si>
    <t xml:space="preserve">Bullying (Verbal, Cyber, or Physical) </t>
  </si>
  <si>
    <t>Burglary</t>
  </si>
  <si>
    <t>Child Physical Abuse or Neglect</t>
  </si>
  <si>
    <t>Child Pornography</t>
  </si>
  <si>
    <t>Child Sexual Abuse/Assault</t>
  </si>
  <si>
    <t>Court Protective Order Violations (Harassment / Restraining)</t>
  </si>
  <si>
    <t>Community Violence (includes witness to community violence)</t>
  </si>
  <si>
    <t>Domestic and/or Family Violence</t>
  </si>
  <si>
    <t>DUI/DWI Incidents</t>
  </si>
  <si>
    <t>Elder Abuse or Neglect</t>
  </si>
  <si>
    <t xml:space="preserve">Hate Crime </t>
  </si>
  <si>
    <t>Explanation Required Below:</t>
  </si>
  <si>
    <t>Hate Crime: Racial</t>
  </si>
  <si>
    <t>Hate Crime: Religious</t>
  </si>
  <si>
    <t>Hate Crime: Gender</t>
  </si>
  <si>
    <t>Hate Crime: Sexual Orientation</t>
  </si>
  <si>
    <t>Hate Crime: Other</t>
  </si>
  <si>
    <t>Human Trafficking: Labor</t>
  </si>
  <si>
    <t>Human Trafficking: Sex</t>
  </si>
  <si>
    <t>Identity Theft/Fraud/Financial Crime</t>
  </si>
  <si>
    <t>Kidnapping (non-custodial)</t>
  </si>
  <si>
    <t>Kidnapping (custodial)</t>
  </si>
  <si>
    <t>Mass Violence (Domestic/International)</t>
  </si>
  <si>
    <t xml:space="preserve">Other Vehicular Victimization (e.g., Hit and Run) </t>
  </si>
  <si>
    <t>Robbery</t>
  </si>
  <si>
    <t>Stalking/Harassment</t>
  </si>
  <si>
    <t xml:space="preserve">Survivors of Homicide Victims </t>
  </si>
  <si>
    <t>Teen Dating Victimization</t>
  </si>
  <si>
    <t>Terrorism (Domestic/International)</t>
  </si>
  <si>
    <t>Other Victimization (please specify below):</t>
  </si>
  <si>
    <t>B. Of the individuals who received services, how many presented with more than one type of victimization during the reporting period?</t>
  </si>
  <si>
    <t>C. Special Classification or Individuals (Self-Reported) - ALL individuals</t>
  </si>
  <si>
    <t>Special Classification Type</t>
  </si>
  <si>
    <t xml:space="preserve">Blind/Visually Impaired/Low Vision </t>
  </si>
  <si>
    <t>Deaf/Hard of Hearing</t>
  </si>
  <si>
    <t xml:space="preserve">Exposure to/Victim of Gun Violence </t>
  </si>
  <si>
    <t>Homeless</t>
  </si>
  <si>
    <t>Immigrants/Refugees/Asylum Seekers</t>
  </si>
  <si>
    <t>Incarcerated/Formerly Incarcerated</t>
  </si>
  <si>
    <t>LGBTQ</t>
  </si>
  <si>
    <t>Pregnant</t>
  </si>
  <si>
    <t xml:space="preserve">Problematic Sexual Behavior </t>
  </si>
  <si>
    <t>Veterans</t>
  </si>
  <si>
    <t>Victims with Disabilities: Cognitive/Physical/Mental (total)</t>
  </si>
  <si>
    <t>Victims with Disabilities: Cognitive/Physical/Mental (general)</t>
  </si>
  <si>
    <t>Victims with Limited English Proficiency (total)</t>
  </si>
  <si>
    <t>Victims with Limited English Proficiency (general)</t>
  </si>
  <si>
    <t>Other Special Classification Type (please specify below):</t>
  </si>
  <si>
    <t xml:space="preserve">SECTION 6: Number of individuals assisted with a victim compensation application during the reporting period: </t>
  </si>
  <si>
    <t>SECTION 7:  Services Received
First select the types of services provided by your organization from the dropdown options. Then enter the total number of individuals who received services AND the number of time each service was provided by your organization during the reporting period within each category.</t>
  </si>
  <si>
    <t>A. Information &amp; Referral</t>
  </si>
  <si>
    <t>Number of Times/Occurrences</t>
  </si>
  <si>
    <t>1. Information about the criminal justice process</t>
  </si>
  <si>
    <t>2. Information on victim rights/how to obtain notifications</t>
  </si>
  <si>
    <t>3. Referral to other victim service programs</t>
  </si>
  <si>
    <t>4. Referral to other services/supports/resources</t>
  </si>
  <si>
    <t>B. Personal Advocacy/Accompaniment</t>
  </si>
  <si>
    <t>1. Victim advocacy/accompaniment to emergency medical care</t>
  </si>
  <si>
    <t>2. Victim advocacy/accompaniment to medical forensic exam</t>
  </si>
  <si>
    <t>3. Law enforcement interview advocacy/accompaniment</t>
  </si>
  <si>
    <t>4. Individual advocacy</t>
  </si>
  <si>
    <t>5. Performance of medical or nonmedical forensic exam or interview, or medical evidence collection</t>
  </si>
  <si>
    <t>6. Immigration assistance (e.g., special visas, continued presence application, and other immigration relief)</t>
  </si>
  <si>
    <t>7. Intervention with employer, creditor, landlord, or academic institution</t>
  </si>
  <si>
    <t>8. Child or dependent care assistance (includes coordination of services)</t>
  </si>
  <si>
    <t>9. Transportation assistance (includes coordination of services)</t>
  </si>
  <si>
    <t>10. Interpreter services</t>
  </si>
  <si>
    <t>C. Emotional Support or Safety Services</t>
  </si>
  <si>
    <t>1. Crisis intervention (in-person, includes safety planning, etc.)</t>
  </si>
  <si>
    <t>2. Hotline/crisis line counseling</t>
  </si>
  <si>
    <t>3. On-scene crisis response (e.g., community crisis response)</t>
  </si>
  <si>
    <t>4. Individual counseling</t>
  </si>
  <si>
    <t>5. Support groups (facilitated or peer)</t>
  </si>
  <si>
    <t>6. Other therapy (traditional, cultural, or alternative healing; art, writing, or play therapy, etc.)</t>
  </si>
  <si>
    <t>7. Emergency financial assistance (includes emergency loans and petty cash, payment for items such as food and/or clothing, changing windows and/or locks, taxis, prophylactic and nonprophylactic medications, durable medical equipment, etc.)</t>
  </si>
  <si>
    <t>D. Shelter/Housing Services</t>
  </si>
  <si>
    <t>1. Emergency shelter or safe house</t>
  </si>
  <si>
    <t>2. Transitional housing</t>
  </si>
  <si>
    <t>3. Relocation assistance (includes assistance with obtaining housing)</t>
  </si>
  <si>
    <t>E. Criminal/Civil Justice System Assistance</t>
  </si>
  <si>
    <t>1. Notification of criminal justice events (e.g., case status, arrest, court proceedings, case disposition, release, etc.)</t>
  </si>
  <si>
    <t>2. Victim impact statement assistance</t>
  </si>
  <si>
    <t>3. Assistance with restitution (includes assistance in requesting and when collection efforts are not successful)</t>
  </si>
  <si>
    <t>4. Civil legal assistance in obtaining protection or restraining order</t>
  </si>
  <si>
    <t>5. Civil legal assistance with family law issues (e.g., custody, visitation, or support)</t>
  </si>
  <si>
    <t>6. Other emergency justice‐related assistance</t>
  </si>
  <si>
    <t>7. Immigration assistance (e.g., special visas, continued presence application, and other immigration relief)</t>
  </si>
  <si>
    <t>8. Prosecution interview advocacy/accompaniment (includes accompaniment with prosecuting attorney and with victim/witness)</t>
  </si>
  <si>
    <t>9. Law enforcement interview advocacy/accompaniment</t>
  </si>
  <si>
    <t>10. Criminal advocacy/accompaniment</t>
  </si>
  <si>
    <t>11. Other legal advice and/or counsel</t>
  </si>
  <si>
    <t xml:space="preserve">8. Number of requests for services that were unmet because of organizational capacity issues: </t>
  </si>
  <si>
    <t>10. Number of surveys distributed to clients (included, but not limited to, those distributed by hand, mail or electronic methods):</t>
  </si>
  <si>
    <t xml:space="preserve">11. Number of surveys completed by clients: </t>
  </si>
  <si>
    <t>13. Number of surveys distributed to staff (included, but not limited to, those distributed by hand, mail or electronic methods):</t>
  </si>
  <si>
    <t xml:space="preserve">14. Number of surveys completed by staff: </t>
  </si>
  <si>
    <t>Goal Data Summary</t>
  </si>
  <si>
    <t>SA 1:</t>
  </si>
  <si>
    <t>Goal 1:</t>
  </si>
  <si>
    <t>Output 1:</t>
  </si>
  <si>
    <t>Output 2:</t>
  </si>
  <si>
    <t>Output 3:</t>
  </si>
  <si>
    <t>Output 4:</t>
  </si>
  <si>
    <t>Output 5:</t>
  </si>
  <si>
    <t>Output 6:</t>
  </si>
  <si>
    <t>Goal 2:</t>
  </si>
  <si>
    <t>SA 2:</t>
  </si>
  <si>
    <t>SA 3:</t>
  </si>
  <si>
    <t>SA 4:</t>
  </si>
  <si>
    <t>SA 5:</t>
  </si>
  <si>
    <t>SA 6:</t>
  </si>
  <si>
    <t>SA 7:</t>
  </si>
  <si>
    <t>SA 8:</t>
  </si>
  <si>
    <t>SA 9:</t>
  </si>
  <si>
    <t>SA 10:</t>
  </si>
  <si>
    <t>Custom Goal Data Summary</t>
  </si>
  <si>
    <r>
      <rPr>
        <b/>
        <i/>
        <sz val="16"/>
        <color theme="1"/>
        <rFont val="Calibri"/>
        <family val="2"/>
        <scheme val="minor"/>
      </rPr>
      <t>RACE/ETHNICITY:</t>
    </r>
    <r>
      <rPr>
        <i/>
        <sz val="16"/>
        <color theme="1"/>
        <rFont val="Calibri"/>
        <family val="2"/>
        <scheme val="minor"/>
      </rPr>
      <t xml:space="preserve"> Select from the dropdown menu to include sub-populations with each Race/Ethnicity column to reflect what you plan to capture in the OMT. Main categories and subcategories are included. Use +/- signs at the top of the page to hide additional race subcategories if not collected.
Count each NEW individual in only one race/ethnicity type as self-reported. Individuals who self-report in more than one category should be counted in the "Multiple Races" category.</t>
    </r>
  </si>
  <si>
    <r>
      <rPr>
        <b/>
        <sz val="16"/>
        <color rgb="FF000000"/>
        <rFont val="Calibri"/>
        <family val="2"/>
        <scheme val="minor"/>
      </rPr>
      <t xml:space="preserve">GENDER IDENTITY: </t>
    </r>
    <r>
      <rPr>
        <sz val="16"/>
        <color indexed="8"/>
        <rFont val="Calibri"/>
        <family val="2"/>
        <scheme val="minor"/>
      </rPr>
      <t>Write additional descriptors about other genders to reflect what you plan to capture in the OMT. Main categories and subcategories are included.</t>
    </r>
  </si>
  <si>
    <r>
      <rPr>
        <b/>
        <sz val="16"/>
        <color rgb="FF000000"/>
        <rFont val="Calibri"/>
        <family val="2"/>
        <scheme val="minor"/>
      </rPr>
      <t>AGE:</t>
    </r>
    <r>
      <rPr>
        <sz val="16"/>
        <color indexed="8"/>
        <rFont val="Calibri"/>
        <family val="2"/>
        <scheme val="minor"/>
      </rPr>
      <t xml:space="preserve"> Complete the information for the age subcategories to reflect what you plan to capture in the OMT.
</t>
    </r>
  </si>
  <si>
    <r>
      <rPr>
        <b/>
        <sz val="16"/>
        <color rgb="FF000000"/>
        <rFont val="Calibri"/>
        <family val="2"/>
        <scheme val="minor"/>
      </rPr>
      <t>GEOGRAPHIC REGION:</t>
    </r>
    <r>
      <rPr>
        <sz val="16"/>
        <color indexed="8"/>
        <rFont val="Calibri"/>
        <family val="2"/>
        <scheme val="minor"/>
      </rPr>
      <t xml:space="preserve"> Complete the information for the geographic subcategories to reflect what you plan to capture in the OMT.
</t>
    </r>
  </si>
  <si>
    <r>
      <rPr>
        <b/>
        <sz val="16"/>
        <color rgb="FF000000"/>
        <rFont val="Calibri"/>
        <family val="2"/>
        <scheme val="minor"/>
      </rPr>
      <t>SPECIAL CLASSIFICATION OF INDIVIDUALS:</t>
    </r>
    <r>
      <rPr>
        <sz val="16"/>
        <color indexed="8"/>
        <rFont val="Calibri"/>
        <family val="2"/>
        <scheme val="minor"/>
      </rPr>
      <t xml:space="preserve"> Select from the dropdown menu to include sub-categorization to reflect what you plan to capture in the OMT. Main categories and subcategories are included.</t>
    </r>
  </si>
  <si>
    <r>
      <rPr>
        <b/>
        <sz val="16"/>
        <color rgb="FF000000"/>
        <rFont val="Calibri"/>
        <family val="2"/>
        <scheme val="minor"/>
      </rPr>
      <t>SERVICES RECEIVED:</t>
    </r>
    <r>
      <rPr>
        <sz val="16"/>
        <color indexed="8"/>
        <rFont val="Calibri"/>
        <family val="2"/>
        <scheme val="minor"/>
      </rPr>
      <t xml:space="preserve"> Enter the total number of times the individual received each service. Each time you provide another service, increase the number.</t>
    </r>
  </si>
  <si>
    <t>Total Number of Individuals</t>
  </si>
  <si>
    <t>Number of Anonymous Contacts</t>
  </si>
  <si>
    <t xml:space="preserve">American Indian/Alaska Native (General) </t>
  </si>
  <si>
    <t xml:space="preserve">American Indian/Alaska Native (Other) </t>
  </si>
  <si>
    <t>Asian 
(General)</t>
  </si>
  <si>
    <t>Asian
(Other)</t>
  </si>
  <si>
    <t>Black/African American
(General)</t>
  </si>
  <si>
    <t>Black/African American
(Other)</t>
  </si>
  <si>
    <t>Hispanic or Latino
(General)</t>
  </si>
  <si>
    <t>Hispanic or Latino
(Other)</t>
  </si>
  <si>
    <t>Native Hawaiian or Other Pacific Islander 
(General)</t>
  </si>
  <si>
    <t>Native Hawaiian or Other Pacific Islander 
(Other)</t>
  </si>
  <si>
    <t>White Non-Latino/Caucasian 
(General)</t>
  </si>
  <si>
    <t>White Non-Latino/Caucasian 
(Other)</t>
  </si>
  <si>
    <t>Some Other Race</t>
  </si>
  <si>
    <t>Multiple Races
(General)</t>
  </si>
  <si>
    <t>Multiple Races
(Other)</t>
  </si>
  <si>
    <t>Genderqueer/
Non-Conforming/
Non-Binary</t>
  </si>
  <si>
    <t>Other Gender</t>
  </si>
  <si>
    <t>Age
0-12</t>
  </si>
  <si>
    <t>Age
13-17</t>
  </si>
  <si>
    <t>Age
18-24</t>
  </si>
  <si>
    <t>Age
25-59
(General)</t>
  </si>
  <si>
    <t>Age
25-59
(Specific)</t>
  </si>
  <si>
    <t>Age
60 and Older
(General)</t>
  </si>
  <si>
    <t>Age
60 and Older
(Specific)</t>
  </si>
  <si>
    <t>Geographic Region
(Self Reported)</t>
  </si>
  <si>
    <t>Bullying (Verbal, Cyber, or Physical)</t>
  </si>
  <si>
    <t>Hate Crime</t>
  </si>
  <si>
    <t>Kidnapping (noncustodial)</t>
  </si>
  <si>
    <t>Mass Violence (Domestic/ International)</t>
  </si>
  <si>
    <t>Other Vehicular Victimization (e.g., Hit and Run)</t>
  </si>
  <si>
    <t>Survivors of Homicide Victims</t>
  </si>
  <si>
    <t xml:space="preserve">Teen Dating Victimization </t>
  </si>
  <si>
    <t>Other Victimization</t>
  </si>
  <si>
    <t>Has the individual presented with more than one type of victimization during the reporting period?</t>
  </si>
  <si>
    <t xml:space="preserve">Housing Insecure/ Unhoused/Homeless </t>
  </si>
  <si>
    <t>Immigrants/Refugees/ Asylum Seekers</t>
  </si>
  <si>
    <t>LGBTQIA+</t>
  </si>
  <si>
    <t>Victims with Disabilities: Cognitive/Physical/Mental
(General)</t>
  </si>
  <si>
    <t>Victims with Disabilities: Cognitive/Physical/Mental
(Other)</t>
  </si>
  <si>
    <t>Victims with Limited English Proficiency
(General)</t>
  </si>
  <si>
    <t>Victims with Limited English Proficiency
(Other)</t>
  </si>
  <si>
    <t>Other Special Classification Type</t>
  </si>
  <si>
    <r>
      <t xml:space="preserve">A1. Information about the criminal justice process 
</t>
    </r>
    <r>
      <rPr>
        <sz val="14"/>
        <color rgb="FF000000"/>
        <rFont val="Calibri"/>
        <family val="2"/>
      </rPr>
      <t>Enter the number of times services were provided</t>
    </r>
  </si>
  <si>
    <r>
      <t xml:space="preserve">A2. Information about victim rights, how to obtain notifications, etc.
</t>
    </r>
    <r>
      <rPr>
        <sz val="14"/>
        <color rgb="FF000000"/>
        <rFont val="Calibri"/>
        <family val="2"/>
      </rPr>
      <t xml:space="preserve"> Enter the number of times services were provided</t>
    </r>
  </si>
  <si>
    <r>
      <t xml:space="preserve">A3. Referral to other victim service programs 
</t>
    </r>
    <r>
      <rPr>
        <sz val="14"/>
        <color rgb="FF000000"/>
        <rFont val="Calibri"/>
        <family val="2"/>
      </rPr>
      <t>Enter the number of times services were provided</t>
    </r>
  </si>
  <si>
    <r>
      <t xml:space="preserve">A4. Referral to other services, supports, and resources (includes legal, medical, faith-based organizations, address-confidentiality programs, etc.) </t>
    </r>
    <r>
      <rPr>
        <sz val="12"/>
        <color rgb="FF000000"/>
        <rFont val="Calibri"/>
        <family val="2"/>
      </rPr>
      <t>Enter the number of times services were provided</t>
    </r>
  </si>
  <si>
    <r>
      <t xml:space="preserve">B1. Victim advocacy/accompaniment to emergency medical care
</t>
    </r>
    <r>
      <rPr>
        <sz val="12"/>
        <color rgb="FF000000"/>
        <rFont val="Calibri"/>
        <family val="2"/>
      </rPr>
      <t xml:space="preserve"> Enter the number of times services were provided</t>
    </r>
  </si>
  <si>
    <r>
      <t xml:space="preserve">B2. Victim advocacy/accompaniment to medical forensic exam
</t>
    </r>
    <r>
      <rPr>
        <sz val="12"/>
        <color rgb="FF000000"/>
        <rFont val="Calibri"/>
        <family val="2"/>
      </rPr>
      <t xml:space="preserve"> Enter the number of times services were provided</t>
    </r>
  </si>
  <si>
    <r>
      <t xml:space="preserve">B3. Law enforcement interview advocacy/accompaniment 
</t>
    </r>
    <r>
      <rPr>
        <sz val="12"/>
        <color rgb="FF000000"/>
        <rFont val="Calibri"/>
        <family val="2"/>
      </rPr>
      <t>Enter the number of times services were provided</t>
    </r>
  </si>
  <si>
    <r>
      <t xml:space="preserve">B4. Individual advocacy (e.g., assistance in applying for public benefits, return of personal property or effects) 
</t>
    </r>
    <r>
      <rPr>
        <sz val="12"/>
        <color rgb="FF000000"/>
        <rFont val="Calibri"/>
        <family val="2"/>
      </rPr>
      <t>Enter the number of times services were provided</t>
    </r>
  </si>
  <si>
    <r>
      <t xml:space="preserve">B5. Performance or medical or nonmedical forensic exam or interview, or medical evidence collection 
</t>
    </r>
    <r>
      <rPr>
        <sz val="12"/>
        <color rgb="FF000000"/>
        <rFont val="Calibri"/>
        <family val="2"/>
      </rPr>
      <t>Enter the number of times services were provided</t>
    </r>
  </si>
  <si>
    <r>
      <t xml:space="preserve">B6. Immigration assistance (e.g., special visas, continued presence application, and other immigration relief) 
</t>
    </r>
    <r>
      <rPr>
        <sz val="12"/>
        <color rgb="FF000000"/>
        <rFont val="Calibri"/>
        <family val="2"/>
      </rPr>
      <t>Enter the number of times services were provided</t>
    </r>
  </si>
  <si>
    <r>
      <t xml:space="preserve">B7. Intervention with employer, creditor, landlord, or academic institution 
</t>
    </r>
    <r>
      <rPr>
        <sz val="12"/>
        <color rgb="FF000000"/>
        <rFont val="Calibri"/>
        <family val="2"/>
      </rPr>
      <t>Enter the number of times services were provided</t>
    </r>
  </si>
  <si>
    <r>
      <t xml:space="preserve">B8. Child or dependent care assistance (includes coordination of services) 
</t>
    </r>
    <r>
      <rPr>
        <sz val="12"/>
        <color rgb="FF000000"/>
        <rFont val="Calibri"/>
        <family val="2"/>
      </rPr>
      <t>Enter the number of times services were provided</t>
    </r>
  </si>
  <si>
    <r>
      <t xml:space="preserve">B9. Transportation assistance (includes coordination of services) 
</t>
    </r>
    <r>
      <rPr>
        <sz val="12"/>
        <color rgb="FF000000"/>
        <rFont val="Calibri"/>
        <family val="2"/>
      </rPr>
      <t>Enter the number of times services were provided</t>
    </r>
  </si>
  <si>
    <r>
      <t xml:space="preserve">B10. Interpreter services 
</t>
    </r>
    <r>
      <rPr>
        <sz val="14"/>
        <color rgb="FF000000"/>
        <rFont val="Calibri"/>
        <family val="2"/>
      </rPr>
      <t>Enter the number of times services were provided</t>
    </r>
  </si>
  <si>
    <r>
      <t xml:space="preserve">C1. Crisis Intervention (in-person, includes safety planning, etc.) 
</t>
    </r>
    <r>
      <rPr>
        <sz val="14"/>
        <color rgb="FF000000"/>
        <rFont val="Calibri"/>
        <family val="2"/>
      </rPr>
      <t>Enter the number of times services were provided</t>
    </r>
  </si>
  <si>
    <r>
      <t xml:space="preserve">C2. Hotline/crisis line counseling 
</t>
    </r>
    <r>
      <rPr>
        <sz val="14"/>
        <color rgb="FF000000"/>
        <rFont val="Calibri"/>
        <family val="2"/>
      </rPr>
      <t>Enter the number of times services were provided</t>
    </r>
  </si>
  <si>
    <r>
      <t xml:space="preserve">C3. On-scene crisis response (e.g., community crisis response) 
</t>
    </r>
    <r>
      <rPr>
        <sz val="14"/>
        <color rgb="FF000000"/>
        <rFont val="Calibri"/>
        <family val="2"/>
      </rPr>
      <t>Enter the number of times services were provided</t>
    </r>
  </si>
  <si>
    <r>
      <t xml:space="preserve">C4. Individual Counseling 
</t>
    </r>
    <r>
      <rPr>
        <sz val="14"/>
        <color rgb="FF000000"/>
        <rFont val="Calibri"/>
        <family val="2"/>
      </rPr>
      <t>Enter the number of times services were provided</t>
    </r>
  </si>
  <si>
    <r>
      <t xml:space="preserve">C5. Support groups (facilitated or peer) 
</t>
    </r>
    <r>
      <rPr>
        <sz val="14"/>
        <color rgb="FF000000"/>
        <rFont val="Calibri"/>
        <family val="2"/>
      </rPr>
      <t>Enter the number of times services were provided</t>
    </r>
  </si>
  <si>
    <r>
      <t xml:space="preserve">C6. Other therapy (traditional, cultural, or alternative healing; art, writing, or play therapy, etc.) 
</t>
    </r>
    <r>
      <rPr>
        <sz val="14"/>
        <color rgb="FF000000"/>
        <rFont val="Calibri"/>
        <family val="2"/>
      </rPr>
      <t>Enter the number of times services were provided</t>
    </r>
  </si>
  <si>
    <r>
      <t xml:space="preserve">C7. Emergency financial assistance </t>
    </r>
    <r>
      <rPr>
        <i/>
        <sz val="11"/>
        <color rgb="FF000000"/>
        <rFont val="Calibri"/>
        <family val="2"/>
      </rPr>
      <t xml:space="preserve">(includes emergency loans and petty cash, payment for items such as food and/or clothing, changing windows and/or locks, taxis, prophylactic and non prophylactic medications, durable medical equipment, etc.) </t>
    </r>
    <r>
      <rPr>
        <b/>
        <sz val="11"/>
        <color indexed="8"/>
        <rFont val="Calibri"/>
        <family val="2"/>
      </rPr>
      <t xml:space="preserve">
</t>
    </r>
    <r>
      <rPr>
        <sz val="11"/>
        <color rgb="FF000000"/>
        <rFont val="Calibri"/>
        <family val="2"/>
      </rPr>
      <t>Enter the number of times services were provided</t>
    </r>
  </si>
  <si>
    <r>
      <t xml:space="preserve">D1. Emergency shelter or safe house 
</t>
    </r>
    <r>
      <rPr>
        <sz val="14"/>
        <color rgb="FF000000"/>
        <rFont val="Calibri"/>
        <family val="2"/>
      </rPr>
      <t>Enter the number of times services were provided*</t>
    </r>
    <r>
      <rPr>
        <b/>
        <sz val="14"/>
        <color indexed="8"/>
        <rFont val="Calibri"/>
        <family val="2"/>
      </rPr>
      <t xml:space="preserve">
</t>
    </r>
    <r>
      <rPr>
        <b/>
        <i/>
        <sz val="14"/>
        <color rgb="FF000000"/>
        <rFont val="Calibri"/>
        <family val="2"/>
      </rPr>
      <t>*each night in shelter/safe house counts as 1 service. Enter the number of nights</t>
    </r>
  </si>
  <si>
    <r>
      <t xml:space="preserve">D2. Transitional housing 
</t>
    </r>
    <r>
      <rPr>
        <sz val="14"/>
        <color rgb="FF000000"/>
        <rFont val="Calibri"/>
        <family val="2"/>
      </rPr>
      <t xml:space="preserve">Enter the number of times services were provided </t>
    </r>
  </si>
  <si>
    <r>
      <t xml:space="preserve">D3. Relocation assistance (includes assistance with obtaining housing) 
</t>
    </r>
    <r>
      <rPr>
        <sz val="14"/>
        <color rgb="FF000000"/>
        <rFont val="Calibri"/>
        <family val="2"/>
      </rPr>
      <t xml:space="preserve">Enter the number of times services were provided </t>
    </r>
  </si>
  <si>
    <r>
      <t xml:space="preserve">E1. Notification of criminal justice events (e.g., case status, arrest, court proceedings, case disposition, release, etc.) 
</t>
    </r>
    <r>
      <rPr>
        <sz val="14"/>
        <color rgb="FF000000"/>
        <rFont val="Calibri"/>
        <family val="2"/>
      </rPr>
      <t>Enter the number of times services were provided</t>
    </r>
  </si>
  <si>
    <r>
      <t xml:space="preserve">E2. Victim impact statement assistance 
</t>
    </r>
    <r>
      <rPr>
        <sz val="14"/>
        <color rgb="FF000000"/>
        <rFont val="Calibri"/>
        <family val="2"/>
      </rPr>
      <t>Enter the number of times services were provided</t>
    </r>
  </si>
  <si>
    <r>
      <t xml:space="preserve">E3. Assistance with restitution (includes assistance in requesting and when collection efforts are not successful) 
</t>
    </r>
    <r>
      <rPr>
        <sz val="14"/>
        <color rgb="FF000000"/>
        <rFont val="Calibri"/>
        <family val="2"/>
      </rPr>
      <t>Enter the number of times services were provided</t>
    </r>
  </si>
  <si>
    <r>
      <t xml:space="preserve">E4. Civil legal assistance in obtaining protection or restraining order 
</t>
    </r>
    <r>
      <rPr>
        <sz val="14"/>
        <color rgb="FF000000"/>
        <rFont val="Calibri"/>
        <family val="2"/>
      </rPr>
      <t>Enter the number of times services were provided</t>
    </r>
  </si>
  <si>
    <r>
      <t xml:space="preserve">E5. Civil legal assistance with family law issues (e.g., custody, visitation, or support) 
</t>
    </r>
    <r>
      <rPr>
        <sz val="14"/>
        <color rgb="FF000000"/>
        <rFont val="Calibri"/>
        <family val="2"/>
      </rPr>
      <t>Enter the number of times services were provided</t>
    </r>
  </si>
  <si>
    <r>
      <t xml:space="preserve">E6. Other emergency justice-related assistance 
</t>
    </r>
    <r>
      <rPr>
        <sz val="14"/>
        <color rgb="FF000000"/>
        <rFont val="Calibri"/>
        <family val="2"/>
      </rPr>
      <t>Enter the number of times services were provided</t>
    </r>
  </si>
  <si>
    <r>
      <t xml:space="preserve">E7. Immigration assistance (e.g., special visas, continued presence application, and other immigration relief) 
</t>
    </r>
    <r>
      <rPr>
        <sz val="14"/>
        <color rgb="FF000000"/>
        <rFont val="Calibri"/>
        <family val="2"/>
      </rPr>
      <t>Enter the number of times services were provided</t>
    </r>
  </si>
  <si>
    <r>
      <t xml:space="preserve">E8. Prosecution interview advocacy/accompaniment (includes accompaniment with prosecuting attorney and with victim/witness) 
</t>
    </r>
    <r>
      <rPr>
        <sz val="14"/>
        <color rgb="FF000000"/>
        <rFont val="Calibri"/>
        <family val="2"/>
      </rPr>
      <t>Enter the number of times services were provided</t>
    </r>
  </si>
  <si>
    <r>
      <t xml:space="preserve">E9. Law enforcement interview advocacy/accompaniment 
</t>
    </r>
    <r>
      <rPr>
        <sz val="14"/>
        <color rgb="FF000000"/>
        <rFont val="Calibri"/>
        <family val="2"/>
      </rPr>
      <t>Enter the number of times services were provided</t>
    </r>
  </si>
  <si>
    <r>
      <t xml:space="preserve">E10. Criminal advocacy/accompaniment 
</t>
    </r>
    <r>
      <rPr>
        <sz val="14"/>
        <color rgb="FF000000"/>
        <rFont val="Calibri"/>
        <family val="2"/>
      </rPr>
      <t>Enter the number of times services were provided</t>
    </r>
  </si>
  <si>
    <r>
      <t xml:space="preserve">E11. Other legal advice and/or counsel 
</t>
    </r>
    <r>
      <rPr>
        <sz val="14"/>
        <color rgb="FF000000"/>
        <rFont val="Calibri"/>
        <family val="2"/>
      </rPr>
      <t>Enter the number of times services were provided</t>
    </r>
  </si>
  <si>
    <t>If your organization formally surveys clients for feedback on services received, number of surveys distributed to clients (included, but not limited to, those distributed by hand, mail, or electronic issues).</t>
  </si>
  <si>
    <t>If your organization formally surveys clients for feedback on services received, number of surveys completed by client.</t>
  </si>
  <si>
    <t>If your organization formally surveys staff for feedback on trainings received, number of surveys distributed to staff (included, but not limited to, those distributed by hand, mail, or electronic issues).</t>
  </si>
  <si>
    <t>Additional Comments</t>
  </si>
  <si>
    <t xml:space="preserve">Please Specify: </t>
  </si>
  <si>
    <t>Age
25-29</t>
  </si>
  <si>
    <t>Age
30-39</t>
  </si>
  <si>
    <t>Age
40-49</t>
  </si>
  <si>
    <t>Age
50-59</t>
  </si>
  <si>
    <t>Age
60-65</t>
  </si>
  <si>
    <t>Age
66 and Older</t>
  </si>
  <si>
    <t>Urban Area
(50,000 or more)</t>
  </si>
  <si>
    <t>Suburban Area
(2,500-49,000)</t>
  </si>
  <si>
    <t>Rural Area
(less than 2,500)</t>
  </si>
  <si>
    <t>Racial</t>
  </si>
  <si>
    <t>Religious</t>
  </si>
  <si>
    <t>Gender</t>
  </si>
  <si>
    <t>Sexual Orientation</t>
  </si>
  <si>
    <t>Other</t>
  </si>
  <si>
    <t>Period 2 (October – December)</t>
  </si>
  <si>
    <t>Period 3 (January – March)</t>
  </si>
  <si>
    <t>Period 4 (April – June)</t>
  </si>
  <si>
    <t>MOVA Outcome Measurement Tool (OMT) 
Optional Data Tracker for Goals</t>
  </si>
  <si>
    <t>Strategic Area 1:</t>
  </si>
  <si>
    <t>Select Strategic Area</t>
  </si>
  <si>
    <t>Strategic Area 2:</t>
  </si>
  <si>
    <t>Strategic Area 3:</t>
  </si>
  <si>
    <t>Strategic Area 4:</t>
  </si>
  <si>
    <t>Strategic Area 5:</t>
  </si>
  <si>
    <t>Strategic Area 6:</t>
  </si>
  <si>
    <t>Strategic Area 7:</t>
  </si>
  <si>
    <t>Strategic Area 8:</t>
  </si>
  <si>
    <t>Strategic Area 9:</t>
  </si>
  <si>
    <t>Strategic Area 10:</t>
  </si>
  <si>
    <t>Custom Strategic Area 1 - OTHER:</t>
  </si>
  <si>
    <t>Custom Strategic Area 2 - OTHER:</t>
  </si>
  <si>
    <t>Custom Strategic Area 3 - OTHER:</t>
  </si>
  <si>
    <t>Custom Strategic Area 4 - OTHER:</t>
  </si>
  <si>
    <t>Custom Strategic Area 5 - OTHER:</t>
  </si>
  <si>
    <t>Custom Strategic Area 6 - OTHER:</t>
  </si>
  <si>
    <t>Custom Strategic Area 7 - OTHER:</t>
  </si>
  <si>
    <t>Custom Strategic Area 8 - OTHER:</t>
  </si>
  <si>
    <t>Custom Strategic Area 9 - OTHER:</t>
  </si>
  <si>
    <t>Custom Strategic Area 10 - OTHER:</t>
  </si>
  <si>
    <t>Goal #1</t>
  </si>
  <si>
    <t>Goal #2</t>
  </si>
  <si>
    <t>Custom Goal #1</t>
  </si>
  <si>
    <t>Custom Goal #2</t>
  </si>
  <si>
    <t>Goal #1
Output #1</t>
  </si>
  <si>
    <t>Goal #1
Output #2</t>
  </si>
  <si>
    <t>Goal #1
Output #3</t>
  </si>
  <si>
    <t>Goal #1
Output #4</t>
  </si>
  <si>
    <t>Goal #1
Output #5</t>
  </si>
  <si>
    <t>Goal #1
Output #6</t>
  </si>
  <si>
    <t>Goal #2
Output #1</t>
  </si>
  <si>
    <t>Goal #2
Output #2</t>
  </si>
  <si>
    <t>Goal #2
Output #3</t>
  </si>
  <si>
    <t>Goal #2
Output #4</t>
  </si>
  <si>
    <t>Goal #2
Output #5</t>
  </si>
  <si>
    <t>Goal #2
Output #6</t>
  </si>
  <si>
    <t>Custom Goal #1
Custom Output #1</t>
  </si>
  <si>
    <t>Custom Goal #1
Custom Output #2</t>
  </si>
  <si>
    <t>Custom Goal #1
Custom Output #3</t>
  </si>
  <si>
    <t>Custom Goal #1
Custom Output #4</t>
  </si>
  <si>
    <t>Custom Goal #1
Custom Output #5</t>
  </si>
  <si>
    <t>Custom Goal #1
Custom Output #6</t>
  </si>
  <si>
    <t>Custom Goal #2
Custom Output #1</t>
  </si>
  <si>
    <t>Custom Goal #2
Custom Output #2</t>
  </si>
  <si>
    <t>Custom Goal #2
Custom Output #3</t>
  </si>
  <si>
    <t>Custom Goal #2
Custom Output #4</t>
  </si>
  <si>
    <t>Custom Goal #2
Custom Output #5</t>
  </si>
  <si>
    <t>Custom Goal #2
Custom Output #6</t>
  </si>
  <si>
    <t>Case Management and Client/Victim Advocacy</t>
  </si>
  <si>
    <t>Education and Training</t>
  </si>
  <si>
    <t>Type of Organization</t>
  </si>
  <si>
    <t>Government Agencies</t>
  </si>
  <si>
    <t>Nonprofit Organizations</t>
  </si>
  <si>
    <t>Tribal Organizations</t>
  </si>
  <si>
    <t>Campus Organizations</t>
  </si>
  <si>
    <t>Corrections</t>
  </si>
  <si>
    <t>Child Abuse Service Organizations</t>
  </si>
  <si>
    <t>Campus-Based Victims Services</t>
  </si>
  <si>
    <t>Courts</t>
  </si>
  <si>
    <t>Coalition</t>
  </si>
  <si>
    <t xml:space="preserve">Court </t>
  </si>
  <si>
    <t xml:space="preserve">Law Enforcement </t>
  </si>
  <si>
    <t>Juvenile Justice</t>
  </si>
  <si>
    <t>Domestic and Family Violence Organization</t>
  </si>
  <si>
    <t>Domestic and Family Violence Organizations</t>
  </si>
  <si>
    <t>Physical or Mental Health Service Program</t>
  </si>
  <si>
    <t xml:space="preserve">Faith-Based Organization </t>
  </si>
  <si>
    <t>Other Campus Organization</t>
  </si>
  <si>
    <t>Prosecutor</t>
  </si>
  <si>
    <t>Organization Provides Domestic Violence and Sexual Assault Services</t>
  </si>
  <si>
    <t>Other Government Agency</t>
  </si>
  <si>
    <t>Organization by/for underserved victims of crime</t>
  </si>
  <si>
    <t xml:space="preserve">Sexual Assault Service Organization </t>
  </si>
  <si>
    <t xml:space="preserve">Multiservice Agency </t>
  </si>
  <si>
    <t>Other Nonprofit Organization</t>
  </si>
  <si>
    <t>Sexual Assault Service Organizations</t>
  </si>
  <si>
    <t xml:space="preserve">Other Justice-Based Agency </t>
  </si>
  <si>
    <t xml:space="preserve">Other Agency that is NOT Justice-Based </t>
  </si>
  <si>
    <t>Other Tribal Government, Agency, Organization</t>
  </si>
  <si>
    <r>
      <t xml:space="preserve">Strategic Area </t>
    </r>
    <r>
      <rPr>
        <b/>
        <sz val="10"/>
        <color theme="1"/>
        <rFont val="Calibri"/>
        <family val="2"/>
        <scheme val="minor"/>
      </rPr>
      <t>(for drop down menu)</t>
    </r>
  </si>
  <si>
    <t>Administrative Capacity</t>
  </si>
  <si>
    <t>Community Engagement and Outreach</t>
  </si>
  <si>
    <t>Crisis Intervention and Hotline</t>
  </si>
  <si>
    <t xml:space="preserve">Financial Reimbursement or Compensation </t>
  </si>
  <si>
    <t>Housing and Shelter</t>
  </si>
  <si>
    <t>Language Access and Disabilities</t>
  </si>
  <si>
    <t>Legal Services and Legal Advocacy</t>
  </si>
  <si>
    <t>Medical and Forensic Services</t>
  </si>
  <si>
    <t>Mental Health Services</t>
  </si>
  <si>
    <t>To improve the provision of services to clients/victims through increased administrative capacity</t>
  </si>
  <si>
    <t>To advocate on behalf of the client/victim and their family/caregiver in order to meet the needs of the client/victim</t>
  </si>
  <si>
    <t>To provide information and referrals to services to support meeting basic needs and healing from victimization</t>
  </si>
  <si>
    <t>To advocate on behalf of the client/victim in order to achieve systems change</t>
  </si>
  <si>
    <t>To ensure that the client/victims and their family/caregivers are provided with the services that will enhance their well-being</t>
  </si>
  <si>
    <t>To provide emotional support to clients/victims</t>
  </si>
  <si>
    <t>To enhance the safety of the client/victim</t>
  </si>
  <si>
    <t>To support caregiver or family members of the client/victim</t>
  </si>
  <si>
    <t>To hire and support case managers to coordinate services for clients/victims at your organization</t>
  </si>
  <si>
    <t>To provide a multidisciplinary response to comprehensively address the needs of clients/victims</t>
  </si>
  <si>
    <t>To increase underserved communities’ access to program/services</t>
  </si>
  <si>
    <t>To raise awareness of the issue or of the services that you offer</t>
  </si>
  <si>
    <t>To improve identification and awareness of client/victim population</t>
  </si>
  <si>
    <t>To strengthen relationships with other service providers</t>
  </si>
  <si>
    <t>To coordinate services at the local, state or national level through the convening of collaborations and multidisciplinary teams</t>
  </si>
  <si>
    <t>To implement protective factors and reduce risk factors in a community</t>
  </si>
  <si>
    <t>To provide crisis services that are accessible to the client/victim population served</t>
  </si>
  <si>
    <t>To provide information and referrals to services to support meeting basic needs and health from victimization</t>
  </si>
  <si>
    <t>To increase knowledge, skills, or competency of staff</t>
  </si>
  <si>
    <t>To increase knowledge, skills, or competency of allied service professionals</t>
  </si>
  <si>
    <t>To improve the well-being or understanding of clients/victims through trainings, seminars or other educational opportunities</t>
  </si>
  <si>
    <t>To provide LEP co-workers and colleagues with the ability to access continuing education training and outreach events in a language that is most comfortable for them</t>
  </si>
  <si>
    <t>To engage volunteers and interns in providing support to clients/victims at your organization</t>
  </si>
  <si>
    <t>To provide for the client/victim’s basic needs and emergency financial support</t>
  </si>
  <si>
    <t>To support client/victim’s engagement in the Victim Compensation process</t>
  </si>
  <si>
    <t>To provide access to safe nights</t>
  </si>
  <si>
    <t>To ensure the stability of survivor’s future housing</t>
  </si>
  <si>
    <t>To support client/victim in maintaining current housing</t>
  </si>
  <si>
    <t>To advocate on behalf of client/victim and their family/caregiver in order to meet the housing needs of the client/victim</t>
  </si>
  <si>
    <t>To provide clients/victims and their family/caregiver with information and referrals to services to support meeting their housing needs</t>
  </si>
  <si>
    <t>To provide the client/victim with the ability to access systems of care in a preferred language</t>
  </si>
  <si>
    <t>To provide written materials and forms in client/victim’s preferred language</t>
  </si>
  <si>
    <t>To provide ready and efficient access to interpretation services in a way that increases the provider’s ability to provide services to the client</t>
  </si>
  <si>
    <t>To provide disabled clients/victims with the ability to access systems of care</t>
  </si>
  <si>
    <t>To support the client/victim’s through accompaniment and legal advocacy</t>
  </si>
  <si>
    <t>To meet the legal representation needs of the client/victim of crime</t>
  </si>
  <si>
    <t>To assist the client/victim’s involvement in the legal system</t>
  </si>
  <si>
    <t>To provide the client/victim with information to engage the legal system</t>
  </si>
  <si>
    <t>To provide appropriate and high quality medical care to victims/patients/clients</t>
  </si>
  <si>
    <t>To support client/victim’s engagement in medical systems through advocacy and accompaniment</t>
  </si>
  <si>
    <t>To provide clients/victims and their family/caregiver with information and referrals to services to support meeting their basic needs and healing from their victimization</t>
  </si>
  <si>
    <t>To provide emotional support to clients/victims or their family/caregivers</t>
  </si>
  <si>
    <t>To reduce trauma symptoms and/or facilitate recovery for clients/victims</t>
  </si>
  <si>
    <t>To increase the access of individuals into systems of mental health care</t>
  </si>
  <si>
    <t>Number of policies or protocols created or revised to improve direct services</t>
  </si>
  <si>
    <t>Number of individuals who benefit from advocacy</t>
  </si>
  <si>
    <t>Number of individuals who received advocacy in engaging a system (specify systems)</t>
  </si>
  <si>
    <t>Number of instances in which the provider engaged the traditional media to achieve a larger system goal</t>
  </si>
  <si>
    <t>Number of instances of case management</t>
  </si>
  <si>
    <t>Number of instances of emotional support provision for clients/victims</t>
  </si>
  <si>
    <t>Number of instances of safety planning</t>
  </si>
  <si>
    <t>Number of instances of emotional support provision</t>
  </si>
  <si>
    <t>Number of new case managers trained</t>
  </si>
  <si>
    <t>Number of individuals served with coordinated response</t>
  </si>
  <si>
    <t>Number of outreach materials created to reach underserved populations (language, accessibility or cultural specificity)</t>
  </si>
  <si>
    <t>Number of in-person outreach events attended by the organization</t>
  </si>
  <si>
    <t>Number of new clients/victims identified</t>
  </si>
  <si>
    <t>Number of formalized partnerships created with other organizations</t>
  </si>
  <si>
    <t>Number of meetings or convenings attended</t>
  </si>
  <si>
    <t>Number of activities conducted in the reporting quarter in which the primary purpose of the activity was primary prevention or development of a shared community vision</t>
  </si>
  <si>
    <t>Number of crisis intervention instances</t>
  </si>
  <si>
    <t>Number of referrals to other services, supports, or resources</t>
  </si>
  <si>
    <t>Number of instances of emotional support provision for clients/victims and their family/caregivers</t>
  </si>
  <si>
    <t>Number of instances of safety plan provision</t>
  </si>
  <si>
    <t>Number of staff that engaged in continuing education</t>
  </si>
  <si>
    <t>Number of training or education events conducted</t>
  </si>
  <si>
    <t>Number of training or education events to clients/victims conducted</t>
  </si>
  <si>
    <t>Number of new volunteers or interned trained</t>
  </si>
  <si>
    <t>Number of instances of emergency financial assistance</t>
  </si>
  <si>
    <t>Number of individuals provided with information about the Victim Compensation process</t>
  </si>
  <si>
    <t>Number of instances emergency shelter or safe house provided</t>
  </si>
  <si>
    <t>Number of relocation assistance instances</t>
  </si>
  <si>
    <t>Number of financial assistance instances provided to support remaining in current location</t>
  </si>
  <si>
    <t>Number of instances other advocacy on behalf of the client/victim</t>
  </si>
  <si>
    <t>Number of individuals who received referrals to other services, supports or resources</t>
  </si>
  <si>
    <t>Number of interpreter requests</t>
  </si>
  <si>
    <t>Number of materials created in language other than English</t>
  </si>
  <si>
    <t>Number of service providers that requested interpretation services</t>
  </si>
  <si>
    <t>Number of individuals with disabilities served</t>
  </si>
  <si>
    <t>Number of law enforcement interviews/advocacy/accompaniments</t>
  </si>
  <si>
    <t>Number of instances of civil legal representation provided in obtaining protection or restraining order</t>
  </si>
  <si>
    <t>Number of instances of assistance with restitution (includes assistance in requesting and when collection efforts are not successful)</t>
  </si>
  <si>
    <t>Number of notifications of criminal justice events (e.g., case status, arrest, court proceedings, case disposition, release)</t>
  </si>
  <si>
    <t>Number of intakes or assessments</t>
  </si>
  <si>
    <t>Number of instances of victim advocacy/accompaniment to emergency medical care</t>
  </si>
  <si>
    <t>Number of instances of emotional support provision for clients/victims or their family/caregiver.</t>
  </si>
  <si>
    <t>Number of individual counseling instances</t>
  </si>
  <si>
    <t>Number of intakes or initial assessments</t>
  </si>
  <si>
    <t>Number of policies or protocols created or revised to improve administrative work</t>
  </si>
  <si>
    <t>Number of instances other advocacy on behalf of the victim and/or the victim’s family/caregiver</t>
  </si>
  <si>
    <t>Number of individuals who received referrals to other services, supports or resources (specify type)</t>
  </si>
  <si>
    <t>Number of instances in which the provider gave testimony to a 3rd party to advance the interest of a victim/client or a collective group of victims/clients</t>
  </si>
  <si>
    <t>Number of individuals provided with case management</t>
  </si>
  <si>
    <t>Number of individuals who receive emotional support provision</t>
  </si>
  <si>
    <t>Number of individuals who received safety planning</t>
  </si>
  <si>
    <t>Number of trainings offered for case managers</t>
  </si>
  <si>
    <t>Number of instances of coordinated response</t>
  </si>
  <si>
    <t>Number of new clients/victims accessing services after increased outreach to underserved victims</t>
  </si>
  <si>
    <t>Number of presentations or trainings conducted</t>
  </si>
  <si>
    <t>Number of individuals screened</t>
  </si>
  <si>
    <t>Number of new formalized partnerships created with other organizations</t>
  </si>
  <si>
    <t>Number of individuals referred to local, state or national coordination group</t>
  </si>
  <si>
    <t>Number of participants engaged in activities for which the primary purpose was primary prevention or development of a shared community vision</t>
  </si>
  <si>
    <t>Number of individuals served through crisis intervention</t>
  </si>
  <si>
    <t>Number of individuals who received referrals to other services, supports, or resources</t>
  </si>
  <si>
    <t xml:space="preserve">Number of individuals who receive emotional support provision </t>
  </si>
  <si>
    <t>Number of individuals who received safety plan support</t>
  </si>
  <si>
    <t>Number of training or education events attended by staff</t>
  </si>
  <si>
    <t>Number of participants trained or educated</t>
  </si>
  <si>
    <t>Number of clients/victims trained or educated</t>
  </si>
  <si>
    <t>Number of trainings offered for volunteers or interned</t>
  </si>
  <si>
    <t>Number of individuals served through emergency financial assistance</t>
  </si>
  <si>
    <t>Number of individuals served through Victim Compensation application assistance</t>
  </si>
  <si>
    <t>Number of individuals served through emergency shelter or safe house</t>
  </si>
  <si>
    <t>Number of individuals served through relocation assistance</t>
  </si>
  <si>
    <t>Number of individuals who received financial assistance instances to support remaining in current location</t>
  </si>
  <si>
    <t>Number of clients/victims who benefit from advocacy</t>
  </si>
  <si>
    <t>Number of individuals served through interpreter services</t>
  </si>
  <si>
    <t>Number of materials translated in a language other than English</t>
  </si>
  <si>
    <t>Number of different service providers that received services</t>
  </si>
  <si>
    <t>Number of instances of specialized service provision for individuals with disabilities</t>
  </si>
  <si>
    <t>Number of individuals served through law enforcement interviews/advocacy/accompaniment</t>
  </si>
  <si>
    <t>Number of individuals who received civil legal representation in obtaining protection or restraining order</t>
  </si>
  <si>
    <t>Number of individuals who received assistance with restitution (includes assistance in requesting and when collection efforts are not successful)</t>
  </si>
  <si>
    <t>Number of individuals served through notifications of criminal justice events (e.g., case status, arrest, court proceedings, case disposition, release)</t>
  </si>
  <si>
    <t>Number individuals who receive an intake or assessment</t>
  </si>
  <si>
    <t>Number of individuals served through victim advocacy/accompaniment to emergency medical care</t>
  </si>
  <si>
    <t>Number of individuals who receive emotional support</t>
  </si>
  <si>
    <t>Number of individuals served through individual counseling instances</t>
  </si>
  <si>
    <t>Number of victims that engaged in a screening or intake process</t>
  </si>
  <si>
    <t>Number of evaluation efforts launched</t>
  </si>
  <si>
    <t>Number of transportation assistance (includes coordination of services) instances</t>
  </si>
  <si>
    <t>Number of outreach events targeted specifically reach underserved populations attended by staff (language, accessibility or cultural specificity)</t>
  </si>
  <si>
    <t>Number of participants who attended presentations or trainings</t>
  </si>
  <si>
    <t>Number of high risk referrals received</t>
  </si>
  <si>
    <t>Number of community meetings or convenings attended</t>
  </si>
  <si>
    <t>Number of formalized commitments by partner agencies to participate</t>
  </si>
  <si>
    <t>Number of hotline/crisis line counseling instances (including online chatting, emails or texts)</t>
  </si>
  <si>
    <t>Number of instances of sharing information</t>
  </si>
  <si>
    <t>Number of internal training or education events for staff conducted</t>
  </si>
  <si>
    <t>Number of curriculums created to provide training</t>
  </si>
  <si>
    <t>Number of curriculums created to provide training for victims</t>
  </si>
  <si>
    <t>Number of new clients/victims accessing services as a result of increased capacity</t>
  </si>
  <si>
    <t>Number of individuals served by volunteers or interns</t>
  </si>
  <si>
    <t>Number of instances of basic needs provisions</t>
  </si>
  <si>
    <t>Number of instances of Victim Compensation application assistance</t>
  </si>
  <si>
    <t>Number of instances of transitional housing provided</t>
  </si>
  <si>
    <t>Number of budgeting and financial education support instances</t>
  </si>
  <si>
    <t>Number of instances other advocacy on behalf of the client/victim’s family/caregiver</t>
  </si>
  <si>
    <t>Number of instances of information provided</t>
  </si>
  <si>
    <t>Number of requests for interpretation services unfilled</t>
  </si>
  <si>
    <t>Number of services offered to clients/victims with disabilities</t>
  </si>
  <si>
    <t>Number of prosecution interviews/advocacy/accompaniments (includes accompaniment with prosecuting attorney and with victim/witness)</t>
  </si>
  <si>
    <t>Number of instances of civil legal representation with family law matters (e.g., custody, visitation, or support)</t>
  </si>
  <si>
    <t>Number of instances of victim impact statement assistance</t>
  </si>
  <si>
    <t>Number of instances information provided about the criminal justice process</t>
  </si>
  <si>
    <t>Number of performances of a medical or nonmedical forensic exam, interview, or evidence collection</t>
  </si>
  <si>
    <t>Number of instances of victim advocacy/accompaniment to medical forensic exam</t>
  </si>
  <si>
    <t>Number of instances information provided</t>
  </si>
  <si>
    <t>Number of support groups (facilitated or peer) instances</t>
  </si>
  <si>
    <t>Number of victims that were screened and referred to another mental health provider</t>
  </si>
  <si>
    <t>Number of individuals who participated in evaluation efforts</t>
  </si>
  <si>
    <t>Number of instances for sharing information about victimization/service provision</t>
  </si>
  <si>
    <t>Number of individuals served through transportation assistance (includes coordination of services)</t>
  </si>
  <si>
    <r>
      <t>Number of individuals who received safety planning</t>
    </r>
    <r>
      <rPr>
        <sz val="8"/>
        <color theme="1"/>
        <rFont val="Calibri"/>
        <family val="2"/>
        <scheme val="minor"/>
      </rPr>
      <t> </t>
    </r>
  </si>
  <si>
    <t xml:space="preserve">Number of formalized partnerships created with other community organizations who specifically reach underserved populations (language, accessibility or cultural specificity)   </t>
  </si>
  <si>
    <t>Number of unique visitors to your website</t>
  </si>
  <si>
    <t>Number of partners able to screen and refer</t>
  </si>
  <si>
    <t>Number of new clients/victims referred from partnering agencies</t>
  </si>
  <si>
    <t>Number of new collaborations/multidisciplinary teams (local, state or national high-risk team, task forces, multidisciplinary team or other multidisciplinary group)</t>
  </si>
  <si>
    <t>Number of individuals served through hotline/crisis line (including online chatting, emails or texts)</t>
  </si>
  <si>
    <t>Number of individuals who received information</t>
  </si>
  <si>
    <t>Number of instances of volunteer or intern support</t>
  </si>
  <si>
    <t>Number of individuals served through providing for basic needs</t>
  </si>
  <si>
    <t>Number of individuals served through transitional housing</t>
  </si>
  <si>
    <t>Number of individuals served through budgeting and financial education support instances</t>
  </si>
  <si>
    <t>Number of families/caregivers who benefit from advocacy</t>
  </si>
  <si>
    <t>Number of individuals served by program staff in a language other than English</t>
  </si>
  <si>
    <t>Number of individuals served through prosecution interviews/advocacy/accompaniments (includes accompaniment with prosecuting attorney and with victim/witness)</t>
  </si>
  <si>
    <t>Number of individuals served through civil legal representation with family law matters (e.g., custody, visitation, or support)</t>
  </si>
  <si>
    <t>Number of individuals who received victim impact statement assistance</t>
  </si>
  <si>
    <t>Number of individuals served through providing information about the criminal justice process</t>
  </si>
  <si>
    <t>Number of individuals served through the performance of medical or nonmedical forensic exam, interview, or evidence collection</t>
  </si>
  <si>
    <t>Number of individuals served through support groups (facilitated or peer)</t>
  </si>
  <si>
    <t>Number of new hires</t>
  </si>
  <si>
    <t>Number of individuals who received information about victimization/service provision</t>
  </si>
  <si>
    <t>Number of child or dependent care assistance (includes coordination of services) instances</t>
  </si>
  <si>
    <t>Number of new social media posts</t>
  </si>
  <si>
    <t>Number of clients/victims referred to partnering agencies</t>
  </si>
  <si>
    <t>Number of times group/partners meet</t>
  </si>
  <si>
    <t>Number of on-scene crisis response instances (e.g., community crisis response)</t>
  </si>
  <si>
    <t>Number of staff provided with supervision</t>
  </si>
  <si>
    <t>Number of trainings delivered specifically targeting ability to serve undeserved or marginalized communities</t>
  </si>
  <si>
    <t>Number of individuals who left shelter for permanent housing</t>
  </si>
  <si>
    <t>Number of instances of service provision by program staff in a language other than English</t>
  </si>
  <si>
    <t>Number of criminal advocacy/accompaniments</t>
  </si>
  <si>
    <t>Number of instances of legal representation for immigration assistance (e.g., special visas, continued presence application, and other immigration relief)</t>
  </si>
  <si>
    <t>Number of instances of assistance in obtaining a protection or restraining order</t>
  </si>
  <si>
    <t>Number of instances information provided about the civil legal aid</t>
  </si>
  <si>
    <t>Number of instances of medication prescribed</t>
  </si>
  <si>
    <t>Number of family therapy instances</t>
  </si>
  <si>
    <t>Financial Reimbursement or Compensation</t>
  </si>
  <si>
    <t>Number of new data collection efforts launched</t>
  </si>
  <si>
    <t>Number of individuals served through child or dependent care assistance (includes coordination of services)</t>
  </si>
  <si>
    <t>Number of new social media followers</t>
  </si>
  <si>
    <t>Number of individuals served through on-scene crisis response (e.g., community crisis response)</t>
  </si>
  <si>
    <t>Number of individual supervision instances</t>
  </si>
  <si>
    <t>Number of individuals served through criminal advocacy/accompaniment</t>
  </si>
  <si>
    <t>Number of individuals served through representation in immigration matters (e.g., special visas, continued presence application, and other immigration relief)</t>
  </si>
  <si>
    <t>Number of individuals served through assistance in obtaining a protection or restraining order</t>
  </si>
  <si>
    <t>Number of individuals served through providing information about civil legal aid</t>
  </si>
  <si>
    <t>Number of individuals who received medication or contraceptives</t>
  </si>
  <si>
    <t>Number of families served through family therapy</t>
  </si>
  <si>
    <t>Number of data collection efforts sustained</t>
  </si>
  <si>
    <t>Number of new outreach materials created</t>
  </si>
  <si>
    <t>Number of trainings specifically targeting staff ability to serve underserved or marginalized communities</t>
  </si>
  <si>
    <t>Number of civil advocacy/accompaniments</t>
  </si>
  <si>
    <t>Number of general legal advice clinics or consultations held to support victims of crime</t>
  </si>
  <si>
    <t>Number of instances information provided about immigration</t>
  </si>
  <si>
    <t>Number of caregiver therapy instances</t>
  </si>
  <si>
    <t>Number of technology purchases or system enhancements</t>
  </si>
  <si>
    <t>Number of organizations where outreach materials were distributed</t>
  </si>
  <si>
    <t>Number of individuals served through civil advocacy/accompaniment</t>
  </si>
  <si>
    <t>Number of individuals served through general legal advice clinics or consultations</t>
  </si>
  <si>
    <t>Number of individuals served through providing information about immigration</t>
  </si>
  <si>
    <t>Number of caregivers served through caregiver therapy</t>
  </si>
  <si>
    <t>Number of trainings conducted</t>
  </si>
  <si>
    <t>Number of new clients/victims accessing services after increased outreach</t>
  </si>
  <si>
    <t>Number of other emergency justice‐related assistance instances</t>
  </si>
  <si>
    <t>Number of immigration advice clinics or consultations held to support victims of crime</t>
  </si>
  <si>
    <t>Number of other therapy (traditional, cultural, or alternative healing; art, writing, or play therapy)</t>
  </si>
  <si>
    <t>Number of clients/victims served through increased capacity</t>
  </si>
  <si>
    <t>Number of individuals served through other emergency justice‐related assistance instances</t>
  </si>
  <si>
    <t>Number of individuals served through immigration advice clinics or consultations</t>
  </si>
  <si>
    <t>Number of individuals served through other therapy (traditional, cultural, or alternative healing; art, writing, or play therapy)</t>
  </si>
  <si>
    <t>Number of individuals who benefit from brief legal advice</t>
  </si>
  <si>
    <t>Number of instances of other legal advice and/or counsel</t>
  </si>
  <si>
    <t>Other Strategic Area</t>
  </si>
  <si>
    <t>Number of instances of brief legal advice on behalf of the client/victim and/or the family/caregiver</t>
  </si>
  <si>
    <t>Number of individuals served through other legal advice and/or counsel</t>
  </si>
  <si>
    <t>Number of individuals who benefit from legal advocacy</t>
  </si>
  <si>
    <t>Number of instances other legal advocacy on behalf of the client/victim and/or the family/caregiver</t>
  </si>
  <si>
    <t>American Indian or Alaska Native</t>
  </si>
  <si>
    <t>Asian (Most Popular 2012)</t>
  </si>
  <si>
    <t>Black or African American</t>
  </si>
  <si>
    <t>Hispanic or Latino (Most Popular 2010)</t>
  </si>
  <si>
    <t>Native Hawaiian or Pacific Islander</t>
  </si>
  <si>
    <t>White Non-Latino or Caucasian</t>
  </si>
  <si>
    <t>Disabilities</t>
  </si>
  <si>
    <t>Languages (Client Survey 4H)</t>
  </si>
  <si>
    <t>American Indian or Alaska Native/Asian</t>
  </si>
  <si>
    <t>Arthritis/rheumatism</t>
  </si>
  <si>
    <t>Albanian</t>
  </si>
  <si>
    <t>Aztec</t>
  </si>
  <si>
    <t>Asian Indian</t>
  </si>
  <si>
    <t>African American</t>
  </si>
  <si>
    <t>Colombian</t>
  </si>
  <si>
    <t>Carolinian</t>
  </si>
  <si>
    <t>Cajun</t>
  </si>
  <si>
    <t>American Indian or Alaska Native/Black or African American</t>
  </si>
  <si>
    <t>Asthma</t>
  </si>
  <si>
    <t>American Sign Language</t>
  </si>
  <si>
    <t>Blackfeet Tribe</t>
  </si>
  <si>
    <t>Bangladeshi</t>
  </si>
  <si>
    <t>Bahamian</t>
  </si>
  <si>
    <t>Cuban</t>
  </si>
  <si>
    <t>Chamorro</t>
  </si>
  <si>
    <t>Chaldean</t>
  </si>
  <si>
    <t>American Indian or Alaska Native/Hispanic or Latino</t>
  </si>
  <si>
    <t>Cancer</t>
  </si>
  <si>
    <t>Amharic</t>
  </si>
  <si>
    <t>Chappaquiddick Wampanoag</t>
  </si>
  <si>
    <t>Bhutanese</t>
  </si>
  <si>
    <t>Barbadian</t>
  </si>
  <si>
    <t>Dominican</t>
  </si>
  <si>
    <t>Chuukese</t>
  </si>
  <si>
    <t>Egyptian</t>
  </si>
  <si>
    <t>American Indian or Alaska Native/Native Hawaiian or Pacific Islander</t>
  </si>
  <si>
    <t>Chronic respiratory conditions</t>
  </si>
  <si>
    <t>Arabic</t>
  </si>
  <si>
    <t>Chaubunnagungamaug Nipmucks</t>
  </si>
  <si>
    <t>Burmese</t>
  </si>
  <si>
    <t>Ethiopian</t>
  </si>
  <si>
    <t>Ecuadorian</t>
  </si>
  <si>
    <t>Fijian</t>
  </si>
  <si>
    <t xml:space="preserve">English </t>
  </si>
  <si>
    <t>American Indian or Alaska Native/White Non-Latino or Caucasian</t>
  </si>
  <si>
    <t>Alzheimer's disease, dementia or other conitive impairment disorder</t>
  </si>
  <si>
    <t>Armenian</t>
  </si>
  <si>
    <t>Hassanamisco Nipmucs</t>
  </si>
  <si>
    <t>Cambodian</t>
  </si>
  <si>
    <t>Ghanaian</t>
  </si>
  <si>
    <t>Guatemalan</t>
  </si>
  <si>
    <t>Guamanian</t>
  </si>
  <si>
    <t>French</t>
  </si>
  <si>
    <t>Asian/Black or African American</t>
  </si>
  <si>
    <t xml:space="preserve">Developmental disabilites </t>
  </si>
  <si>
    <t>Bosnian</t>
  </si>
  <si>
    <t>Herring Pond Wampanoag Tribe</t>
  </si>
  <si>
    <t>Chinese</t>
  </si>
  <si>
    <t>Haitian</t>
  </si>
  <si>
    <t>Honduran</t>
  </si>
  <si>
    <t>Hawaiian</t>
  </si>
  <si>
    <t xml:space="preserve">German </t>
  </si>
  <si>
    <t>Asian/Hispanic or Latino</t>
  </si>
  <si>
    <t>Diabetes</t>
  </si>
  <si>
    <t>Cantonese</t>
  </si>
  <si>
    <t>Mashpee Wampanoag Tribe</t>
  </si>
  <si>
    <t>Filipino</t>
  </si>
  <si>
    <t>Jamaican</t>
  </si>
  <si>
    <t>Mexican</t>
  </si>
  <si>
    <t>Kosraean</t>
  </si>
  <si>
    <t>Iranian</t>
  </si>
  <si>
    <t>Asian/ Native Hawaiian or Pacific Islander</t>
  </si>
  <si>
    <t>Heart disease, hypertension, stroke</t>
  </si>
  <si>
    <t>Cape Verdean</t>
  </si>
  <si>
    <t>Mayan</t>
  </si>
  <si>
    <t>Hmong</t>
  </si>
  <si>
    <t>Kenyan</t>
  </si>
  <si>
    <t>Peruvian</t>
  </si>
  <si>
    <t>Marshallesse</t>
  </si>
  <si>
    <t>Irish</t>
  </si>
  <si>
    <t>Asian/White Non-Latino or Caucasian</t>
  </si>
  <si>
    <t>H.I.V.</t>
  </si>
  <si>
    <t>Native Village of Barrow Inupiat Traditional Government</t>
  </si>
  <si>
    <t>Indonesian</t>
  </si>
  <si>
    <t>Puerto Rican</t>
  </si>
  <si>
    <t>Native Hawaiian</t>
  </si>
  <si>
    <t xml:space="preserve">Italian </t>
  </si>
  <si>
    <t>Black or African American/Hispanic or Latino</t>
  </si>
  <si>
    <t>Mental illnesses</t>
  </si>
  <si>
    <t>Farsi/Iranian/Persian</t>
  </si>
  <si>
    <t>Navajo Nation</t>
  </si>
  <si>
    <t>Japanese</t>
  </si>
  <si>
    <t>Liberian</t>
  </si>
  <si>
    <t>Salvadoran</t>
  </si>
  <si>
    <t>Niuean</t>
  </si>
  <si>
    <t>Lebanese</t>
  </si>
  <si>
    <t>Black or African American/Native Hawaiian or Pacific Islander</t>
  </si>
  <si>
    <t>Other organ failure or diseases</t>
  </si>
  <si>
    <t xml:space="preserve">Finnish </t>
  </si>
  <si>
    <t>Nome Eskimo Community</t>
  </si>
  <si>
    <t>Korean</t>
  </si>
  <si>
    <t>Nigerian</t>
  </si>
  <si>
    <t>Other Hispanic/Latino Identity</t>
  </si>
  <si>
    <t>Palauan</t>
  </si>
  <si>
    <t>Polish</t>
  </si>
  <si>
    <t>Black or African American/White Non-Latino or Caucasian</t>
  </si>
  <si>
    <t>Substance abuse or addiction disorders</t>
  </si>
  <si>
    <t>Pocasset Wampanoag Tribe</t>
  </si>
  <si>
    <t>Laotian</t>
  </si>
  <si>
    <t>Somali</t>
  </si>
  <si>
    <t>Pohnpeian</t>
  </si>
  <si>
    <t>Slavic</t>
  </si>
  <si>
    <t>Hispanic or Latino/Native Hawaiian or Pacific Islander</t>
  </si>
  <si>
    <t>Injuries including broken bones</t>
  </si>
  <si>
    <t>German</t>
  </si>
  <si>
    <t xml:space="preserve">Seaconke Wampanoag Tribe                </t>
  </si>
  <si>
    <t>Malaysian</t>
  </si>
  <si>
    <t xml:space="preserve">South African </t>
  </si>
  <si>
    <t>Saipanese</t>
  </si>
  <si>
    <t>Other White/Caucasian Identity</t>
  </si>
  <si>
    <t>Hispanic or Latino/White Non-Latino or Caucasian</t>
  </si>
  <si>
    <t>Old age/infirmity/frailty</t>
  </si>
  <si>
    <t>Greek</t>
  </si>
  <si>
    <t>Wampanoag Tribe of Gay Head/Aquinnah</t>
  </si>
  <si>
    <t>Mongolian</t>
  </si>
  <si>
    <t>Other Black/African American Identity</t>
  </si>
  <si>
    <t>Samoan</t>
  </si>
  <si>
    <t>Multiple Non-Latino or Caucasian Identities</t>
  </si>
  <si>
    <t>Native Hawaiian or Pacific Islander/White Non-Latino or Caucasian</t>
  </si>
  <si>
    <t>Multiple disabilities</t>
  </si>
  <si>
    <t>Haitian Creole</t>
  </si>
  <si>
    <t>Yup'ik</t>
  </si>
  <si>
    <t>Nepalese</t>
  </si>
  <si>
    <t>Multiple Black/African American Identities</t>
  </si>
  <si>
    <t>Tahitian</t>
  </si>
  <si>
    <t>Other Races/Ethnicities (specify)</t>
  </si>
  <si>
    <t>Other disability</t>
  </si>
  <si>
    <t>Hebrew</t>
  </si>
  <si>
    <t>Other American Indian/Alaska Native Identity</t>
  </si>
  <si>
    <t>Okinawan</t>
  </si>
  <si>
    <t>Tokelauan</t>
  </si>
  <si>
    <t>Multiple AI/AN Identities</t>
  </si>
  <si>
    <t>Pakistani</t>
  </si>
  <si>
    <t>Other Native Hawaiian/Pacific Islander Identity</t>
  </si>
  <si>
    <t>Portuguese</t>
  </si>
  <si>
    <t>Sri Lankan</t>
  </si>
  <si>
    <t>Multiple Native Hawaiian/Pacific Islander Identities</t>
  </si>
  <si>
    <t>Russian</t>
  </si>
  <si>
    <t>Taiwanese</t>
  </si>
  <si>
    <t>Serbian-Croatian</t>
  </si>
  <si>
    <t>Thai</t>
  </si>
  <si>
    <t>Vietnamese</t>
  </si>
  <si>
    <t>Spanish</t>
  </si>
  <si>
    <t>Other Asian Identity</t>
  </si>
  <si>
    <t>Tagalog/Filipino</t>
  </si>
  <si>
    <t>Multiple Asian Identities</t>
  </si>
  <si>
    <t>Tamil</t>
  </si>
  <si>
    <t>Tigrigna</t>
  </si>
  <si>
    <t>Turkish</t>
  </si>
  <si>
    <t>Urdu</t>
  </si>
  <si>
    <t>New</t>
  </si>
  <si>
    <t>Yes</t>
  </si>
  <si>
    <t>Percentage</t>
  </si>
  <si>
    <t>Enter Type</t>
  </si>
  <si>
    <t>Enter Level</t>
  </si>
  <si>
    <t>Returning</t>
  </si>
  <si>
    <t>No</t>
  </si>
  <si>
    <t>Yiddish</t>
  </si>
  <si>
    <t>Program Budget</t>
  </si>
  <si>
    <t>Multiple Languages</t>
  </si>
  <si>
    <t>Other Language</t>
  </si>
  <si>
    <t>Not Started</t>
  </si>
  <si>
    <t>In Progress</t>
  </si>
  <si>
    <t>Completed</t>
  </si>
  <si>
    <r>
      <rPr>
        <b/>
        <sz val="16"/>
        <color rgb="FF000000"/>
        <rFont val="Calibri"/>
        <family val="2"/>
        <scheme val="minor"/>
      </rPr>
      <t xml:space="preserve">TYPES OF VICTIMIZATION: </t>
    </r>
    <r>
      <rPr>
        <sz val="16"/>
        <color indexed="8"/>
        <rFont val="Calibri"/>
        <family val="2"/>
        <scheme val="minor"/>
      </rPr>
      <t xml:space="preserve">Enter the number of victimization type for the individuals served. Multiple victimization types can be counted for each individual. </t>
    </r>
  </si>
  <si>
    <r>
      <t xml:space="preserve">A. INFORMATION AND REFERRAL </t>
    </r>
    <r>
      <rPr>
        <sz val="14"/>
        <color rgb="FF000000"/>
        <rFont val="Calibri"/>
        <family val="2"/>
      </rPr>
      <t>Enter the number of individuals who received information and referral services</t>
    </r>
  </si>
  <si>
    <t>Enter the number of individuals who received assistance with a victim compensation application</t>
  </si>
  <si>
    <r>
      <t xml:space="preserve">B. PERSONAL ADVOCACY/ACCOMPANIMENT
</t>
    </r>
    <r>
      <rPr>
        <sz val="12"/>
        <color rgb="FF000000"/>
        <rFont val="Calibri"/>
        <family val="2"/>
      </rPr>
      <t>Enter the number of individuals who received personal advocacy/accompaniment services</t>
    </r>
  </si>
  <si>
    <r>
      <t xml:space="preserve">C. EMOTIONAL SUPPORT OR SAFETY SERVICES 
</t>
    </r>
    <r>
      <rPr>
        <sz val="14"/>
        <color rgb="FF000000"/>
        <rFont val="Calibri"/>
        <family val="2"/>
      </rPr>
      <t>Enter the number of individuals that received emotional support or safety services</t>
    </r>
  </si>
  <si>
    <r>
      <t xml:space="preserve">D. SHELTER/HOUSING SERVICES 
</t>
    </r>
    <r>
      <rPr>
        <sz val="14"/>
        <color rgb="FF000000"/>
        <rFont val="Calibri"/>
        <family val="2"/>
      </rPr>
      <t>Enter the number of individual that received shelter/housing services</t>
    </r>
  </si>
  <si>
    <r>
      <t xml:space="preserve">E. CRIMINAL/CIVIL JUSTICE SYSTEM ASSISTANCE 
</t>
    </r>
    <r>
      <rPr>
        <sz val="14"/>
        <color rgb="FF000000"/>
        <rFont val="Calibri"/>
        <family val="2"/>
      </rPr>
      <t>Enter the number of individuals that received criminal/civil justice services</t>
    </r>
  </si>
  <si>
    <t>Enter the number of request for services unmet because of organizational capacity issues</t>
  </si>
  <si>
    <t>If your organization formally surveys staff for feedback on trainings received, enter the number of surveys completed by staff.</t>
  </si>
  <si>
    <r>
      <rPr>
        <sz val="12"/>
        <color theme="0"/>
        <rFont val="Calibri"/>
        <family val="2"/>
        <scheme val="minor"/>
      </rPr>
      <t xml:space="preserve">MOVA Outcome Measurement Tool (OMT) 
Prorated Data Tool for Performance Report Data
</t>
    </r>
    <r>
      <rPr>
        <b/>
        <sz val="12"/>
        <color theme="0"/>
        <rFont val="Calibri"/>
        <family val="2"/>
        <scheme val="minor"/>
      </rPr>
      <t>How to Use This Workbook</t>
    </r>
  </si>
  <si>
    <t>Introduction</t>
  </si>
  <si>
    <t>How to Use MOVA's Proration Tool</t>
  </si>
  <si>
    <t>Accessibility</t>
  </si>
  <si>
    <t>Navigation Tips</t>
  </si>
  <si>
    <r>
      <t xml:space="preserve">First, you will need to select the proration type, level (if necessary), and the appropriate information regarding the employee total salaries and MOVA funding. You will </t>
    </r>
    <r>
      <rPr>
        <u/>
        <sz val="11"/>
        <color theme="1"/>
        <rFont val="Calibri"/>
        <family val="2"/>
        <scheme val="minor"/>
      </rPr>
      <t>not</t>
    </r>
    <r>
      <rPr>
        <sz val="11"/>
        <color theme="1"/>
        <rFont val="Calibri"/>
        <family val="2"/>
        <scheme val="minor"/>
      </rPr>
      <t xml:space="preserve"> be able to enter any data until this has been entered and it will be grayed out. Additionally, this spreadsheet will </t>
    </r>
    <r>
      <rPr>
        <u/>
        <sz val="11"/>
        <color theme="1"/>
        <rFont val="Calibri"/>
        <family val="2"/>
        <scheme val="minor"/>
      </rPr>
      <t>not</t>
    </r>
    <r>
      <rPr>
        <sz val="11"/>
        <color theme="1"/>
        <rFont val="Calibri"/>
        <family val="2"/>
        <scheme val="minor"/>
      </rPr>
      <t xml:space="preserve"> allow you to enter anything other than values 0 or greater.</t>
    </r>
  </si>
  <si>
    <t xml:space="preserve">Data should be entered onto the tab called Demo and Services. This is where you will collect the demographics, victimization types and services provided to the client. </t>
  </si>
  <si>
    <t xml:space="preserve">Data will be summarized on the OMT Data Summary tab automatically. </t>
  </si>
  <si>
    <t xml:space="preserve">Once you fill out all the information on the Demo and Services tab, you should record if the agency or employee(s) provided any services that your agency is measuring for Goals &amp; Key Outcomes on those tabs. </t>
  </si>
  <si>
    <t xml:space="preserve">At the top of the Demo and Services tab, you will see plus/minus (+/-) buttons. Toggle these to hide information that is not collected by your agency. 	</t>
  </si>
  <si>
    <t>Demo and Services Tab</t>
  </si>
  <si>
    <t>Next, the employee or agency name(s) will be auto-populated from the data entered on the OMT eGrants Report tab. Ensure you enter the correct data for each row, as employee data will be prorated depending upon the amount of their salary that is MOVA-funded.</t>
  </si>
  <si>
    <t xml:space="preserve">Next you will scroll through the document to the right and fill in information concerning the number of demographics and services provided by the employee(s) or agency. Please note, demographic information only needs to be filled in for new clients, but you may want to collect it for your own records. See the bottom of this page for New vs. Returning definitions. </t>
  </si>
  <si>
    <t xml:space="preserve">Race/Ethnicity: </t>
  </si>
  <si>
    <t>Count each NEW individual in only one race/ethnicity type as self-reported. Individuals who self-report in more than one category should be counted in the "Multiple Races" category.</t>
  </si>
  <si>
    <t xml:space="preserve">To utilize the additional race categories, do not count the individuals served in the general column and instead pick an option from the drop down and count them in that column.  </t>
  </si>
  <si>
    <t xml:space="preserve">Gender Identity: </t>
  </si>
  <si>
    <t xml:space="preserve">Count each NEW individual in only one gender identity as self-reported. If the gender identity is not listed, please enter a short description in the boxes provided. You will not be able to submit your OMT on eGrants without a description. </t>
  </si>
  <si>
    <t xml:space="preserve">Age: </t>
  </si>
  <si>
    <t xml:space="preserve">Count each NEW individual in only one age category. The age reported should be the age the client was when the victimization occurred. If they are seeking services for multiple victimizations, select the age for the most prevalent victimization. </t>
  </si>
  <si>
    <t xml:space="preserve">If you would like to utilize the further specified age categories, do not count the individual(s) in general. Only use the age category column most applicable. </t>
  </si>
  <si>
    <t xml:space="preserve">Types of Victimization: </t>
  </si>
  <si>
    <t xml:space="preserve">Enter the victimization type for the individual served. Multiple victimization types can be counted for one individual. </t>
  </si>
  <si>
    <t>You will not be able to submit your OMT on eGrants unless each client has a victimization type reported, including anonymous clients.</t>
  </si>
  <si>
    <t xml:space="preserve">If you are utilizing the Other Victimization column, please type in a brief description of the victimization. </t>
  </si>
  <si>
    <t>Special Classifications:</t>
  </si>
  <si>
    <t xml:space="preserve">If a client self-identifies as experiencing any of the listed special classifications, please report it in this section. If you are utilizing the Other Special Classification column, please type in a brief description. </t>
  </si>
  <si>
    <t>A client can experience multiple special classifications and should all be reported.</t>
  </si>
  <si>
    <t>Services Received:</t>
  </si>
  <si>
    <t xml:space="preserve">In this section you will be report the number of victim(s) that received services in the category (A-E). Continue on in the row and enter the number of times that service was provided. </t>
  </si>
  <si>
    <t>Goals Tab</t>
  </si>
  <si>
    <t>From the Demo and Services tab, employee(s) or agency data will auto-populate in the Goals and Key Outcomes tabs. At the beginning of the fiscal year, take some time to fill in the Goals and Key Outcomes based on your approved measures. You may hide any additional columns you don’t need by highlighting the letters on the top, right clicking and selecting “Hide.”</t>
  </si>
  <si>
    <t xml:space="preserve">Goals </t>
  </si>
  <si>
    <t xml:space="preserve">Once you finish filling out clients demographics and services, go to the Goals tab. Here you will find the name of the employee or agency, and enter a value under the goal IF the employee or agency provided that service, material, training, etc. It will be unique to what your agency is capturing. </t>
  </si>
  <si>
    <t>Key Definitions &amp; Dates</t>
  </si>
  <si>
    <t xml:space="preserve">Not Reported </t>
  </si>
  <si>
    <t xml:space="preserve">Subgrantee organization collects demographic data, but the victim chose to not provide demographic information. </t>
  </si>
  <si>
    <t xml:space="preserve">Not Tracked </t>
  </si>
  <si>
    <t xml:space="preserve">Subgrantee organization is unable to collect the data during the reporting period due to the need to change the local data collection system or a technical error with their data tracking system. The subgrantee needs to have efforts underway to track and submit the data as requested, as soon as possible. </t>
  </si>
  <si>
    <t>OMT Reporting Periods</t>
  </si>
  <si>
    <t>Reporting Period Data Collection Dates</t>
  </si>
  <si>
    <t>OMT Reports Due Dates</t>
  </si>
  <si>
    <t>Notes</t>
  </si>
  <si>
    <t>July 1 – September 30</t>
  </si>
  <si>
    <t>October 31st</t>
  </si>
  <si>
    <t>*All individuals counted as new</t>
  </si>
  <si>
    <t>October 1 – December 31</t>
  </si>
  <si>
    <t>January 31st</t>
  </si>
  <si>
    <t>January 1 – March 31</t>
  </si>
  <si>
    <t>April 30th</t>
  </si>
  <si>
    <t>April 1 – June 30</t>
  </si>
  <si>
    <t>July 31st</t>
  </si>
  <si>
    <t>*Annual questions due</t>
  </si>
  <si>
    <t>New  Individuals</t>
  </si>
  <si>
    <t>Continuing/Ongoing Individuals</t>
  </si>
  <si>
    <t xml:space="preserve">The subrecipient should count someone as new if: </t>
  </si>
  <si>
    <t>An ongoing individual is someone who the subrecipient has worked with and reported in a previous quarter/reporting period within the same contract year.
They will be counted once as an ongoing client in any quarter where they receive services (other than the first quarter that they were served).</t>
  </si>
  <si>
    <t>The individual has never received services from the agency before.</t>
  </si>
  <si>
    <t>The individual has received services at the agency before but never on the VSS grant.</t>
  </si>
  <si>
    <t>The individual has received services before, but it was during a different contract period.</t>
  </si>
  <si>
    <t xml:space="preserve">It does not matter how they came to be a client or if the subrecipient has worked with family members in the past.
They will be counted only once as a new client during the contract period. If they return for services during another quarter, they will be ongoing. </t>
  </si>
  <si>
    <t xml:space="preserve">Example Scenario: Client 123 contacts your agency via phone on October 12th. During your discussion you provide them with information about the criminal justice process, referrals to other services at your agency and legal advice. Starting January 22nd, they come into your office for counseling sessions once a week. On April 3rd they attend a group family therapy session and bring their 10-year-old child along (client 321). </t>
  </si>
  <si>
    <t xml:space="preserve">You have now served client 123 in three different reporting periods and their child, client 321 in one reporting period. </t>
  </si>
  <si>
    <t xml:space="preserve">During reporting period 2 (October 1 – December 31) you will count client 123 as NEW and record/report all their demographic information as well as the services provided. </t>
  </si>
  <si>
    <t>During reporting period 3 (January 1 – March 31) you will count client 123 as ongoing and report the services there were provided.</t>
  </si>
  <si>
    <t>During report period 4 (April 1 – June 30) you will count client 123 as ongoing and report the services that were provided. You will also report her child, client 321, as NEW and report the demographic information and specific services that were provided to the child.</t>
  </si>
  <si>
    <t>Do not report someone as New and Ongoing during the same quarter</t>
  </si>
  <si>
    <t xml:space="preserve">Help and Technical Assistance </t>
  </si>
  <si>
    <t>If you have any questions regarding data reporting, please email MOVA's Data Team at MOVAStats@mass.gov</t>
  </si>
  <si>
    <r>
      <t xml:space="preserve">Many subrecipients have multiple funding sources supporting their programs and services. When reporting data for MOVA’s OMT, subrecipients should only report data on the individuals served and services provided through their MOVA-administered awards. In some situations, tracking each individual served and service provided by funding source may be challenging or not possible. In these circumstances, the subrecipient should apply a </t>
    </r>
    <r>
      <rPr>
        <b/>
        <sz val="11"/>
        <color theme="1"/>
        <rFont val="Calibri"/>
        <family val="2"/>
        <scheme val="minor"/>
      </rPr>
      <t>prorating strategy</t>
    </r>
    <r>
      <rPr>
        <sz val="11"/>
        <color theme="1"/>
        <rFont val="Calibri"/>
        <family val="2"/>
        <scheme val="minor"/>
      </rPr>
      <t xml:space="preserve"> to ensure that an appropriate amount of data is reported on the OMT.
</t>
    </r>
    <r>
      <rPr>
        <b/>
        <sz val="11"/>
        <color theme="1"/>
        <rFont val="Calibri"/>
        <family val="2"/>
        <scheme val="minor"/>
      </rPr>
      <t xml:space="preserve">Subrecipients are not required to use this prorating tool. </t>
    </r>
    <r>
      <rPr>
        <sz val="11"/>
        <color theme="1"/>
        <rFont val="Calibri"/>
        <family val="2"/>
        <scheme val="minor"/>
      </rPr>
      <t xml:space="preserve">Subrecipients are welcome to use their own form of data tracking including custom databases that already prorate their data (i.e. EmpowerDB, Apricot, etc.). Do </t>
    </r>
    <r>
      <rPr>
        <u/>
        <sz val="11"/>
        <color theme="1"/>
        <rFont val="Calibri"/>
        <family val="2"/>
        <scheme val="minor"/>
      </rPr>
      <t>not</t>
    </r>
    <r>
      <rPr>
        <sz val="11"/>
        <color theme="1"/>
        <rFont val="Calibri"/>
        <family val="2"/>
        <scheme val="minor"/>
      </rPr>
      <t xml:space="preserve"> enter already prorated data into the tool, as you will be providing inaccurate estimates of services provided. </t>
    </r>
  </si>
  <si>
    <t>Ensure you are entering data into the correct row for the respective reporting period. If you only need the first row for each reporting period, you can click the minus sign (-) alongside the row numbers to collapse the additional rows.</t>
  </si>
  <si>
    <t xml:space="preserve">For units of measurement, please refer to the MOVA Performance Reporting Guide.  </t>
  </si>
  <si>
    <t>OMT eGrants Report Tab</t>
  </si>
  <si>
    <t>On this tab, you will select your prorating strategy as well as view the prorated data that was entered on the other tabs. This is where you will find the data that will be entered on the OMT utilizing MOVA's eGrants platform each quarter.</t>
  </si>
  <si>
    <t>We recommend saving the tool in a location accessible to all staff who will need to track clients and do not have other methods of being able to prorate their data based upon MOVA-funding. If you have OneDrive or Google Sheets where all staff can access the sheet at once, we recommend one copy of the tracking sheet. Otherwise, you can save one copy of the tracking sheet for each staff member that will be tracking clients, although you will need to combine the records when you submit your data on eGrants.
You should keep the same workbook for the entirety of the grant period (usually one year). Each row should be entered with the respective totals for the employee or agency for each reporting period.
We recommend not unlocking the sheets to preserve the formulas that have been set for you. If you need to unlock the sheets to hide/unhide rows or columns you do not need, please re-lock them to ensure the data stays consistent and accurate. To do this, right click on the tab and select Protect/Unprotect sheet. Click OK to lock the sheet. We do not recommend setting a password to lock the sheet since this cannot be undone if password is forgotten. To unlock the sheet again, right click on the tab again and select Unprotect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</si>
</sst>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Red]0"/>
  </numFmts>
  <fonts count="59" x14ac:knownFonts="1">
    <font>
      <sz val="11"/>
      <color theme="1"/>
      <name val="Calibri"/>
      <family val="2"/>
      <scheme val="minor"/>
    </font>
    <font>
      <b/>
      <sz val="11"/>
      <color theme="1"/>
      <name val="Calibri"/>
      <family val="2"/>
      <scheme val="minor"/>
    </font>
    <font>
      <b/>
      <sz val="10"/>
      <color theme="4" tint="-0.249977111117893"/>
      <name val="Calibri"/>
      <family val="2"/>
      <scheme val="minor"/>
    </font>
    <font>
      <b/>
      <sz val="11"/>
      <color theme="4" tint="-0.249977111117893"/>
      <name val="Calibri"/>
      <family val="2"/>
      <scheme val="minor"/>
    </font>
    <font>
      <b/>
      <sz val="20"/>
      <color theme="0"/>
      <name val="Calibri"/>
      <family val="2"/>
      <scheme val="minor"/>
    </font>
    <font>
      <b/>
      <sz val="18"/>
      <color theme="0"/>
      <name val="Calibri"/>
      <family val="2"/>
      <scheme val="minor"/>
    </font>
    <font>
      <sz val="16"/>
      <color theme="0"/>
      <name val="Calibri"/>
      <family val="2"/>
      <scheme val="minor"/>
    </font>
    <font>
      <sz val="11"/>
      <color indexed="8"/>
      <name val="Calibri"/>
      <family val="2"/>
      <scheme val="minor"/>
    </font>
    <font>
      <i/>
      <sz val="11"/>
      <color rgb="FF000000"/>
      <name val="Calibri"/>
      <family val="2"/>
      <scheme val="minor"/>
    </font>
    <font>
      <b/>
      <sz val="11"/>
      <color indexed="8"/>
      <name val="Calibri"/>
      <family val="2"/>
      <scheme val="minor"/>
    </font>
    <font>
      <b/>
      <sz val="11"/>
      <color indexed="8"/>
      <name val="Calibri"/>
      <family val="2"/>
    </font>
    <font>
      <u/>
      <sz val="11"/>
      <color theme="10"/>
      <name val="Calibri"/>
      <family val="2"/>
      <scheme val="minor"/>
    </font>
    <font>
      <b/>
      <i/>
      <sz val="11"/>
      <color indexed="8"/>
      <name val="Calibri"/>
      <family val="2"/>
    </font>
    <font>
      <b/>
      <i/>
      <sz val="11"/>
      <color rgb="FF000000"/>
      <name val="Calibri"/>
      <family val="2"/>
    </font>
    <font>
      <sz val="11"/>
      <color rgb="FF000000"/>
      <name val="Calibri"/>
      <family val="2"/>
    </font>
    <font>
      <b/>
      <sz val="12"/>
      <color indexed="8"/>
      <name val="Calibri"/>
      <family val="2"/>
      <scheme val="minor"/>
    </font>
    <font>
      <b/>
      <sz val="14"/>
      <color indexed="8"/>
      <name val="Calibri"/>
      <family val="2"/>
      <scheme val="minor"/>
    </font>
    <font>
      <sz val="16"/>
      <color indexed="8"/>
      <name val="Calibri"/>
      <family val="2"/>
      <scheme val="minor"/>
    </font>
    <font>
      <b/>
      <sz val="14"/>
      <color theme="1"/>
      <name val="Calibri"/>
      <family val="2"/>
      <scheme val="minor"/>
    </font>
    <font>
      <b/>
      <sz val="10"/>
      <color theme="1"/>
      <name val="Calibri"/>
      <family val="2"/>
      <scheme val="minor"/>
    </font>
    <font>
      <sz val="14"/>
      <color theme="1"/>
      <name val="Calibri"/>
      <family val="2"/>
      <scheme val="minor"/>
    </font>
    <font>
      <sz val="8"/>
      <color theme="1"/>
      <name val="Calibri"/>
      <family val="2"/>
      <scheme val="minor"/>
    </font>
    <font>
      <b/>
      <sz val="14"/>
      <color indexed="8"/>
      <name val="Calibri"/>
      <family val="2"/>
    </font>
    <font>
      <b/>
      <sz val="11"/>
      <color theme="0"/>
      <name val="Calibri"/>
      <family val="2"/>
      <scheme val="minor"/>
    </font>
    <font>
      <sz val="11"/>
      <color theme="0"/>
      <name val="Calibri"/>
      <family val="2"/>
      <scheme val="minor"/>
    </font>
    <font>
      <i/>
      <sz val="11"/>
      <color theme="1"/>
      <name val="Calibri"/>
      <family val="2"/>
      <scheme val="minor"/>
    </font>
    <font>
      <sz val="16"/>
      <color theme="1"/>
      <name val="Calibri"/>
      <family val="2"/>
      <scheme val="minor"/>
    </font>
    <font>
      <i/>
      <sz val="12"/>
      <color theme="1"/>
      <name val="Calibri"/>
      <family val="2"/>
      <scheme val="minor"/>
    </font>
    <font>
      <b/>
      <i/>
      <sz val="12"/>
      <color theme="1"/>
      <name val="Calibri"/>
      <family val="2"/>
      <scheme val="minor"/>
    </font>
    <font>
      <sz val="11"/>
      <name val="Calibri"/>
      <family val="2"/>
      <scheme val="minor"/>
    </font>
    <font>
      <b/>
      <u/>
      <sz val="11"/>
      <color theme="0"/>
      <name val="Calibri"/>
      <family val="2"/>
      <scheme val="minor"/>
    </font>
    <font>
      <i/>
      <sz val="11"/>
      <name val="Calibri"/>
      <family val="2"/>
      <scheme val="minor"/>
    </font>
    <font>
      <b/>
      <sz val="12"/>
      <color theme="0"/>
      <name val="Calibri"/>
      <family val="2"/>
      <scheme val="minor"/>
    </font>
    <font>
      <i/>
      <sz val="12"/>
      <color theme="0"/>
      <name val="Calibri"/>
      <family val="2"/>
      <scheme val="minor"/>
    </font>
    <font>
      <i/>
      <u/>
      <sz val="12"/>
      <color theme="0"/>
      <name val="Calibri"/>
      <family val="2"/>
      <scheme val="minor"/>
    </font>
    <font>
      <b/>
      <sz val="10"/>
      <color theme="2" tint="-0.249977111117893"/>
      <name val="Calibri"/>
      <family val="2"/>
      <scheme val="minor"/>
    </font>
    <font>
      <b/>
      <sz val="11"/>
      <name val="Calibri"/>
      <family val="2"/>
      <scheme val="minor"/>
    </font>
    <font>
      <i/>
      <sz val="11"/>
      <color theme="0"/>
      <name val="Calibri"/>
      <family val="2"/>
      <scheme val="minor"/>
    </font>
    <font>
      <i/>
      <sz val="11"/>
      <color rgb="FF000000"/>
      <name val="Calibri"/>
      <family val="2"/>
    </font>
    <font>
      <sz val="12"/>
      <color theme="0"/>
      <name val="Calibri"/>
      <family val="2"/>
      <scheme val="minor"/>
    </font>
    <font>
      <b/>
      <sz val="12"/>
      <color indexed="8"/>
      <name val="Calibri"/>
      <family val="2"/>
    </font>
    <font>
      <b/>
      <i/>
      <sz val="14"/>
      <color indexed="8"/>
      <name val="Calibri"/>
      <family val="2"/>
    </font>
    <font>
      <sz val="12"/>
      <color rgb="FF000000"/>
      <name val="Calibri"/>
      <family val="2"/>
    </font>
    <font>
      <sz val="14"/>
      <color rgb="FF000000"/>
      <name val="Calibri"/>
      <family val="2"/>
    </font>
    <font>
      <i/>
      <sz val="14"/>
      <color rgb="FF000000"/>
      <name val="Calibri"/>
      <family val="2"/>
      <scheme val="minor"/>
    </font>
    <font>
      <i/>
      <sz val="16"/>
      <color theme="1"/>
      <name val="Calibri"/>
      <family val="2"/>
      <scheme val="minor"/>
    </font>
    <font>
      <b/>
      <i/>
      <sz val="16"/>
      <color theme="1"/>
      <name val="Calibri"/>
      <family val="2"/>
      <scheme val="minor"/>
    </font>
    <font>
      <b/>
      <sz val="16"/>
      <color rgb="FF000000"/>
      <name val="Calibri"/>
      <family val="2"/>
      <scheme val="minor"/>
    </font>
    <font>
      <sz val="11"/>
      <color theme="1"/>
      <name val="Calibri"/>
      <family val="2"/>
      <scheme val="minor"/>
    </font>
    <font>
      <sz val="8"/>
      <name val="Calibri"/>
      <family val="2"/>
      <scheme val="minor"/>
    </font>
    <font>
      <b/>
      <i/>
      <sz val="14"/>
      <color rgb="FF000000"/>
      <name val="Calibri"/>
      <family val="2"/>
    </font>
    <font>
      <sz val="14"/>
      <color indexed="8"/>
      <name val="Calibri"/>
      <family val="2"/>
      <scheme val="minor"/>
    </font>
    <font>
      <b/>
      <sz val="14"/>
      <name val="Calibri"/>
      <family val="2"/>
    </font>
    <font>
      <sz val="12"/>
      <color theme="1"/>
      <name val="Calibri"/>
      <family val="2"/>
      <scheme val="minor"/>
    </font>
    <font>
      <u/>
      <sz val="11"/>
      <color theme="1"/>
      <name val="Calibri"/>
      <family val="2"/>
      <scheme val="minor"/>
    </font>
    <font>
      <b/>
      <u/>
      <sz val="11"/>
      <color rgb="FF002060"/>
      <name val="Calibri"/>
      <family val="2"/>
      <scheme val="minor"/>
    </font>
    <font>
      <b/>
      <sz val="11"/>
      <color rgb="FF002060"/>
      <name val="Calibri"/>
      <family val="2"/>
      <scheme val="minor"/>
    </font>
    <font>
      <b/>
      <sz val="11"/>
      <color theme="2"/>
      <name val="Calibri"/>
      <family val="2"/>
      <scheme val="minor"/>
    </font>
    <font>
      <b/>
      <i/>
      <sz val="11"/>
      <color theme="1"/>
      <name val="Calibri"/>
      <family val="2"/>
      <scheme val="minor"/>
    </font>
  </fonts>
  <fills count="27">
    <fill>
      <patternFill patternType="none"/>
    </fill>
    <fill>
      <patternFill patternType="gray125"/>
    </fill>
    <fill>
      <patternFill patternType="solid">
        <fgColor theme="0"/>
        <bgColor indexed="64"/>
      </patternFill>
    </fill>
    <fill>
      <patternFill patternType="solid">
        <fgColor rgb="FF42885D"/>
        <bgColor indexed="64"/>
      </patternFill>
    </fill>
    <fill>
      <patternFill patternType="solid">
        <fgColor rgb="FFE7E6E6"/>
        <bgColor indexed="64"/>
      </patternFill>
    </fill>
    <fill>
      <patternFill patternType="solid">
        <fgColor rgb="FFFBFBEF"/>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rgb="FFCC99FF"/>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theme="2"/>
        <bgColor indexed="64"/>
      </patternFill>
    </fill>
    <fill>
      <patternFill patternType="solid">
        <fgColor rgb="FFFFFBEF"/>
        <bgColor indexed="64"/>
      </patternFill>
    </fill>
    <fill>
      <patternFill patternType="solid">
        <fgColor theme="6" tint="0.79998168889431442"/>
        <bgColor indexed="64"/>
      </patternFill>
    </fill>
    <fill>
      <patternFill patternType="solid">
        <fgColor theme="4" tint="-0.249977111117893"/>
        <bgColor indexed="64"/>
      </patternFill>
    </fill>
    <fill>
      <patternFill patternType="solid">
        <fgColor rgb="FF305496"/>
        <bgColor indexed="64"/>
      </patternFill>
    </fill>
    <fill>
      <patternFill patternType="solid">
        <fgColor rgb="FF9BC2E6"/>
        <bgColor indexed="64"/>
      </patternFill>
    </fill>
    <fill>
      <patternFill patternType="solid">
        <fgColor rgb="FFBBDBB7"/>
        <bgColor indexed="64"/>
      </patternFill>
    </fill>
    <fill>
      <patternFill patternType="solid">
        <fgColor rgb="FFDCE5F4"/>
        <bgColor indexed="64"/>
      </patternFill>
    </fill>
  </fills>
  <borders count="9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style="thin">
        <color indexed="64"/>
      </left>
      <right style="thin">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bottom style="double">
        <color theme="4" tint="-0.24994659260841701"/>
      </bottom>
      <diagonal/>
    </border>
    <border>
      <left/>
      <right/>
      <top/>
      <bottom style="double">
        <color theme="4" tint="-0.24994659260841701"/>
      </bottom>
      <diagonal/>
    </border>
    <border>
      <left/>
      <right style="medium">
        <color indexed="64"/>
      </right>
      <top/>
      <bottom style="double">
        <color theme="4" tint="-0.24994659260841701"/>
      </bottom>
      <diagonal/>
    </border>
    <border>
      <left style="medium">
        <color indexed="64"/>
      </left>
      <right/>
      <top/>
      <bottom style="thin">
        <color indexed="64"/>
      </bottom>
      <diagonal/>
    </border>
    <border>
      <left style="thin">
        <color indexed="64"/>
      </left>
      <right/>
      <top style="double">
        <color theme="4" tint="-0.24994659260841701"/>
      </top>
      <bottom style="thin">
        <color indexed="64"/>
      </bottom>
      <diagonal/>
    </border>
    <border>
      <left/>
      <right/>
      <top style="double">
        <color theme="4" tint="-0.24994659260841701"/>
      </top>
      <bottom style="thin">
        <color indexed="64"/>
      </bottom>
      <diagonal/>
    </border>
    <border>
      <left style="medium">
        <color indexed="64"/>
      </left>
      <right/>
      <top style="double">
        <color theme="4" tint="-0.24994659260841701"/>
      </top>
      <bottom style="thin">
        <color indexed="64"/>
      </bottom>
      <diagonal/>
    </border>
    <border>
      <left style="thin">
        <color indexed="64"/>
      </left>
      <right style="medium">
        <color indexed="64"/>
      </right>
      <top style="double">
        <color theme="4" tint="-0.24994659260841701"/>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
      <left style="thin">
        <color indexed="64"/>
      </left>
      <right style="thin">
        <color theme="2"/>
      </right>
      <top style="thin">
        <color indexed="64"/>
      </top>
      <bottom style="thin">
        <color theme="2"/>
      </bottom>
      <diagonal/>
    </border>
    <border>
      <left style="thin">
        <color theme="2"/>
      </left>
      <right style="thin">
        <color indexed="64"/>
      </right>
      <top style="thin">
        <color theme="2"/>
      </top>
      <bottom style="thin">
        <color theme="2"/>
      </bottom>
      <diagonal/>
    </border>
    <border>
      <left style="thin">
        <color indexed="64"/>
      </left>
      <right style="thin">
        <color theme="2"/>
      </right>
      <top style="thin">
        <color theme="2"/>
      </top>
      <bottom style="thin">
        <color theme="2"/>
      </bottom>
      <diagonal/>
    </border>
    <border>
      <left style="thin">
        <color indexed="64"/>
      </left>
      <right style="thin">
        <color theme="2"/>
      </right>
      <top style="thin">
        <color theme="2"/>
      </top>
      <bottom style="thin">
        <color indexed="64"/>
      </bottom>
      <diagonal/>
    </border>
    <border>
      <left style="thin">
        <color theme="2"/>
      </left>
      <right style="thin">
        <color theme="2"/>
      </right>
      <top style="thin">
        <color theme="2"/>
      </top>
      <bottom style="thin">
        <color indexed="64"/>
      </bottom>
      <diagonal/>
    </border>
    <border>
      <left style="thin">
        <color theme="2"/>
      </left>
      <right style="thin">
        <color indexed="64"/>
      </right>
      <top style="thin">
        <color theme="2"/>
      </top>
      <bottom style="thin">
        <color indexed="64"/>
      </bottom>
      <diagonal/>
    </border>
    <border>
      <left style="thin">
        <color indexed="64"/>
      </left>
      <right/>
      <top style="thin">
        <color theme="2"/>
      </top>
      <bottom style="thin">
        <color theme="2"/>
      </bottom>
      <diagonal/>
    </border>
    <border>
      <left/>
      <right style="thin">
        <color indexed="64"/>
      </right>
      <top style="thin">
        <color theme="2"/>
      </top>
      <bottom style="thin">
        <color theme="2"/>
      </bottom>
      <diagonal/>
    </border>
    <border>
      <left style="thin">
        <color theme="2"/>
      </left>
      <right/>
      <top style="thin">
        <color indexed="64"/>
      </top>
      <bottom style="thin">
        <color theme="2"/>
      </bottom>
      <diagonal/>
    </border>
    <border>
      <left/>
      <right/>
      <top style="thin">
        <color indexed="64"/>
      </top>
      <bottom style="thin">
        <color theme="2"/>
      </bottom>
      <diagonal/>
    </border>
    <border>
      <left/>
      <right style="thin">
        <color indexed="64"/>
      </right>
      <top style="thin">
        <color indexed="64"/>
      </top>
      <bottom style="thin">
        <color theme="2"/>
      </bottom>
      <diagonal/>
    </border>
    <border>
      <left style="thin">
        <color theme="2"/>
      </left>
      <right style="thin">
        <color theme="2"/>
      </right>
      <top style="thin">
        <color indexed="64"/>
      </top>
      <bottom style="thin">
        <color theme="2"/>
      </bottom>
      <diagonal/>
    </border>
    <border>
      <left style="thin">
        <color theme="2"/>
      </left>
      <right style="thin">
        <color indexed="64"/>
      </right>
      <top style="thin">
        <color indexed="64"/>
      </top>
      <bottom style="thin">
        <color theme="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s>
  <cellStyleXfs count="5">
    <xf numFmtId="0" fontId="0" fillId="0" borderId="0"/>
    <xf numFmtId="0" fontId="7" fillId="0" borderId="0"/>
    <xf numFmtId="0" fontId="11" fillId="0" borderId="0" applyNumberFormat="0" applyFill="0" applyBorder="0" applyAlignment="0" applyProtection="0"/>
    <xf numFmtId="9" fontId="48" fillId="0" borderId="0" applyFont="0" applyFill="0" applyBorder="0" applyAlignment="0" applyProtection="0"/>
    <xf numFmtId="44" fontId="48" fillId="0" borderId="0" applyFont="0" applyFill="0" applyBorder="0" applyAlignment="0" applyProtection="0"/>
  </cellStyleXfs>
  <cellXfs count="674">
    <xf numFmtId="0" fontId="0" fillId="0" borderId="0" xfId="0"/>
    <xf numFmtId="0" fontId="2" fillId="2" borderId="0" xfId="0" applyFont="1" applyFill="1" applyAlignment="1">
      <alignment vertical="top" wrapText="1"/>
    </xf>
    <xf numFmtId="0" fontId="0" fillId="2" borderId="0" xfId="0" applyFill="1"/>
    <xf numFmtId="0" fontId="0" fillId="3" borderId="0" xfId="0" applyFill="1"/>
    <xf numFmtId="0" fontId="7" fillId="2" borderId="0" xfId="1" applyFill="1"/>
    <xf numFmtId="0" fontId="7" fillId="2" borderId="0" xfId="1" applyFill="1" applyAlignment="1">
      <alignment wrapText="1"/>
    </xf>
    <xf numFmtId="0" fontId="7" fillId="0" borderId="0" xfId="1"/>
    <xf numFmtId="0" fontId="9" fillId="2" borderId="0" xfId="1" applyFont="1" applyFill="1"/>
    <xf numFmtId="0" fontId="9" fillId="0" borderId="0" xfId="1" applyFont="1"/>
    <xf numFmtId="0" fontId="1" fillId="0" borderId="2" xfId="0" applyFont="1" applyBorder="1"/>
    <xf numFmtId="0" fontId="0" fillId="0" borderId="7" xfId="0" applyBorder="1"/>
    <xf numFmtId="0" fontId="0" fillId="0" borderId="2" xfId="0" applyBorder="1"/>
    <xf numFmtId="0" fontId="0" fillId="0" borderId="0" xfId="0" applyAlignment="1">
      <alignment horizontal="left" vertical="center"/>
    </xf>
    <xf numFmtId="0" fontId="1" fillId="0" borderId="1" xfId="0" applyFont="1" applyBorder="1"/>
    <xf numFmtId="0" fontId="0" fillId="0" borderId="6" xfId="0" applyBorder="1"/>
    <xf numFmtId="0" fontId="0" fillId="0" borderId="0" xfId="0" applyAlignment="1">
      <alignment vertical="center"/>
    </xf>
    <xf numFmtId="0" fontId="0" fillId="0" borderId="10" xfId="0" applyBorder="1"/>
    <xf numFmtId="0" fontId="1" fillId="0" borderId="0" xfId="0" applyFont="1"/>
    <xf numFmtId="0" fontId="6" fillId="3" borderId="0" xfId="0" applyFont="1" applyFill="1"/>
    <xf numFmtId="0" fontId="6" fillId="2" borderId="0" xfId="0" applyFont="1" applyFill="1"/>
    <xf numFmtId="0" fontId="17" fillId="7" borderId="2" xfId="1" applyFont="1" applyFill="1" applyBorder="1" applyAlignment="1">
      <alignment horizontal="left" wrapText="1"/>
    </xf>
    <xf numFmtId="0" fontId="16" fillId="6" borderId="2" xfId="1" applyFont="1" applyFill="1" applyBorder="1" applyAlignment="1">
      <alignment horizontal="left"/>
    </xf>
    <xf numFmtId="0" fontId="16" fillId="6" borderId="2" xfId="1" applyFont="1" applyFill="1" applyBorder="1"/>
    <xf numFmtId="0" fontId="1" fillId="0" borderId="0" xfId="0" applyFont="1" applyAlignment="1">
      <alignment wrapText="1"/>
    </xf>
    <xf numFmtId="0" fontId="0" fillId="0" borderId="0" xfId="0" applyAlignment="1">
      <alignment wrapText="1"/>
    </xf>
    <xf numFmtId="0" fontId="0" fillId="8" borderId="0" xfId="0" applyFill="1" applyAlignment="1">
      <alignment wrapText="1"/>
    </xf>
    <xf numFmtId="0" fontId="18" fillId="2" borderId="13" xfId="0" applyFont="1" applyFill="1" applyBorder="1" applyAlignment="1">
      <alignment wrapText="1"/>
    </xf>
    <xf numFmtId="0" fontId="18" fillId="0" borderId="0" xfId="0" applyFont="1" applyAlignment="1">
      <alignment wrapText="1"/>
    </xf>
    <xf numFmtId="0" fontId="18" fillId="9" borderId="14" xfId="0" applyFont="1" applyFill="1" applyBorder="1" applyAlignment="1">
      <alignment horizontal="center" vertical="center" wrapText="1"/>
    </xf>
    <xf numFmtId="0" fontId="20" fillId="0" borderId="0" xfId="0" applyFont="1" applyAlignment="1">
      <alignment wrapText="1"/>
    </xf>
    <xf numFmtId="0" fontId="20" fillId="0" borderId="13" xfId="0" applyFont="1" applyBorder="1" applyAlignment="1">
      <alignment vertical="center" wrapText="1"/>
    </xf>
    <xf numFmtId="0" fontId="1" fillId="18" borderId="24" xfId="0" applyFont="1" applyFill="1" applyBorder="1" applyAlignment="1">
      <alignment wrapText="1"/>
    </xf>
    <xf numFmtId="0" fontId="1" fillId="18" borderId="25" xfId="0" applyFont="1" applyFill="1" applyBorder="1" applyAlignment="1">
      <alignment wrapText="1"/>
    </xf>
    <xf numFmtId="0" fontId="1" fillId="18" borderId="2" xfId="0" applyFont="1" applyFill="1" applyBorder="1" applyAlignment="1">
      <alignment wrapText="1"/>
    </xf>
    <xf numFmtId="0" fontId="1" fillId="18" borderId="26" xfId="0" applyFont="1" applyFill="1" applyBorder="1" applyAlignment="1">
      <alignment wrapText="1"/>
    </xf>
    <xf numFmtId="0" fontId="1" fillId="18" borderId="17" xfId="0" applyFont="1" applyFill="1" applyBorder="1" applyAlignment="1">
      <alignment wrapText="1"/>
    </xf>
    <xf numFmtId="0" fontId="1" fillId="18" borderId="20" xfId="0" applyFont="1" applyFill="1" applyBorder="1" applyAlignment="1">
      <alignment wrapText="1"/>
    </xf>
    <xf numFmtId="0" fontId="1" fillId="18" borderId="23" xfId="0" applyFont="1" applyFill="1" applyBorder="1" applyAlignment="1">
      <alignment wrapText="1"/>
    </xf>
    <xf numFmtId="0" fontId="1" fillId="18" borderId="21" xfId="0" applyFont="1" applyFill="1" applyBorder="1" applyAlignment="1">
      <alignment wrapText="1"/>
    </xf>
    <xf numFmtId="0" fontId="1" fillId="18" borderId="27" xfId="0" applyFont="1" applyFill="1" applyBorder="1" applyAlignment="1">
      <alignment wrapText="1"/>
    </xf>
    <xf numFmtId="0" fontId="1" fillId="18" borderId="1" xfId="0" applyFont="1" applyFill="1" applyBorder="1" applyAlignment="1">
      <alignment wrapText="1"/>
    </xf>
    <xf numFmtId="0" fontId="1" fillId="18" borderId="18" xfId="0" applyFont="1" applyFill="1" applyBorder="1" applyAlignment="1">
      <alignment wrapText="1"/>
    </xf>
    <xf numFmtId="0" fontId="0" fillId="2" borderId="28" xfId="0" applyFill="1" applyBorder="1" applyAlignment="1">
      <alignment horizontal="left" vertical="center" wrapText="1"/>
    </xf>
    <xf numFmtId="0" fontId="0" fillId="0" borderId="0" xfId="0" applyAlignment="1">
      <alignment vertical="center" wrapText="1"/>
    </xf>
    <xf numFmtId="0" fontId="0" fillId="0" borderId="27" xfId="0" applyBorder="1" applyAlignment="1">
      <alignment wrapText="1"/>
    </xf>
    <xf numFmtId="0" fontId="0" fillId="0" borderId="26" xfId="0" applyBorder="1" applyAlignment="1">
      <alignment wrapText="1"/>
    </xf>
    <xf numFmtId="0" fontId="0" fillId="2" borderId="28" xfId="0" applyFill="1" applyBorder="1" applyAlignment="1">
      <alignment vertical="center" wrapText="1"/>
    </xf>
    <xf numFmtId="0" fontId="0" fillId="0" borderId="25" xfId="0" applyBorder="1" applyAlignment="1">
      <alignment wrapText="1"/>
    </xf>
    <xf numFmtId="0" fontId="0" fillId="0" borderId="2" xfId="0" applyBorder="1" applyAlignment="1">
      <alignment wrapText="1"/>
    </xf>
    <xf numFmtId="0" fontId="0" fillId="0" borderId="29" xfId="0" applyBorder="1" applyAlignment="1">
      <alignment wrapText="1"/>
    </xf>
    <xf numFmtId="0" fontId="0" fillId="0" borderId="1" xfId="0" applyBorder="1" applyAlignment="1">
      <alignment wrapText="1"/>
    </xf>
    <xf numFmtId="0" fontId="11" fillId="0" borderId="0" xfId="2" applyAlignment="1">
      <alignment vertical="center"/>
    </xf>
    <xf numFmtId="0" fontId="0" fillId="2" borderId="24" xfId="0" applyFill="1" applyBorder="1" applyAlignment="1">
      <alignment wrapText="1"/>
    </xf>
    <xf numFmtId="0" fontId="0" fillId="2" borderId="30" xfId="0" applyFill="1" applyBorder="1" applyAlignment="1">
      <alignment vertical="center" wrapText="1"/>
    </xf>
    <xf numFmtId="0" fontId="0" fillId="2" borderId="31" xfId="0" applyFill="1" applyBorder="1" applyAlignment="1">
      <alignment wrapText="1"/>
    </xf>
    <xf numFmtId="0" fontId="0" fillId="0" borderId="32" xfId="0" applyBorder="1" applyAlignment="1">
      <alignment wrapText="1"/>
    </xf>
    <xf numFmtId="0" fontId="0" fillId="0" borderId="33" xfId="0" applyBorder="1" applyAlignment="1">
      <alignment wrapText="1"/>
    </xf>
    <xf numFmtId="0" fontId="0" fillId="0" borderId="34" xfId="0" applyBorder="1" applyAlignment="1">
      <alignment wrapText="1"/>
    </xf>
    <xf numFmtId="0" fontId="0" fillId="0" borderId="35" xfId="0" applyBorder="1" applyAlignment="1">
      <alignment wrapText="1"/>
    </xf>
    <xf numFmtId="0" fontId="0" fillId="0" borderId="36" xfId="0" applyBorder="1" applyAlignment="1">
      <alignment wrapText="1"/>
    </xf>
    <xf numFmtId="0" fontId="0" fillId="0" borderId="37" xfId="0" applyBorder="1" applyAlignment="1">
      <alignment wrapText="1"/>
    </xf>
    <xf numFmtId="0" fontId="7" fillId="2" borderId="27" xfId="1" applyFill="1" applyBorder="1" applyAlignment="1">
      <alignment wrapText="1"/>
    </xf>
    <xf numFmtId="0" fontId="7" fillId="2" borderId="12" xfId="1" applyFill="1" applyBorder="1" applyAlignment="1">
      <alignment wrapText="1"/>
    </xf>
    <xf numFmtId="0" fontId="7" fillId="2" borderId="27" xfId="1" applyFill="1" applyBorder="1"/>
    <xf numFmtId="0" fontId="7" fillId="2" borderId="1" xfId="1" applyFill="1" applyBorder="1"/>
    <xf numFmtId="0" fontId="7" fillId="19" borderId="0" xfId="1" applyFill="1"/>
    <xf numFmtId="0" fontId="7" fillId="19" borderId="0" xfId="1" applyFill="1" applyAlignment="1">
      <alignment horizontal="left" wrapText="1"/>
    </xf>
    <xf numFmtId="0" fontId="27" fillId="2" borderId="0" xfId="0" applyFont="1" applyFill="1" applyAlignment="1">
      <alignment vertical="top" wrapText="1"/>
    </xf>
    <xf numFmtId="0" fontId="25" fillId="2" borderId="0" xfId="0" applyFont="1" applyFill="1" applyAlignment="1">
      <alignment horizontal="center"/>
    </xf>
    <xf numFmtId="0" fontId="25" fillId="3" borderId="0" xfId="0" applyFont="1" applyFill="1" applyAlignment="1">
      <alignment horizontal="center"/>
    </xf>
    <xf numFmtId="0" fontId="4" fillId="3" borderId="0" xfId="0" applyFont="1" applyFill="1" applyAlignment="1">
      <alignment vertical="center"/>
    </xf>
    <xf numFmtId="0" fontId="24" fillId="3" borderId="0" xfId="0" applyFont="1" applyFill="1"/>
    <xf numFmtId="0" fontId="5" fillId="2" borderId="0" xfId="0" applyFont="1" applyFill="1"/>
    <xf numFmtId="0" fontId="24" fillId="2" borderId="0" xfId="0" applyFont="1" applyFill="1"/>
    <xf numFmtId="0" fontId="4" fillId="2" borderId="0" xfId="0" applyFont="1" applyFill="1" applyAlignment="1">
      <alignment vertical="center"/>
    </xf>
    <xf numFmtId="0" fontId="27" fillId="2" borderId="0" xfId="0" applyFont="1" applyFill="1" applyAlignment="1">
      <alignment horizontal="left" vertical="top" wrapText="1"/>
    </xf>
    <xf numFmtId="0" fontId="24" fillId="2" borderId="0" xfId="0" applyFont="1" applyFill="1" applyAlignment="1">
      <alignment horizontal="left" vertical="top" wrapText="1"/>
    </xf>
    <xf numFmtId="0" fontId="0" fillId="2" borderId="0" xfId="0" applyFill="1" applyAlignment="1">
      <alignment horizontal="left" vertical="top" wrapText="1"/>
    </xf>
    <xf numFmtId="0" fontId="1" fillId="2" borderId="0" xfId="0" applyFont="1" applyFill="1"/>
    <xf numFmtId="0" fontId="0" fillId="0" borderId="0" xfId="0" applyAlignment="1">
      <alignment horizontal="center" vertical="center"/>
    </xf>
    <xf numFmtId="0" fontId="25" fillId="2" borderId="0" xfId="0" applyFont="1" applyFill="1" applyAlignment="1">
      <alignment horizontal="center" vertical="top"/>
    </xf>
    <xf numFmtId="0" fontId="0" fillId="2" borderId="22" xfId="0" applyFill="1" applyBorder="1"/>
    <xf numFmtId="0" fontId="39" fillId="3" borderId="0" xfId="0" applyFont="1" applyFill="1"/>
    <xf numFmtId="0" fontId="1" fillId="2" borderId="22" xfId="0" applyFont="1" applyFill="1" applyBorder="1"/>
    <xf numFmtId="0" fontId="10" fillId="4" borderId="4" xfId="1" applyFont="1" applyFill="1" applyBorder="1" applyAlignment="1">
      <alignment horizontal="center" vertical="center" wrapText="1"/>
    </xf>
    <xf numFmtId="0" fontId="7" fillId="2" borderId="0" xfId="1" applyFill="1" applyAlignment="1">
      <alignment horizontal="left" vertical="center"/>
    </xf>
    <xf numFmtId="0" fontId="7" fillId="0" borderId="4" xfId="1" applyBorder="1" applyAlignment="1" applyProtection="1">
      <alignment horizontal="center"/>
      <protection locked="0"/>
    </xf>
    <xf numFmtId="0" fontId="7" fillId="0" borderId="7" xfId="1" applyBorder="1" applyAlignment="1" applyProtection="1">
      <alignment horizontal="center"/>
      <protection locked="0"/>
    </xf>
    <xf numFmtId="0" fontId="7" fillId="0" borderId="7" xfId="1" applyBorder="1" applyProtection="1">
      <protection locked="0"/>
    </xf>
    <xf numFmtId="0" fontId="7" fillId="0" borderId="10" xfId="1" applyBorder="1" applyProtection="1">
      <protection locked="0"/>
    </xf>
    <xf numFmtId="9" fontId="29" fillId="2" borderId="75" xfId="3" applyFont="1" applyFill="1" applyBorder="1" applyAlignment="1">
      <alignment horizontal="center" vertical="center" wrapText="1"/>
    </xf>
    <xf numFmtId="0" fontId="9" fillId="2" borderId="0" xfId="1" applyFont="1" applyFill="1" applyProtection="1">
      <protection locked="0"/>
    </xf>
    <xf numFmtId="0" fontId="9" fillId="0" borderId="0" xfId="1" applyFont="1" applyProtection="1">
      <protection locked="0"/>
    </xf>
    <xf numFmtId="0" fontId="12" fillId="5" borderId="4" xfId="1" applyFont="1" applyFill="1" applyBorder="1" applyAlignment="1" applyProtection="1">
      <alignment horizontal="center" vertical="center" wrapText="1"/>
      <protection locked="0"/>
    </xf>
    <xf numFmtId="0" fontId="12" fillId="5" borderId="2" xfId="1" applyFont="1" applyFill="1" applyBorder="1" applyAlignment="1" applyProtection="1">
      <alignment horizontal="center" vertical="center" wrapText="1"/>
      <protection locked="0"/>
    </xf>
    <xf numFmtId="0" fontId="12" fillId="5" borderId="4" xfId="1" applyFont="1" applyFill="1" applyBorder="1" applyAlignment="1" applyProtection="1">
      <alignment horizontal="left" vertical="top" wrapText="1"/>
      <protection locked="0"/>
    </xf>
    <xf numFmtId="0" fontId="13" fillId="5" borderId="4" xfId="1" applyFont="1" applyFill="1" applyBorder="1" applyAlignment="1" applyProtection="1">
      <alignment horizontal="left" vertical="top" wrapText="1"/>
      <protection locked="0"/>
    </xf>
    <xf numFmtId="0" fontId="41" fillId="5" borderId="4" xfId="1" applyFont="1" applyFill="1" applyBorder="1" applyAlignment="1" applyProtection="1">
      <alignment horizontal="left" vertical="top" wrapText="1"/>
      <protection locked="0"/>
    </xf>
    <xf numFmtId="0" fontId="51" fillId="0" borderId="4" xfId="1" applyFont="1" applyBorder="1" applyAlignment="1" applyProtection="1">
      <alignment horizontal="center"/>
      <protection locked="0"/>
    </xf>
    <xf numFmtId="0" fontId="7" fillId="0" borderId="4" xfId="1" applyBorder="1" applyProtection="1">
      <protection locked="0"/>
    </xf>
    <xf numFmtId="0" fontId="7" fillId="2" borderId="0" xfId="1" applyFill="1" applyProtection="1">
      <protection locked="0"/>
    </xf>
    <xf numFmtId="0" fontId="7" fillId="0" borderId="0" xfId="1" applyProtection="1">
      <protection locked="0"/>
    </xf>
    <xf numFmtId="0" fontId="51" fillId="0" borderId="7" xfId="1" applyFont="1" applyBorder="1" applyAlignment="1" applyProtection="1">
      <alignment horizontal="center"/>
      <protection locked="0"/>
    </xf>
    <xf numFmtId="0" fontId="51" fillId="0" borderId="10" xfId="1" applyFont="1" applyBorder="1" applyAlignment="1" applyProtection="1">
      <alignment horizontal="center"/>
      <protection locked="0"/>
    </xf>
    <xf numFmtId="0" fontId="7" fillId="0" borderId="10" xfId="1" applyBorder="1" applyAlignment="1" applyProtection="1">
      <alignment horizontal="center"/>
      <protection locked="0"/>
    </xf>
    <xf numFmtId="9" fontId="29" fillId="2" borderId="79" xfId="3" applyFont="1" applyFill="1" applyBorder="1" applyAlignment="1">
      <alignment horizontal="center" vertical="center" wrapText="1"/>
    </xf>
    <xf numFmtId="0" fontId="7" fillId="2" borderId="12" xfId="1" applyFill="1" applyBorder="1" applyProtection="1">
      <protection locked="0"/>
    </xf>
    <xf numFmtId="0" fontId="7" fillId="0" borderId="12" xfId="1" applyBorder="1" applyProtection="1">
      <protection locked="0"/>
    </xf>
    <xf numFmtId="0" fontId="51" fillId="0" borderId="4" xfId="1" applyFont="1" applyBorder="1" applyAlignment="1">
      <alignment horizontal="center"/>
    </xf>
    <xf numFmtId="0" fontId="51" fillId="0" borderId="7" xfId="1" applyFont="1" applyBorder="1" applyAlignment="1">
      <alignment horizontal="center"/>
    </xf>
    <xf numFmtId="0" fontId="51" fillId="0" borderId="10" xfId="1" applyFont="1" applyBorder="1" applyAlignment="1">
      <alignment horizontal="center"/>
    </xf>
    <xf numFmtId="0" fontId="0" fillId="2" borderId="0" xfId="0" applyFill="1" applyAlignment="1" applyProtection="1">
      <alignment horizontal="center"/>
      <protection locked="0"/>
    </xf>
    <xf numFmtId="0" fontId="1" fillId="2" borderId="2" xfId="0" applyFont="1" applyFill="1" applyBorder="1"/>
    <xf numFmtId="44" fontId="0" fillId="2" borderId="2" xfId="4" applyFont="1" applyFill="1" applyBorder="1"/>
    <xf numFmtId="9" fontId="29" fillId="2" borderId="2" xfId="3" applyFont="1" applyFill="1" applyBorder="1" applyAlignment="1">
      <alignment horizontal="center" vertical="center" wrapText="1"/>
    </xf>
    <xf numFmtId="0" fontId="4" fillId="3" borderId="0" xfId="0" applyFont="1" applyFill="1" applyAlignment="1">
      <alignment horizontal="center" vertical="center" wrapText="1"/>
    </xf>
    <xf numFmtId="0" fontId="2" fillId="2" borderId="0" xfId="0" applyFont="1" applyFill="1" applyAlignment="1">
      <alignment horizontal="left" vertical="top" wrapText="1"/>
    </xf>
    <xf numFmtId="0" fontId="7" fillId="0" borderId="3" xfId="1" applyBorder="1" applyAlignment="1" applyProtection="1">
      <alignment horizontal="center"/>
      <protection locked="0"/>
    </xf>
    <xf numFmtId="0" fontId="2" fillId="2" borderId="0" xfId="0" applyFont="1" applyFill="1" applyAlignment="1">
      <alignment horizontal="right" vertical="top" wrapText="1"/>
    </xf>
    <xf numFmtId="0" fontId="1" fillId="2" borderId="0" xfId="0" applyFont="1" applyFill="1" applyAlignment="1">
      <alignment horizontal="center"/>
    </xf>
    <xf numFmtId="0" fontId="0" fillId="2" borderId="0" xfId="0" applyFill="1" applyAlignment="1">
      <alignment horizontal="center"/>
    </xf>
    <xf numFmtId="0" fontId="1" fillId="2" borderId="0" xfId="0" applyFont="1" applyFill="1" applyAlignment="1">
      <alignment horizontal="right"/>
    </xf>
    <xf numFmtId="0" fontId="7" fillId="0" borderId="38" xfId="1" applyBorder="1"/>
    <xf numFmtId="0" fontId="7" fillId="2" borderId="38" xfId="1" applyFill="1" applyBorder="1"/>
    <xf numFmtId="0" fontId="7" fillId="0" borderId="0" xfId="1" applyAlignment="1">
      <alignment horizontal="left" vertical="center"/>
    </xf>
    <xf numFmtId="0" fontId="0" fillId="0" borderId="0" xfId="0" applyAlignment="1">
      <alignment horizontal="left" wrapText="1"/>
    </xf>
    <xf numFmtId="164" fontId="51" fillId="0" borderId="7" xfId="1" applyNumberFormat="1" applyFont="1" applyBorder="1" applyAlignment="1" applyProtection="1">
      <alignment horizontal="center"/>
      <protection locked="0"/>
    </xf>
    <xf numFmtId="164" fontId="7" fillId="0" borderId="7" xfId="1" applyNumberFormat="1" applyBorder="1" applyAlignment="1" applyProtection="1">
      <alignment horizontal="center"/>
      <protection locked="0"/>
    </xf>
    <xf numFmtId="164" fontId="7" fillId="0" borderId="7" xfId="1" applyNumberFormat="1" applyBorder="1" applyProtection="1">
      <protection locked="0"/>
    </xf>
    <xf numFmtId="0" fontId="0" fillId="19" borderId="38" xfId="0" applyFill="1" applyBorder="1" applyAlignment="1">
      <alignment horizontal="center" vertical="center"/>
    </xf>
    <xf numFmtId="1" fontId="0" fillId="19" borderId="38" xfId="0" applyNumberFormat="1" applyFill="1" applyBorder="1" applyAlignment="1">
      <alignment horizontal="center" vertical="center"/>
    </xf>
    <xf numFmtId="1" fontId="0" fillId="19" borderId="5" xfId="0" applyNumberFormat="1" applyFill="1" applyBorder="1" applyAlignment="1">
      <alignment horizontal="center" vertical="center"/>
    </xf>
    <xf numFmtId="0" fontId="0" fillId="19" borderId="5" xfId="0" applyFill="1" applyBorder="1" applyAlignment="1">
      <alignment horizontal="center" vertical="center"/>
    </xf>
    <xf numFmtId="0" fontId="25" fillId="2" borderId="0" xfId="0" applyFont="1" applyFill="1" applyAlignment="1">
      <alignment horizontal="center" vertical="center"/>
    </xf>
    <xf numFmtId="0" fontId="23" fillId="2" borderId="0" xfId="0" applyFont="1" applyFill="1" applyAlignment="1">
      <alignment horizontal="left" vertical="center" wrapText="1"/>
    </xf>
    <xf numFmtId="0" fontId="0" fillId="2" borderId="0" xfId="0" applyFill="1" applyAlignment="1">
      <alignment horizontal="center" vertical="center"/>
    </xf>
    <xf numFmtId="0" fontId="25" fillId="2" borderId="0" xfId="0" applyFont="1" applyFill="1" applyAlignment="1">
      <alignment horizontal="left" vertical="top" wrapText="1"/>
    </xf>
    <xf numFmtId="0" fontId="21" fillId="2" borderId="0" xfId="0" applyFont="1" applyFill="1" applyAlignment="1">
      <alignment horizontal="right" vertical="top" wrapText="1"/>
    </xf>
    <xf numFmtId="0" fontId="24" fillId="2" borderId="0" xfId="0" applyFont="1" applyFill="1" applyAlignment="1">
      <alignment vertical="top" wrapText="1"/>
    </xf>
    <xf numFmtId="0" fontId="25" fillId="2" borderId="0" xfId="0" applyFont="1" applyFill="1"/>
    <xf numFmtId="0" fontId="0" fillId="2" borderId="41" xfId="0" applyFill="1" applyBorder="1" applyAlignment="1">
      <alignment horizontal="center" vertical="center"/>
    </xf>
    <xf numFmtId="0" fontId="32" fillId="3" borderId="16" xfId="0" applyFont="1" applyFill="1" applyBorder="1" applyAlignment="1">
      <alignment horizontal="left" vertical="center"/>
    </xf>
    <xf numFmtId="0" fontId="24" fillId="3" borderId="16" xfId="0" applyFont="1" applyFill="1" applyBorder="1"/>
    <xf numFmtId="0" fontId="24" fillId="3" borderId="48" xfId="0" applyFont="1" applyFill="1" applyBorder="1"/>
    <xf numFmtId="0" fontId="32" fillId="3" borderId="41" xfId="0" applyFont="1" applyFill="1" applyBorder="1" applyAlignment="1">
      <alignment horizontal="left" vertical="center"/>
    </xf>
    <xf numFmtId="0" fontId="23" fillId="3" borderId="41" xfId="0" applyFont="1" applyFill="1" applyBorder="1"/>
    <xf numFmtId="0" fontId="24" fillId="3" borderId="49" xfId="0" applyFont="1" applyFill="1" applyBorder="1"/>
    <xf numFmtId="0" fontId="1" fillId="18" borderId="51" xfId="0" applyFont="1" applyFill="1" applyBorder="1" applyAlignment="1">
      <alignment horizontal="center"/>
    </xf>
    <xf numFmtId="1" fontId="0" fillId="0" borderId="3" xfId="0" applyNumberFormat="1" applyBorder="1" applyAlignment="1">
      <alignment horizontal="center" vertical="center"/>
    </xf>
    <xf numFmtId="1" fontId="0" fillId="4" borderId="38" xfId="0" applyNumberFormat="1" applyFill="1" applyBorder="1" applyAlignment="1">
      <alignment horizontal="center" vertical="center"/>
    </xf>
    <xf numFmtId="1" fontId="0" fillId="4" borderId="5" xfId="0" applyNumberFormat="1" applyFill="1" applyBorder="1" applyAlignment="1">
      <alignment horizontal="center" vertical="center"/>
    </xf>
    <xf numFmtId="1" fontId="0" fillId="0" borderId="58" xfId="0" applyNumberFormat="1" applyBorder="1" applyAlignment="1">
      <alignment horizontal="center" vertical="center"/>
    </xf>
    <xf numFmtId="0" fontId="0" fillId="4" borderId="38" xfId="0" applyFill="1" applyBorder="1" applyAlignment="1">
      <alignment horizontal="center" vertical="center"/>
    </xf>
    <xf numFmtId="0" fontId="0" fillId="0" borderId="3" xfId="0" applyBorder="1" applyAlignment="1">
      <alignment horizontal="center" vertical="center"/>
    </xf>
    <xf numFmtId="0" fontId="0" fillId="0" borderId="58" xfId="0" applyBorder="1" applyAlignment="1">
      <alignment horizontal="center" vertical="center"/>
    </xf>
    <xf numFmtId="1" fontId="0" fillId="4" borderId="8" xfId="0" applyNumberFormat="1" applyFill="1" applyBorder="1" applyAlignment="1">
      <alignment horizontal="center"/>
    </xf>
    <xf numFmtId="1" fontId="0" fillId="19" borderId="0" xfId="0" applyNumberFormat="1" applyFill="1" applyAlignment="1">
      <alignment horizontal="center" vertical="center"/>
    </xf>
    <xf numFmtId="1" fontId="0" fillId="19" borderId="6" xfId="0" applyNumberFormat="1" applyFill="1" applyBorder="1" applyAlignment="1">
      <alignment horizontal="center" vertical="center"/>
    </xf>
    <xf numFmtId="0" fontId="0" fillId="19" borderId="40" xfId="0" applyFill="1" applyBorder="1" applyAlignment="1">
      <alignment horizontal="center" vertical="center"/>
    </xf>
    <xf numFmtId="0" fontId="0" fillId="4" borderId="0" xfId="0" applyFill="1" applyAlignment="1">
      <alignment horizontal="center"/>
    </xf>
    <xf numFmtId="0" fontId="0" fillId="19" borderId="6" xfId="0" applyFill="1" applyBorder="1" applyAlignment="1">
      <alignment horizontal="center" vertical="center"/>
    </xf>
    <xf numFmtId="0" fontId="0" fillId="4" borderId="8" xfId="0" applyFill="1" applyBorder="1" applyAlignment="1">
      <alignment horizontal="center"/>
    </xf>
    <xf numFmtId="0" fontId="0" fillId="19" borderId="0" xfId="0" applyFill="1" applyAlignment="1">
      <alignment horizontal="center" vertical="center"/>
    </xf>
    <xf numFmtId="0" fontId="0" fillId="19" borderId="9" xfId="0" applyFill="1" applyBorder="1" applyAlignment="1">
      <alignment horizontal="center" vertical="center"/>
    </xf>
    <xf numFmtId="0" fontId="0" fillId="19" borderId="59" xfId="0" applyFill="1" applyBorder="1" applyAlignment="1">
      <alignment horizontal="center" vertical="center"/>
    </xf>
    <xf numFmtId="0" fontId="0" fillId="4" borderId="5" xfId="0" applyFill="1" applyBorder="1" applyAlignment="1">
      <alignment horizontal="center" vertical="center"/>
    </xf>
    <xf numFmtId="0" fontId="0" fillId="4" borderId="0" xfId="0" applyFill="1" applyAlignment="1">
      <alignment horizontal="center" vertical="center"/>
    </xf>
    <xf numFmtId="1" fontId="0" fillId="4" borderId="11" xfId="0" applyNumberFormat="1" applyFill="1" applyBorder="1" applyAlignment="1">
      <alignment horizontal="center"/>
    </xf>
    <xf numFmtId="1" fontId="0" fillId="19" borderId="9" xfId="0" applyNumberFormat="1" applyFill="1" applyBorder="1" applyAlignment="1">
      <alignment horizontal="center" vertical="center"/>
    </xf>
    <xf numFmtId="0" fontId="0" fillId="19" borderId="58" xfId="0" applyFill="1" applyBorder="1" applyAlignment="1">
      <alignment horizontal="center" vertical="center"/>
    </xf>
    <xf numFmtId="1" fontId="0" fillId="4" borderId="61" xfId="0" applyNumberFormat="1" applyFill="1" applyBorder="1" applyAlignment="1">
      <alignment horizontal="center"/>
    </xf>
    <xf numFmtId="1" fontId="0" fillId="19" borderId="62" xfId="0" applyNumberFormat="1" applyFill="1" applyBorder="1" applyAlignment="1">
      <alignment horizontal="center" vertical="center"/>
    </xf>
    <xf numFmtId="0" fontId="0" fillId="19" borderId="62" xfId="0" applyFill="1" applyBorder="1" applyAlignment="1">
      <alignment horizontal="center" vertical="center"/>
    </xf>
    <xf numFmtId="0" fontId="0" fillId="19" borderId="49" xfId="0" applyFill="1" applyBorder="1" applyAlignment="1">
      <alignment horizontal="center" vertical="center"/>
    </xf>
    <xf numFmtId="0" fontId="35" fillId="2" borderId="41" xfId="0" applyFont="1" applyFill="1" applyBorder="1" applyAlignment="1">
      <alignment horizontal="right" vertical="center" wrapText="1"/>
    </xf>
    <xf numFmtId="0" fontId="25" fillId="2" borderId="41" xfId="0" applyFont="1" applyFill="1" applyBorder="1" applyAlignment="1">
      <alignment horizontal="center" vertical="center"/>
    </xf>
    <xf numFmtId="0" fontId="0" fillId="23" borderId="47" xfId="0" applyFill="1" applyBorder="1"/>
    <xf numFmtId="0" fontId="1" fillId="2" borderId="64" xfId="0" applyFont="1" applyFill="1" applyBorder="1" applyAlignment="1">
      <alignment horizontal="center"/>
    </xf>
    <xf numFmtId="0" fontId="1" fillId="2" borderId="16" xfId="0" applyFont="1" applyFill="1" applyBorder="1" applyAlignment="1">
      <alignment horizontal="center"/>
    </xf>
    <xf numFmtId="0" fontId="0" fillId="2" borderId="3" xfId="0" applyFill="1" applyBorder="1"/>
    <xf numFmtId="0" fontId="29" fillId="2" borderId="22" xfId="0" applyFont="1" applyFill="1" applyBorder="1" applyAlignment="1">
      <alignment horizontal="left"/>
    </xf>
    <xf numFmtId="0" fontId="0" fillId="4" borderId="6" xfId="0" applyFill="1" applyBorder="1" applyAlignment="1">
      <alignment horizontal="center"/>
    </xf>
    <xf numFmtId="0" fontId="0" fillId="4" borderId="7" xfId="0" applyFill="1" applyBorder="1" applyAlignment="1">
      <alignment horizontal="center"/>
    </xf>
    <xf numFmtId="0" fontId="0" fillId="19" borderId="8" xfId="0" applyFill="1" applyBorder="1" applyAlignment="1">
      <alignment horizontal="center"/>
    </xf>
    <xf numFmtId="0" fontId="0" fillId="19" borderId="66" xfId="0" applyFill="1" applyBorder="1" applyAlignment="1">
      <alignment horizontal="center"/>
    </xf>
    <xf numFmtId="0" fontId="0" fillId="19" borderId="0" xfId="0" applyFill="1" applyAlignment="1">
      <alignment horizontal="center"/>
    </xf>
    <xf numFmtId="0" fontId="0" fillId="19" borderId="6" xfId="0" applyFill="1" applyBorder="1" applyAlignment="1">
      <alignment horizontal="center"/>
    </xf>
    <xf numFmtId="0" fontId="0" fillId="19" borderId="40" xfId="0" applyFill="1" applyBorder="1" applyAlignment="1">
      <alignment horizontal="center"/>
    </xf>
    <xf numFmtId="0" fontId="0" fillId="20" borderId="0" xfId="0" applyFill="1"/>
    <xf numFmtId="0" fontId="0" fillId="2" borderId="22" xfId="0" applyFill="1" applyBorder="1" applyAlignment="1">
      <alignment horizontal="left"/>
    </xf>
    <xf numFmtId="0" fontId="0" fillId="2" borderId="62" xfId="0" applyFill="1" applyBorder="1"/>
    <xf numFmtId="0" fontId="0" fillId="2" borderId="41" xfId="0" applyFill="1" applyBorder="1"/>
    <xf numFmtId="0" fontId="23" fillId="23" borderId="45" xfId="0" applyFont="1" applyFill="1" applyBorder="1"/>
    <xf numFmtId="0" fontId="23" fillId="23" borderId="68" xfId="0" applyFont="1" applyFill="1" applyBorder="1"/>
    <xf numFmtId="0" fontId="23" fillId="23" borderId="47" xfId="0" applyFont="1" applyFill="1" applyBorder="1"/>
    <xf numFmtId="0" fontId="0" fillId="2" borderId="38" xfId="0" applyFill="1" applyBorder="1"/>
    <xf numFmtId="0" fontId="29" fillId="2" borderId="22" xfId="0" applyFont="1" applyFill="1" applyBorder="1"/>
    <xf numFmtId="0" fontId="0" fillId="18" borderId="0" xfId="0" applyFill="1"/>
    <xf numFmtId="0" fontId="29" fillId="18" borderId="22" xfId="0" applyFont="1" applyFill="1" applyBorder="1" applyAlignment="1">
      <alignment horizontal="left" indent="2"/>
    </xf>
    <xf numFmtId="0" fontId="29" fillId="18" borderId="0" xfId="0" applyFont="1" applyFill="1" applyAlignment="1">
      <alignment horizontal="left" indent="2"/>
    </xf>
    <xf numFmtId="0" fontId="29" fillId="2" borderId="0" xfId="0" applyFont="1" applyFill="1"/>
    <xf numFmtId="0" fontId="36" fillId="2" borderId="0" xfId="0" applyFont="1" applyFill="1" applyAlignment="1">
      <alignment horizontal="right"/>
    </xf>
    <xf numFmtId="0" fontId="0" fillId="2" borderId="41" xfId="0" applyFill="1" applyBorder="1" applyAlignment="1">
      <alignment horizontal="center"/>
    </xf>
    <xf numFmtId="0" fontId="0" fillId="23" borderId="16" xfId="0" applyFill="1" applyBorder="1"/>
    <xf numFmtId="0" fontId="0" fillId="23" borderId="48" xfId="0" applyFill="1" applyBorder="1"/>
    <xf numFmtId="0" fontId="0" fillId="2" borderId="6" xfId="0" applyFill="1" applyBorder="1"/>
    <xf numFmtId="0" fontId="1" fillId="2" borderId="68" xfId="0" applyFont="1" applyFill="1" applyBorder="1" applyAlignment="1">
      <alignment horizontal="right"/>
    </xf>
    <xf numFmtId="0" fontId="29" fillId="2" borderId="0" xfId="0" applyFont="1" applyFill="1" applyAlignment="1">
      <alignment horizontal="left"/>
    </xf>
    <xf numFmtId="0" fontId="29" fillId="2" borderId="6" xfId="0" applyFont="1" applyFill="1" applyBorder="1" applyAlignment="1">
      <alignment horizontal="left"/>
    </xf>
    <xf numFmtId="0" fontId="0" fillId="19" borderId="8" xfId="0" applyFill="1" applyBorder="1" applyAlignment="1">
      <alignment horizontal="center" vertical="center"/>
    </xf>
    <xf numFmtId="1" fontId="0" fillId="0" borderId="6" xfId="0" applyNumberFormat="1" applyBorder="1" applyAlignment="1">
      <alignment horizontal="center" vertical="center"/>
    </xf>
    <xf numFmtId="0" fontId="0" fillId="4" borderId="8" xfId="0" applyFill="1" applyBorder="1" applyAlignment="1">
      <alignment horizontal="center" vertical="center"/>
    </xf>
    <xf numFmtId="1" fontId="0" fillId="0" borderId="40" xfId="0" applyNumberFormat="1" applyBorder="1" applyAlignment="1">
      <alignment horizontal="center" vertical="center"/>
    </xf>
    <xf numFmtId="0" fontId="0" fillId="0" borderId="6" xfId="0" applyBorder="1" applyAlignment="1">
      <alignment horizontal="center" vertical="center"/>
    </xf>
    <xf numFmtId="0" fontId="0" fillId="0" borderId="40" xfId="0" applyBorder="1" applyAlignment="1">
      <alignment horizontal="center" vertical="center"/>
    </xf>
    <xf numFmtId="1" fontId="0" fillId="4" borderId="8" xfId="0" applyNumberFormat="1" applyFill="1" applyBorder="1" applyAlignment="1">
      <alignment horizontal="center" vertical="center"/>
    </xf>
    <xf numFmtId="0" fontId="0" fillId="2" borderId="0" xfId="0" applyFill="1" applyAlignment="1">
      <alignment horizontal="left"/>
    </xf>
    <xf numFmtId="0" fontId="0" fillId="2" borderId="6" xfId="0" applyFill="1" applyBorder="1" applyAlignment="1">
      <alignment horizontal="left"/>
    </xf>
    <xf numFmtId="0" fontId="23" fillId="2" borderId="0" xfId="0" applyFont="1" applyFill="1" applyAlignment="1">
      <alignment horizontal="center" vertical="center" wrapText="1"/>
    </xf>
    <xf numFmtId="0" fontId="0" fillId="19" borderId="8" xfId="0" applyFill="1" applyBorder="1" applyAlignment="1">
      <alignment vertical="center"/>
    </xf>
    <xf numFmtId="0" fontId="0" fillId="2" borderId="6" xfId="0" applyFill="1" applyBorder="1" applyAlignment="1">
      <alignment horizontal="center" vertical="center"/>
    </xf>
    <xf numFmtId="0" fontId="0" fillId="2" borderId="40" xfId="0" applyFill="1" applyBorder="1" applyAlignment="1">
      <alignment horizontal="center" vertical="center"/>
    </xf>
    <xf numFmtId="1" fontId="0" fillId="4" borderId="61" xfId="0" applyNumberFormat="1" applyFill="1" applyBorder="1" applyAlignment="1">
      <alignment horizontal="center" vertical="center"/>
    </xf>
    <xf numFmtId="0" fontId="1" fillId="21" borderId="53" xfId="0" applyFont="1" applyFill="1" applyBorder="1" applyAlignment="1">
      <alignment vertical="center" wrapText="1"/>
    </xf>
    <xf numFmtId="0" fontId="1" fillId="21" borderId="12" xfId="0" applyFont="1" applyFill="1" applyBorder="1" applyAlignment="1">
      <alignment vertical="center" wrapText="1"/>
    </xf>
    <xf numFmtId="0" fontId="25" fillId="19" borderId="5" xfId="0" applyFont="1" applyFill="1" applyBorder="1" applyAlignment="1">
      <alignment horizontal="center" vertical="center"/>
    </xf>
    <xf numFmtId="0" fontId="25" fillId="19" borderId="38" xfId="0" applyFont="1" applyFill="1" applyBorder="1" applyAlignment="1">
      <alignment horizontal="center" vertical="center"/>
    </xf>
    <xf numFmtId="0" fontId="25" fillId="19" borderId="0" xfId="0" applyFont="1" applyFill="1" applyAlignment="1">
      <alignment horizontal="center" vertical="center"/>
    </xf>
    <xf numFmtId="1" fontId="0" fillId="2" borderId="6" xfId="0" applyNumberFormat="1" applyFill="1" applyBorder="1" applyAlignment="1">
      <alignment horizontal="center" vertical="center"/>
    </xf>
    <xf numFmtId="1" fontId="0" fillId="19" borderId="8" xfId="0" applyNumberFormat="1" applyFill="1" applyBorder="1" applyAlignment="1">
      <alignment horizontal="center" vertical="center"/>
    </xf>
    <xf numFmtId="1" fontId="0" fillId="4" borderId="0" xfId="0" applyNumberFormat="1" applyFill="1" applyAlignment="1">
      <alignment horizontal="center" vertical="center"/>
    </xf>
    <xf numFmtId="1" fontId="0" fillId="4" borderId="6" xfId="0" applyNumberFormat="1" applyFill="1" applyBorder="1" applyAlignment="1">
      <alignment vertical="center"/>
    </xf>
    <xf numFmtId="0" fontId="1" fillId="2" borderId="0" xfId="0" applyFont="1" applyFill="1" applyAlignment="1">
      <alignment vertical="top" wrapText="1"/>
    </xf>
    <xf numFmtId="0" fontId="7" fillId="7" borderId="74" xfId="1" applyFill="1" applyBorder="1" applyAlignment="1">
      <alignment horizontal="left" vertical="center"/>
    </xf>
    <xf numFmtId="0" fontId="7" fillId="7" borderId="83" xfId="1" applyFill="1" applyBorder="1" applyAlignment="1">
      <alignment horizontal="left" vertical="center"/>
    </xf>
    <xf numFmtId="0" fontId="7" fillId="7" borderId="84" xfId="1" applyFill="1" applyBorder="1" applyAlignment="1">
      <alignment horizontal="left" vertical="center"/>
    </xf>
    <xf numFmtId="0" fontId="7" fillId="5" borderId="80" xfId="1" applyFill="1" applyBorder="1" applyAlignment="1">
      <alignment vertical="center"/>
    </xf>
    <xf numFmtId="0" fontId="7" fillId="5" borderId="72" xfId="1" applyFill="1" applyBorder="1" applyAlignment="1">
      <alignment vertical="center"/>
    </xf>
    <xf numFmtId="0" fontId="0" fillId="5" borderId="72" xfId="0" applyFill="1" applyBorder="1"/>
    <xf numFmtId="0" fontId="0" fillId="5" borderId="73" xfId="0" applyFill="1" applyBorder="1"/>
    <xf numFmtId="0" fontId="0" fillId="5" borderId="70" xfId="0" applyFill="1" applyBorder="1" applyAlignment="1">
      <alignment horizontal="center" vertical="center" wrapText="1"/>
    </xf>
    <xf numFmtId="0" fontId="7" fillId="24" borderId="76" xfId="1" applyFill="1" applyBorder="1" applyAlignment="1">
      <alignment horizontal="left" vertical="center"/>
    </xf>
    <xf numFmtId="0" fontId="0" fillId="24" borderId="72" xfId="0" applyFill="1" applyBorder="1"/>
    <xf numFmtId="0" fontId="0" fillId="5" borderId="76" xfId="0" applyFill="1" applyBorder="1" applyAlignment="1">
      <alignment horizontal="left" vertical="center"/>
    </xf>
    <xf numFmtId="0" fontId="0" fillId="5" borderId="70" xfId="0" applyFill="1" applyBorder="1" applyAlignment="1">
      <alignment horizontal="center" vertical="center"/>
    </xf>
    <xf numFmtId="0" fontId="0" fillId="24" borderId="76" xfId="0" applyFill="1" applyBorder="1" applyAlignment="1">
      <alignment horizontal="left" vertical="center"/>
    </xf>
    <xf numFmtId="0" fontId="0" fillId="5" borderId="77" xfId="0" applyFill="1" applyBorder="1" applyAlignment="1">
      <alignment horizontal="left" vertical="center"/>
    </xf>
    <xf numFmtId="0" fontId="29" fillId="2" borderId="76" xfId="0" applyFont="1" applyFill="1" applyBorder="1" applyAlignment="1" applyProtection="1">
      <alignment horizontal="center" vertical="center" wrapText="1"/>
      <protection locked="0"/>
    </xf>
    <xf numFmtId="44" fontId="29" fillId="2" borderId="70" xfId="4" applyFont="1" applyFill="1" applyBorder="1" applyAlignment="1" applyProtection="1">
      <alignment horizontal="center" vertical="center" wrapText="1"/>
      <protection locked="0"/>
    </xf>
    <xf numFmtId="0" fontId="29" fillId="2" borderId="77" xfId="0" applyFont="1" applyFill="1" applyBorder="1" applyAlignment="1" applyProtection="1">
      <alignment horizontal="center" vertical="center" wrapText="1"/>
      <protection locked="0"/>
    </xf>
    <xf numFmtId="44" fontId="29" fillId="2" borderId="78" xfId="4" applyFont="1" applyFill="1" applyBorder="1" applyAlignment="1" applyProtection="1">
      <alignment horizontal="center" vertical="center" wrapText="1"/>
      <protection locked="0"/>
    </xf>
    <xf numFmtId="0" fontId="22" fillId="4" borderId="4" xfId="1" applyFont="1" applyFill="1" applyBorder="1" applyAlignment="1">
      <alignment horizontal="center" vertical="center" wrapText="1"/>
    </xf>
    <xf numFmtId="0" fontId="22" fillId="4" borderId="2" xfId="1" applyFont="1" applyFill="1" applyBorder="1" applyAlignment="1">
      <alignment horizontal="center" vertical="center" wrapText="1"/>
    </xf>
    <xf numFmtId="0" fontId="22" fillId="4" borderId="2" xfId="1" applyFont="1" applyFill="1" applyBorder="1" applyAlignment="1">
      <alignment horizontal="centerContinuous" vertical="center" wrapText="1"/>
    </xf>
    <xf numFmtId="0" fontId="41" fillId="5" borderId="4" xfId="1" applyFont="1" applyFill="1" applyBorder="1" applyAlignment="1">
      <alignment horizontal="center" vertical="center" wrapText="1"/>
    </xf>
    <xf numFmtId="0" fontId="22" fillId="5" borderId="2" xfId="1" applyFont="1" applyFill="1" applyBorder="1" applyAlignment="1">
      <alignment horizontal="center" vertical="center" wrapText="1"/>
    </xf>
    <xf numFmtId="0" fontId="12" fillId="5" borderId="4" xfId="1" applyFont="1" applyFill="1" applyBorder="1" applyAlignment="1">
      <alignment horizontal="center" vertical="center" wrapText="1"/>
    </xf>
    <xf numFmtId="0" fontId="10" fillId="5" borderId="2" xfId="1" applyFont="1" applyFill="1" applyBorder="1" applyAlignment="1" applyProtection="1">
      <alignment vertical="center" wrapText="1"/>
      <protection locked="0"/>
    </xf>
    <xf numFmtId="0" fontId="10" fillId="5" borderId="4" xfId="1" applyFont="1" applyFill="1" applyBorder="1" applyAlignment="1" applyProtection="1">
      <alignment horizontal="center" vertical="center" wrapText="1"/>
      <protection locked="0"/>
    </xf>
    <xf numFmtId="0" fontId="0" fillId="0" borderId="0" xfId="0" applyAlignment="1">
      <alignment horizontal="left"/>
    </xf>
    <xf numFmtId="0" fontId="55" fillId="0" borderId="0" xfId="0" applyFont="1"/>
    <xf numFmtId="0" fontId="55" fillId="0" borderId="0" xfId="0" applyFont="1" applyAlignment="1">
      <alignment vertical="top"/>
    </xf>
    <xf numFmtId="0" fontId="32" fillId="22" borderId="0" xfId="0" applyFont="1" applyFill="1" applyAlignment="1">
      <alignment horizontal="left"/>
    </xf>
    <xf numFmtId="0" fontId="32" fillId="22" borderId="22" xfId="0" applyFont="1" applyFill="1" applyBorder="1" applyAlignment="1">
      <alignment horizontal="left"/>
    </xf>
    <xf numFmtId="0" fontId="53" fillId="0" borderId="0" xfId="0" applyFont="1" applyAlignment="1">
      <alignment horizontal="center"/>
    </xf>
    <xf numFmtId="0" fontId="0" fillId="0" borderId="88" xfId="0" applyBorder="1" applyAlignment="1">
      <alignment horizontal="left" vertical="center" wrapText="1"/>
    </xf>
    <xf numFmtId="0" fontId="0" fillId="0" borderId="89" xfId="0" applyBorder="1" applyAlignment="1">
      <alignment horizontal="left" vertical="center" wrapText="1"/>
    </xf>
    <xf numFmtId="0" fontId="0" fillId="0" borderId="90" xfId="0" applyBorder="1" applyAlignment="1">
      <alignment horizontal="left" vertical="center" wrapText="1"/>
    </xf>
    <xf numFmtId="0" fontId="0" fillId="0" borderId="91" xfId="0" applyBorder="1" applyAlignment="1">
      <alignment horizontal="left" wrapText="1" indent="2"/>
    </xf>
    <xf numFmtId="0" fontId="0" fillId="0" borderId="0" xfId="0" applyAlignment="1">
      <alignment horizontal="left" wrapText="1" indent="2"/>
    </xf>
    <xf numFmtId="0" fontId="0" fillId="0" borderId="92" xfId="0" applyBorder="1" applyAlignment="1">
      <alignment horizontal="left" wrapText="1" indent="2"/>
    </xf>
    <xf numFmtId="0" fontId="0" fillId="0" borderId="93" xfId="0" applyBorder="1" applyAlignment="1">
      <alignment horizontal="left" wrapText="1" indent="2"/>
    </xf>
    <xf numFmtId="0" fontId="0" fillId="0" borderId="94" xfId="0" applyBorder="1" applyAlignment="1">
      <alignment horizontal="left" wrapText="1" indent="2"/>
    </xf>
    <xf numFmtId="0" fontId="0" fillId="0" borderId="95" xfId="0" applyBorder="1" applyAlignment="1">
      <alignment horizontal="left" wrapText="1" indent="2"/>
    </xf>
    <xf numFmtId="0" fontId="58" fillId="0" borderId="96" xfId="0" applyFont="1" applyBorder="1" applyAlignment="1">
      <alignment horizontal="center"/>
    </xf>
    <xf numFmtId="0" fontId="58" fillId="0" borderId="97" xfId="0" applyFont="1" applyBorder="1" applyAlignment="1">
      <alignment horizontal="center"/>
    </xf>
    <xf numFmtId="0" fontId="58" fillId="0" borderId="98" xfId="0" applyFont="1" applyBorder="1" applyAlignment="1">
      <alignment horizontal="center"/>
    </xf>
    <xf numFmtId="0" fontId="57" fillId="3" borderId="87" xfId="0" applyFont="1" applyFill="1" applyBorder="1" applyAlignment="1">
      <alignment horizontal="center"/>
    </xf>
    <xf numFmtId="0" fontId="57" fillId="23" borderId="87" xfId="0" applyFont="1" applyFill="1" applyBorder="1" applyAlignment="1">
      <alignment horizontal="center"/>
    </xf>
    <xf numFmtId="0" fontId="0" fillId="25" borderId="88" xfId="0" applyFill="1" applyBorder="1" applyAlignment="1">
      <alignment horizontal="left" wrapText="1"/>
    </xf>
    <xf numFmtId="0" fontId="0" fillId="25" borderId="89" xfId="0" applyFill="1" applyBorder="1" applyAlignment="1">
      <alignment horizontal="left" wrapText="1"/>
    </xf>
    <xf numFmtId="0" fontId="0" fillId="25" borderId="90" xfId="0" applyFill="1" applyBorder="1" applyAlignment="1">
      <alignment horizontal="left" wrapText="1"/>
    </xf>
    <xf numFmtId="0" fontId="0" fillId="26" borderId="88" xfId="0" applyFill="1" applyBorder="1" applyAlignment="1">
      <alignment horizontal="left" vertical="center" wrapText="1"/>
    </xf>
    <xf numFmtId="0" fontId="0" fillId="26" borderId="89" xfId="0" applyFill="1" applyBorder="1" applyAlignment="1">
      <alignment horizontal="left" vertical="center"/>
    </xf>
    <xf numFmtId="0" fontId="0" fillId="26" borderId="90" xfId="0" applyFill="1" applyBorder="1" applyAlignment="1">
      <alignment horizontal="left" vertical="center"/>
    </xf>
    <xf numFmtId="0" fontId="0" fillId="26" borderId="91" xfId="0" applyFill="1" applyBorder="1" applyAlignment="1">
      <alignment horizontal="left" vertical="center"/>
    </xf>
    <xf numFmtId="0" fontId="0" fillId="26" borderId="0" xfId="0" applyFill="1" applyAlignment="1">
      <alignment horizontal="left" vertical="center"/>
    </xf>
    <xf numFmtId="0" fontId="0" fillId="26" borderId="92" xfId="0" applyFill="1" applyBorder="1" applyAlignment="1">
      <alignment horizontal="left" vertical="center"/>
    </xf>
    <xf numFmtId="0" fontId="0" fillId="26" borderId="93" xfId="0" applyFill="1" applyBorder="1" applyAlignment="1">
      <alignment horizontal="left" vertical="center"/>
    </xf>
    <xf numFmtId="0" fontId="0" fillId="26" borderId="94" xfId="0" applyFill="1" applyBorder="1" applyAlignment="1">
      <alignment horizontal="left" vertical="center"/>
    </xf>
    <xf numFmtId="0" fontId="0" fillId="26" borderId="95" xfId="0" applyFill="1" applyBorder="1" applyAlignment="1">
      <alignment horizontal="left" vertical="center"/>
    </xf>
    <xf numFmtId="0" fontId="0" fillId="25" borderId="91" xfId="0" applyFill="1" applyBorder="1" applyAlignment="1">
      <alignment horizontal="left" indent="2"/>
    </xf>
    <xf numFmtId="0" fontId="0" fillId="25" borderId="0" xfId="0" applyFill="1" applyAlignment="1">
      <alignment horizontal="left" indent="2"/>
    </xf>
    <xf numFmtId="0" fontId="0" fillId="25" borderId="92" xfId="0" applyFill="1" applyBorder="1" applyAlignment="1">
      <alignment horizontal="left" indent="2"/>
    </xf>
    <xf numFmtId="0" fontId="0" fillId="25" borderId="91" xfId="0" applyFill="1" applyBorder="1" applyAlignment="1">
      <alignment horizontal="left" vertical="center" wrapText="1"/>
    </xf>
    <xf numFmtId="0" fontId="0" fillId="25" borderId="0" xfId="0" applyFill="1" applyAlignment="1">
      <alignment horizontal="left" vertical="center"/>
    </xf>
    <xf numFmtId="0" fontId="0" fillId="25" borderId="92" xfId="0" applyFill="1" applyBorder="1" applyAlignment="1">
      <alignment horizontal="left" vertical="center"/>
    </xf>
    <xf numFmtId="0" fontId="0" fillId="25" borderId="91" xfId="0" applyFill="1" applyBorder="1" applyAlignment="1">
      <alignment horizontal="left" vertical="center"/>
    </xf>
    <xf numFmtId="0" fontId="0" fillId="25" borderId="93" xfId="0" applyFill="1" applyBorder="1" applyAlignment="1">
      <alignment horizontal="left" vertical="center"/>
    </xf>
    <xf numFmtId="0" fontId="0" fillId="25" borderId="94" xfId="0" applyFill="1" applyBorder="1" applyAlignment="1">
      <alignment horizontal="left" vertical="center"/>
    </xf>
    <xf numFmtId="0" fontId="0" fillId="25" borderId="95" xfId="0" applyFill="1" applyBorder="1" applyAlignment="1">
      <alignment horizontal="left" vertical="center"/>
    </xf>
    <xf numFmtId="0" fontId="0" fillId="0" borderId="87" xfId="0" applyBorder="1" applyAlignment="1">
      <alignment horizontal="center"/>
    </xf>
    <xf numFmtId="0" fontId="0" fillId="0" borderId="87" xfId="0" applyBorder="1" applyAlignment="1">
      <alignment horizontal="left"/>
    </xf>
    <xf numFmtId="0" fontId="0" fillId="13" borderId="87" xfId="0" applyFill="1" applyBorder="1" applyAlignment="1">
      <alignment horizontal="center"/>
    </xf>
    <xf numFmtId="0" fontId="0" fillId="13" borderId="87" xfId="0" applyFill="1" applyBorder="1" applyAlignment="1">
      <alignment horizontal="left"/>
    </xf>
    <xf numFmtId="0" fontId="0" fillId="0" borderId="87" xfId="0" applyBorder="1" applyAlignment="1">
      <alignment horizontal="left" wrapText="1"/>
    </xf>
    <xf numFmtId="0" fontId="0" fillId="0" borderId="0" xfId="0" applyAlignment="1">
      <alignment horizontal="left"/>
    </xf>
    <xf numFmtId="0" fontId="0" fillId="0" borderId="0" xfId="0" applyAlignment="1">
      <alignment horizontal="left" wrapText="1"/>
    </xf>
    <xf numFmtId="0" fontId="56" fillId="17" borderId="87" xfId="0" applyFont="1" applyFill="1" applyBorder="1" applyAlignment="1">
      <alignment horizontal="center" vertical="center"/>
    </xf>
    <xf numFmtId="0" fontId="56" fillId="17" borderId="87" xfId="0" applyFont="1" applyFill="1" applyBorder="1" applyAlignment="1">
      <alignment horizontal="center" vertical="center" wrapText="1"/>
    </xf>
    <xf numFmtId="0" fontId="32" fillId="23" borderId="0" xfId="0" applyFont="1" applyFill="1" applyAlignment="1">
      <alignment horizontal="left"/>
    </xf>
    <xf numFmtId="0" fontId="32" fillId="23" borderId="22" xfId="0" applyFont="1" applyFill="1" applyBorder="1" applyAlignment="1">
      <alignment horizontal="left"/>
    </xf>
    <xf numFmtId="0" fontId="32" fillId="3" borderId="0" xfId="0" applyFont="1" applyFill="1" applyAlignment="1">
      <alignment horizontal="center" vertical="center" wrapText="1"/>
    </xf>
    <xf numFmtId="0" fontId="0" fillId="2" borderId="22" xfId="0" applyFill="1" applyBorder="1" applyAlignment="1">
      <alignment horizontal="left"/>
    </xf>
    <xf numFmtId="0" fontId="0" fillId="2" borderId="0" xfId="0" applyFill="1" applyAlignment="1">
      <alignment horizontal="left"/>
    </xf>
    <xf numFmtId="0" fontId="0" fillId="2" borderId="6" xfId="0" applyFill="1" applyBorder="1" applyAlignment="1">
      <alignment horizontal="left"/>
    </xf>
    <xf numFmtId="1" fontId="0" fillId="4" borderId="8" xfId="0" applyNumberFormat="1" applyFill="1" applyBorder="1" applyAlignment="1">
      <alignment horizontal="center"/>
    </xf>
    <xf numFmtId="1" fontId="0" fillId="4" borderId="6" xfId="0" applyNumberFormat="1" applyFill="1" applyBorder="1" applyAlignment="1">
      <alignment horizontal="center"/>
    </xf>
    <xf numFmtId="1" fontId="0" fillId="4" borderId="0" xfId="0" applyNumberFormat="1" applyFill="1" applyAlignment="1">
      <alignment horizontal="center"/>
    </xf>
    <xf numFmtId="0" fontId="2" fillId="2" borderId="0" xfId="0" applyFont="1" applyFill="1" applyAlignment="1">
      <alignment horizontal="right" vertical="top" wrapText="1"/>
    </xf>
    <xf numFmtId="0" fontId="25" fillId="2" borderId="0" xfId="0" applyFont="1" applyFill="1" applyAlignment="1">
      <alignment horizontal="left" wrapText="1"/>
    </xf>
    <xf numFmtId="0" fontId="25" fillId="2" borderId="0" xfId="0" applyFont="1" applyFill="1" applyAlignment="1">
      <alignment horizontal="left"/>
    </xf>
    <xf numFmtId="0" fontId="28" fillId="2" borderId="0" xfId="0" applyFont="1" applyFill="1" applyAlignment="1">
      <alignment horizontal="left" vertical="center" wrapText="1"/>
    </xf>
    <xf numFmtId="0" fontId="27" fillId="2" borderId="0" xfId="0" applyFont="1" applyFill="1" applyAlignment="1">
      <alignment horizontal="left" vertical="center" wrapText="1"/>
    </xf>
    <xf numFmtId="0" fontId="26" fillId="18" borderId="74" xfId="0" applyFont="1" applyFill="1" applyBorder="1" applyAlignment="1">
      <alignment horizontal="center"/>
    </xf>
    <xf numFmtId="0" fontId="26" fillId="18" borderId="76" xfId="0" applyFont="1" applyFill="1" applyBorder="1" applyAlignment="1">
      <alignment horizontal="center"/>
    </xf>
    <xf numFmtId="0" fontId="53" fillId="18" borderId="85" xfId="0" applyFont="1" applyFill="1" applyBorder="1" applyAlignment="1">
      <alignment horizontal="center" wrapText="1"/>
    </xf>
    <xf numFmtId="0" fontId="53" fillId="18" borderId="70" xfId="0" applyFont="1" applyFill="1" applyBorder="1" applyAlignment="1">
      <alignment horizontal="center" wrapText="1"/>
    </xf>
    <xf numFmtId="0" fontId="0" fillId="19" borderId="5" xfId="0" applyFill="1" applyBorder="1" applyAlignment="1">
      <alignment horizontal="center" vertical="center"/>
    </xf>
    <xf numFmtId="0" fontId="0" fillId="19" borderId="34" xfId="0" applyFill="1" applyBorder="1" applyAlignment="1">
      <alignment horizontal="center" vertical="center"/>
    </xf>
    <xf numFmtId="0" fontId="0" fillId="19" borderId="44" xfId="0" applyFill="1" applyBorder="1" applyAlignment="1">
      <alignment horizontal="center" vertical="center"/>
    </xf>
    <xf numFmtId="0" fontId="0" fillId="19" borderId="35" xfId="0" applyFill="1" applyBorder="1" applyAlignment="1">
      <alignment horizontal="center" vertical="center"/>
    </xf>
    <xf numFmtId="0" fontId="25" fillId="2" borderId="16" xfId="0" applyFont="1" applyFill="1" applyBorder="1" applyAlignment="1">
      <alignment horizontal="center" vertical="center"/>
    </xf>
    <xf numFmtId="0" fontId="0" fillId="21" borderId="18" xfId="0" applyFill="1" applyBorder="1" applyAlignment="1">
      <alignment horizontal="center"/>
    </xf>
    <xf numFmtId="0" fontId="0" fillId="21" borderId="42" xfId="0" applyFill="1" applyBorder="1" applyAlignment="1">
      <alignment horizontal="center"/>
    </xf>
    <xf numFmtId="0" fontId="0" fillId="21" borderId="23" xfId="0" applyFill="1" applyBorder="1" applyAlignment="1">
      <alignment horizontal="center"/>
    </xf>
    <xf numFmtId="0" fontId="0" fillId="21" borderId="21" xfId="0" applyFill="1" applyBorder="1" applyAlignment="1">
      <alignment horizontal="center"/>
    </xf>
    <xf numFmtId="0" fontId="0" fillId="19" borderId="38" xfId="0" applyFill="1" applyBorder="1" applyAlignment="1">
      <alignment horizontal="center" vertical="center"/>
    </xf>
    <xf numFmtId="1" fontId="0" fillId="19" borderId="38" xfId="0" applyNumberFormat="1" applyFill="1" applyBorder="1" applyAlignment="1">
      <alignment horizontal="center" vertical="center"/>
    </xf>
    <xf numFmtId="1" fontId="0" fillId="19" borderId="36" xfId="0" applyNumberFormat="1" applyFill="1" applyBorder="1" applyAlignment="1">
      <alignment horizontal="center" vertical="center"/>
    </xf>
    <xf numFmtId="1" fontId="0" fillId="19" borderId="5" xfId="0" applyNumberFormat="1" applyFill="1" applyBorder="1" applyAlignment="1">
      <alignment horizontal="center" vertical="center"/>
    </xf>
    <xf numFmtId="1" fontId="0" fillId="19" borderId="34" xfId="0" applyNumberFormat="1" applyFill="1" applyBorder="1" applyAlignment="1">
      <alignment horizontal="center" vertical="center"/>
    </xf>
    <xf numFmtId="1" fontId="0" fillId="19" borderId="44" xfId="0" applyNumberFormat="1" applyFill="1" applyBorder="1" applyAlignment="1">
      <alignment horizontal="center" vertical="center"/>
    </xf>
    <xf numFmtId="1" fontId="0" fillId="19" borderId="35" xfId="0" applyNumberFormat="1" applyFill="1" applyBorder="1" applyAlignment="1">
      <alignment horizontal="center" vertical="center"/>
    </xf>
    <xf numFmtId="0" fontId="0" fillId="19" borderId="43" xfId="0" applyFill="1" applyBorder="1" applyAlignment="1">
      <alignment horizontal="center" vertical="center"/>
    </xf>
    <xf numFmtId="0" fontId="0" fillId="19" borderId="36" xfId="0" applyFill="1" applyBorder="1" applyAlignment="1">
      <alignment horizontal="center" vertical="center"/>
    </xf>
    <xf numFmtId="0" fontId="0" fillId="19" borderId="46" xfId="0" applyFill="1" applyBorder="1" applyAlignment="1">
      <alignment horizontal="center" vertical="center"/>
    </xf>
    <xf numFmtId="0" fontId="1" fillId="2" borderId="0" xfId="0" applyFont="1" applyFill="1" applyAlignment="1">
      <alignment horizontal="center"/>
    </xf>
    <xf numFmtId="0" fontId="0" fillId="20" borderId="26" xfId="0" applyFill="1" applyBorder="1" applyAlignment="1" applyProtection="1">
      <alignment horizontal="center"/>
      <protection locked="0"/>
    </xf>
    <xf numFmtId="0" fontId="0" fillId="20" borderId="2" xfId="0" applyFill="1" applyBorder="1" applyAlignment="1" applyProtection="1">
      <alignment horizontal="center"/>
      <protection locked="0"/>
    </xf>
    <xf numFmtId="0" fontId="20" fillId="18" borderId="86" xfId="0" applyFont="1" applyFill="1" applyBorder="1" applyAlignment="1">
      <alignment horizontal="center" wrapText="1"/>
    </xf>
    <xf numFmtId="0" fontId="20" fillId="18" borderId="75" xfId="0" applyFont="1" applyFill="1" applyBorder="1" applyAlignment="1">
      <alignment horizontal="center" wrapText="1"/>
    </xf>
    <xf numFmtId="0" fontId="0" fillId="20" borderId="27" xfId="0" applyFill="1" applyBorder="1" applyAlignment="1" applyProtection="1">
      <alignment horizontal="center"/>
      <protection locked="0"/>
    </xf>
    <xf numFmtId="0" fontId="0" fillId="20" borderId="1" xfId="0" applyFill="1" applyBorder="1" applyAlignment="1" applyProtection="1">
      <alignment horizontal="center"/>
      <protection locked="0"/>
    </xf>
    <xf numFmtId="0" fontId="23" fillId="3" borderId="15" xfId="0" applyFont="1" applyFill="1" applyBorder="1" applyAlignment="1">
      <alignment horizontal="left" vertical="center" wrapText="1"/>
    </xf>
    <xf numFmtId="0" fontId="23" fillId="3" borderId="16" xfId="0" applyFont="1" applyFill="1" applyBorder="1" applyAlignment="1">
      <alignment horizontal="left" vertical="center" wrapText="1"/>
    </xf>
    <xf numFmtId="0" fontId="23" fillId="3" borderId="22" xfId="0" applyFont="1" applyFill="1" applyBorder="1" applyAlignment="1">
      <alignment horizontal="left" vertical="center" wrapText="1"/>
    </xf>
    <xf numFmtId="0" fontId="23" fillId="3" borderId="0" xfId="0" applyFont="1" applyFill="1" applyAlignment="1">
      <alignment horizontal="left" vertical="center" wrapText="1"/>
    </xf>
    <xf numFmtId="0" fontId="23" fillId="3" borderId="60" xfId="0" applyFont="1" applyFill="1" applyBorder="1" applyAlignment="1">
      <alignment horizontal="left" vertical="center" wrapText="1"/>
    </xf>
    <xf numFmtId="0" fontId="23" fillId="3" borderId="41" xfId="0" applyFont="1" applyFill="1" applyBorder="1" applyAlignment="1">
      <alignment horizontal="left" vertical="center" wrapText="1"/>
    </xf>
    <xf numFmtId="0" fontId="21" fillId="2" borderId="16" xfId="0" applyFont="1" applyFill="1" applyBorder="1" applyAlignment="1">
      <alignment horizontal="right" vertical="top" wrapText="1"/>
    </xf>
    <xf numFmtId="0" fontId="25" fillId="2" borderId="0" xfId="0" applyFont="1" applyFill="1" applyAlignment="1">
      <alignment horizontal="center" vertical="center"/>
    </xf>
    <xf numFmtId="0" fontId="25" fillId="0" borderId="0" xfId="0" applyFont="1" applyAlignment="1">
      <alignment horizontal="center" vertical="center"/>
    </xf>
    <xf numFmtId="0" fontId="25" fillId="0" borderId="16" xfId="0" applyFont="1" applyBorder="1" applyAlignment="1">
      <alignment horizontal="center" vertical="center"/>
    </xf>
    <xf numFmtId="0" fontId="32" fillId="3" borderId="15" xfId="0" applyFont="1" applyFill="1" applyBorder="1" applyAlignment="1">
      <alignment horizontal="left" vertical="center" wrapText="1"/>
    </xf>
    <xf numFmtId="0" fontId="32" fillId="3" borderId="16" xfId="0" applyFont="1" applyFill="1" applyBorder="1" applyAlignment="1">
      <alignment horizontal="left" vertical="center" wrapText="1"/>
    </xf>
    <xf numFmtId="0" fontId="32" fillId="3" borderId="60" xfId="0" applyFont="1" applyFill="1" applyBorder="1" applyAlignment="1">
      <alignment horizontal="left" vertical="center" wrapText="1"/>
    </xf>
    <xf numFmtId="0" fontId="32" fillId="3" borderId="41" xfId="0" applyFont="1" applyFill="1" applyBorder="1" applyAlignment="1">
      <alignment horizontal="left" vertical="center" wrapText="1"/>
    </xf>
    <xf numFmtId="0" fontId="23" fillId="22" borderId="15" xfId="0" applyFont="1" applyFill="1" applyBorder="1" applyAlignment="1">
      <alignment horizontal="left"/>
    </xf>
    <xf numFmtId="0" fontId="23" fillId="22" borderId="16" xfId="0" applyFont="1" applyFill="1" applyBorder="1" applyAlignment="1">
      <alignment horizontal="left"/>
    </xf>
    <xf numFmtId="0" fontId="23" fillId="22" borderId="48" xfId="0" applyFont="1" applyFill="1" applyBorder="1" applyAlignment="1">
      <alignment horizontal="left"/>
    </xf>
    <xf numFmtId="0" fontId="1" fillId="18" borderId="50" xfId="0" applyFont="1" applyFill="1" applyBorder="1" applyAlignment="1">
      <alignment horizontal="center"/>
    </xf>
    <xf numFmtId="0" fontId="1" fillId="18" borderId="51" xfId="0" applyFont="1" applyFill="1" applyBorder="1" applyAlignment="1">
      <alignment horizontal="center"/>
    </xf>
    <xf numFmtId="0" fontId="1" fillId="18" borderId="52" xfId="0" applyFont="1" applyFill="1" applyBorder="1" applyAlignment="1">
      <alignment horizontal="center"/>
    </xf>
    <xf numFmtId="0" fontId="21" fillId="2" borderId="0" xfId="0" applyFont="1" applyFill="1" applyAlignment="1">
      <alignment horizontal="right" vertical="top" wrapText="1"/>
    </xf>
    <xf numFmtId="1" fontId="25" fillId="0" borderId="0" xfId="0" applyNumberFormat="1" applyFont="1" applyAlignment="1">
      <alignment horizontal="center" vertical="center"/>
    </xf>
    <xf numFmtId="1" fontId="25" fillId="0" borderId="16" xfId="0" applyNumberFormat="1" applyFont="1" applyBorder="1" applyAlignment="1">
      <alignment horizontal="center" vertical="center"/>
    </xf>
    <xf numFmtId="0" fontId="0" fillId="4" borderId="0" xfId="0" applyFill="1" applyAlignment="1">
      <alignment horizontal="center"/>
    </xf>
    <xf numFmtId="0" fontId="0" fillId="4" borderId="8" xfId="0" applyFill="1" applyBorder="1" applyAlignment="1">
      <alignment horizontal="center"/>
    </xf>
    <xf numFmtId="0" fontId="25" fillId="20" borderId="22" xfId="0" applyFont="1" applyFill="1" applyBorder="1" applyAlignment="1">
      <alignment horizontal="center"/>
    </xf>
    <xf numFmtId="0" fontId="25" fillId="20" borderId="0" xfId="0" applyFont="1" applyFill="1" applyAlignment="1">
      <alignment horizontal="center"/>
    </xf>
    <xf numFmtId="0" fontId="0" fillId="20" borderId="0" xfId="0" applyFill="1" applyAlignment="1">
      <alignment horizontal="center"/>
    </xf>
    <xf numFmtId="0" fontId="0" fillId="20" borderId="6" xfId="0" applyFill="1" applyBorder="1" applyAlignment="1">
      <alignment horizontal="center"/>
    </xf>
    <xf numFmtId="0" fontId="0" fillId="4" borderId="22" xfId="0" applyFill="1" applyBorder="1" applyAlignment="1">
      <alignment horizontal="center"/>
    </xf>
    <xf numFmtId="0" fontId="1" fillId="2" borderId="43" xfId="0" applyFont="1" applyFill="1" applyBorder="1" applyAlignment="1">
      <alignment horizontal="right"/>
    </xf>
    <xf numFmtId="0" fontId="1" fillId="2" borderId="38" xfId="0" applyFont="1" applyFill="1" applyBorder="1" applyAlignment="1">
      <alignment horizontal="right"/>
    </xf>
    <xf numFmtId="0" fontId="1" fillId="2" borderId="3" xfId="0" applyFont="1" applyFill="1" applyBorder="1" applyAlignment="1">
      <alignment horizontal="right"/>
    </xf>
    <xf numFmtId="0" fontId="0" fillId="2" borderId="22" xfId="0" applyFill="1" applyBorder="1" applyAlignment="1">
      <alignment horizontal="center"/>
    </xf>
    <xf numFmtId="0" fontId="0" fillId="2" borderId="0" xfId="0" applyFill="1" applyAlignment="1">
      <alignment horizontal="center"/>
    </xf>
    <xf numFmtId="0" fontId="0" fillId="2" borderId="6" xfId="0" applyFill="1" applyBorder="1" applyAlignment="1">
      <alignment horizontal="center"/>
    </xf>
    <xf numFmtId="0" fontId="0" fillId="18" borderId="54" xfId="0" applyFill="1" applyBorder="1" applyAlignment="1">
      <alignment horizontal="center"/>
    </xf>
    <xf numFmtId="0" fontId="0" fillId="18" borderId="57" xfId="0" applyFill="1" applyBorder="1" applyAlignment="1">
      <alignment horizontal="center"/>
    </xf>
    <xf numFmtId="0" fontId="0" fillId="18" borderId="55" xfId="0" applyFill="1" applyBorder="1" applyAlignment="1">
      <alignment horizontal="center"/>
    </xf>
    <xf numFmtId="0" fontId="0" fillId="18" borderId="56" xfId="0" applyFill="1" applyBorder="1" applyAlignment="1">
      <alignment horizontal="center"/>
    </xf>
    <xf numFmtId="0" fontId="1" fillId="18" borderId="22" xfId="0" applyFont="1" applyFill="1" applyBorder="1" applyAlignment="1">
      <alignment horizontal="left" vertical="center"/>
    </xf>
    <xf numFmtId="0" fontId="1" fillId="18" borderId="0" xfId="0" applyFont="1" applyFill="1" applyAlignment="1">
      <alignment horizontal="left" vertical="center"/>
    </xf>
    <xf numFmtId="0" fontId="1" fillId="18" borderId="6" xfId="0" applyFont="1" applyFill="1" applyBorder="1" applyAlignment="1">
      <alignment horizontal="left" vertical="center"/>
    </xf>
    <xf numFmtId="0" fontId="1" fillId="18" borderId="53" xfId="0" applyFont="1" applyFill="1" applyBorder="1" applyAlignment="1">
      <alignment horizontal="left" vertical="center"/>
    </xf>
    <xf numFmtId="0" fontId="1" fillId="18" borderId="12" xfId="0" applyFont="1" applyFill="1" applyBorder="1" applyAlignment="1">
      <alignment horizontal="left" vertical="center"/>
    </xf>
    <xf numFmtId="0" fontId="1" fillId="18" borderId="9" xfId="0" applyFont="1" applyFill="1" applyBorder="1" applyAlignment="1">
      <alignment horizontal="left" vertical="center"/>
    </xf>
    <xf numFmtId="0" fontId="0" fillId="18" borderId="11" xfId="0" applyFill="1" applyBorder="1" applyAlignment="1">
      <alignment horizontal="center"/>
    </xf>
    <xf numFmtId="0" fontId="0" fillId="4" borderId="11" xfId="0" applyFill="1" applyBorder="1" applyAlignment="1">
      <alignment horizontal="center"/>
    </xf>
    <xf numFmtId="0" fontId="0" fillId="4" borderId="12" xfId="0" applyFill="1" applyBorder="1" applyAlignment="1">
      <alignment horizontal="center"/>
    </xf>
    <xf numFmtId="0" fontId="0" fillId="20" borderId="12" xfId="0" applyFill="1" applyBorder="1" applyAlignment="1">
      <alignment horizontal="center"/>
    </xf>
    <xf numFmtId="0" fontId="0" fillId="20" borderId="9" xfId="0" applyFill="1" applyBorder="1" applyAlignment="1">
      <alignment horizontal="center"/>
    </xf>
    <xf numFmtId="0" fontId="0" fillId="4" borderId="53" xfId="0" applyFill="1" applyBorder="1" applyAlignment="1">
      <alignment horizontal="center"/>
    </xf>
    <xf numFmtId="0" fontId="0" fillId="20" borderId="53" xfId="0" applyFill="1" applyBorder="1" applyAlignment="1">
      <alignment horizontal="center" vertical="top"/>
    </xf>
    <xf numFmtId="0" fontId="0" fillId="20" borderId="12" xfId="0" applyFill="1" applyBorder="1" applyAlignment="1">
      <alignment horizontal="center" vertical="top"/>
    </xf>
    <xf numFmtId="0" fontId="0" fillId="20" borderId="9" xfId="0" applyFill="1" applyBorder="1" applyAlignment="1">
      <alignment horizontal="center" vertical="top"/>
    </xf>
    <xf numFmtId="0" fontId="0" fillId="4" borderId="5" xfId="0" applyFill="1" applyBorder="1" applyAlignment="1">
      <alignment horizontal="center"/>
    </xf>
    <xf numFmtId="0" fontId="0" fillId="4" borderId="38" xfId="0" applyFill="1" applyBorder="1" applyAlignment="1">
      <alignment horizontal="center"/>
    </xf>
    <xf numFmtId="0" fontId="1" fillId="2" borderId="60" xfId="0" applyFont="1" applyFill="1" applyBorder="1" applyAlignment="1">
      <alignment horizontal="right"/>
    </xf>
    <xf numFmtId="0" fontId="1" fillId="2" borderId="41" xfId="0" applyFont="1" applyFill="1" applyBorder="1" applyAlignment="1">
      <alignment horizontal="right"/>
    </xf>
    <xf numFmtId="0" fontId="1" fillId="2" borderId="62" xfId="0" applyFont="1" applyFill="1" applyBorder="1" applyAlignment="1">
      <alignment horizontal="right"/>
    </xf>
    <xf numFmtId="1" fontId="0" fillId="4" borderId="61" xfId="0" applyNumberFormat="1" applyFill="1" applyBorder="1" applyAlignment="1">
      <alignment horizontal="center"/>
    </xf>
    <xf numFmtId="1" fontId="0" fillId="4" borderId="41" xfId="0" applyNumberFormat="1" applyFill="1" applyBorder="1" applyAlignment="1">
      <alignment horizontal="center"/>
    </xf>
    <xf numFmtId="0" fontId="0" fillId="4" borderId="61" xfId="0" applyFill="1" applyBorder="1" applyAlignment="1">
      <alignment horizontal="center"/>
    </xf>
    <xf numFmtId="0" fontId="0" fillId="4" borderId="41" xfId="0" applyFill="1" applyBorder="1" applyAlignment="1">
      <alignment horizontal="center"/>
    </xf>
    <xf numFmtId="0" fontId="1" fillId="2" borderId="22" xfId="0" applyFont="1" applyFill="1" applyBorder="1" applyAlignment="1">
      <alignment horizontal="right"/>
    </xf>
    <xf numFmtId="0" fontId="1" fillId="2" borderId="0" xfId="0" applyFont="1" applyFill="1" applyAlignment="1">
      <alignment horizontal="right"/>
    </xf>
    <xf numFmtId="0" fontId="1" fillId="2" borderId="6" xfId="0" applyFont="1" applyFill="1" applyBorder="1" applyAlignment="1">
      <alignment horizontal="right"/>
    </xf>
    <xf numFmtId="1" fontId="0" fillId="4" borderId="11" xfId="0" applyNumberFormat="1" applyFill="1" applyBorder="1" applyAlignment="1">
      <alignment horizontal="center"/>
    </xf>
    <xf numFmtId="1" fontId="0" fillId="4" borderId="12" xfId="0" applyNumberFormat="1" applyFill="1" applyBorder="1" applyAlignment="1">
      <alignment horizontal="center"/>
    </xf>
    <xf numFmtId="0" fontId="0" fillId="2" borderId="11" xfId="0" applyFill="1" applyBorder="1" applyAlignment="1">
      <alignment horizontal="center"/>
    </xf>
    <xf numFmtId="0" fontId="0" fillId="2" borderId="10" xfId="0" applyFill="1" applyBorder="1" applyAlignment="1">
      <alignment horizontal="center"/>
    </xf>
    <xf numFmtId="0" fontId="0" fillId="2" borderId="12" xfId="0" applyFill="1" applyBorder="1" applyAlignment="1">
      <alignment horizontal="center"/>
    </xf>
    <xf numFmtId="0" fontId="0" fillId="2" borderId="53" xfId="0" applyFill="1" applyBorder="1" applyAlignment="1">
      <alignment horizontal="center"/>
    </xf>
    <xf numFmtId="0" fontId="0" fillId="2" borderId="65" xfId="0" applyFill="1" applyBorder="1" applyAlignment="1">
      <alignment horizontal="center"/>
    </xf>
    <xf numFmtId="0" fontId="29" fillId="2" borderId="43" xfId="0" applyFont="1" applyFill="1" applyBorder="1" applyAlignment="1">
      <alignment horizontal="left"/>
    </xf>
    <xf numFmtId="1" fontId="0" fillId="4" borderId="5" xfId="0" applyNumberFormat="1" applyFill="1" applyBorder="1" applyAlignment="1">
      <alignment horizontal="center"/>
    </xf>
    <xf numFmtId="1" fontId="0" fillId="4" borderId="3" xfId="0" applyNumberFormat="1" applyFill="1" applyBorder="1" applyAlignment="1">
      <alignment horizontal="center"/>
    </xf>
    <xf numFmtId="1" fontId="0" fillId="4" borderId="4" xfId="0" applyNumberFormat="1" applyFill="1" applyBorder="1" applyAlignment="1">
      <alignment horizontal="center"/>
    </xf>
    <xf numFmtId="0" fontId="23" fillId="23" borderId="45" xfId="0" applyFont="1" applyFill="1" applyBorder="1" applyAlignment="1">
      <alignment horizontal="left"/>
    </xf>
    <xf numFmtId="0" fontId="23" fillId="23" borderId="68" xfId="0" applyFont="1" applyFill="1" applyBorder="1" applyAlignment="1">
      <alignment horizontal="left"/>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64" xfId="0" applyFont="1" applyBorder="1" applyAlignment="1">
      <alignment horizontal="center" vertical="center"/>
    </xf>
    <xf numFmtId="0" fontId="1" fillId="0" borderId="53"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1" fillId="2" borderId="63" xfId="0" applyFont="1" applyFill="1" applyBorder="1" applyAlignment="1">
      <alignment horizontal="center"/>
    </xf>
    <xf numFmtId="0" fontId="1" fillId="2" borderId="40" xfId="0" applyFont="1" applyFill="1" applyBorder="1" applyAlignment="1">
      <alignment horizontal="center"/>
    </xf>
    <xf numFmtId="0" fontId="35" fillId="2" borderId="16" xfId="0" applyFont="1" applyFill="1" applyBorder="1" applyAlignment="1">
      <alignment horizontal="right" vertical="center" wrapText="1"/>
    </xf>
    <xf numFmtId="0" fontId="35" fillId="2" borderId="0" xfId="0" applyFont="1" applyFill="1" applyAlignment="1">
      <alignment horizontal="right" vertical="center" wrapText="1"/>
    </xf>
    <xf numFmtId="0" fontId="0" fillId="4" borderId="7" xfId="0" applyFill="1" applyBorder="1" applyAlignment="1">
      <alignment horizontal="center"/>
    </xf>
    <xf numFmtId="0" fontId="0" fillId="19" borderId="8" xfId="0" applyFill="1" applyBorder="1" applyAlignment="1">
      <alignment horizontal="center"/>
    </xf>
    <xf numFmtId="0" fontId="0" fillId="19" borderId="66" xfId="0" applyFill="1" applyBorder="1" applyAlignment="1">
      <alignment horizontal="center"/>
    </xf>
    <xf numFmtId="0" fontId="29" fillId="2" borderId="22" xfId="0" applyFont="1" applyFill="1" applyBorder="1" applyAlignment="1">
      <alignment horizontal="left"/>
    </xf>
    <xf numFmtId="1" fontId="0" fillId="4" borderId="7" xfId="0" applyNumberFormat="1" applyFill="1" applyBorder="1" applyAlignment="1">
      <alignment horizontal="center"/>
    </xf>
    <xf numFmtId="0" fontId="0" fillId="4" borderId="6" xfId="0" applyFill="1" applyBorder="1" applyAlignment="1">
      <alignment horizontal="center"/>
    </xf>
    <xf numFmtId="0" fontId="0" fillId="4" borderId="4" xfId="0" applyFill="1" applyBorder="1" applyAlignment="1">
      <alignment horizontal="center"/>
    </xf>
    <xf numFmtId="0" fontId="0" fillId="19" borderId="5" xfId="0" applyFill="1" applyBorder="1" applyAlignment="1">
      <alignment horizontal="center"/>
    </xf>
    <xf numFmtId="0" fontId="0" fillId="19" borderId="44" xfId="0" applyFill="1" applyBorder="1" applyAlignment="1">
      <alignment horizontal="center"/>
    </xf>
    <xf numFmtId="1" fontId="0" fillId="2" borderId="8" xfId="0" applyNumberFormat="1" applyFill="1" applyBorder="1" applyAlignment="1">
      <alignment horizontal="center"/>
    </xf>
    <xf numFmtId="0" fontId="0" fillId="20" borderId="22" xfId="0" applyFill="1" applyBorder="1" applyAlignment="1">
      <alignment horizontal="center"/>
    </xf>
    <xf numFmtId="0" fontId="0" fillId="19" borderId="61" xfId="0" applyFill="1" applyBorder="1" applyAlignment="1">
      <alignment horizontal="center"/>
    </xf>
    <xf numFmtId="0" fontId="0" fillId="19" borderId="67" xfId="0" applyFill="1" applyBorder="1" applyAlignment="1">
      <alignment horizontal="center"/>
    </xf>
    <xf numFmtId="0" fontId="0" fillId="2" borderId="60" xfId="0" applyFill="1" applyBorder="1" applyAlignment="1">
      <alignment horizontal="left"/>
    </xf>
    <xf numFmtId="1" fontId="0" fillId="4" borderId="62" xfId="0" applyNumberFormat="1" applyFill="1" applyBorder="1" applyAlignment="1">
      <alignment horizontal="center"/>
    </xf>
    <xf numFmtId="1" fontId="0" fillId="4" borderId="39" xfId="0" applyNumberFormat="1" applyFill="1" applyBorder="1" applyAlignment="1">
      <alignment horizontal="center"/>
    </xf>
    <xf numFmtId="0" fontId="0" fillId="4" borderId="62" xfId="0" applyFill="1" applyBorder="1" applyAlignment="1">
      <alignment horizontal="center"/>
    </xf>
    <xf numFmtId="0" fontId="0" fillId="4" borderId="39" xfId="0" applyFill="1" applyBorder="1" applyAlignment="1">
      <alignment horizontal="center"/>
    </xf>
    <xf numFmtId="0" fontId="29" fillId="2" borderId="43" xfId="0" applyFont="1" applyFill="1" applyBorder="1"/>
    <xf numFmtId="0" fontId="1" fillId="2" borderId="16" xfId="0" applyFont="1" applyFill="1" applyBorder="1" applyAlignment="1">
      <alignment horizontal="center"/>
    </xf>
    <xf numFmtId="0" fontId="1" fillId="2" borderId="48" xfId="0" applyFont="1" applyFill="1" applyBorder="1" applyAlignment="1">
      <alignment horizontal="center"/>
    </xf>
    <xf numFmtId="0" fontId="29" fillId="2" borderId="22" xfId="0" applyFont="1" applyFill="1" applyBorder="1"/>
    <xf numFmtId="0" fontId="0" fillId="2" borderId="8" xfId="0" applyFill="1" applyBorder="1" applyAlignment="1">
      <alignment horizontal="center"/>
    </xf>
    <xf numFmtId="0" fontId="29" fillId="18" borderId="22" xfId="0" applyFont="1" applyFill="1" applyBorder="1" applyAlignment="1">
      <alignment horizontal="left" indent="2"/>
    </xf>
    <xf numFmtId="0" fontId="29" fillId="18" borderId="0" xfId="0" applyFont="1" applyFill="1" applyAlignment="1">
      <alignment horizontal="left" indent="2"/>
    </xf>
    <xf numFmtId="0" fontId="0" fillId="2" borderId="66" xfId="0" applyFill="1" applyBorder="1" applyAlignment="1">
      <alignment horizontal="center"/>
    </xf>
    <xf numFmtId="0" fontId="29" fillId="18" borderId="22" xfId="0" applyFont="1" applyFill="1" applyBorder="1"/>
    <xf numFmtId="0" fontId="29" fillId="18" borderId="0" xfId="0" applyFont="1" applyFill="1"/>
    <xf numFmtId="0" fontId="29" fillId="2" borderId="60" xfId="0" applyFont="1" applyFill="1" applyBorder="1"/>
    <xf numFmtId="1" fontId="0" fillId="4" borderId="66" xfId="0" applyNumberFormat="1" applyFill="1" applyBorder="1" applyAlignment="1">
      <alignment horizontal="center"/>
    </xf>
    <xf numFmtId="0" fontId="23" fillId="22" borderId="45" xfId="0" applyFont="1" applyFill="1" applyBorder="1" applyAlignment="1">
      <alignment horizontal="left" wrapText="1"/>
    </xf>
    <xf numFmtId="0" fontId="23" fillId="22" borderId="68" xfId="0" applyFont="1" applyFill="1" applyBorder="1" applyAlignment="1">
      <alignment horizontal="left" wrapText="1"/>
    </xf>
    <xf numFmtId="0" fontId="1" fillId="2" borderId="69" xfId="0" applyFont="1" applyFill="1" applyBorder="1" applyAlignment="1">
      <alignment horizontal="center"/>
    </xf>
    <xf numFmtId="1" fontId="0" fillId="4" borderId="67" xfId="0" applyNumberFormat="1" applyFill="1" applyBorder="1" applyAlignment="1">
      <alignment horizontal="center"/>
    </xf>
    <xf numFmtId="1" fontId="0" fillId="4" borderId="38" xfId="0" applyNumberFormat="1" applyFill="1" applyBorder="1" applyAlignment="1">
      <alignment horizontal="center"/>
    </xf>
    <xf numFmtId="0" fontId="0" fillId="4" borderId="66" xfId="0" applyFill="1" applyBorder="1" applyAlignment="1">
      <alignment horizontal="center"/>
    </xf>
    <xf numFmtId="0" fontId="32" fillId="3" borderId="15" xfId="0" applyFont="1" applyFill="1" applyBorder="1" applyAlignment="1">
      <alignment horizontal="left" vertical="top" wrapText="1"/>
    </xf>
    <xf numFmtId="0" fontId="32" fillId="3" borderId="16" xfId="0" applyFont="1" applyFill="1" applyBorder="1" applyAlignment="1">
      <alignment horizontal="left" vertical="top" wrapText="1"/>
    </xf>
    <xf numFmtId="0" fontId="32" fillId="3" borderId="48" xfId="0" applyFont="1" applyFill="1" applyBorder="1" applyAlignment="1">
      <alignment horizontal="left" vertical="top" wrapText="1"/>
    </xf>
    <xf numFmtId="0" fontId="32" fillId="3" borderId="60" xfId="0" applyFont="1" applyFill="1" applyBorder="1" applyAlignment="1">
      <alignment horizontal="left" vertical="top" wrapText="1"/>
    </xf>
    <xf numFmtId="0" fontId="32" fillId="3" borderId="41" xfId="0" applyFont="1" applyFill="1" applyBorder="1" applyAlignment="1">
      <alignment horizontal="left" vertical="top" wrapText="1"/>
    </xf>
    <xf numFmtId="0" fontId="32" fillId="3" borderId="49" xfId="0" applyFont="1" applyFill="1" applyBorder="1" applyAlignment="1">
      <alignment horizontal="left" vertical="top" wrapText="1"/>
    </xf>
    <xf numFmtId="0" fontId="23" fillId="22" borderId="15" xfId="0" applyFont="1" applyFill="1" applyBorder="1" applyAlignment="1">
      <alignment horizontal="left" wrapText="1"/>
    </xf>
    <xf numFmtId="0" fontId="23" fillId="22" borderId="16" xfId="0" applyFont="1" applyFill="1" applyBorder="1" applyAlignment="1">
      <alignment horizontal="left" wrapText="1"/>
    </xf>
    <xf numFmtId="0" fontId="23" fillId="22" borderId="48" xfId="0" applyFont="1" applyFill="1" applyBorder="1" applyAlignment="1">
      <alignment horizontal="left" wrapText="1"/>
    </xf>
    <xf numFmtId="0" fontId="1" fillId="0" borderId="22" xfId="0" applyFont="1" applyBorder="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1" fillId="2" borderId="8" xfId="0" applyFont="1" applyFill="1" applyBorder="1" applyAlignment="1">
      <alignment horizontal="center"/>
    </xf>
    <xf numFmtId="0" fontId="29" fillId="2" borderId="0" xfId="0" applyFont="1" applyFill="1" applyAlignment="1">
      <alignment horizontal="left"/>
    </xf>
    <xf numFmtId="0" fontId="29" fillId="2" borderId="6" xfId="0" applyFont="1" applyFill="1" applyBorder="1" applyAlignment="1">
      <alignment horizontal="left"/>
    </xf>
    <xf numFmtId="0" fontId="0" fillId="4" borderId="0" xfId="0" applyFill="1" applyAlignment="1">
      <alignment horizontal="center" vertical="center"/>
    </xf>
    <xf numFmtId="0" fontId="0" fillId="4" borderId="22" xfId="0" applyFill="1" applyBorder="1" applyAlignment="1">
      <alignment horizontal="center" vertical="center"/>
    </xf>
    <xf numFmtId="0" fontId="0" fillId="4" borderId="8" xfId="0" applyFill="1" applyBorder="1" applyAlignment="1">
      <alignment horizontal="center" vertical="center"/>
    </xf>
    <xf numFmtId="0" fontId="0" fillId="19" borderId="8" xfId="0" applyFill="1" applyBorder="1" applyAlignment="1">
      <alignment horizontal="center" vertical="center"/>
    </xf>
    <xf numFmtId="0" fontId="29" fillId="2" borderId="22" xfId="0" applyFont="1" applyFill="1" applyBorder="1" applyAlignment="1">
      <alignment horizontal="left" indent="2"/>
    </xf>
    <xf numFmtId="0" fontId="29" fillId="20" borderId="0" xfId="0" applyFont="1" applyFill="1" applyAlignment="1">
      <alignment horizontal="center"/>
    </xf>
    <xf numFmtId="0" fontId="29" fillId="20" borderId="6" xfId="0" applyFont="1" applyFill="1" applyBorder="1" applyAlignment="1">
      <alignment horizontal="center"/>
    </xf>
    <xf numFmtId="1" fontId="0" fillId="4" borderId="8" xfId="0" applyNumberFormat="1" applyFill="1" applyBorder="1" applyAlignment="1">
      <alignment horizontal="center" vertical="center"/>
    </xf>
    <xf numFmtId="1" fontId="0" fillId="4" borderId="38" xfId="0" applyNumberFormat="1" applyFill="1" applyBorder="1" applyAlignment="1">
      <alignment horizontal="center" vertical="center"/>
    </xf>
    <xf numFmtId="1" fontId="0" fillId="4" borderId="3" xfId="0" applyNumberFormat="1" applyFill="1" applyBorder="1" applyAlignment="1">
      <alignment horizontal="center" vertical="center"/>
    </xf>
    <xf numFmtId="1" fontId="0" fillId="4" borderId="41" xfId="0" applyNumberFormat="1" applyFill="1" applyBorder="1" applyAlignment="1">
      <alignment horizontal="center" vertical="center"/>
    </xf>
    <xf numFmtId="1" fontId="0" fillId="4" borderId="62" xfId="0" applyNumberFormat="1" applyFill="1" applyBorder="1" applyAlignment="1">
      <alignment horizontal="center" vertical="center"/>
    </xf>
    <xf numFmtId="1" fontId="0" fillId="4" borderId="5" xfId="0" applyNumberFormat="1" applyFill="1" applyBorder="1" applyAlignment="1">
      <alignment horizontal="center" vertical="center"/>
    </xf>
    <xf numFmtId="1" fontId="0" fillId="4" borderId="4" xfId="0" applyNumberFormat="1" applyFill="1" applyBorder="1" applyAlignment="1">
      <alignment horizontal="center" vertical="center"/>
    </xf>
    <xf numFmtId="1" fontId="0" fillId="4" borderId="34" xfId="0" applyNumberFormat="1" applyFill="1" applyBorder="1" applyAlignment="1">
      <alignment horizontal="center" vertical="center"/>
    </xf>
    <xf numFmtId="1" fontId="0" fillId="4" borderId="33" xfId="0" applyNumberFormat="1" applyFill="1" applyBorder="1" applyAlignment="1">
      <alignment horizontal="center" vertical="center"/>
    </xf>
    <xf numFmtId="1" fontId="0" fillId="4" borderId="44" xfId="0" applyNumberFormat="1" applyFill="1" applyBorder="1" applyAlignment="1">
      <alignment horizontal="center" vertical="center"/>
    </xf>
    <xf numFmtId="1" fontId="0" fillId="4" borderId="35" xfId="0" applyNumberFormat="1" applyFill="1" applyBorder="1" applyAlignment="1">
      <alignment horizontal="center" vertical="center"/>
    </xf>
    <xf numFmtId="0" fontId="0" fillId="4" borderId="38" xfId="0" applyFill="1" applyBorder="1" applyAlignment="1">
      <alignment horizontal="center" vertical="center"/>
    </xf>
    <xf numFmtId="0" fontId="0" fillId="4" borderId="43" xfId="0" applyFill="1" applyBorder="1" applyAlignment="1">
      <alignment horizontal="center" vertical="center"/>
    </xf>
    <xf numFmtId="0" fontId="0" fillId="4" borderId="36" xfId="0" applyFill="1" applyBorder="1" applyAlignment="1">
      <alignment horizontal="center" vertical="center"/>
    </xf>
    <xf numFmtId="0" fontId="0" fillId="4" borderId="46" xfId="0" applyFill="1" applyBorder="1" applyAlignment="1">
      <alignment horizontal="center" vertical="center"/>
    </xf>
    <xf numFmtId="0" fontId="25" fillId="20" borderId="22" xfId="0" applyFont="1" applyFill="1" applyBorder="1" applyAlignment="1">
      <alignment horizontal="left"/>
    </xf>
    <xf numFmtId="0" fontId="25" fillId="20" borderId="0" xfId="0" applyFont="1" applyFill="1" applyAlignment="1">
      <alignment horizontal="left"/>
    </xf>
    <xf numFmtId="0" fontId="25" fillId="20" borderId="6" xfId="0" applyFont="1" applyFill="1" applyBorder="1" applyAlignment="1">
      <alignment horizontal="left"/>
    </xf>
    <xf numFmtId="0" fontId="0" fillId="0" borderId="22" xfId="0" applyBorder="1" applyAlignment="1">
      <alignment horizontal="left"/>
    </xf>
    <xf numFmtId="0" fontId="0" fillId="0" borderId="6" xfId="0" applyBorder="1" applyAlignment="1">
      <alignment horizontal="left"/>
    </xf>
    <xf numFmtId="1" fontId="0" fillId="4" borderId="61" xfId="0" applyNumberFormat="1" applyFill="1" applyBorder="1" applyAlignment="1">
      <alignment horizontal="center" vertical="center"/>
    </xf>
    <xf numFmtId="0" fontId="0" fillId="4" borderId="41" xfId="0" applyFill="1" applyBorder="1" applyAlignment="1">
      <alignment horizontal="center" vertical="center"/>
    </xf>
    <xf numFmtId="0" fontId="0" fillId="4" borderId="60" xfId="0" applyFill="1" applyBorder="1" applyAlignment="1">
      <alignment horizontal="center" vertical="center"/>
    </xf>
    <xf numFmtId="0" fontId="0" fillId="4" borderId="61" xfId="0" applyFill="1" applyBorder="1" applyAlignment="1">
      <alignment horizontal="center" vertical="center"/>
    </xf>
    <xf numFmtId="0" fontId="23" fillId="3" borderId="15" xfId="0" applyFont="1" applyFill="1" applyBorder="1" applyAlignment="1">
      <alignment horizontal="left" vertical="top" wrapText="1"/>
    </xf>
    <xf numFmtId="0" fontId="23" fillId="3" borderId="16" xfId="0" applyFont="1" applyFill="1" applyBorder="1" applyAlignment="1">
      <alignment horizontal="left" vertical="top" wrapText="1"/>
    </xf>
    <xf numFmtId="0" fontId="23" fillId="3" borderId="22" xfId="0" applyFont="1" applyFill="1" applyBorder="1" applyAlignment="1">
      <alignment horizontal="left" vertical="top" wrapText="1"/>
    </xf>
    <xf numFmtId="0" fontId="23" fillId="3" borderId="0" xfId="0" applyFont="1" applyFill="1" applyAlignment="1">
      <alignment horizontal="left" vertical="top" wrapText="1"/>
    </xf>
    <xf numFmtId="0" fontId="23" fillId="3" borderId="60" xfId="0" applyFont="1" applyFill="1" applyBorder="1" applyAlignment="1">
      <alignment horizontal="left" vertical="top" wrapText="1"/>
    </xf>
    <xf numFmtId="0" fontId="23" fillId="3" borderId="41" xfId="0" applyFont="1" applyFill="1" applyBorder="1" applyAlignment="1">
      <alignment horizontal="left" vertical="top" wrapText="1"/>
    </xf>
    <xf numFmtId="0" fontId="0" fillId="20" borderId="60" xfId="0" applyFill="1" applyBorder="1" applyAlignment="1">
      <alignment horizontal="center"/>
    </xf>
    <xf numFmtId="0" fontId="0" fillId="20" borderId="41" xfId="0" applyFill="1" applyBorder="1" applyAlignment="1">
      <alignment horizontal="center"/>
    </xf>
    <xf numFmtId="0" fontId="0" fillId="20" borderId="62" xfId="0" applyFill="1" applyBorder="1" applyAlignment="1">
      <alignment horizontal="center"/>
    </xf>
    <xf numFmtId="0" fontId="0" fillId="19" borderId="66" xfId="0" applyFill="1" applyBorder="1" applyAlignment="1">
      <alignment horizontal="center" vertical="center"/>
    </xf>
    <xf numFmtId="0" fontId="25" fillId="19" borderId="38" xfId="0" applyFont="1" applyFill="1" applyBorder="1" applyAlignment="1">
      <alignment horizontal="center" vertical="center"/>
    </xf>
    <xf numFmtId="0" fontId="25" fillId="19" borderId="3" xfId="0" applyFont="1" applyFill="1" applyBorder="1" applyAlignment="1">
      <alignment horizontal="center" vertical="center"/>
    </xf>
    <xf numFmtId="0" fontId="25" fillId="19" borderId="58" xfId="0" applyFont="1" applyFill="1" applyBorder="1" applyAlignment="1">
      <alignment horizontal="center" vertical="center"/>
    </xf>
    <xf numFmtId="1" fontId="0" fillId="4" borderId="7" xfId="0" applyNumberFormat="1" applyFill="1" applyBorder="1" applyAlignment="1">
      <alignment horizontal="center" vertical="center"/>
    </xf>
    <xf numFmtId="1" fontId="0" fillId="4" borderId="66" xfId="0" applyNumberFormat="1" applyFill="1" applyBorder="1" applyAlignment="1">
      <alignment horizontal="center" vertical="center"/>
    </xf>
    <xf numFmtId="0" fontId="25" fillId="19" borderId="5" xfId="0" applyFont="1" applyFill="1" applyBorder="1" applyAlignment="1">
      <alignment horizontal="center" vertical="center"/>
    </xf>
    <xf numFmtId="1" fontId="0" fillId="4" borderId="0" xfId="0" applyNumberFormat="1" applyFill="1" applyAlignment="1">
      <alignment horizontal="center" vertical="center"/>
    </xf>
    <xf numFmtId="0" fontId="0" fillId="19" borderId="61" xfId="0" applyFill="1" applyBorder="1" applyAlignment="1">
      <alignment horizontal="center" vertical="center"/>
    </xf>
    <xf numFmtId="0" fontId="0" fillId="4" borderId="5" xfId="0" applyFill="1" applyBorder="1" applyAlignment="1">
      <alignment horizontal="center" vertical="center"/>
    </xf>
    <xf numFmtId="0" fontId="0" fillId="4" borderId="34" xfId="0" applyFill="1" applyBorder="1" applyAlignment="1">
      <alignment horizontal="center" vertical="center"/>
    </xf>
    <xf numFmtId="0" fontId="0" fillId="5" borderId="71" xfId="0" applyFill="1" applyBorder="1" applyAlignment="1">
      <alignment horizontal="left" vertical="center" wrapText="1"/>
    </xf>
    <xf numFmtId="0" fontId="0" fillId="5" borderId="72" xfId="0" applyFill="1" applyBorder="1" applyAlignment="1">
      <alignment horizontal="left" vertical="center" wrapText="1"/>
    </xf>
    <xf numFmtId="0" fontId="0" fillId="5" borderId="73" xfId="0" applyFill="1" applyBorder="1" applyAlignment="1">
      <alignment horizontal="left" vertical="center" wrapText="1"/>
    </xf>
    <xf numFmtId="0" fontId="0" fillId="5" borderId="71" xfId="0" applyFill="1" applyBorder="1" applyAlignment="1">
      <alignment horizontal="center" vertical="center"/>
    </xf>
    <xf numFmtId="0" fontId="0" fillId="5" borderId="73" xfId="0" applyFill="1" applyBorder="1" applyAlignment="1">
      <alignment horizontal="center" vertical="center"/>
    </xf>
    <xf numFmtId="0" fontId="0" fillId="5" borderId="81" xfId="0" applyFill="1" applyBorder="1" applyAlignment="1">
      <alignment horizontal="center" vertical="center"/>
    </xf>
    <xf numFmtId="0" fontId="7" fillId="7" borderId="82" xfId="1" applyFill="1" applyBorder="1" applyAlignment="1">
      <alignment horizontal="left" vertical="center" wrapText="1"/>
    </xf>
    <xf numFmtId="0" fontId="7" fillId="7" borderId="83" xfId="1" applyFill="1" applyBorder="1" applyAlignment="1">
      <alignment horizontal="left" vertical="center" wrapText="1"/>
    </xf>
    <xf numFmtId="0" fontId="0" fillId="5" borderId="70" xfId="0" applyFill="1" applyBorder="1" applyAlignment="1">
      <alignment horizontal="center" vertical="center" wrapText="1"/>
    </xf>
    <xf numFmtId="0" fontId="0" fillId="5" borderId="75" xfId="0" applyFill="1" applyBorder="1" applyAlignment="1">
      <alignment horizontal="center" vertical="center" wrapText="1"/>
    </xf>
    <xf numFmtId="0" fontId="0" fillId="24" borderId="71" xfId="0" applyFill="1" applyBorder="1" applyAlignment="1">
      <alignment horizontal="left" vertical="center" wrapText="1"/>
    </xf>
    <xf numFmtId="0" fontId="0" fillId="24" borderId="72" xfId="0" applyFill="1" applyBorder="1" applyAlignment="1">
      <alignment horizontal="left" vertical="center" wrapText="1"/>
    </xf>
    <xf numFmtId="0" fontId="0" fillId="24" borderId="72" xfId="0" applyFill="1" applyBorder="1" applyAlignment="1">
      <alignment horizontal="center"/>
    </xf>
    <xf numFmtId="0" fontId="0" fillId="24" borderId="81" xfId="0" applyFill="1" applyBorder="1" applyAlignment="1">
      <alignment horizontal="center"/>
    </xf>
    <xf numFmtId="0" fontId="1" fillId="2" borderId="43" xfId="0" applyFont="1" applyFill="1" applyBorder="1" applyAlignment="1">
      <alignment horizontal="left"/>
    </xf>
    <xf numFmtId="0" fontId="1" fillId="2" borderId="38" xfId="0" applyFont="1" applyFill="1" applyBorder="1" applyAlignment="1">
      <alignment horizontal="left"/>
    </xf>
    <xf numFmtId="0" fontId="1" fillId="2" borderId="3" xfId="0" applyFont="1" applyFill="1" applyBorder="1" applyAlignment="1">
      <alignment horizontal="left"/>
    </xf>
    <xf numFmtId="0" fontId="0" fillId="2" borderId="53" xfId="0" applyFill="1" applyBorder="1" applyAlignment="1">
      <alignment horizontal="left" wrapText="1" indent="1"/>
    </xf>
    <xf numFmtId="0" fontId="0" fillId="2" borderId="12" xfId="0" applyFill="1" applyBorder="1" applyAlignment="1">
      <alignment horizontal="left" wrapText="1" indent="1"/>
    </xf>
    <xf numFmtId="0" fontId="0" fillId="2" borderId="9" xfId="0" applyFill="1" applyBorder="1" applyAlignment="1">
      <alignment horizontal="left" wrapText="1" indent="1"/>
    </xf>
    <xf numFmtId="0" fontId="0" fillId="2" borderId="22" xfId="0" applyFill="1" applyBorder="1" applyAlignment="1">
      <alignment horizontal="left" wrapText="1" indent="1"/>
    </xf>
    <xf numFmtId="0" fontId="0" fillId="2" borderId="0" xfId="0" applyFill="1" applyAlignment="1">
      <alignment horizontal="left" wrapText="1" indent="1"/>
    </xf>
    <xf numFmtId="0" fontId="0" fillId="2" borderId="6" xfId="0" applyFill="1" applyBorder="1" applyAlignment="1">
      <alignment horizontal="left" wrapText="1" indent="1"/>
    </xf>
    <xf numFmtId="0" fontId="0" fillId="2" borderId="22" xfId="0" applyFill="1" applyBorder="1" applyAlignment="1">
      <alignment horizontal="left" indent="1"/>
    </xf>
    <xf numFmtId="0" fontId="0" fillId="2" borderId="0" xfId="0" applyFill="1" applyAlignment="1">
      <alignment horizontal="left" indent="1"/>
    </xf>
    <xf numFmtId="0" fontId="0" fillId="2" borderId="6" xfId="0" applyFill="1" applyBorder="1" applyAlignment="1">
      <alignment horizontal="left" indent="1"/>
    </xf>
    <xf numFmtId="0" fontId="0" fillId="2" borderId="60" xfId="0" applyFill="1" applyBorder="1" applyAlignment="1">
      <alignment horizontal="left" indent="1"/>
    </xf>
    <xf numFmtId="0" fontId="0" fillId="2" borderId="41" xfId="0" applyFill="1" applyBorder="1" applyAlignment="1">
      <alignment horizontal="left" indent="1"/>
    </xf>
    <xf numFmtId="0" fontId="0" fillId="2" borderId="62" xfId="0" applyFill="1" applyBorder="1" applyAlignment="1">
      <alignment horizontal="left" indent="1"/>
    </xf>
    <xf numFmtId="0" fontId="0" fillId="2" borderId="53" xfId="0" applyFill="1" applyBorder="1" applyAlignment="1">
      <alignment horizontal="left" indent="1"/>
    </xf>
    <xf numFmtId="0" fontId="0" fillId="2" borderId="12" xfId="0" applyFill="1" applyBorder="1" applyAlignment="1">
      <alignment horizontal="left" indent="1"/>
    </xf>
    <xf numFmtId="0" fontId="0" fillId="2" borderId="9" xfId="0" applyFill="1" applyBorder="1" applyAlignment="1">
      <alignment horizontal="left" indent="1"/>
    </xf>
    <xf numFmtId="0" fontId="23" fillId="3" borderId="48" xfId="0" applyFont="1" applyFill="1" applyBorder="1" applyAlignment="1">
      <alignment horizontal="left" vertical="top" wrapText="1"/>
    </xf>
    <xf numFmtId="0" fontId="23" fillId="22" borderId="45" xfId="0" applyFont="1" applyFill="1" applyBorder="1" applyAlignment="1">
      <alignment horizontal="left"/>
    </xf>
    <xf numFmtId="0" fontId="23" fillId="22" borderId="68" xfId="0" applyFont="1" applyFill="1" applyBorder="1" applyAlignment="1">
      <alignment horizontal="left"/>
    </xf>
    <xf numFmtId="0" fontId="23" fillId="22" borderId="47" xfId="0" applyFont="1" applyFill="1" applyBorder="1" applyAlignment="1">
      <alignment horizontal="left"/>
    </xf>
    <xf numFmtId="0" fontId="23" fillId="22" borderId="15" xfId="0" applyFont="1" applyFill="1" applyBorder="1" applyAlignment="1">
      <alignment horizontal="left" vertical="center" wrapText="1"/>
    </xf>
    <xf numFmtId="0" fontId="23" fillId="22" borderId="16" xfId="0" applyFont="1" applyFill="1" applyBorder="1" applyAlignment="1">
      <alignment horizontal="left" vertical="center" wrapText="1"/>
    </xf>
    <xf numFmtId="0" fontId="23" fillId="22" borderId="22" xfId="0" applyFont="1" applyFill="1" applyBorder="1" applyAlignment="1">
      <alignment horizontal="left" vertical="center" wrapText="1"/>
    </xf>
    <xf numFmtId="0" fontId="23" fillId="22" borderId="0" xfId="0" applyFont="1" applyFill="1" applyAlignment="1">
      <alignment horizontal="left" vertical="center" wrapText="1"/>
    </xf>
    <xf numFmtId="0" fontId="23" fillId="22" borderId="60" xfId="0" applyFont="1" applyFill="1" applyBorder="1" applyAlignment="1">
      <alignment horizontal="left" vertical="center" wrapText="1"/>
    </xf>
    <xf numFmtId="0" fontId="23" fillId="22" borderId="41" xfId="0" applyFont="1" applyFill="1" applyBorder="1" applyAlignment="1">
      <alignment horizontal="left" vertical="center" wrapText="1"/>
    </xf>
    <xf numFmtId="0" fontId="0" fillId="21" borderId="12" xfId="0" applyFill="1" applyBorder="1" applyAlignment="1">
      <alignment horizontal="center"/>
    </xf>
    <xf numFmtId="0" fontId="0" fillId="21" borderId="11" xfId="0" applyFill="1" applyBorder="1" applyAlignment="1">
      <alignment horizontal="center"/>
    </xf>
    <xf numFmtId="0" fontId="0" fillId="21" borderId="10" xfId="0" applyFill="1" applyBorder="1" applyAlignment="1">
      <alignment horizontal="center"/>
    </xf>
    <xf numFmtId="0" fontId="0" fillId="21" borderId="53" xfId="0" applyFill="1" applyBorder="1" applyAlignment="1">
      <alignment horizontal="center"/>
    </xf>
    <xf numFmtId="0" fontId="0" fillId="21" borderId="65" xfId="0" applyFill="1" applyBorder="1" applyAlignment="1">
      <alignment horizontal="center"/>
    </xf>
    <xf numFmtId="0" fontId="29" fillId="2" borderId="38" xfId="0" applyFont="1" applyFill="1" applyBorder="1" applyAlignment="1">
      <alignment horizontal="left"/>
    </xf>
    <xf numFmtId="0" fontId="29" fillId="2" borderId="3" xfId="0" applyFont="1" applyFill="1" applyBorder="1" applyAlignment="1">
      <alignment horizontal="left"/>
    </xf>
    <xf numFmtId="0" fontId="0" fillId="20" borderId="22" xfId="0" applyFill="1" applyBorder="1" applyAlignment="1">
      <alignment horizontal="center" vertical="top"/>
    </xf>
    <xf numFmtId="0" fontId="0" fillId="20" borderId="0" xfId="0" applyFill="1" applyAlignment="1">
      <alignment horizontal="center" vertical="top"/>
    </xf>
    <xf numFmtId="0" fontId="0" fillId="20" borderId="6" xfId="0" applyFill="1" applyBorder="1" applyAlignment="1">
      <alignment horizontal="center" vertical="top"/>
    </xf>
    <xf numFmtId="0" fontId="29" fillId="2" borderId="0" xfId="0" applyFont="1" applyFill="1" applyAlignment="1">
      <alignment horizontal="center"/>
    </xf>
    <xf numFmtId="0" fontId="29" fillId="2" borderId="6" xfId="0" applyFont="1" applyFill="1" applyBorder="1" applyAlignment="1">
      <alignment horizontal="center"/>
    </xf>
    <xf numFmtId="0" fontId="0" fillId="2" borderId="41" xfId="0" applyFill="1" applyBorder="1" applyAlignment="1">
      <alignment horizontal="left"/>
    </xf>
    <xf numFmtId="0" fontId="0" fillId="2" borderId="62" xfId="0" applyFill="1" applyBorder="1" applyAlignment="1">
      <alignment horizontal="left"/>
    </xf>
    <xf numFmtId="0" fontId="29" fillId="20" borderId="22" xfId="0" applyFont="1" applyFill="1" applyBorder="1" applyAlignment="1">
      <alignment horizontal="center"/>
    </xf>
    <xf numFmtId="0" fontId="1" fillId="0" borderId="43" xfId="0" applyFont="1" applyBorder="1" applyAlignment="1">
      <alignment horizontal="left" vertical="top"/>
    </xf>
    <xf numFmtId="0" fontId="1" fillId="0" borderId="38" xfId="0" applyFont="1" applyBorder="1" applyAlignment="1">
      <alignment horizontal="left" vertical="top"/>
    </xf>
    <xf numFmtId="0" fontId="1" fillId="0" borderId="3" xfId="0" applyFont="1" applyBorder="1" applyAlignment="1">
      <alignment horizontal="left" vertical="top"/>
    </xf>
    <xf numFmtId="1" fontId="0" fillId="4" borderId="40" xfId="0" applyNumberFormat="1" applyFill="1" applyBorder="1" applyAlignment="1">
      <alignment horizontal="center"/>
    </xf>
    <xf numFmtId="0" fontId="16" fillId="4" borderId="3" xfId="1" applyFont="1" applyFill="1" applyBorder="1" applyAlignment="1">
      <alignment horizontal="center" vertical="center" wrapText="1"/>
    </xf>
    <xf numFmtId="0" fontId="16" fillId="4" borderId="9" xfId="1" applyFont="1" applyFill="1" applyBorder="1" applyAlignment="1">
      <alignment horizontal="center" vertical="center" wrapText="1"/>
    </xf>
    <xf numFmtId="0" fontId="52" fillId="4" borderId="4" xfId="1" applyFont="1" applyFill="1" applyBorder="1" applyAlignment="1">
      <alignment horizontal="center" vertical="center" wrapText="1"/>
    </xf>
    <xf numFmtId="0" fontId="52" fillId="4" borderId="10" xfId="1" applyFont="1" applyFill="1" applyBorder="1" applyAlignment="1">
      <alignment horizontal="center" vertical="center" wrapText="1"/>
    </xf>
    <xf numFmtId="0" fontId="22" fillId="4" borderId="4" xfId="1" applyFont="1" applyFill="1" applyBorder="1" applyAlignment="1">
      <alignment horizontal="center" vertical="center" wrapText="1"/>
    </xf>
    <xf numFmtId="0" fontId="22" fillId="4" borderId="10" xfId="1" applyFont="1" applyFill="1" applyBorder="1" applyAlignment="1">
      <alignment horizontal="center" vertical="center" wrapText="1"/>
    </xf>
    <xf numFmtId="0" fontId="4" fillId="3" borderId="0" xfId="0" applyFont="1" applyFill="1" applyAlignment="1">
      <alignment horizontal="center" vertical="center" wrapText="1"/>
    </xf>
    <xf numFmtId="0" fontId="6" fillId="3" borderId="0" xfId="0" applyFont="1" applyFill="1" applyAlignment="1">
      <alignment horizontal="center"/>
    </xf>
    <xf numFmtId="0" fontId="44" fillId="2" borderId="0" xfId="1" applyFont="1" applyFill="1" applyAlignment="1">
      <alignment horizontal="left" vertical="center" wrapText="1"/>
    </xf>
    <xf numFmtId="0" fontId="44" fillId="2" borderId="12" xfId="1" applyFont="1" applyFill="1" applyBorder="1" applyAlignment="1">
      <alignment horizontal="left" vertical="center" wrapText="1"/>
    </xf>
    <xf numFmtId="0" fontId="45" fillId="2" borderId="5" xfId="0" applyFont="1" applyFill="1" applyBorder="1" applyAlignment="1">
      <alignment horizontal="left" vertical="center" wrapText="1"/>
    </xf>
    <xf numFmtId="0" fontId="45" fillId="2" borderId="38" xfId="0" applyFont="1" applyFill="1" applyBorder="1" applyAlignment="1">
      <alignment horizontal="left" vertical="center" wrapText="1"/>
    </xf>
    <xf numFmtId="0" fontId="45" fillId="2" borderId="3" xfId="0" applyFont="1" applyFill="1" applyBorder="1" applyAlignment="1">
      <alignment horizontal="left" vertical="center" wrapText="1"/>
    </xf>
    <xf numFmtId="0" fontId="45" fillId="2" borderId="11" xfId="0" applyFont="1" applyFill="1" applyBorder="1" applyAlignment="1">
      <alignment horizontal="left" vertical="center" wrapText="1"/>
    </xf>
    <xf numFmtId="0" fontId="45" fillId="2" borderId="12" xfId="0" applyFont="1" applyFill="1" applyBorder="1" applyAlignment="1">
      <alignment horizontal="left" vertical="center" wrapText="1"/>
    </xf>
    <xf numFmtId="0" fontId="45" fillId="2" borderId="9" xfId="0" applyFont="1" applyFill="1" applyBorder="1" applyAlignment="1">
      <alignment horizontal="left" vertical="center" wrapText="1"/>
    </xf>
    <xf numFmtId="0" fontId="17" fillId="2" borderId="5" xfId="1" applyFont="1" applyFill="1" applyBorder="1" applyAlignment="1">
      <alignment horizontal="left" vertical="center" wrapText="1"/>
    </xf>
    <xf numFmtId="0" fontId="17" fillId="2" borderId="38" xfId="1" applyFont="1" applyFill="1" applyBorder="1" applyAlignment="1">
      <alignment horizontal="left" vertical="center" wrapText="1"/>
    </xf>
    <xf numFmtId="0" fontId="17" fillId="2" borderId="3" xfId="1" applyFont="1" applyFill="1" applyBorder="1" applyAlignment="1">
      <alignment horizontal="left" vertical="center" wrapText="1"/>
    </xf>
    <xf numFmtId="0" fontId="17" fillId="2" borderId="11" xfId="1" applyFont="1" applyFill="1" applyBorder="1" applyAlignment="1">
      <alignment horizontal="left" vertical="center" wrapText="1"/>
    </xf>
    <xf numFmtId="0" fontId="17" fillId="2" borderId="12" xfId="1" applyFont="1" applyFill="1" applyBorder="1" applyAlignment="1">
      <alignment horizontal="left" vertical="center" wrapText="1"/>
    </xf>
    <xf numFmtId="0" fontId="17" fillId="2" borderId="9" xfId="1" applyFont="1" applyFill="1" applyBorder="1" applyAlignment="1">
      <alignment horizontal="left" vertical="center" wrapText="1"/>
    </xf>
    <xf numFmtId="0" fontId="17" fillId="2" borderId="5" xfId="1" applyFont="1" applyFill="1" applyBorder="1" applyAlignment="1">
      <alignment horizontal="left" wrapText="1"/>
    </xf>
    <xf numFmtId="0" fontId="17" fillId="2" borderId="38" xfId="1" applyFont="1" applyFill="1" applyBorder="1" applyAlignment="1">
      <alignment horizontal="left" wrapText="1"/>
    </xf>
    <xf numFmtId="0" fontId="17" fillId="2" borderId="3" xfId="1" applyFont="1" applyFill="1" applyBorder="1" applyAlignment="1">
      <alignment horizontal="left" wrapText="1"/>
    </xf>
    <xf numFmtId="0" fontId="17" fillId="2" borderId="11" xfId="1" applyFont="1" applyFill="1" applyBorder="1" applyAlignment="1">
      <alignment horizontal="left" wrapText="1"/>
    </xf>
    <xf numFmtId="0" fontId="17" fillId="2" borderId="12" xfId="1" applyFont="1" applyFill="1" applyBorder="1" applyAlignment="1">
      <alignment horizontal="left" wrapText="1"/>
    </xf>
    <xf numFmtId="0" fontId="17" fillId="2" borderId="9" xfId="1" applyFont="1" applyFill="1" applyBorder="1" applyAlignment="1">
      <alignment horizontal="left" wrapText="1"/>
    </xf>
    <xf numFmtId="0" fontId="40" fillId="4" borderId="4" xfId="1" applyFont="1" applyFill="1" applyBorder="1" applyAlignment="1">
      <alignment horizontal="center" vertical="center" wrapText="1"/>
    </xf>
    <xf numFmtId="0" fontId="40" fillId="4" borderId="10" xfId="1" applyFont="1" applyFill="1" applyBorder="1" applyAlignment="1">
      <alignment horizontal="center" vertical="center" wrapText="1"/>
    </xf>
    <xf numFmtId="0" fontId="22" fillId="4" borderId="7" xfId="1" applyFont="1" applyFill="1" applyBorder="1" applyAlignment="1">
      <alignment horizontal="center" vertical="center" wrapText="1"/>
    </xf>
    <xf numFmtId="0" fontId="10" fillId="4" borderId="4"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15" fillId="5" borderId="26" xfId="1" applyFont="1" applyFill="1" applyBorder="1" applyAlignment="1" applyProtection="1">
      <alignment horizontal="center" wrapText="1"/>
      <protection locked="0"/>
    </xf>
    <xf numFmtId="0" fontId="15" fillId="5" borderId="27" xfId="1" applyFont="1" applyFill="1" applyBorder="1" applyAlignment="1" applyProtection="1">
      <alignment horizontal="center" wrapText="1"/>
      <protection locked="0"/>
    </xf>
    <xf numFmtId="0" fontId="15" fillId="5" borderId="1" xfId="1" applyFont="1" applyFill="1" applyBorder="1" applyAlignment="1" applyProtection="1">
      <alignment horizontal="center" wrapText="1"/>
      <protection locked="0"/>
    </xf>
    <xf numFmtId="0" fontId="8" fillId="2" borderId="0" xfId="1" applyFont="1" applyFill="1" applyAlignment="1">
      <alignment horizontal="left" wrapText="1"/>
    </xf>
    <xf numFmtId="0" fontId="7" fillId="2" borderId="0" xfId="1" applyFill="1" applyAlignment="1">
      <alignment horizontal="left" wrapText="1"/>
    </xf>
    <xf numFmtId="0" fontId="7" fillId="5" borderId="2" xfId="1" applyFill="1" applyBorder="1" applyAlignment="1" applyProtection="1">
      <alignment horizontal="center"/>
      <protection locked="0"/>
    </xf>
    <xf numFmtId="0" fontId="7" fillId="5" borderId="2" xfId="1" applyFill="1" applyBorder="1" applyAlignment="1" applyProtection="1">
      <alignment horizontal="left"/>
      <protection locked="0"/>
    </xf>
    <xf numFmtId="0" fontId="7" fillId="5" borderId="11" xfId="1" applyFill="1" applyBorder="1" applyAlignment="1" applyProtection="1">
      <alignment horizontal="left"/>
      <protection locked="0"/>
    </xf>
    <xf numFmtId="0" fontId="7" fillId="5" borderId="12" xfId="1" applyFill="1" applyBorder="1" applyAlignment="1" applyProtection="1">
      <alignment horizontal="left"/>
      <protection locked="0"/>
    </xf>
    <xf numFmtId="0" fontId="18" fillId="6" borderId="17" xfId="0" applyFont="1" applyFill="1" applyBorder="1" applyAlignment="1">
      <alignment horizontal="center" wrapText="1"/>
    </xf>
    <xf numFmtId="0" fontId="18" fillId="6" borderId="20" xfId="0" applyFont="1" applyFill="1" applyBorder="1" applyAlignment="1">
      <alignment horizontal="center" wrapText="1"/>
    </xf>
    <xf numFmtId="0" fontId="18" fillId="6" borderId="23" xfId="0" applyFont="1" applyFill="1" applyBorder="1" applyAlignment="1">
      <alignment horizontal="center" wrapText="1"/>
    </xf>
    <xf numFmtId="0" fontId="18" fillId="15" borderId="17" xfId="0" applyFont="1" applyFill="1" applyBorder="1" applyAlignment="1">
      <alignment horizontal="center" wrapText="1"/>
    </xf>
    <xf numFmtId="0" fontId="18" fillId="15" borderId="18" xfId="0" applyFont="1" applyFill="1" applyBorder="1" applyAlignment="1">
      <alignment horizontal="center" wrapText="1"/>
    </xf>
    <xf numFmtId="0" fontId="18" fillId="15" borderId="23" xfId="0" applyFont="1" applyFill="1" applyBorder="1" applyAlignment="1">
      <alignment horizontal="center" wrapText="1"/>
    </xf>
    <xf numFmtId="0" fontId="18" fillId="16" borderId="17" xfId="0" applyFont="1" applyFill="1" applyBorder="1" applyAlignment="1">
      <alignment horizontal="center" wrapText="1"/>
    </xf>
    <xf numFmtId="0" fontId="18" fillId="16" borderId="18" xfId="0" applyFont="1" applyFill="1" applyBorder="1" applyAlignment="1">
      <alignment horizontal="center" wrapText="1"/>
    </xf>
    <xf numFmtId="0" fontId="18" fillId="16" borderId="21" xfId="0" applyFont="1" applyFill="1" applyBorder="1" applyAlignment="1">
      <alignment horizontal="center" wrapText="1"/>
    </xf>
    <xf numFmtId="0" fontId="18" fillId="17" borderId="22" xfId="0" applyFont="1" applyFill="1" applyBorder="1" applyAlignment="1">
      <alignment horizontal="center" wrapText="1"/>
    </xf>
    <xf numFmtId="0" fontId="18" fillId="17" borderId="0" xfId="0" applyFont="1" applyFill="1" applyAlignment="1">
      <alignment horizontal="center" wrapText="1"/>
    </xf>
    <xf numFmtId="0" fontId="18" fillId="7" borderId="15" xfId="0" applyFont="1" applyFill="1" applyBorder="1" applyAlignment="1">
      <alignment horizontal="center" vertical="center" wrapText="1"/>
    </xf>
    <xf numFmtId="0" fontId="18" fillId="7" borderId="16" xfId="0" applyFont="1" applyFill="1" applyBorder="1" applyAlignment="1">
      <alignment horizontal="center" vertical="center" wrapText="1"/>
    </xf>
    <xf numFmtId="0" fontId="18" fillId="10" borderId="0" xfId="0" applyFont="1" applyFill="1" applyAlignment="1">
      <alignment horizontal="center" wrapText="1"/>
    </xf>
    <xf numFmtId="0" fontId="18" fillId="11" borderId="17" xfId="0" applyFont="1" applyFill="1" applyBorder="1" applyAlignment="1">
      <alignment horizontal="center" wrapText="1"/>
    </xf>
    <xf numFmtId="0" fontId="18" fillId="11" borderId="18" xfId="0" applyFont="1" applyFill="1" applyBorder="1" applyAlignment="1">
      <alignment horizontal="center" wrapText="1"/>
    </xf>
    <xf numFmtId="0" fontId="18" fillId="12" borderId="17" xfId="0" applyFont="1" applyFill="1" applyBorder="1" applyAlignment="1">
      <alignment horizontal="center" wrapText="1"/>
    </xf>
    <xf numFmtId="0" fontId="18" fillId="12" borderId="19" xfId="0" applyFont="1" applyFill="1" applyBorder="1" applyAlignment="1">
      <alignment horizontal="center" wrapText="1"/>
    </xf>
    <xf numFmtId="0" fontId="18" fillId="12" borderId="20" xfId="0" applyFont="1" applyFill="1" applyBorder="1" applyAlignment="1">
      <alignment horizontal="center" wrapText="1"/>
    </xf>
    <xf numFmtId="0" fontId="18" fillId="12" borderId="21" xfId="0" applyFont="1" applyFill="1" applyBorder="1" applyAlignment="1">
      <alignment horizontal="center" wrapText="1"/>
    </xf>
    <xf numFmtId="0" fontId="18" fillId="13" borderId="22" xfId="0" applyFont="1" applyFill="1" applyBorder="1" applyAlignment="1">
      <alignment horizontal="center" wrapText="1"/>
    </xf>
    <xf numFmtId="0" fontId="18" fillId="13" borderId="0" xfId="0" applyFont="1" applyFill="1" applyAlignment="1">
      <alignment horizontal="center" wrapText="1"/>
    </xf>
    <xf numFmtId="0" fontId="18" fillId="14" borderId="17" xfId="0" applyFont="1" applyFill="1" applyBorder="1" applyAlignment="1">
      <alignment horizontal="center" wrapText="1"/>
    </xf>
    <xf numFmtId="0" fontId="18" fillId="14" borderId="18" xfId="0" applyFont="1" applyFill="1" applyBorder="1" applyAlignment="1">
      <alignment horizontal="center" wrapText="1"/>
    </xf>
    <xf numFmtId="0" fontId="18" fillId="14" borderId="23" xfId="0" applyFont="1" applyFill="1" applyBorder="1" applyAlignment="1">
      <alignment horizontal="center" wrapText="1"/>
    </xf>
  </cellXfs>
  <cellStyles count="5">
    <cellStyle name="Currency" xfId="4" builtinId="4"/>
    <cellStyle name="Hyperlink" xfId="2" builtinId="8"/>
    <cellStyle name="Normal" xfId="0" builtinId="0"/>
    <cellStyle name="Normal 2" xfId="1" xr:uid="{A79CBAD8-9167-4933-A2D5-7394EFBEC89A}"/>
    <cellStyle name="Percent" xfId="3" builtinId="5"/>
  </cellStyles>
  <dxfs count="278">
    <dxf>
      <fill>
        <patternFill>
          <bgColor theme="0" tint="-0.24994659260841701"/>
        </patternFill>
      </fill>
    </dxf>
    <dxf>
      <fill>
        <patternFill>
          <bgColor theme="0" tint="-0.24994659260841701"/>
        </patternFill>
      </fill>
    </dxf>
    <dxf>
      <fill>
        <patternFill>
          <bgColor rgb="FFFF0000"/>
        </patternFill>
      </fill>
    </dxf>
    <dxf>
      <fill>
        <patternFill>
          <bgColor theme="0" tint="-0.24994659260841701"/>
        </patternFill>
      </fill>
    </dxf>
    <dxf>
      <fill>
        <patternFill>
          <bgColor theme="0" tint="-0.34998626667073579"/>
        </patternFill>
      </fill>
    </dxf>
    <dxf>
      <font>
        <color theme="0"/>
      </font>
      <fill>
        <patternFill>
          <bgColor theme="0"/>
        </patternFill>
      </fill>
      <border>
        <left/>
        <right/>
        <top/>
        <bottom/>
      </border>
    </dxf>
    <dxf>
      <font>
        <color theme="0"/>
      </font>
      <fill>
        <patternFill>
          <bgColor theme="0"/>
        </patternFill>
      </fill>
      <border>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FFFBEF"/>
        </patternFill>
      </fill>
    </dxf>
    <dxf>
      <fill>
        <patternFill>
          <bgColor rgb="FFFFFBEF"/>
        </patternFill>
      </fill>
    </dxf>
    <dxf>
      <fill>
        <patternFill>
          <bgColor rgb="FFFFFBEF"/>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ont>
        <color theme="0"/>
      </font>
      <fill>
        <patternFill>
          <bgColor theme="0"/>
        </patternFill>
      </fill>
      <border>
        <left/>
        <right/>
        <top/>
        <bottom/>
      </border>
    </dxf>
  </dxfs>
  <tableStyles count="0" defaultTableStyle="TableStyleMedium2" defaultPivotStyle="PivotStyleLight16"/>
  <colors>
    <mruColors>
      <color rgb="FFFFFBEF"/>
      <color rgb="FFFBFB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hyperlink" Target="mailto:MOVAStats@mass.gov" TargetMode="External"/><Relationship Id="rId1" Type="http://schemas.openxmlformats.org/officeDocument/2006/relationships/hyperlink" Target="https://mova.intelligrants.com/IGXLogin"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19</xdr:col>
      <xdr:colOff>409575</xdr:colOff>
      <xdr:row>3</xdr:row>
      <xdr:rowOff>82549</xdr:rowOff>
    </xdr:from>
    <xdr:to>
      <xdr:col>22</xdr:col>
      <xdr:colOff>11112</xdr:colOff>
      <xdr:row>3</xdr:row>
      <xdr:rowOff>722312</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540D654-E1B1-4E2E-8D69-BCDD4D0874E3}"/>
            </a:ext>
          </a:extLst>
        </xdr:cNvPr>
        <xdr:cNvSpPr/>
      </xdr:nvSpPr>
      <xdr:spPr>
        <a:xfrm>
          <a:off x="11991975" y="1054099"/>
          <a:ext cx="1430337" cy="63976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Click here to be taken to MOVA's eGrants</a:t>
          </a:r>
          <a:r>
            <a:rPr lang="en-US" sz="1100" baseline="0"/>
            <a:t> platform</a:t>
          </a:r>
          <a:endParaRPr lang="en-US" sz="1100"/>
        </a:p>
      </xdr:txBody>
    </xdr:sp>
    <xdr:clientData/>
  </xdr:twoCellAnchor>
  <xdr:twoCellAnchor>
    <xdr:from>
      <xdr:col>7</xdr:col>
      <xdr:colOff>317499</xdr:colOff>
      <xdr:row>93</xdr:row>
      <xdr:rowOff>158750</xdr:rowOff>
    </xdr:from>
    <xdr:to>
      <xdr:col>11</xdr:col>
      <xdr:colOff>377825</xdr:colOff>
      <xdr:row>95</xdr:row>
      <xdr:rowOff>104775</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FFEA7094-48B6-4EEE-8886-76C3950F3981}"/>
            </a:ext>
          </a:extLst>
        </xdr:cNvPr>
        <xdr:cNvSpPr/>
      </xdr:nvSpPr>
      <xdr:spPr>
        <a:xfrm>
          <a:off x="4584699" y="24866600"/>
          <a:ext cx="2498726" cy="314325"/>
        </a:xfrm>
        <a:prstGeom prst="rect">
          <a:avLst/>
        </a:prstGeom>
        <a:solidFill>
          <a:srgbClr val="42885D"/>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Click here to email MOVA's Data</a:t>
          </a:r>
          <a:r>
            <a:rPr lang="en-US" sz="1100" baseline="0"/>
            <a:t> Team</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130969</xdr:colOff>
      <xdr:row>0</xdr:row>
      <xdr:rowOff>119062</xdr:rowOff>
    </xdr:from>
    <xdr:to>
      <xdr:col>1</xdr:col>
      <xdr:colOff>1059974</xdr:colOff>
      <xdr:row>0</xdr:row>
      <xdr:rowOff>778997</xdr:rowOff>
    </xdr:to>
    <xdr:pic>
      <xdr:nvPicPr>
        <xdr:cNvPr id="3" name="Picture 2">
          <a:extLst>
            <a:ext uri="{FF2B5EF4-FFF2-40B4-BE49-F238E27FC236}">
              <a16:creationId xmlns:a16="http://schemas.microsoft.com/office/drawing/2014/main" id="{202D97D2-A6B4-413C-83D3-F7A4031CF5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0969" y="119062"/>
          <a:ext cx="1548130" cy="6599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167532</xdr:rowOff>
    </xdr:from>
    <xdr:to>
      <xdr:col>1</xdr:col>
      <xdr:colOff>1544955</xdr:colOff>
      <xdr:row>0</xdr:row>
      <xdr:rowOff>821117</xdr:rowOff>
    </xdr:to>
    <xdr:pic>
      <xdr:nvPicPr>
        <xdr:cNvPr id="2" name="Picture 1">
          <a:extLst>
            <a:ext uri="{FF2B5EF4-FFF2-40B4-BE49-F238E27FC236}">
              <a16:creationId xmlns:a16="http://schemas.microsoft.com/office/drawing/2014/main" id="{0F2175DD-63E7-4C9C-9A9A-2BD022ADF6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4490" y="164357"/>
          <a:ext cx="1553845" cy="6656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1599293</xdr:colOff>
      <xdr:row>1</xdr:row>
      <xdr:rowOff>1316</xdr:rowOff>
    </xdr:to>
    <xdr:pic>
      <xdr:nvPicPr>
        <xdr:cNvPr id="2" name="Picture 1">
          <a:extLst>
            <a:ext uri="{FF2B5EF4-FFF2-40B4-BE49-F238E27FC236}">
              <a16:creationId xmlns:a16="http://schemas.microsoft.com/office/drawing/2014/main" id="{FA80EDC3-93F2-4A88-9DCD-2EBF887B58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99293" cy="69664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VWA-GFS/VOCA_20212025/PMT/OMT/OVC%20TTAC%20-%20MOVA%20Outcome%20Measurement%20Tool%20-%20VOCA%20-%20For%20Data%20Entry%2003.24.2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VA Tips"/>
      <sheetName val="Instructions"/>
      <sheetName val="Goals"/>
      <sheetName val="1. Demographics"/>
      <sheetName val="2. Goals"/>
      <sheetName val="3. Key Outcomes"/>
      <sheetName val="MOVA Summary"/>
      <sheetName val="Key Outcomes Hidden"/>
      <sheetName val="Lists Hidden"/>
      <sheetName val="PMT Upload"/>
      <sheetName val="Appendix"/>
      <sheetName val="Need Support"/>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A2E03-CDAF-4E3E-8E6F-364C98FFC976}">
  <dimension ref="B1:S93"/>
  <sheetViews>
    <sheetView showGridLines="0" tabSelected="1" zoomScale="90" zoomScaleNormal="90" workbookViewId="0">
      <selection activeCell="B54" sqref="B54:S54"/>
    </sheetView>
  </sheetViews>
  <sheetFormatPr defaultRowHeight="14.5" x14ac:dyDescent="0.35"/>
  <sheetData>
    <row r="1" spans="2:19" ht="52.5" customHeight="1" x14ac:dyDescent="0.35">
      <c r="B1" s="312" t="s">
        <v>840</v>
      </c>
      <c r="C1" s="312"/>
      <c r="D1" s="312"/>
      <c r="E1" s="312"/>
      <c r="F1" s="312"/>
      <c r="G1" s="312"/>
      <c r="H1" s="312"/>
      <c r="I1" s="312"/>
      <c r="J1" s="312"/>
      <c r="K1" s="312"/>
      <c r="L1" s="312"/>
      <c r="M1" s="312"/>
      <c r="N1" s="312"/>
      <c r="O1" s="312"/>
      <c r="P1" s="312"/>
      <c r="Q1" s="312"/>
      <c r="R1" s="312"/>
      <c r="S1" s="312"/>
    </row>
    <row r="2" spans="2:19" ht="15.5" x14ac:dyDescent="0.35">
      <c r="B2" s="262" t="s">
        <v>841</v>
      </c>
      <c r="C2" s="263"/>
      <c r="D2" s="263"/>
      <c r="E2" s="263"/>
      <c r="F2" s="263"/>
      <c r="G2" s="263"/>
      <c r="H2" s="263"/>
      <c r="I2" s="263"/>
      <c r="J2" s="263"/>
      <c r="K2" s="263"/>
      <c r="L2" s="263"/>
      <c r="M2" s="263"/>
      <c r="N2" s="263"/>
      <c r="O2" s="263"/>
      <c r="P2" s="263"/>
      <c r="Q2" s="263"/>
      <c r="R2" s="263"/>
      <c r="S2" s="263"/>
    </row>
    <row r="3" spans="2:19" ht="8.5" customHeight="1" x14ac:dyDescent="0.35"/>
    <row r="4" spans="2:19" ht="87" customHeight="1" x14ac:dyDescent="0.35">
      <c r="B4" s="307" t="s">
        <v>909</v>
      </c>
      <c r="C4" s="307"/>
      <c r="D4" s="307"/>
      <c r="E4" s="307"/>
      <c r="F4" s="307"/>
      <c r="G4" s="307"/>
      <c r="H4" s="307"/>
      <c r="I4" s="307"/>
      <c r="J4" s="307"/>
      <c r="K4" s="307"/>
      <c r="L4" s="307"/>
      <c r="M4" s="307"/>
      <c r="N4" s="307"/>
      <c r="O4" s="307"/>
      <c r="P4" s="307"/>
      <c r="Q4" s="307"/>
      <c r="R4" s="307"/>
      <c r="S4" s="307"/>
    </row>
    <row r="6" spans="2:19" ht="15.5" x14ac:dyDescent="0.35">
      <c r="B6" s="262" t="s">
        <v>842</v>
      </c>
      <c r="C6" s="263"/>
      <c r="D6" s="263"/>
      <c r="E6" s="263"/>
      <c r="F6" s="263"/>
      <c r="G6" s="263"/>
      <c r="H6" s="263"/>
      <c r="I6" s="263"/>
      <c r="J6" s="263"/>
      <c r="K6" s="263"/>
      <c r="L6" s="263"/>
      <c r="M6" s="263"/>
      <c r="N6" s="263"/>
      <c r="O6" s="263"/>
      <c r="P6" s="263"/>
      <c r="Q6" s="263"/>
      <c r="R6" s="263"/>
      <c r="S6" s="263"/>
    </row>
    <row r="7" spans="2:19" ht="17.5" customHeight="1" x14ac:dyDescent="0.35">
      <c r="B7" s="260" t="s">
        <v>843</v>
      </c>
    </row>
    <row r="8" spans="2:19" ht="144.5" customHeight="1" x14ac:dyDescent="0.35">
      <c r="B8" s="307" t="s">
        <v>914</v>
      </c>
      <c r="C8" s="307"/>
      <c r="D8" s="307"/>
      <c r="E8" s="307"/>
      <c r="F8" s="307"/>
      <c r="G8" s="307"/>
      <c r="H8" s="307"/>
      <c r="I8" s="307"/>
      <c r="J8" s="307"/>
      <c r="K8" s="307"/>
      <c r="L8" s="307"/>
      <c r="M8" s="307"/>
      <c r="N8" s="307"/>
      <c r="O8" s="307"/>
      <c r="P8" s="307"/>
      <c r="Q8" s="307"/>
      <c r="R8" s="307"/>
      <c r="S8" s="307"/>
    </row>
    <row r="10" spans="2:19" x14ac:dyDescent="0.35">
      <c r="B10" s="260" t="s">
        <v>844</v>
      </c>
    </row>
    <row r="11" spans="2:19" ht="31.5" customHeight="1" x14ac:dyDescent="0.35">
      <c r="B11" s="307" t="s">
        <v>845</v>
      </c>
      <c r="C11" s="307"/>
      <c r="D11" s="307"/>
      <c r="E11" s="307"/>
      <c r="F11" s="307"/>
      <c r="G11" s="307"/>
      <c r="H11" s="307"/>
      <c r="I11" s="307"/>
      <c r="J11" s="307"/>
      <c r="K11" s="307"/>
      <c r="L11" s="307"/>
      <c r="M11" s="307"/>
      <c r="N11" s="307"/>
      <c r="O11" s="307"/>
      <c r="P11" s="307"/>
      <c r="Q11" s="307"/>
      <c r="R11" s="307"/>
      <c r="S11" s="307"/>
    </row>
    <row r="12" spans="2:19" ht="28" customHeight="1" x14ac:dyDescent="0.35">
      <c r="B12" s="306" t="s">
        <v>846</v>
      </c>
      <c r="C12" s="306"/>
      <c r="D12" s="306"/>
      <c r="E12" s="306"/>
      <c r="F12" s="306"/>
      <c r="G12" s="306"/>
      <c r="H12" s="306"/>
      <c r="I12" s="306"/>
      <c r="J12" s="306"/>
      <c r="K12" s="306"/>
      <c r="L12" s="306"/>
      <c r="M12" s="306"/>
      <c r="N12" s="306"/>
      <c r="O12" s="306"/>
      <c r="P12" s="306"/>
      <c r="Q12" s="306"/>
      <c r="R12" s="306"/>
      <c r="S12" s="306"/>
    </row>
    <row r="13" spans="2:19" ht="24.5" customHeight="1" x14ac:dyDescent="0.35">
      <c r="B13" s="307" t="s">
        <v>847</v>
      </c>
      <c r="C13" s="307"/>
      <c r="D13" s="307"/>
      <c r="E13" s="307"/>
      <c r="F13" s="307"/>
      <c r="G13" s="307"/>
      <c r="H13" s="307"/>
      <c r="I13" s="307"/>
      <c r="J13" s="307"/>
      <c r="K13" s="307"/>
      <c r="L13" s="307"/>
      <c r="M13" s="307"/>
      <c r="N13" s="307"/>
      <c r="O13" s="307"/>
      <c r="P13" s="307"/>
      <c r="Q13" s="307"/>
      <c r="R13" s="307"/>
      <c r="S13" s="307"/>
    </row>
    <row r="14" spans="2:19" ht="33.5" customHeight="1" x14ac:dyDescent="0.35">
      <c r="B14" s="307" t="s">
        <v>848</v>
      </c>
      <c r="C14" s="307"/>
      <c r="D14" s="307"/>
      <c r="E14" s="307"/>
      <c r="F14" s="307"/>
      <c r="G14" s="307"/>
      <c r="H14" s="307"/>
      <c r="I14" s="307"/>
      <c r="J14" s="307"/>
      <c r="K14" s="307"/>
      <c r="L14" s="307"/>
      <c r="M14" s="307"/>
      <c r="N14" s="307"/>
      <c r="O14" s="307"/>
      <c r="P14" s="307"/>
      <c r="Q14" s="307"/>
      <c r="R14" s="307"/>
      <c r="S14" s="307"/>
    </row>
    <row r="15" spans="2:19" ht="25" customHeight="1" x14ac:dyDescent="0.35">
      <c r="B15" s="307" t="s">
        <v>849</v>
      </c>
      <c r="C15" s="307"/>
      <c r="D15" s="307"/>
      <c r="E15" s="307"/>
      <c r="F15" s="307"/>
      <c r="G15" s="307"/>
      <c r="H15" s="307"/>
      <c r="I15" s="307"/>
      <c r="J15" s="307"/>
      <c r="K15" s="307"/>
      <c r="L15" s="307"/>
      <c r="M15" s="307"/>
      <c r="N15" s="307"/>
      <c r="O15" s="307"/>
      <c r="P15" s="307"/>
      <c r="Q15" s="307"/>
      <c r="R15" s="307"/>
      <c r="S15" s="259"/>
    </row>
    <row r="17" spans="2:19" ht="15.5" x14ac:dyDescent="0.35">
      <c r="B17" s="262" t="s">
        <v>850</v>
      </c>
      <c r="C17" s="263"/>
      <c r="D17" s="263"/>
      <c r="E17" s="263"/>
      <c r="F17" s="263"/>
      <c r="G17" s="263"/>
      <c r="H17" s="263"/>
      <c r="I17" s="263"/>
      <c r="J17" s="263"/>
      <c r="K17" s="263"/>
      <c r="L17" s="263"/>
      <c r="M17" s="263"/>
      <c r="N17" s="263"/>
      <c r="O17" s="263"/>
      <c r="P17" s="263"/>
      <c r="Q17" s="263"/>
      <c r="R17" s="263"/>
      <c r="S17" s="263"/>
    </row>
    <row r="18" spans="2:19" ht="32.15" customHeight="1" x14ac:dyDescent="0.35">
      <c r="B18" s="307" t="s">
        <v>910</v>
      </c>
      <c r="C18" s="307"/>
      <c r="D18" s="307"/>
      <c r="E18" s="307"/>
      <c r="F18" s="307"/>
      <c r="G18" s="307"/>
      <c r="H18" s="307"/>
      <c r="I18" s="307"/>
      <c r="J18" s="307"/>
      <c r="K18" s="307"/>
      <c r="L18" s="307"/>
      <c r="M18" s="307"/>
      <c r="N18" s="307"/>
      <c r="O18" s="307"/>
      <c r="P18" s="307"/>
      <c r="Q18" s="307"/>
      <c r="R18" s="307"/>
      <c r="S18" s="307"/>
    </row>
    <row r="19" spans="2:19" ht="38.15" customHeight="1" x14ac:dyDescent="0.35">
      <c r="B19" s="307" t="s">
        <v>851</v>
      </c>
      <c r="C19" s="307"/>
      <c r="D19" s="307"/>
      <c r="E19" s="307"/>
      <c r="F19" s="307"/>
      <c r="G19" s="307"/>
      <c r="H19" s="307"/>
      <c r="I19" s="307"/>
      <c r="J19" s="307"/>
      <c r="K19" s="307"/>
      <c r="L19" s="307"/>
      <c r="M19" s="307"/>
      <c r="N19" s="307"/>
      <c r="O19" s="307"/>
      <c r="P19" s="307"/>
      <c r="Q19" s="307"/>
      <c r="R19" s="307"/>
      <c r="S19" s="307"/>
    </row>
    <row r="20" spans="2:19" ht="40" customHeight="1" x14ac:dyDescent="0.35">
      <c r="B20" s="307" t="s">
        <v>852</v>
      </c>
      <c r="C20" s="307"/>
      <c r="D20" s="307"/>
      <c r="E20" s="307"/>
      <c r="F20" s="307"/>
      <c r="G20" s="307"/>
      <c r="H20" s="307"/>
      <c r="I20" s="307"/>
      <c r="J20" s="307"/>
      <c r="K20" s="307"/>
      <c r="L20" s="307"/>
      <c r="M20" s="307"/>
      <c r="N20" s="307"/>
      <c r="O20" s="307"/>
      <c r="P20" s="307"/>
      <c r="Q20" s="307"/>
      <c r="R20" s="307"/>
      <c r="S20" s="307"/>
    </row>
    <row r="22" spans="2:19" x14ac:dyDescent="0.35">
      <c r="B22" s="260" t="s">
        <v>853</v>
      </c>
    </row>
    <row r="23" spans="2:19" ht="21.65" customHeight="1" x14ac:dyDescent="0.35">
      <c r="B23" s="307" t="s">
        <v>854</v>
      </c>
      <c r="C23" s="307"/>
      <c r="D23" s="307"/>
      <c r="E23" s="307"/>
      <c r="F23" s="307"/>
      <c r="G23" s="307"/>
      <c r="H23" s="307"/>
      <c r="I23" s="307"/>
      <c r="J23" s="307"/>
      <c r="K23" s="307"/>
      <c r="L23" s="307"/>
      <c r="M23" s="307"/>
      <c r="N23" s="307"/>
      <c r="O23" s="307"/>
      <c r="P23" s="307"/>
      <c r="Q23" s="307"/>
      <c r="R23" s="307"/>
      <c r="S23" s="307"/>
    </row>
    <row r="24" spans="2:19" ht="19" customHeight="1" x14ac:dyDescent="0.35">
      <c r="B24" s="307" t="s">
        <v>855</v>
      </c>
      <c r="C24" s="307"/>
      <c r="D24" s="307"/>
      <c r="E24" s="307"/>
      <c r="F24" s="307"/>
      <c r="G24" s="307"/>
      <c r="H24" s="307"/>
      <c r="I24" s="307"/>
      <c r="J24" s="307"/>
      <c r="K24" s="307"/>
      <c r="L24" s="307"/>
      <c r="M24" s="307"/>
      <c r="N24" s="307"/>
      <c r="O24" s="307"/>
      <c r="P24" s="307"/>
      <c r="Q24" s="307"/>
      <c r="R24" s="307"/>
    </row>
    <row r="26" spans="2:19" x14ac:dyDescent="0.35">
      <c r="B26" s="260" t="s">
        <v>856</v>
      </c>
    </row>
    <row r="27" spans="2:19" ht="33.65" customHeight="1" x14ac:dyDescent="0.35">
      <c r="B27" s="307" t="s">
        <v>857</v>
      </c>
      <c r="C27" s="307"/>
      <c r="D27" s="307"/>
      <c r="E27" s="307"/>
      <c r="F27" s="307"/>
      <c r="G27" s="307"/>
      <c r="H27" s="307"/>
      <c r="I27" s="307"/>
      <c r="J27" s="307"/>
      <c r="K27" s="307"/>
      <c r="L27" s="307"/>
      <c r="M27" s="307"/>
      <c r="N27" s="307"/>
      <c r="O27" s="307"/>
      <c r="P27" s="307"/>
      <c r="Q27" s="307"/>
      <c r="R27" s="307"/>
      <c r="S27" s="307"/>
    </row>
    <row r="29" spans="2:19" x14ac:dyDescent="0.35">
      <c r="B29" s="260" t="s">
        <v>858</v>
      </c>
    </row>
    <row r="30" spans="2:19" ht="32.15" customHeight="1" x14ac:dyDescent="0.35">
      <c r="B30" s="307" t="s">
        <v>859</v>
      </c>
      <c r="C30" s="307"/>
      <c r="D30" s="307"/>
      <c r="E30" s="307"/>
      <c r="F30" s="307"/>
      <c r="G30" s="307"/>
      <c r="H30" s="307"/>
      <c r="I30" s="307"/>
      <c r="J30" s="307"/>
      <c r="K30" s="307"/>
      <c r="L30" s="307"/>
      <c r="M30" s="307"/>
      <c r="N30" s="307"/>
      <c r="O30" s="307"/>
      <c r="P30" s="307"/>
      <c r="Q30" s="307"/>
      <c r="R30" s="307"/>
      <c r="S30" s="307"/>
    </row>
    <row r="31" spans="2:19" ht="21" customHeight="1" x14ac:dyDescent="0.35">
      <c r="B31" s="307" t="s">
        <v>860</v>
      </c>
      <c r="C31" s="307"/>
      <c r="D31" s="307"/>
      <c r="E31" s="307"/>
      <c r="F31" s="307"/>
      <c r="G31" s="307"/>
      <c r="H31" s="307"/>
      <c r="I31" s="307"/>
      <c r="J31" s="307"/>
      <c r="K31" s="307"/>
      <c r="L31" s="307"/>
      <c r="M31" s="307"/>
      <c r="N31" s="307"/>
      <c r="O31" s="307"/>
      <c r="P31" s="307"/>
      <c r="Q31" s="307"/>
      <c r="R31" s="307"/>
    </row>
    <row r="33" spans="2:19" x14ac:dyDescent="0.35">
      <c r="B33" s="260" t="s">
        <v>861</v>
      </c>
    </row>
    <row r="34" spans="2:19" ht="18" customHeight="1" x14ac:dyDescent="0.35">
      <c r="B34" s="306" t="s">
        <v>862</v>
      </c>
      <c r="C34" s="306"/>
      <c r="D34" s="306"/>
      <c r="E34" s="306"/>
      <c r="F34" s="306"/>
      <c r="G34" s="306"/>
      <c r="H34" s="306"/>
      <c r="I34" s="306"/>
      <c r="J34" s="306"/>
      <c r="K34" s="306"/>
      <c r="L34" s="306"/>
      <c r="M34" s="306"/>
      <c r="N34" s="306"/>
      <c r="O34" s="306"/>
      <c r="P34" s="306"/>
      <c r="Q34" s="306"/>
      <c r="R34" s="306"/>
    </row>
    <row r="35" spans="2:19" ht="18" customHeight="1" x14ac:dyDescent="0.35">
      <c r="B35" s="306" t="s">
        <v>863</v>
      </c>
      <c r="C35" s="306"/>
      <c r="D35" s="306"/>
      <c r="E35" s="306"/>
      <c r="F35" s="306"/>
      <c r="G35" s="306"/>
      <c r="H35" s="306"/>
      <c r="I35" s="306"/>
      <c r="J35" s="306"/>
      <c r="K35" s="306"/>
      <c r="L35" s="306"/>
      <c r="M35" s="306"/>
      <c r="N35" s="306"/>
      <c r="O35" s="306"/>
      <c r="P35" s="306"/>
      <c r="Q35" s="306"/>
      <c r="R35" s="306"/>
    </row>
    <row r="36" spans="2:19" ht="18" customHeight="1" x14ac:dyDescent="0.35">
      <c r="B36" s="306" t="s">
        <v>864</v>
      </c>
      <c r="C36" s="306"/>
      <c r="D36" s="306"/>
      <c r="E36" s="306"/>
      <c r="F36" s="306"/>
      <c r="G36" s="306"/>
      <c r="H36" s="306"/>
      <c r="I36" s="306"/>
      <c r="J36" s="306"/>
      <c r="K36" s="306"/>
      <c r="L36" s="306"/>
      <c r="M36" s="306"/>
      <c r="N36" s="306"/>
      <c r="O36" s="306"/>
      <c r="P36" s="306"/>
      <c r="Q36" s="306"/>
      <c r="R36" s="306"/>
    </row>
    <row r="38" spans="2:19" x14ac:dyDescent="0.35">
      <c r="B38" s="260" t="s">
        <v>865</v>
      </c>
    </row>
    <row r="39" spans="2:19" ht="33" customHeight="1" x14ac:dyDescent="0.35">
      <c r="B39" s="307" t="s">
        <v>866</v>
      </c>
      <c r="C39" s="307"/>
      <c r="D39" s="307"/>
      <c r="E39" s="307"/>
      <c r="F39" s="307"/>
      <c r="G39" s="307"/>
      <c r="H39" s="307"/>
      <c r="I39" s="307"/>
      <c r="J39" s="307"/>
      <c r="K39" s="307"/>
      <c r="L39" s="307"/>
      <c r="M39" s="307"/>
      <c r="N39" s="307"/>
      <c r="O39" s="307"/>
      <c r="P39" s="307"/>
      <c r="Q39" s="307"/>
      <c r="R39" s="307"/>
      <c r="S39" s="307"/>
    </row>
    <row r="40" spans="2:19" ht="19.5" customHeight="1" x14ac:dyDescent="0.35">
      <c r="B40" s="306" t="s">
        <v>867</v>
      </c>
      <c r="C40" s="306"/>
      <c r="D40" s="306"/>
      <c r="E40" s="306"/>
      <c r="F40" s="306"/>
      <c r="G40" s="306"/>
      <c r="H40" s="306"/>
      <c r="I40" s="306"/>
      <c r="J40" s="306"/>
      <c r="K40" s="306"/>
      <c r="L40" s="306"/>
      <c r="M40" s="306"/>
      <c r="N40" s="306"/>
      <c r="O40" s="306"/>
      <c r="P40" s="306"/>
      <c r="Q40" s="306"/>
      <c r="R40" s="306"/>
    </row>
    <row r="42" spans="2:19" x14ac:dyDescent="0.35">
      <c r="B42" s="260" t="s">
        <v>868</v>
      </c>
    </row>
    <row r="43" spans="2:19" ht="19.5" customHeight="1" x14ac:dyDescent="0.35">
      <c r="B43" s="307" t="s">
        <v>869</v>
      </c>
      <c r="C43" s="307"/>
      <c r="D43" s="307"/>
      <c r="E43" s="307"/>
      <c r="F43" s="307"/>
      <c r="G43" s="307"/>
      <c r="H43" s="307"/>
      <c r="I43" s="307"/>
      <c r="J43" s="307"/>
      <c r="K43" s="307"/>
      <c r="L43" s="307"/>
      <c r="M43" s="307"/>
      <c r="N43" s="307"/>
      <c r="O43" s="307"/>
      <c r="P43" s="307"/>
      <c r="Q43" s="307"/>
      <c r="R43" s="307"/>
      <c r="S43" s="307"/>
    </row>
    <row r="44" spans="2:19" ht="20.5" customHeight="1" x14ac:dyDescent="0.35">
      <c r="B44" s="306" t="s">
        <v>911</v>
      </c>
      <c r="C44" s="306"/>
      <c r="D44" s="306"/>
      <c r="E44" s="306"/>
      <c r="F44" s="306"/>
      <c r="G44" s="306"/>
      <c r="H44" s="306"/>
      <c r="I44" s="306"/>
      <c r="J44" s="306"/>
      <c r="K44" s="306"/>
      <c r="L44" s="306"/>
      <c r="M44" s="306"/>
      <c r="N44" s="306"/>
      <c r="O44" s="306"/>
      <c r="P44" s="306"/>
      <c r="Q44" s="306"/>
      <c r="R44" s="306"/>
    </row>
    <row r="46" spans="2:19" ht="15.5" x14ac:dyDescent="0.35">
      <c r="B46" s="310" t="s">
        <v>870</v>
      </c>
      <c r="C46" s="311"/>
      <c r="D46" s="311"/>
      <c r="E46" s="311"/>
      <c r="F46" s="311"/>
      <c r="G46" s="311"/>
      <c r="H46" s="311"/>
      <c r="I46" s="311"/>
      <c r="J46" s="311"/>
      <c r="K46" s="311"/>
      <c r="L46" s="311"/>
      <c r="M46" s="311"/>
      <c r="N46" s="311"/>
      <c r="O46" s="311"/>
      <c r="P46" s="311"/>
      <c r="Q46" s="311"/>
      <c r="R46" s="311"/>
      <c r="S46" s="311"/>
    </row>
    <row r="48" spans="2:19" ht="31" customHeight="1" x14ac:dyDescent="0.35">
      <c r="B48" s="307" t="s">
        <v>871</v>
      </c>
      <c r="C48" s="307"/>
      <c r="D48" s="307"/>
      <c r="E48" s="307"/>
      <c r="F48" s="307"/>
      <c r="G48" s="307"/>
      <c r="H48" s="307"/>
      <c r="I48" s="307"/>
      <c r="J48" s="307"/>
      <c r="K48" s="307"/>
      <c r="L48" s="307"/>
      <c r="M48" s="307"/>
      <c r="N48" s="307"/>
      <c r="O48" s="307"/>
      <c r="P48" s="307"/>
      <c r="Q48" s="307"/>
      <c r="R48" s="307"/>
      <c r="S48" s="307"/>
    </row>
    <row r="49" spans="2:19" ht="22" customHeight="1" x14ac:dyDescent="0.35">
      <c r="B49" s="260" t="s">
        <v>872</v>
      </c>
    </row>
    <row r="50" spans="2:19" ht="31" customHeight="1" x14ac:dyDescent="0.35">
      <c r="B50" s="307" t="s">
        <v>873</v>
      </c>
      <c r="C50" s="307"/>
      <c r="D50" s="307"/>
      <c r="E50" s="307"/>
      <c r="F50" s="307"/>
      <c r="G50" s="307"/>
      <c r="H50" s="307"/>
      <c r="I50" s="307"/>
      <c r="J50" s="307"/>
      <c r="K50" s="307"/>
      <c r="L50" s="307"/>
      <c r="M50" s="307"/>
      <c r="N50" s="307"/>
      <c r="O50" s="307"/>
      <c r="P50" s="307"/>
      <c r="Q50" s="307"/>
      <c r="R50" s="307"/>
      <c r="S50" s="307"/>
    </row>
    <row r="52" spans="2:19" ht="15.5" x14ac:dyDescent="0.35">
      <c r="B52" s="310" t="s">
        <v>912</v>
      </c>
      <c r="C52" s="311"/>
      <c r="D52" s="311"/>
      <c r="E52" s="311"/>
      <c r="F52" s="311"/>
      <c r="G52" s="311"/>
      <c r="H52" s="311"/>
      <c r="I52" s="311"/>
      <c r="J52" s="311"/>
      <c r="K52" s="311"/>
      <c r="L52" s="311"/>
      <c r="M52" s="311"/>
      <c r="N52" s="311"/>
      <c r="O52" s="311"/>
      <c r="P52" s="311"/>
      <c r="Q52" s="311"/>
      <c r="R52" s="311"/>
      <c r="S52" s="311"/>
    </row>
    <row r="54" spans="2:19" ht="31" customHeight="1" x14ac:dyDescent="0.35">
      <c r="B54" s="307" t="s">
        <v>913</v>
      </c>
      <c r="C54" s="307"/>
      <c r="D54" s="307"/>
      <c r="E54" s="307"/>
      <c r="F54" s="307"/>
      <c r="G54" s="307"/>
      <c r="H54" s="307"/>
      <c r="I54" s="307"/>
      <c r="J54" s="307"/>
      <c r="K54" s="307"/>
      <c r="L54" s="307"/>
      <c r="M54" s="307"/>
      <c r="N54" s="307"/>
      <c r="O54" s="307"/>
      <c r="P54" s="307"/>
      <c r="Q54" s="307"/>
      <c r="R54" s="307"/>
      <c r="S54" s="307"/>
    </row>
    <row r="55" spans="2:19" ht="16.5" customHeight="1" x14ac:dyDescent="0.35">
      <c r="B55" s="125"/>
      <c r="C55" s="125"/>
      <c r="D55" s="125"/>
      <c r="E55" s="125"/>
      <c r="F55" s="125"/>
      <c r="G55" s="125"/>
      <c r="H55" s="125"/>
      <c r="I55" s="125"/>
      <c r="J55" s="125"/>
      <c r="K55" s="125"/>
      <c r="L55" s="125"/>
      <c r="M55" s="125"/>
      <c r="N55" s="125"/>
      <c r="O55" s="125"/>
      <c r="P55" s="125"/>
      <c r="Q55" s="125"/>
      <c r="R55" s="125"/>
      <c r="S55" s="125"/>
    </row>
    <row r="56" spans="2:19" ht="15.5" x14ac:dyDescent="0.35">
      <c r="B56" s="262" t="s">
        <v>874</v>
      </c>
      <c r="C56" s="263"/>
      <c r="D56" s="263"/>
      <c r="E56" s="263"/>
      <c r="F56" s="263"/>
      <c r="G56" s="263"/>
      <c r="H56" s="263"/>
      <c r="I56" s="263"/>
      <c r="J56" s="263"/>
      <c r="K56" s="263"/>
      <c r="L56" s="263"/>
      <c r="M56" s="263"/>
      <c r="N56" s="263"/>
      <c r="O56" s="263"/>
      <c r="P56" s="263"/>
      <c r="Q56" s="263"/>
      <c r="R56" s="263"/>
      <c r="S56" s="263"/>
    </row>
    <row r="57" spans="2:19" ht="18.649999999999999" customHeight="1" x14ac:dyDescent="0.35">
      <c r="B57" s="260" t="s">
        <v>875</v>
      </c>
    </row>
    <row r="58" spans="2:19" x14ac:dyDescent="0.35">
      <c r="B58" s="306" t="s">
        <v>876</v>
      </c>
      <c r="C58" s="306"/>
      <c r="D58" s="306"/>
      <c r="E58" s="306"/>
      <c r="F58" s="306"/>
      <c r="G58" s="306"/>
      <c r="H58" s="306"/>
      <c r="I58" s="306"/>
      <c r="J58" s="306"/>
      <c r="K58" s="306"/>
      <c r="L58" s="306"/>
      <c r="M58" s="306"/>
      <c r="N58" s="306"/>
      <c r="O58" s="306"/>
      <c r="P58" s="306"/>
      <c r="Q58" s="306"/>
      <c r="R58" s="306"/>
      <c r="S58" s="306"/>
    </row>
    <row r="60" spans="2:19" x14ac:dyDescent="0.35">
      <c r="B60" s="260" t="s">
        <v>877</v>
      </c>
    </row>
    <row r="61" spans="2:19" ht="32.5" customHeight="1" x14ac:dyDescent="0.35">
      <c r="B61" s="307" t="s">
        <v>878</v>
      </c>
      <c r="C61" s="307"/>
      <c r="D61" s="307"/>
      <c r="E61" s="307"/>
      <c r="F61" s="307"/>
      <c r="G61" s="307"/>
      <c r="H61" s="307"/>
      <c r="I61" s="307"/>
      <c r="J61" s="307"/>
      <c r="K61" s="307"/>
      <c r="L61" s="307"/>
      <c r="M61" s="307"/>
      <c r="N61" s="307"/>
      <c r="O61" s="307"/>
      <c r="P61" s="307"/>
      <c r="Q61" s="307"/>
      <c r="R61" s="307"/>
      <c r="S61" s="307"/>
    </row>
    <row r="62" spans="2:19" x14ac:dyDescent="0.35">
      <c r="B62" s="125"/>
      <c r="C62" s="125"/>
      <c r="D62" s="125"/>
      <c r="E62" s="125"/>
      <c r="F62" s="125"/>
      <c r="G62" s="125"/>
      <c r="H62" s="125"/>
      <c r="I62" s="125"/>
      <c r="J62" s="125"/>
      <c r="K62" s="125"/>
      <c r="L62" s="125"/>
      <c r="M62" s="125"/>
      <c r="N62" s="125"/>
      <c r="O62" s="125"/>
      <c r="P62" s="125"/>
      <c r="Q62" s="125"/>
      <c r="R62" s="125"/>
      <c r="S62" s="125"/>
    </row>
    <row r="63" spans="2:19" ht="21.65" customHeight="1" x14ac:dyDescent="0.35">
      <c r="B63" s="261" t="s">
        <v>879</v>
      </c>
    </row>
    <row r="64" spans="2:19" x14ac:dyDescent="0.35">
      <c r="B64" s="308" t="s">
        <v>1</v>
      </c>
      <c r="C64" s="308"/>
      <c r="D64" s="309" t="s">
        <v>880</v>
      </c>
      <c r="E64" s="309"/>
      <c r="F64" s="309"/>
      <c r="G64" s="309" t="s">
        <v>881</v>
      </c>
      <c r="H64" s="309"/>
      <c r="I64" s="308" t="s">
        <v>882</v>
      </c>
      <c r="J64" s="308"/>
      <c r="K64" s="308"/>
      <c r="L64" s="308"/>
    </row>
    <row r="65" spans="2:19" x14ac:dyDescent="0.35">
      <c r="B65" s="308"/>
      <c r="C65" s="308"/>
      <c r="D65" s="309"/>
      <c r="E65" s="309"/>
      <c r="F65" s="309"/>
      <c r="G65" s="309"/>
      <c r="H65" s="309"/>
      <c r="I65" s="308"/>
      <c r="J65" s="308"/>
      <c r="K65" s="308"/>
      <c r="L65" s="308"/>
    </row>
    <row r="66" spans="2:19" ht="14.5" customHeight="1" x14ac:dyDescent="0.35">
      <c r="B66" s="301" t="s">
        <v>2</v>
      </c>
      <c r="C66" s="301"/>
      <c r="D66" s="301" t="s">
        <v>883</v>
      </c>
      <c r="E66" s="301"/>
      <c r="F66" s="301"/>
      <c r="G66" s="301" t="s">
        <v>884</v>
      </c>
      <c r="H66" s="301"/>
      <c r="I66" s="305" t="s">
        <v>885</v>
      </c>
      <c r="J66" s="305"/>
      <c r="K66" s="305"/>
      <c r="L66" s="305"/>
    </row>
    <row r="67" spans="2:19" x14ac:dyDescent="0.35">
      <c r="B67" s="303" t="s">
        <v>3</v>
      </c>
      <c r="C67" s="303"/>
      <c r="D67" s="303" t="s">
        <v>886</v>
      </c>
      <c r="E67" s="303"/>
      <c r="F67" s="303"/>
      <c r="G67" s="303" t="s">
        <v>887</v>
      </c>
      <c r="H67" s="303"/>
      <c r="I67" s="304"/>
      <c r="J67" s="304"/>
      <c r="K67" s="304"/>
      <c r="L67" s="304"/>
    </row>
    <row r="68" spans="2:19" x14ac:dyDescent="0.35">
      <c r="B68" s="301" t="s">
        <v>4</v>
      </c>
      <c r="C68" s="301"/>
      <c r="D68" s="301" t="s">
        <v>888</v>
      </c>
      <c r="E68" s="301"/>
      <c r="F68" s="301"/>
      <c r="G68" s="301" t="s">
        <v>889</v>
      </c>
      <c r="H68" s="301"/>
      <c r="I68" s="302"/>
      <c r="J68" s="302"/>
      <c r="K68" s="302"/>
      <c r="L68" s="302"/>
    </row>
    <row r="69" spans="2:19" x14ac:dyDescent="0.35">
      <c r="B69" s="303" t="s">
        <v>5</v>
      </c>
      <c r="C69" s="303"/>
      <c r="D69" s="303" t="s">
        <v>890</v>
      </c>
      <c r="E69" s="303"/>
      <c r="F69" s="303"/>
      <c r="G69" s="303" t="s">
        <v>891</v>
      </c>
      <c r="H69" s="303"/>
      <c r="I69" s="304" t="s">
        <v>892</v>
      </c>
      <c r="J69" s="304"/>
      <c r="K69" s="304"/>
      <c r="L69" s="304"/>
    </row>
    <row r="72" spans="2:19" x14ac:dyDescent="0.35">
      <c r="B72" s="277" t="s">
        <v>893</v>
      </c>
      <c r="C72" s="277"/>
      <c r="D72" s="277"/>
      <c r="E72" s="277"/>
      <c r="F72" s="277"/>
      <c r="G72" s="277"/>
      <c r="H72" s="277"/>
      <c r="I72" s="277"/>
      <c r="J72" s="277"/>
      <c r="K72" s="277"/>
      <c r="L72" s="278" t="s">
        <v>894</v>
      </c>
      <c r="M72" s="278"/>
      <c r="N72" s="278"/>
      <c r="O72" s="278"/>
      <c r="P72" s="278"/>
      <c r="Q72" s="278"/>
      <c r="R72" s="278"/>
      <c r="S72" s="278"/>
    </row>
    <row r="73" spans="2:19" ht="14.5" customHeight="1" x14ac:dyDescent="0.35">
      <c r="B73" s="279" t="s">
        <v>895</v>
      </c>
      <c r="C73" s="280"/>
      <c r="D73" s="280"/>
      <c r="E73" s="280"/>
      <c r="F73" s="280"/>
      <c r="G73" s="280"/>
      <c r="H73" s="280"/>
      <c r="I73" s="280"/>
      <c r="J73" s="280"/>
      <c r="K73" s="281"/>
      <c r="L73" s="282" t="s">
        <v>896</v>
      </c>
      <c r="M73" s="283"/>
      <c r="N73" s="283"/>
      <c r="O73" s="283"/>
      <c r="P73" s="283"/>
      <c r="Q73" s="283"/>
      <c r="R73" s="283"/>
      <c r="S73" s="284"/>
    </row>
    <row r="74" spans="2:19" x14ac:dyDescent="0.35">
      <c r="B74" s="291" t="s">
        <v>897</v>
      </c>
      <c r="C74" s="292"/>
      <c r="D74" s="292"/>
      <c r="E74" s="292"/>
      <c r="F74" s="292"/>
      <c r="G74" s="292"/>
      <c r="H74" s="292"/>
      <c r="I74" s="292"/>
      <c r="J74" s="292"/>
      <c r="K74" s="293"/>
      <c r="L74" s="285"/>
      <c r="M74" s="286"/>
      <c r="N74" s="286"/>
      <c r="O74" s="286"/>
      <c r="P74" s="286"/>
      <c r="Q74" s="286"/>
      <c r="R74" s="286"/>
      <c r="S74" s="287"/>
    </row>
    <row r="75" spans="2:19" x14ac:dyDescent="0.35">
      <c r="B75" s="291" t="s">
        <v>898</v>
      </c>
      <c r="C75" s="292"/>
      <c r="D75" s="292"/>
      <c r="E75" s="292"/>
      <c r="F75" s="292"/>
      <c r="G75" s="292"/>
      <c r="H75" s="292"/>
      <c r="I75" s="292"/>
      <c r="J75" s="292"/>
      <c r="K75" s="293"/>
      <c r="L75" s="285"/>
      <c r="M75" s="286"/>
      <c r="N75" s="286"/>
      <c r="O75" s="286"/>
      <c r="P75" s="286"/>
      <c r="Q75" s="286"/>
      <c r="R75" s="286"/>
      <c r="S75" s="287"/>
    </row>
    <row r="76" spans="2:19" x14ac:dyDescent="0.35">
      <c r="B76" s="291" t="s">
        <v>899</v>
      </c>
      <c r="C76" s="292"/>
      <c r="D76" s="292"/>
      <c r="E76" s="292"/>
      <c r="F76" s="292"/>
      <c r="G76" s="292"/>
      <c r="H76" s="292"/>
      <c r="I76" s="292"/>
      <c r="J76" s="292"/>
      <c r="K76" s="293"/>
      <c r="L76" s="285"/>
      <c r="M76" s="286"/>
      <c r="N76" s="286"/>
      <c r="O76" s="286"/>
      <c r="P76" s="286"/>
      <c r="Q76" s="286"/>
      <c r="R76" s="286"/>
      <c r="S76" s="287"/>
    </row>
    <row r="77" spans="2:19" x14ac:dyDescent="0.35">
      <c r="B77" s="294" t="s">
        <v>900</v>
      </c>
      <c r="C77" s="295"/>
      <c r="D77" s="295"/>
      <c r="E77" s="295"/>
      <c r="F77" s="295"/>
      <c r="G77" s="295"/>
      <c r="H77" s="295"/>
      <c r="I77" s="295"/>
      <c r="J77" s="295"/>
      <c r="K77" s="296"/>
      <c r="L77" s="285"/>
      <c r="M77" s="286"/>
      <c r="N77" s="286"/>
      <c r="O77" s="286"/>
      <c r="P77" s="286"/>
      <c r="Q77" s="286"/>
      <c r="R77" s="286"/>
      <c r="S77" s="287"/>
    </row>
    <row r="78" spans="2:19" x14ac:dyDescent="0.35">
      <c r="B78" s="297"/>
      <c r="C78" s="295"/>
      <c r="D78" s="295"/>
      <c r="E78" s="295"/>
      <c r="F78" s="295"/>
      <c r="G78" s="295"/>
      <c r="H78" s="295"/>
      <c r="I78" s="295"/>
      <c r="J78" s="295"/>
      <c r="K78" s="296"/>
      <c r="L78" s="285"/>
      <c r="M78" s="286"/>
      <c r="N78" s="286"/>
      <c r="O78" s="286"/>
      <c r="P78" s="286"/>
      <c r="Q78" s="286"/>
      <c r="R78" s="286"/>
      <c r="S78" s="287"/>
    </row>
    <row r="79" spans="2:19" x14ac:dyDescent="0.35">
      <c r="B79" s="297"/>
      <c r="C79" s="295"/>
      <c r="D79" s="295"/>
      <c r="E79" s="295"/>
      <c r="F79" s="295"/>
      <c r="G79" s="295"/>
      <c r="H79" s="295"/>
      <c r="I79" s="295"/>
      <c r="J79" s="295"/>
      <c r="K79" s="296"/>
      <c r="L79" s="285"/>
      <c r="M79" s="286"/>
      <c r="N79" s="286"/>
      <c r="O79" s="286"/>
      <c r="P79" s="286"/>
      <c r="Q79" s="286"/>
      <c r="R79" s="286"/>
      <c r="S79" s="287"/>
    </row>
    <row r="80" spans="2:19" x14ac:dyDescent="0.35">
      <c r="B80" s="297"/>
      <c r="C80" s="295"/>
      <c r="D80" s="295"/>
      <c r="E80" s="295"/>
      <c r="F80" s="295"/>
      <c r="G80" s="295"/>
      <c r="H80" s="295"/>
      <c r="I80" s="295"/>
      <c r="J80" s="295"/>
      <c r="K80" s="296"/>
      <c r="L80" s="285"/>
      <c r="M80" s="286"/>
      <c r="N80" s="286"/>
      <c r="O80" s="286"/>
      <c r="P80" s="286"/>
      <c r="Q80" s="286"/>
      <c r="R80" s="286"/>
      <c r="S80" s="287"/>
    </row>
    <row r="81" spans="2:19" x14ac:dyDescent="0.35">
      <c r="B81" s="297"/>
      <c r="C81" s="295"/>
      <c r="D81" s="295"/>
      <c r="E81" s="295"/>
      <c r="F81" s="295"/>
      <c r="G81" s="295"/>
      <c r="H81" s="295"/>
      <c r="I81" s="295"/>
      <c r="J81" s="295"/>
      <c r="K81" s="296"/>
      <c r="L81" s="285"/>
      <c r="M81" s="286"/>
      <c r="N81" s="286"/>
      <c r="O81" s="286"/>
      <c r="P81" s="286"/>
      <c r="Q81" s="286"/>
      <c r="R81" s="286"/>
      <c r="S81" s="287"/>
    </row>
    <row r="82" spans="2:19" x14ac:dyDescent="0.35">
      <c r="B82" s="298"/>
      <c r="C82" s="299"/>
      <c r="D82" s="299"/>
      <c r="E82" s="299"/>
      <c r="F82" s="299"/>
      <c r="G82" s="299"/>
      <c r="H82" s="299"/>
      <c r="I82" s="299"/>
      <c r="J82" s="299"/>
      <c r="K82" s="300"/>
      <c r="L82" s="288"/>
      <c r="M82" s="289"/>
      <c r="N82" s="289"/>
      <c r="O82" s="289"/>
      <c r="P82" s="289"/>
      <c r="Q82" s="289"/>
      <c r="R82" s="289"/>
      <c r="S82" s="290"/>
    </row>
    <row r="83" spans="2:19" ht="48" customHeight="1" x14ac:dyDescent="0.35">
      <c r="B83" s="265" t="s">
        <v>901</v>
      </c>
      <c r="C83" s="266"/>
      <c r="D83" s="266"/>
      <c r="E83" s="266"/>
      <c r="F83" s="266"/>
      <c r="G83" s="266"/>
      <c r="H83" s="266"/>
      <c r="I83" s="266"/>
      <c r="J83" s="266"/>
      <c r="K83" s="266"/>
      <c r="L83" s="266"/>
      <c r="M83" s="266"/>
      <c r="N83" s="266"/>
      <c r="O83" s="266"/>
      <c r="P83" s="266"/>
      <c r="Q83" s="266"/>
      <c r="R83" s="266"/>
      <c r="S83" s="267"/>
    </row>
    <row r="84" spans="2:19" x14ac:dyDescent="0.35">
      <c r="B84" s="268" t="s">
        <v>902</v>
      </c>
      <c r="C84" s="269"/>
      <c r="D84" s="269"/>
      <c r="E84" s="269"/>
      <c r="F84" s="269"/>
      <c r="G84" s="269"/>
      <c r="H84" s="269"/>
      <c r="I84" s="269"/>
      <c r="J84" s="269"/>
      <c r="K84" s="269"/>
      <c r="L84" s="269"/>
      <c r="M84" s="269"/>
      <c r="N84" s="269"/>
      <c r="O84" s="269"/>
      <c r="P84" s="269"/>
      <c r="Q84" s="269"/>
      <c r="R84" s="269"/>
      <c r="S84" s="270"/>
    </row>
    <row r="85" spans="2:19" x14ac:dyDescent="0.35">
      <c r="B85" s="268" t="s">
        <v>903</v>
      </c>
      <c r="C85" s="269"/>
      <c r="D85" s="269"/>
      <c r="E85" s="269"/>
      <c r="F85" s="269"/>
      <c r="G85" s="269"/>
      <c r="H85" s="269"/>
      <c r="I85" s="269"/>
      <c r="J85" s="269"/>
      <c r="K85" s="269"/>
      <c r="L85" s="269"/>
      <c r="M85" s="269"/>
      <c r="N85" s="269"/>
      <c r="O85" s="269"/>
      <c r="P85" s="269"/>
      <c r="Q85" s="269"/>
      <c r="R85" s="269"/>
      <c r="S85" s="270"/>
    </row>
    <row r="86" spans="2:19" x14ac:dyDescent="0.35">
      <c r="B86" s="268" t="s">
        <v>904</v>
      </c>
      <c r="C86" s="269"/>
      <c r="D86" s="269"/>
      <c r="E86" s="269"/>
      <c r="F86" s="269"/>
      <c r="G86" s="269"/>
      <c r="H86" s="269"/>
      <c r="I86" s="269"/>
      <c r="J86" s="269"/>
      <c r="K86" s="269"/>
      <c r="L86" s="269"/>
      <c r="M86" s="269"/>
      <c r="N86" s="269"/>
      <c r="O86" s="269"/>
      <c r="P86" s="269"/>
      <c r="Q86" s="269"/>
      <c r="R86" s="269"/>
      <c r="S86" s="270"/>
    </row>
    <row r="87" spans="2:19" ht="28.5" customHeight="1" x14ac:dyDescent="0.35">
      <c r="B87" s="271" t="s">
        <v>905</v>
      </c>
      <c r="C87" s="272"/>
      <c r="D87" s="272"/>
      <c r="E87" s="272"/>
      <c r="F87" s="272"/>
      <c r="G87" s="272"/>
      <c r="H87" s="272"/>
      <c r="I87" s="272"/>
      <c r="J87" s="272"/>
      <c r="K87" s="272"/>
      <c r="L87" s="272"/>
      <c r="M87" s="272"/>
      <c r="N87" s="272"/>
      <c r="O87" s="272"/>
      <c r="P87" s="272"/>
      <c r="Q87" s="272"/>
      <c r="R87" s="272"/>
      <c r="S87" s="273"/>
    </row>
    <row r="88" spans="2:19" x14ac:dyDescent="0.35">
      <c r="B88" s="274" t="s">
        <v>906</v>
      </c>
      <c r="C88" s="275"/>
      <c r="D88" s="275"/>
      <c r="E88" s="275"/>
      <c r="F88" s="275"/>
      <c r="G88" s="275"/>
      <c r="H88" s="275"/>
      <c r="I88" s="275"/>
      <c r="J88" s="275"/>
      <c r="K88" s="275"/>
      <c r="L88" s="275"/>
      <c r="M88" s="275"/>
      <c r="N88" s="275"/>
      <c r="O88" s="275"/>
      <c r="P88" s="275"/>
      <c r="Q88" s="275"/>
      <c r="R88" s="275"/>
      <c r="S88" s="276"/>
    </row>
    <row r="91" spans="2:19" ht="15.5" x14ac:dyDescent="0.35">
      <c r="B91" s="262" t="s">
        <v>907</v>
      </c>
      <c r="C91" s="263"/>
      <c r="D91" s="263"/>
      <c r="E91" s="263"/>
      <c r="F91" s="263"/>
      <c r="G91" s="263"/>
      <c r="H91" s="263"/>
      <c r="I91" s="263"/>
      <c r="J91" s="263"/>
      <c r="K91" s="263"/>
      <c r="L91" s="263"/>
      <c r="M91" s="263"/>
      <c r="N91" s="263"/>
      <c r="O91" s="263"/>
      <c r="P91" s="263"/>
      <c r="Q91" s="263"/>
      <c r="R91" s="263"/>
      <c r="S91" s="263"/>
    </row>
    <row r="93" spans="2:19" ht="15.5" x14ac:dyDescent="0.35">
      <c r="B93" s="264" t="s">
        <v>908</v>
      </c>
      <c r="C93" s="264"/>
      <c r="D93" s="264"/>
      <c r="E93" s="264"/>
      <c r="F93" s="264"/>
      <c r="G93" s="264"/>
      <c r="H93" s="264"/>
      <c r="I93" s="264"/>
      <c r="J93" s="264"/>
      <c r="K93" s="264"/>
      <c r="L93" s="264"/>
      <c r="M93" s="264"/>
      <c r="N93" s="264"/>
      <c r="O93" s="264"/>
      <c r="P93" s="264"/>
      <c r="Q93" s="264"/>
      <c r="R93" s="264"/>
      <c r="S93" s="264"/>
    </row>
  </sheetData>
  <sheetProtection sheet="1" objects="1" scenarios="1"/>
  <mergeCells count="70">
    <mergeCell ref="B11:S11"/>
    <mergeCell ref="B52:S52"/>
    <mergeCell ref="B54:S54"/>
    <mergeCell ref="B1:S1"/>
    <mergeCell ref="B2:S2"/>
    <mergeCell ref="B4:S4"/>
    <mergeCell ref="B6:S6"/>
    <mergeCell ref="B8:S8"/>
    <mergeCell ref="B30:S30"/>
    <mergeCell ref="B12:S12"/>
    <mergeCell ref="B13:S13"/>
    <mergeCell ref="B14:S14"/>
    <mergeCell ref="B15:R15"/>
    <mergeCell ref="B17:S17"/>
    <mergeCell ref="B18:S18"/>
    <mergeCell ref="B19:S19"/>
    <mergeCell ref="B20:S20"/>
    <mergeCell ref="B23:S23"/>
    <mergeCell ref="B24:R24"/>
    <mergeCell ref="B27:S27"/>
    <mergeCell ref="B56:S56"/>
    <mergeCell ref="B31:R31"/>
    <mergeCell ref="B34:R34"/>
    <mergeCell ref="B35:R35"/>
    <mergeCell ref="B36:R36"/>
    <mergeCell ref="B39:S39"/>
    <mergeCell ref="B40:R40"/>
    <mergeCell ref="B43:S43"/>
    <mergeCell ref="B44:R44"/>
    <mergeCell ref="B46:S46"/>
    <mergeCell ref="B48:S48"/>
    <mergeCell ref="B50:S50"/>
    <mergeCell ref="B58:S58"/>
    <mergeCell ref="B61:S61"/>
    <mergeCell ref="B64:C65"/>
    <mergeCell ref="D64:F65"/>
    <mergeCell ref="G64:H65"/>
    <mergeCell ref="I64:L65"/>
    <mergeCell ref="B66:C66"/>
    <mergeCell ref="D66:F66"/>
    <mergeCell ref="G66:H66"/>
    <mergeCell ref="I66:L66"/>
    <mergeCell ref="B67:C67"/>
    <mergeCell ref="D67:F67"/>
    <mergeCell ref="G67:H67"/>
    <mergeCell ref="I67:L67"/>
    <mergeCell ref="B68:C68"/>
    <mergeCell ref="D68:F68"/>
    <mergeCell ref="G68:H68"/>
    <mergeCell ref="I68:L68"/>
    <mergeCell ref="B69:C69"/>
    <mergeCell ref="D69:F69"/>
    <mergeCell ref="G69:H69"/>
    <mergeCell ref="I69:L69"/>
    <mergeCell ref="B72:K72"/>
    <mergeCell ref="L72:S72"/>
    <mergeCell ref="B73:K73"/>
    <mergeCell ref="L73:S82"/>
    <mergeCell ref="B74:K74"/>
    <mergeCell ref="B75:K75"/>
    <mergeCell ref="B76:K76"/>
    <mergeCell ref="B77:K82"/>
    <mergeCell ref="B91:S91"/>
    <mergeCell ref="B93:S93"/>
    <mergeCell ref="B83:S83"/>
    <mergeCell ref="B84:S84"/>
    <mergeCell ref="B85:S85"/>
    <mergeCell ref="B86:S86"/>
    <mergeCell ref="B87:S87"/>
    <mergeCell ref="B88:S8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AB260-69D4-45B0-B7C3-E77C76A15EDD}">
  <sheetPr>
    <outlinePr summaryBelow="0" summaryRight="0"/>
    <pageSetUpPr fitToPage="1"/>
  </sheetPr>
  <dimension ref="A1:CM1598"/>
  <sheetViews>
    <sheetView zoomScale="80" zoomScaleNormal="80" workbookViewId="0">
      <selection activeCell="AG12" sqref="AG12:AG17"/>
    </sheetView>
  </sheetViews>
  <sheetFormatPr defaultColWidth="8.81640625" defaultRowHeight="14.5" outlineLevelRow="2" outlineLevelCol="1" x14ac:dyDescent="0.35"/>
  <cols>
    <col min="1" max="1" width="8.81640625" style="68"/>
    <col min="2" max="2" width="15.54296875" customWidth="1"/>
    <col min="3" max="3" width="10.453125" customWidth="1"/>
    <col min="4" max="4" width="10" customWidth="1"/>
    <col min="5" max="5" width="12.1796875" customWidth="1"/>
    <col min="6" max="6" width="9.453125" customWidth="1"/>
    <col min="7" max="7" width="17.453125" customWidth="1"/>
    <col min="8" max="8" width="12.54296875" customWidth="1" outlineLevel="1"/>
    <col min="9" max="9" width="8.1796875" customWidth="1" outlineLevel="1"/>
    <col min="10" max="10" width="2.54296875" customWidth="1"/>
    <col min="11" max="11" width="11.453125" customWidth="1" outlineLevel="1"/>
    <col min="12" max="12" width="10.26953125" customWidth="1" outlineLevel="1"/>
    <col min="13" max="13" width="2.54296875" customWidth="1"/>
    <col min="14" max="15" width="8.81640625" customWidth="1" outlineLevel="1"/>
    <col min="16" max="16" width="2.54296875" customWidth="1"/>
    <col min="17" max="17" width="8.81640625" customWidth="1" outlineLevel="1"/>
    <col min="18" max="18" width="12.1796875" customWidth="1" outlineLevel="1"/>
    <col min="19" max="19" width="12.1796875" hidden="1" customWidth="1" collapsed="1"/>
    <col min="20" max="21" width="12.1796875" hidden="1" customWidth="1" outlineLevel="1"/>
    <col min="22" max="22" width="12.1796875" hidden="1" customWidth="1" collapsed="1"/>
    <col min="23" max="24" width="12.1796875" hidden="1" customWidth="1" outlineLevel="1"/>
    <col min="25" max="25" width="12.1796875" hidden="1" customWidth="1" collapsed="1"/>
    <col min="26" max="27" width="12.1796875" hidden="1" customWidth="1" outlineLevel="1"/>
    <col min="28" max="28" width="12.1796875" hidden="1" customWidth="1" collapsed="1"/>
    <col min="29" max="30" width="12.1796875" hidden="1" customWidth="1"/>
    <col min="31" max="31" width="12.1796875" style="2" customWidth="1"/>
    <col min="32" max="32" width="11.81640625" style="2" customWidth="1"/>
    <col min="33" max="33" width="23.1796875" customWidth="1"/>
    <col min="34" max="34" width="17.1796875" customWidth="1"/>
    <col min="35" max="35" width="16.81640625" customWidth="1"/>
    <col min="36" max="36" width="12.7265625" customWidth="1"/>
    <col min="37" max="37" width="13.1796875" customWidth="1"/>
    <col min="41" max="86" width="8.81640625" style="2"/>
  </cols>
  <sheetData>
    <row r="1" spans="1:91" s="2" customFormat="1" ht="71.5" customHeight="1" x14ac:dyDescent="0.35">
      <c r="A1" s="68"/>
      <c r="N1" s="319" t="s">
        <v>6</v>
      </c>
      <c r="O1" s="319"/>
      <c r="P1" s="319"/>
      <c r="Q1" s="319"/>
      <c r="R1" s="319"/>
      <c r="S1" s="118"/>
      <c r="T1" s="118"/>
      <c r="U1" s="118"/>
      <c r="V1" s="118"/>
      <c r="W1" s="118"/>
      <c r="CI1"/>
      <c r="CJ1"/>
      <c r="CK1"/>
      <c r="CL1"/>
      <c r="CM1"/>
    </row>
    <row r="2" spans="1:91" s="2" customFormat="1" ht="55.4" customHeight="1" x14ac:dyDescent="0.55000000000000004">
      <c r="A2" s="69"/>
      <c r="B2" s="70" t="s">
        <v>7</v>
      </c>
      <c r="C2" s="70"/>
      <c r="D2" s="71"/>
      <c r="E2" s="71"/>
      <c r="F2" s="82" t="s">
        <v>8</v>
      </c>
      <c r="G2" s="71"/>
      <c r="H2" s="71"/>
      <c r="I2" s="3"/>
      <c r="J2" s="3"/>
      <c r="K2" s="18"/>
      <c r="L2" s="18"/>
      <c r="M2" s="18"/>
      <c r="N2" s="18"/>
      <c r="O2" s="18"/>
      <c r="P2" s="18"/>
      <c r="Q2" s="18"/>
      <c r="R2" s="18"/>
      <c r="S2" s="18"/>
      <c r="T2" s="18"/>
      <c r="U2" s="18"/>
      <c r="V2" s="18"/>
      <c r="W2" s="18"/>
      <c r="X2" s="18"/>
      <c r="Y2" s="18"/>
      <c r="Z2" s="18"/>
      <c r="AA2" s="18"/>
      <c r="AB2" s="18"/>
      <c r="AC2" s="18"/>
      <c r="AD2" s="18"/>
      <c r="AE2" s="72"/>
      <c r="AF2" s="72"/>
      <c r="CI2"/>
      <c r="CJ2"/>
      <c r="CK2"/>
      <c r="CL2"/>
      <c r="CM2"/>
    </row>
    <row r="3" spans="1:91" s="2" customFormat="1" ht="47.5" customHeight="1" x14ac:dyDescent="0.35">
      <c r="A3" s="68"/>
      <c r="B3" s="320" t="s">
        <v>9</v>
      </c>
      <c r="C3" s="321"/>
      <c r="D3" s="321"/>
      <c r="E3" s="321"/>
      <c r="F3" s="321"/>
      <c r="G3" s="321"/>
      <c r="H3" s="73"/>
      <c r="I3" s="322" t="s">
        <v>10</v>
      </c>
      <c r="J3" s="323"/>
      <c r="K3" s="323"/>
      <c r="L3" s="323"/>
      <c r="M3" s="323"/>
      <c r="N3" s="323"/>
      <c r="O3" s="323"/>
      <c r="P3" s="323"/>
      <c r="Q3" s="323"/>
      <c r="R3" s="323"/>
      <c r="S3" s="323"/>
      <c r="T3" s="323"/>
      <c r="U3" s="323"/>
      <c r="V3" s="323"/>
      <c r="W3" s="323"/>
      <c r="X3" s="323"/>
      <c r="Y3" s="323"/>
      <c r="Z3" s="323"/>
      <c r="AA3" s="323"/>
      <c r="AB3" s="323"/>
      <c r="AC3" s="323"/>
      <c r="AD3" s="323"/>
      <c r="AG3" s="324" t="s">
        <v>11</v>
      </c>
      <c r="AH3" s="326" t="s">
        <v>12</v>
      </c>
      <c r="AI3" s="326" t="s">
        <v>13</v>
      </c>
      <c r="AJ3" s="350" t="s">
        <v>14</v>
      </c>
      <c r="CI3"/>
      <c r="CJ3"/>
      <c r="CK3"/>
      <c r="CL3"/>
      <c r="CM3"/>
    </row>
    <row r="4" spans="1:91" s="2" customFormat="1" ht="9.65" customHeight="1" x14ac:dyDescent="0.35">
      <c r="A4" s="68"/>
      <c r="D4" s="74"/>
      <c r="E4" s="73"/>
      <c r="F4" s="73"/>
      <c r="G4" s="73"/>
      <c r="H4" s="73"/>
      <c r="I4" s="323"/>
      <c r="J4" s="323"/>
      <c r="K4" s="323"/>
      <c r="L4" s="323"/>
      <c r="M4" s="323"/>
      <c r="N4" s="323"/>
      <c r="O4" s="323"/>
      <c r="P4" s="323"/>
      <c r="Q4" s="323"/>
      <c r="R4" s="323"/>
      <c r="S4" s="323"/>
      <c r="T4" s="323"/>
      <c r="U4" s="323"/>
      <c r="V4" s="323"/>
      <c r="W4" s="323"/>
      <c r="X4" s="323"/>
      <c r="Y4" s="323"/>
      <c r="Z4" s="323"/>
      <c r="AA4" s="323"/>
      <c r="AB4" s="323"/>
      <c r="AC4" s="323"/>
      <c r="AD4" s="323"/>
      <c r="AG4" s="325"/>
      <c r="AH4" s="327"/>
      <c r="AI4" s="327"/>
      <c r="AJ4" s="351"/>
      <c r="CI4"/>
      <c r="CJ4"/>
      <c r="CK4"/>
      <c r="CL4"/>
      <c r="CM4"/>
    </row>
    <row r="5" spans="1:91" s="2" customFormat="1" x14ac:dyDescent="0.35">
      <c r="A5" s="68"/>
      <c r="B5" s="347" t="s">
        <v>15</v>
      </c>
      <c r="C5" s="347"/>
      <c r="D5" s="348" t="s">
        <v>820</v>
      </c>
      <c r="E5" s="348"/>
      <c r="F5" s="348"/>
      <c r="G5" s="349"/>
      <c r="H5" s="73"/>
      <c r="I5" s="323"/>
      <c r="J5" s="323"/>
      <c r="K5" s="323"/>
      <c r="L5" s="323"/>
      <c r="M5" s="323"/>
      <c r="N5" s="323"/>
      <c r="O5" s="323"/>
      <c r="P5" s="323"/>
      <c r="Q5" s="323"/>
      <c r="R5" s="323"/>
      <c r="S5" s="323"/>
      <c r="T5" s="323"/>
      <c r="U5" s="323"/>
      <c r="V5" s="323"/>
      <c r="W5" s="323"/>
      <c r="X5" s="323"/>
      <c r="Y5" s="323"/>
      <c r="Z5" s="323"/>
      <c r="AA5" s="323"/>
      <c r="AB5" s="323"/>
      <c r="AC5" s="323"/>
      <c r="AD5" s="323"/>
      <c r="AG5" s="325"/>
      <c r="AH5" s="327"/>
      <c r="AI5" s="327"/>
      <c r="AJ5" s="351"/>
      <c r="CI5"/>
      <c r="CJ5"/>
      <c r="CK5"/>
      <c r="CL5"/>
      <c r="CM5"/>
    </row>
    <row r="6" spans="1:91" s="2" customFormat="1" x14ac:dyDescent="0.35">
      <c r="A6" s="68"/>
      <c r="B6" s="119"/>
      <c r="C6" s="119"/>
      <c r="D6" s="111"/>
      <c r="E6" s="111"/>
      <c r="F6" s="111"/>
      <c r="G6" s="111"/>
      <c r="H6" s="73"/>
      <c r="I6" s="323"/>
      <c r="J6" s="323"/>
      <c r="K6" s="323"/>
      <c r="L6" s="323"/>
      <c r="M6" s="323"/>
      <c r="N6" s="323"/>
      <c r="O6" s="323"/>
      <c r="P6" s="323"/>
      <c r="Q6" s="323"/>
      <c r="R6" s="323"/>
      <c r="S6" s="323"/>
      <c r="T6" s="323"/>
      <c r="U6" s="323"/>
      <c r="V6" s="323"/>
      <c r="W6" s="323"/>
      <c r="X6" s="323"/>
      <c r="Y6" s="323"/>
      <c r="Z6" s="323"/>
      <c r="AA6" s="323"/>
      <c r="AB6" s="323"/>
      <c r="AC6" s="323"/>
      <c r="AD6" s="323"/>
      <c r="AG6" s="325"/>
      <c r="AH6" s="327"/>
      <c r="AI6" s="327"/>
      <c r="AJ6" s="351"/>
      <c r="CI6"/>
      <c r="CJ6"/>
      <c r="CK6"/>
      <c r="CL6"/>
      <c r="CM6"/>
    </row>
    <row r="7" spans="1:91" s="2" customFormat="1" x14ac:dyDescent="0.35">
      <c r="A7" s="68"/>
      <c r="B7" s="347" t="s">
        <v>17</v>
      </c>
      <c r="C7" s="347"/>
      <c r="D7" s="348" t="s">
        <v>821</v>
      </c>
      <c r="E7" s="348"/>
      <c r="F7" s="348"/>
      <c r="G7" s="349"/>
      <c r="H7" s="73"/>
      <c r="I7" s="323"/>
      <c r="J7" s="323"/>
      <c r="K7" s="323"/>
      <c r="L7" s="323"/>
      <c r="M7" s="323"/>
      <c r="N7" s="323"/>
      <c r="O7" s="323"/>
      <c r="P7" s="323"/>
      <c r="Q7" s="323"/>
      <c r="R7" s="323"/>
      <c r="S7" s="323"/>
      <c r="T7" s="323"/>
      <c r="U7" s="323"/>
      <c r="V7" s="323"/>
      <c r="W7" s="323"/>
      <c r="X7" s="323"/>
      <c r="Y7" s="323"/>
      <c r="Z7" s="323"/>
      <c r="AA7" s="323"/>
      <c r="AB7" s="323"/>
      <c r="AC7" s="323"/>
      <c r="AD7" s="323"/>
      <c r="AG7" s="325"/>
      <c r="AH7" s="327"/>
      <c r="AI7" s="327"/>
      <c r="AJ7" s="351"/>
      <c r="CI7"/>
      <c r="CJ7"/>
      <c r="CK7"/>
      <c r="CL7"/>
      <c r="CM7"/>
    </row>
    <row r="8" spans="1:91" s="2" customFormat="1" ht="15.5" outlineLevel="1" x14ac:dyDescent="0.35">
      <c r="A8" s="68"/>
      <c r="C8"/>
      <c r="D8" s="67"/>
      <c r="E8" s="67"/>
      <c r="F8" s="67"/>
      <c r="G8"/>
      <c r="I8" s="323"/>
      <c r="J8" s="323"/>
      <c r="K8" s="323"/>
      <c r="L8" s="323"/>
      <c r="M8" s="323"/>
      <c r="N8" s="323"/>
      <c r="O8" s="323"/>
      <c r="P8" s="323"/>
      <c r="Q8" s="323"/>
      <c r="R8" s="323"/>
      <c r="S8" s="323"/>
      <c r="T8" s="323"/>
      <c r="U8" s="323"/>
      <c r="V8" s="323"/>
      <c r="W8" s="323"/>
      <c r="X8" s="323"/>
      <c r="Y8" s="323"/>
      <c r="Z8" s="323"/>
      <c r="AA8" s="323"/>
      <c r="AB8" s="323"/>
      <c r="AC8" s="323"/>
      <c r="AD8" s="323"/>
      <c r="AG8" s="325"/>
      <c r="AH8" s="327"/>
      <c r="AI8" s="327"/>
      <c r="AJ8" s="351"/>
      <c r="CI8"/>
      <c r="CJ8"/>
      <c r="CK8"/>
      <c r="CL8"/>
      <c r="CM8"/>
    </row>
    <row r="9" spans="1:91" s="2" customFormat="1" ht="15.65" customHeight="1" outlineLevel="1" x14ac:dyDescent="0.35">
      <c r="A9" s="68"/>
      <c r="B9" s="347" t="s">
        <v>19</v>
      </c>
      <c r="C9" s="347"/>
      <c r="D9" s="348" t="s">
        <v>828</v>
      </c>
      <c r="E9" s="352"/>
      <c r="F9" s="352"/>
      <c r="G9" s="353"/>
      <c r="I9" s="323"/>
      <c r="J9" s="323"/>
      <c r="K9" s="323"/>
      <c r="L9" s="323"/>
      <c r="M9" s="323"/>
      <c r="N9" s="323"/>
      <c r="O9" s="323"/>
      <c r="P9" s="323"/>
      <c r="Q9" s="323"/>
      <c r="R9" s="323"/>
      <c r="S9" s="323"/>
      <c r="T9" s="323"/>
      <c r="U9" s="323"/>
      <c r="V9" s="323"/>
      <c r="W9" s="323"/>
      <c r="X9" s="323"/>
      <c r="Y9" s="323"/>
      <c r="Z9" s="323"/>
      <c r="AA9" s="323"/>
      <c r="AB9" s="323"/>
      <c r="AC9" s="323"/>
      <c r="AD9" s="323"/>
      <c r="AG9" s="249"/>
      <c r="AH9" s="250"/>
      <c r="AI9" s="250"/>
      <c r="AJ9" s="105" t="str">
        <f>IFERROR(AH9/AI9,"")</f>
        <v/>
      </c>
      <c r="CI9"/>
      <c r="CJ9"/>
      <c r="CK9"/>
      <c r="CL9"/>
      <c r="CM9"/>
    </row>
    <row r="10" spans="1:91" s="2" customFormat="1" ht="19.399999999999999" customHeight="1" outlineLevel="1" x14ac:dyDescent="0.35">
      <c r="A10" s="68"/>
      <c r="I10" s="323"/>
      <c r="J10" s="323"/>
      <c r="K10" s="323"/>
      <c r="L10" s="323"/>
      <c r="M10" s="323"/>
      <c r="N10" s="323"/>
      <c r="O10" s="323"/>
      <c r="P10" s="323"/>
      <c r="Q10" s="323"/>
      <c r="R10" s="323"/>
      <c r="S10" s="323"/>
      <c r="T10" s="323"/>
      <c r="U10" s="323"/>
      <c r="V10" s="323"/>
      <c r="W10" s="323"/>
      <c r="X10" s="323"/>
      <c r="Y10" s="323"/>
      <c r="Z10" s="323"/>
      <c r="AA10" s="323"/>
      <c r="AB10" s="323"/>
      <c r="AC10" s="323"/>
      <c r="AD10" s="323"/>
      <c r="CI10"/>
      <c r="CJ10"/>
      <c r="CK10"/>
      <c r="CL10"/>
      <c r="CM10"/>
    </row>
    <row r="11" spans="1:91" s="2" customFormat="1" ht="19.399999999999999" customHeight="1" outlineLevel="1" x14ac:dyDescent="0.35">
      <c r="A11" s="68"/>
      <c r="B11" s="347" t="s">
        <v>21</v>
      </c>
      <c r="C11" s="347"/>
      <c r="D11" s="348" t="s">
        <v>22</v>
      </c>
      <c r="E11" s="352"/>
      <c r="F11" s="352"/>
      <c r="G11" s="353"/>
      <c r="I11" s="323"/>
      <c r="J11" s="323"/>
      <c r="K11" s="323"/>
      <c r="L11" s="323"/>
      <c r="M11" s="323"/>
      <c r="N11" s="323"/>
      <c r="O11" s="323"/>
      <c r="P11" s="323"/>
      <c r="Q11" s="323"/>
      <c r="R11" s="323"/>
      <c r="S11" s="323"/>
      <c r="T11" s="323"/>
      <c r="U11" s="323"/>
      <c r="V11" s="323"/>
      <c r="W11" s="323"/>
      <c r="X11" s="323"/>
      <c r="Y11" s="323"/>
      <c r="Z11" s="323"/>
      <c r="AA11" s="323"/>
      <c r="AB11" s="323"/>
      <c r="AC11" s="323"/>
      <c r="AD11" s="323"/>
      <c r="CI11"/>
      <c r="CJ11"/>
      <c r="CK11"/>
      <c r="CL11"/>
      <c r="CM11"/>
    </row>
    <row r="12" spans="1:91" s="2" customFormat="1" ht="16" outlineLevel="1" thickBot="1" x14ac:dyDescent="0.4">
      <c r="A12" s="68"/>
      <c r="D12" s="75"/>
      <c r="E12" s="75"/>
      <c r="F12" s="75"/>
      <c r="I12" s="75"/>
      <c r="J12" s="75"/>
      <c r="K12" s="75"/>
      <c r="L12" s="75"/>
      <c r="M12" s="75"/>
      <c r="N12" s="75"/>
      <c r="O12" s="75"/>
      <c r="P12" s="75"/>
      <c r="Q12" s="75"/>
      <c r="R12" s="75"/>
      <c r="S12" s="75"/>
      <c r="T12" s="75"/>
      <c r="U12" s="75"/>
      <c r="V12" s="75"/>
      <c r="X12" s="121"/>
      <c r="Y12" s="121"/>
      <c r="Z12" s="121"/>
      <c r="AA12" s="120"/>
      <c r="AB12" s="120"/>
      <c r="AC12" s="120"/>
      <c r="AD12" s="120"/>
      <c r="AG12" s="324" t="s">
        <v>23</v>
      </c>
      <c r="AH12" s="326" t="s">
        <v>24</v>
      </c>
      <c r="AI12" s="326" t="s">
        <v>25</v>
      </c>
      <c r="AJ12" s="350" t="s">
        <v>14</v>
      </c>
      <c r="CI12"/>
      <c r="CJ12"/>
      <c r="CK12"/>
      <c r="CL12"/>
      <c r="CM12"/>
    </row>
    <row r="13" spans="1:91" s="2" customFormat="1" ht="14.5" customHeight="1" x14ac:dyDescent="0.35">
      <c r="A13" s="68"/>
      <c r="B13" s="354" t="s">
        <v>26</v>
      </c>
      <c r="C13" s="355"/>
      <c r="D13" s="355"/>
      <c r="E13" s="355"/>
      <c r="F13" s="355"/>
      <c r="G13" s="355"/>
      <c r="H13" s="333" t="s">
        <v>2</v>
      </c>
      <c r="I13" s="333"/>
      <c r="J13" s="335" t="s">
        <v>3</v>
      </c>
      <c r="K13" s="335"/>
      <c r="L13" s="335"/>
      <c r="M13" s="335" t="s">
        <v>4</v>
      </c>
      <c r="N13" s="335"/>
      <c r="O13" s="335"/>
      <c r="P13" s="335" t="s">
        <v>5</v>
      </c>
      <c r="Q13" s="335"/>
      <c r="R13" s="336"/>
      <c r="S13" s="333" t="s">
        <v>27</v>
      </c>
      <c r="T13" s="334"/>
      <c r="U13" s="334"/>
      <c r="V13" s="335" t="s">
        <v>28</v>
      </c>
      <c r="W13" s="335"/>
      <c r="X13" s="335"/>
      <c r="Y13" s="335" t="s">
        <v>29</v>
      </c>
      <c r="Z13" s="335"/>
      <c r="AA13" s="335"/>
      <c r="AB13" s="335" t="s">
        <v>30</v>
      </c>
      <c r="AC13" s="335"/>
      <c r="AD13" s="336"/>
      <c r="AG13" s="325"/>
      <c r="AH13" s="327"/>
      <c r="AI13" s="327"/>
      <c r="AJ13" s="351"/>
      <c r="CI13"/>
      <c r="CJ13"/>
      <c r="CK13"/>
      <c r="CL13"/>
      <c r="CM13"/>
    </row>
    <row r="14" spans="1:91" s="2" customFormat="1" x14ac:dyDescent="0.35">
      <c r="A14" s="68"/>
      <c r="B14" s="356"/>
      <c r="C14" s="357"/>
      <c r="D14" s="357"/>
      <c r="E14" s="357"/>
      <c r="F14" s="357"/>
      <c r="G14" s="357"/>
      <c r="H14" s="337" t="str">
        <f>IF($D$5="Program Budget",ROUND('Demo and Services'!C9*AJ9,0),IF(AND($D$5="Staff Salary",$D$7="Total"),ROUND(SUM('Demo and Services'!C9:C20)*AJ30,0),IF(AND($D$5="Staff Salary",$D$7="Individual"),ROUND(SUM(IF(AJ18="",0,AJ18*'Demo and Services'!C9),IF(AJ19="",0,AJ19*'Demo and Services'!C10),IF(AJ20="",0,AJ20*'Demo and Services'!C11),IF(AJ21="",0,AJ21*'Demo and Services'!C12),IF(AJ22="",0,AJ22*'Demo and Services'!C13),IF(AJ23="",0,AJ23*'Demo and Services'!C14),IF(AJ24="",0,AJ24*'Demo and Services'!C15),IF(AJ25="",0,AJ25*'Demo and Services'!C16),IF(AJ26="",0,AJ26*'Demo and Services'!C17),IF(AJ27="",0,AJ27*'Demo and Services'!C18),IF(AJ28="",0,AJ28*'Demo and Services'!C19),IF(AJ29="",0,AJ29*'Demo and Services'!C20)),0),"")))</f>
        <v/>
      </c>
      <c r="I14" s="338"/>
      <c r="J14" s="340" t="str">
        <f>IF($D$5="Program Budget",ROUND('Demo and Services'!C21*AJ9,0),IF(AND($D$5="Staff Salary",$D$7="Total"),ROUND(SUM('Demo and Services'!C21:C32)*AJ30,0),IF(AND($D$5="Staff Salary",$D$7="Individual"),ROUND(SUM(IF(AJ18="",0,AJ18*'Demo and Services'!C21),IF(AJ19="",0,AJ19*'Demo and Services'!C22),IF(AJ20="",0,AJ20*'Demo and Services'!C23),IF(AJ21="",0,AJ21*'Demo and Services'!C24),IF(AJ22="",0,AJ22*'Demo and Services'!C25),IF(AJ23="",0,AJ23*'Demo and Services'!C26),IF(AJ24="",0,AJ24*'Demo and Services'!C27),IF(AJ25="",0,AJ25*'Demo and Services'!C28),IF(AJ26="",0,AJ26*'Demo and Services'!C29),IF(AJ27="",0,AJ27*'Demo and Services'!C30),IF(AJ28="",0,AJ28*'Demo and Services'!C31),IF(AJ29="",0,AJ29*'Demo and Services'!C32)),0),"")))</f>
        <v/>
      </c>
      <c r="K14" s="340"/>
      <c r="L14" s="340"/>
      <c r="M14" s="340" t="str">
        <f>IF($D$5="Program Budget",ROUND('Demo and Services'!C33*AJ9,0),IF(AND($D$5="Staff Salary",$D$7="Total"),ROUND(SUM('Demo and Services'!C33:C44)*AJ30,0),IF(AND($D$5="Staff Salary",$D$7="Individual"),ROUND(SUM(IF(AJ18="",0,AJ18*'Demo and Services'!C33),IF(AJ19="",0,AJ19*'Demo and Services'!C34),IF(AJ20="",0,AJ20*'Demo and Services'!C35),IF(AJ21="",0,AJ21*'Demo and Services'!C36),IF(AJ22="",0,AJ22*'Demo and Services'!C37),IF(AJ23="",0,AJ23*'Demo and Services'!C38),IF(AJ24="",0,AJ24*'Demo and Services'!C39),IF(AJ25="",0,AJ25*'Demo and Services'!C40),IF(AJ26="",0,AJ26*'Demo and Services'!C41),IF(AJ27="",0,AJ27*'Demo and Services'!C42),IF(AJ28="",0,AJ28*'Demo and Services'!C43),IF(AJ29="",0,AJ29*'Demo and Services'!C44)),0),"")))</f>
        <v/>
      </c>
      <c r="N14" s="340"/>
      <c r="O14" s="340"/>
      <c r="P14" s="340" t="str">
        <f>IF($D$5="Program Budget",ROUND('Demo and Services'!C45*AJ9,0),IF(AND($D$5="Staff Salary",$D$7="Total"),ROUND(SUM('Demo and Services'!C45:C56)*AJ30,0),IF(AND($D$5="Staff Salary",$D$7="Individual"),ROUND(SUM(IF(AJ18="",0,AJ18*'Demo and Services'!C45),IF(AJ19="",0,AJ19*'Demo and Services'!C46),IF(AJ20="",0,AJ20*'Demo and Services'!C47),IF(AJ21="",0,AJ21*'Demo and Services'!C48),IF(AJ22="",0,AJ22*'Demo and Services'!C49),IF(AJ23="",0,AJ23*'Demo and Services'!C50),IF(AJ24="",0,AJ24*'Demo and Services'!C51),IF(AJ25="",0,AJ25*'Demo and Services'!C52),IF(AJ26="",0,AJ26*'Demo and Services'!C53),IF(AJ27="",0,AJ27*'Demo and Services'!C54),IF(AJ28="",0,AJ28*'Demo and Services'!C55),IF(AJ29="",0,AJ29*'Demo and Services'!C56)),0),"")))</f>
        <v/>
      </c>
      <c r="Q14" s="340"/>
      <c r="R14" s="342"/>
      <c r="S14" s="337" t="e">
        <f>COUNTIFS('Demo and Services'!A9:A19,"Period 5 (October – December 2021)",'Demo and Services'!#REF!,"&lt;&gt;")</f>
        <v>#REF!</v>
      </c>
      <c r="T14" s="344"/>
      <c r="U14" s="344"/>
      <c r="V14" s="328" t="e">
        <f>COUNTIFS('Demo and Services'!A9:A19,"Period 6 (January – March 2022)",'Demo and Services'!#REF!,"&lt;&gt;")</f>
        <v>#REF!</v>
      </c>
      <c r="W14" s="328"/>
      <c r="X14" s="328"/>
      <c r="Y14" s="328" t="e">
        <f>COUNTIFS('Demo and Services'!A9:A19,"Period 7 (April – June 2022)",'Demo and Services'!#REF!,"&lt;&gt;")</f>
        <v>#REF!</v>
      </c>
      <c r="Z14" s="328"/>
      <c r="AA14" s="328"/>
      <c r="AB14" s="328" t="e">
        <f>COUNTIFS('Demo and Services'!A9:A19,"Period 8 (July – September 2022)",'Demo and Services'!#REF!,"&lt;&gt;")</f>
        <v>#REF!</v>
      </c>
      <c r="AC14" s="328"/>
      <c r="AD14" s="330"/>
      <c r="AG14" s="325"/>
      <c r="AH14" s="327"/>
      <c r="AI14" s="327"/>
      <c r="AJ14" s="351"/>
      <c r="CI14"/>
      <c r="CJ14"/>
      <c r="CK14"/>
      <c r="CL14"/>
      <c r="CM14"/>
    </row>
    <row r="15" spans="1:91" s="2" customFormat="1" ht="18.649999999999999" customHeight="1" thickBot="1" x14ac:dyDescent="0.4">
      <c r="A15" s="68"/>
      <c r="B15" s="358"/>
      <c r="C15" s="359"/>
      <c r="D15" s="359"/>
      <c r="E15" s="359"/>
      <c r="F15" s="359"/>
      <c r="G15" s="359"/>
      <c r="H15" s="339"/>
      <c r="I15" s="339"/>
      <c r="J15" s="341"/>
      <c r="K15" s="341"/>
      <c r="L15" s="341"/>
      <c r="M15" s="341"/>
      <c r="N15" s="341"/>
      <c r="O15" s="341"/>
      <c r="P15" s="341"/>
      <c r="Q15" s="341"/>
      <c r="R15" s="343"/>
      <c r="S15" s="345"/>
      <c r="T15" s="346"/>
      <c r="U15" s="346"/>
      <c r="V15" s="329"/>
      <c r="W15" s="329"/>
      <c r="X15" s="329"/>
      <c r="Y15" s="329"/>
      <c r="Z15" s="329"/>
      <c r="AA15" s="329"/>
      <c r="AB15" s="329"/>
      <c r="AC15" s="329"/>
      <c r="AD15" s="331"/>
      <c r="AG15" s="325"/>
      <c r="AH15" s="327"/>
      <c r="AI15" s="327"/>
      <c r="AJ15" s="351"/>
      <c r="CI15"/>
      <c r="CJ15"/>
      <c r="CK15"/>
      <c r="CL15"/>
      <c r="CM15"/>
    </row>
    <row r="16" spans="1:91" s="2" customFormat="1" ht="17.5" customHeight="1" x14ac:dyDescent="0.35">
      <c r="A16" s="68"/>
      <c r="D16" s="360"/>
      <c r="E16" s="360"/>
      <c r="F16" s="360"/>
      <c r="G16" s="360"/>
      <c r="H16" s="361"/>
      <c r="I16" s="361"/>
      <c r="J16" s="332"/>
      <c r="K16" s="332"/>
      <c r="L16" s="332"/>
      <c r="M16" s="332"/>
      <c r="N16" s="332"/>
      <c r="O16" s="332"/>
      <c r="P16" s="332"/>
      <c r="Q16" s="332"/>
      <c r="R16" s="332"/>
      <c r="S16" s="332"/>
      <c r="T16" s="332"/>
      <c r="U16" s="332"/>
      <c r="V16" s="332"/>
      <c r="W16" s="332"/>
      <c r="X16" s="332"/>
      <c r="Y16" s="332"/>
      <c r="Z16" s="332"/>
      <c r="AA16" s="332"/>
      <c r="AB16" s="332"/>
      <c r="AC16" s="332"/>
      <c r="AD16" s="332"/>
      <c r="AG16" s="325"/>
      <c r="AH16" s="327"/>
      <c r="AI16" s="327"/>
      <c r="AJ16" s="351"/>
      <c r="CI16"/>
      <c r="CJ16"/>
      <c r="CK16"/>
      <c r="CL16"/>
      <c r="CM16"/>
    </row>
    <row r="17" spans="1:91" s="2" customFormat="1" ht="15" thickBot="1" x14ac:dyDescent="0.4">
      <c r="A17" s="68"/>
      <c r="AG17" s="325"/>
      <c r="AH17" s="327"/>
      <c r="AI17" s="327"/>
      <c r="AJ17" s="351"/>
      <c r="CI17"/>
      <c r="CJ17"/>
      <c r="CK17"/>
      <c r="CL17"/>
      <c r="CM17"/>
    </row>
    <row r="18" spans="1:91" s="2" customFormat="1" ht="14.5" customHeight="1" x14ac:dyDescent="0.35">
      <c r="A18" s="68"/>
      <c r="B18" s="354" t="s">
        <v>31</v>
      </c>
      <c r="C18" s="355"/>
      <c r="D18" s="355"/>
      <c r="E18" s="355"/>
      <c r="F18" s="355"/>
      <c r="G18" s="355"/>
      <c r="H18" s="333" t="s">
        <v>2</v>
      </c>
      <c r="I18" s="333"/>
      <c r="J18" s="335" t="s">
        <v>3</v>
      </c>
      <c r="K18" s="335"/>
      <c r="L18" s="335"/>
      <c r="M18" s="335" t="s">
        <v>4</v>
      </c>
      <c r="N18" s="335"/>
      <c r="O18" s="335"/>
      <c r="P18" s="335" t="s">
        <v>5</v>
      </c>
      <c r="Q18" s="335"/>
      <c r="R18" s="336"/>
      <c r="S18" s="333" t="s">
        <v>27</v>
      </c>
      <c r="T18" s="334"/>
      <c r="U18" s="334"/>
      <c r="V18" s="335" t="s">
        <v>28</v>
      </c>
      <c r="W18" s="335"/>
      <c r="X18" s="335"/>
      <c r="Y18" s="333" t="s">
        <v>29</v>
      </c>
      <c r="Z18" s="333"/>
      <c r="AA18" s="333"/>
      <c r="AB18" s="335" t="s">
        <v>30</v>
      </c>
      <c r="AC18" s="335"/>
      <c r="AD18" s="336"/>
      <c r="AG18" s="247"/>
      <c r="AH18" s="248"/>
      <c r="AI18" s="248"/>
      <c r="AJ18" s="90" t="str">
        <f>IFERROR(AH18/AI18,"")</f>
        <v/>
      </c>
      <c r="CI18"/>
      <c r="CJ18"/>
      <c r="CK18"/>
      <c r="CL18"/>
      <c r="CM18"/>
    </row>
    <row r="19" spans="1:91" x14ac:dyDescent="0.35">
      <c r="B19" s="356"/>
      <c r="C19" s="357"/>
      <c r="D19" s="357"/>
      <c r="E19" s="357"/>
      <c r="F19" s="357"/>
      <c r="G19" s="357"/>
      <c r="H19" s="338" t="str">
        <f>IF($D$5="Program Budget",ROUND('Demo and Services'!D9*AJ9,0),IF(AND($D$5="Staff Salary",$D$7="Total"),ROUND(SUM('Demo and Services'!D9:D20)*AJ30,0),IF(AND($D$5="Staff Salary",$D$7="Individual"),ROUND(SUM(IF(AJ18="",0,AJ18*'Demo and Services'!D9),IF(AJ19="",0,AJ19*'Demo and Services'!D10),IF(AJ20="",0,AJ20*'Demo and Services'!D11),IF(AJ21="",0,AJ21*'Demo and Services'!D12),IF(AJ22="",0,AJ22*'Demo and Services'!D13),IF(AJ23="",0,AJ23*'Demo and Services'!D14),IF(AJ24="",0,AJ24*'Demo and Services'!D15),IF(AJ25="",0,AJ25*'Demo and Services'!D16),IF(AJ26="",0,AJ26*'Demo and Services'!D17),IF(AJ27="",0,AJ27*'Demo and Services'!D18),IF(AJ28="",0,AJ28*'Demo and Services'!D19),IF(AJ29="",0,AJ29*'Demo and Services'!D20)),0),"")))</f>
        <v/>
      </c>
      <c r="I19" s="338"/>
      <c r="J19" s="340" t="str">
        <f>IF($D$5="Program Budget",ROUND('Demo and Services'!D21*AJ9,0),IF(AND($D$5="Staff Salary",$D$7="Total"),ROUND(SUM('Demo and Services'!D21:D32)*AJ30,0),IF(AND($D$5="Staff Salary",$D$7="Individual"),ROUND(SUM(IF(AJ18="",0,AJ18*'Demo and Services'!D21),IF(AJ19="",0,AJ19*'Demo and Services'!D22),IF(AJ20="",0,AJ20*'Demo and Services'!D23),IF(AJ21="",0,AJ21*'Demo and Services'!D24),IF(AJ22="",0,AJ22*'Demo and Services'!D25),IF(AJ23="",0,AJ23*'Demo and Services'!D26),IF(AJ24="",0,AJ24*'Demo and Services'!D27),IF(AJ25="",0,AJ25*'Demo and Services'!D28),IF(AJ26="",0,AJ26*'Demo and Services'!D29),IF(AJ27="",0,AJ27*'Demo and Services'!D30),IF(AJ28="",0,AJ28*'Demo and Services'!D31),IF(AJ29="",0,AJ29*'Demo and Services'!D32)),0),"")))</f>
        <v/>
      </c>
      <c r="K19" s="340"/>
      <c r="L19" s="340"/>
      <c r="M19" s="340" t="str">
        <f>IF($D$5="Program Budget",ROUND('Demo and Services'!D33*AJ9,0),IF(AND($D$5="Staff Salary",$D$7="Total"),ROUND(SUM('Demo and Services'!D33:D44)*AJ30,0),IF(AND($D$5="Staff Salary",$D$7="Individual"),ROUND(SUM(IF(AJ18="",0,AJ18*'Demo and Services'!D33),IF(AJ19="",0,AJ19*'Demo and Services'!D34),IF(AJ20="",0,AJ20*'Demo and Services'!D35),IF(AJ21="",0,AJ21*'Demo and Services'!D36),IF(AJ22="",0,AJ22*'Demo and Services'!D37),IF(AJ23="",0,AJ23*'Demo and Services'!D38),IF(AJ24="",0,AJ24*'Demo and Services'!D39),IF(AJ25="",0,AJ25*'Demo and Services'!D40),IF(AJ26="",0,AJ26*'Demo and Services'!D41),IF(AJ27="",0,AJ27*'Demo and Services'!D42),IF(AJ28="",0,AJ28*'Demo and Services'!D43),IF(AJ29="",0,AJ29*'Demo and Services'!D44)),0),"")))</f>
        <v/>
      </c>
      <c r="N19" s="340"/>
      <c r="O19" s="340"/>
      <c r="P19" s="340" t="str">
        <f>IF($D$5="Program Budget",ROUND('Demo and Services'!D45*AJ9,0),IF(AND($D$5="Staff Salary",$D$7="Total"),ROUND(SUM('Demo and Services'!D45:D56)*AJ30,0),IF(AND($D$5="Staff Salary",$D$7="Individual"),ROUND(SUM(IF(AJ18="",0,AJ18*'Demo and Services'!D45),IF(AJ19="",0,AJ19*'Demo and Services'!D46),IF(AJ20="",0,AJ20*'Demo and Services'!D47),IF(AJ21="",0,AJ21*'Demo and Services'!D48),IF(AJ22="",0,AJ22*'Demo and Services'!D49),IF(AJ23="",0,AJ23*'Demo and Services'!D50),IF(AJ24="",0,AJ24*'Demo and Services'!D51),IF(AJ25="",0,AJ25*'Demo and Services'!D52),IF(AJ26="",0,AJ26*'Demo and Services'!D53),IF(AJ27="",0,AJ27*'Demo and Services'!D54),IF(AJ28="",0,AJ28*'Demo and Services'!D55),IF(AJ29="",0,AJ29*'Demo and Services'!D56)),0),"")))</f>
        <v/>
      </c>
      <c r="Q19" s="340"/>
      <c r="R19" s="342"/>
      <c r="S19" s="337">
        <f>COUNTIFS('Demo and Services'!A9:A19,"Period 5 (October – December 2021)",'Demo and Services'!C9:C19,"yes")</f>
        <v>0</v>
      </c>
      <c r="T19" s="344"/>
      <c r="U19" s="344"/>
      <c r="V19" s="328">
        <f>COUNTIFS('Demo and Services'!A9:A19,"Period 6 (January – March 2022)",'Demo and Services'!C9:C19,"yes")</f>
        <v>0</v>
      </c>
      <c r="W19" s="328"/>
      <c r="X19" s="328"/>
      <c r="Y19" s="328">
        <f>COUNTIFS('Demo and Services'!A9:A19,"Period 7 (April – June 2022)",'Demo and Services'!C9:C19,"yes")</f>
        <v>0</v>
      </c>
      <c r="Z19" s="328"/>
      <c r="AA19" s="328"/>
      <c r="AB19" s="328">
        <f>COUNTIFS('Demo and Services'!A9:A19,"Period 8 (July – September 2022)",'Demo and Services'!C9:C19,"yes")</f>
        <v>0</v>
      </c>
      <c r="AC19" s="328"/>
      <c r="AD19" s="330"/>
      <c r="AG19" s="247"/>
      <c r="AH19" s="248"/>
      <c r="AI19" s="248"/>
      <c r="AJ19" s="90" t="str">
        <f t="shared" ref="AJ19:AJ29" si="0">IFERROR(AH19/AI19,"")</f>
        <v/>
      </c>
      <c r="AK19" s="2"/>
      <c r="AL19" s="2"/>
      <c r="AM19" s="2"/>
      <c r="AN19" s="2"/>
    </row>
    <row r="20" spans="1:91" ht="21" customHeight="1" thickBot="1" x14ac:dyDescent="0.4">
      <c r="B20" s="358"/>
      <c r="C20" s="359"/>
      <c r="D20" s="359"/>
      <c r="E20" s="359"/>
      <c r="F20" s="359"/>
      <c r="G20" s="359"/>
      <c r="H20" s="339"/>
      <c r="I20" s="339"/>
      <c r="J20" s="341"/>
      <c r="K20" s="341"/>
      <c r="L20" s="341"/>
      <c r="M20" s="341"/>
      <c r="N20" s="341"/>
      <c r="O20" s="341"/>
      <c r="P20" s="341"/>
      <c r="Q20" s="341"/>
      <c r="R20" s="343"/>
      <c r="S20" s="345"/>
      <c r="T20" s="346"/>
      <c r="U20" s="346"/>
      <c r="V20" s="329"/>
      <c r="W20" s="329"/>
      <c r="X20" s="329"/>
      <c r="Y20" s="329"/>
      <c r="Z20" s="329"/>
      <c r="AA20" s="329"/>
      <c r="AB20" s="329"/>
      <c r="AC20" s="329"/>
      <c r="AD20" s="331"/>
      <c r="AG20" s="247"/>
      <c r="AH20" s="248"/>
      <c r="AI20" s="248"/>
      <c r="AJ20" s="90" t="str">
        <f t="shared" si="0"/>
        <v/>
      </c>
      <c r="AK20" s="2"/>
      <c r="AL20" s="2"/>
      <c r="AM20" s="2"/>
      <c r="AN20" s="2"/>
    </row>
    <row r="21" spans="1:91" ht="21" customHeight="1" x14ac:dyDescent="0.35">
      <c r="B21" s="134"/>
      <c r="C21" s="134"/>
      <c r="D21" s="134"/>
      <c r="E21" s="134"/>
      <c r="F21" s="134"/>
      <c r="G21" s="134"/>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G21" s="247"/>
      <c r="AH21" s="248"/>
      <c r="AI21" s="248"/>
      <c r="AJ21" s="90" t="str">
        <f t="shared" si="0"/>
        <v/>
      </c>
      <c r="AK21" s="2"/>
      <c r="AL21" s="2"/>
      <c r="AM21" s="2"/>
      <c r="AN21" s="2"/>
      <c r="AO21" s="76"/>
      <c r="AP21" s="76"/>
      <c r="AQ21" s="76"/>
      <c r="AR21" s="76"/>
    </row>
    <row r="22" spans="1:91" ht="15" thickBot="1" x14ac:dyDescent="0.4">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G22" s="247"/>
      <c r="AH22" s="248"/>
      <c r="AI22" s="248"/>
      <c r="AJ22" s="90" t="str">
        <f t="shared" si="0"/>
        <v/>
      </c>
      <c r="AK22" s="2"/>
      <c r="AL22" s="2"/>
      <c r="AM22" s="2"/>
      <c r="AN22" s="2"/>
    </row>
    <row r="23" spans="1:91" ht="14.5" customHeight="1" x14ac:dyDescent="0.35">
      <c r="B23" s="354" t="s">
        <v>32</v>
      </c>
      <c r="C23" s="355"/>
      <c r="D23" s="355"/>
      <c r="E23" s="355"/>
      <c r="F23" s="355"/>
      <c r="G23" s="355"/>
      <c r="H23" s="333" t="s">
        <v>2</v>
      </c>
      <c r="I23" s="333"/>
      <c r="J23" s="335" t="s">
        <v>3</v>
      </c>
      <c r="K23" s="335"/>
      <c r="L23" s="335"/>
      <c r="M23" s="335" t="s">
        <v>4</v>
      </c>
      <c r="N23" s="335"/>
      <c r="O23" s="335"/>
      <c r="P23" s="335" t="s">
        <v>5</v>
      </c>
      <c r="Q23" s="335"/>
      <c r="R23" s="336"/>
      <c r="S23" s="333" t="s">
        <v>27</v>
      </c>
      <c r="T23" s="334"/>
      <c r="U23" s="334"/>
      <c r="V23" s="335" t="s">
        <v>28</v>
      </c>
      <c r="W23" s="335"/>
      <c r="X23" s="335"/>
      <c r="Y23" s="335" t="s">
        <v>29</v>
      </c>
      <c r="Z23" s="335"/>
      <c r="AA23" s="335"/>
      <c r="AB23" s="335" t="s">
        <v>30</v>
      </c>
      <c r="AC23" s="335"/>
      <c r="AD23" s="336"/>
      <c r="AG23" s="247"/>
      <c r="AH23" s="248"/>
      <c r="AI23" s="248"/>
      <c r="AJ23" s="90" t="str">
        <f t="shared" si="0"/>
        <v/>
      </c>
      <c r="AK23" s="2"/>
      <c r="AL23" s="2"/>
      <c r="AM23" s="2"/>
      <c r="AN23" s="2"/>
    </row>
    <row r="24" spans="1:91" x14ac:dyDescent="0.35">
      <c r="B24" s="356"/>
      <c r="C24" s="357"/>
      <c r="D24" s="357"/>
      <c r="E24" s="357"/>
      <c r="F24" s="357"/>
      <c r="G24" s="357"/>
      <c r="H24" s="338" t="str">
        <f>IF($D$5="Program Budget",ROUND('Demo and Services'!E9*AJ9,0),IF(AND($D$5="Staff Salary",$D$7="Total"),ROUND(SUM('Demo and Services'!E9:E20)*AJ30,0),IF(AND($D$5="Staff Salary",$D$7="Individual"),ROUND(SUM(IF(AJ18="",0,AJ18*'Demo and Services'!E9),IF(AJ19="",0,AJ19*'Demo and Services'!E10),IF(AJ20="",0,AJ20*'Demo and Services'!E11),IF(AJ21="",0,AJ21*'Demo and Services'!E12),IF(AJ22="",0,AJ22*'Demo and Services'!E13),IF(AJ23="",0,AJ23*'Demo and Services'!E14),IF(AJ24="",0,AJ24*'Demo and Services'!E15),IF(AJ25="",0,AJ25*'Demo and Services'!E16),IF(AJ26="",0,AJ26*'Demo and Services'!E17),IF(AJ27="",0,AJ27*'Demo and Services'!E18),IF(AJ28="",0,AJ28*'Demo and Services'!E19),IF(AJ29="",0,AJ29*'Demo and Services'!E20)),0),"")))</f>
        <v/>
      </c>
      <c r="I24" s="338"/>
      <c r="J24" s="340" t="str">
        <f>IF($D$5="Program Budget",ROUND('Demo and Services'!E21*AJ9,0),IF(AND($D$5="Staff Salary",$D$7="Total"),ROUND(SUM('Demo and Services'!E21:E32)*AJ30,0),IF(AND($D$5="Staff Salary",$D$7="Individual"),ROUND(SUM(IF(AJ18="",0,AJ18*'Demo and Services'!E21),IF(AJ19="",0,AJ19*'Demo and Services'!E22),IF(AJ20="",0,AJ20*'Demo and Services'!E23),IF(AJ21="",0,AJ21*'Demo and Services'!E24),IF(AJ22="",0,AJ22*'Demo and Services'!E25),IF(AJ23="",0,AJ23*'Demo and Services'!E26),IF(AJ24="",0,AJ24*'Demo and Services'!E27),IF(AJ25="",0,AJ25*'Demo and Services'!E28),IF(AJ26="",0,AJ26*'Demo and Services'!E29),IF(AJ27="",0,AJ27*'Demo and Services'!E30),IF(AJ28="",0,AJ28*'Demo and Services'!E31),IF(AJ29="",0,AJ29*'Demo and Services'!E32)),0),"")))</f>
        <v/>
      </c>
      <c r="K24" s="340"/>
      <c r="L24" s="340"/>
      <c r="M24" s="340" t="str">
        <f>IF($D$5="Program Budget",ROUND('Demo and Services'!E33*AJ9,0),IF(AND($D$5="Staff Salary",$D$7="Total"),ROUND(SUM('Demo and Services'!E33:E44)*AJ30,0),IF(AND($D$5="Staff Salary",$D$7="Individual"),ROUND(SUM(IF(AJ18="",0,AJ18*'Demo and Services'!E33),IF(AJ19="",0,AJ19*'Demo and Services'!E34),IF(AJ20="",0,AJ20*'Demo and Services'!E35),IF(AJ21="",0,AJ21*'Demo and Services'!E36),IF(AJ22="",0,AJ22*'Demo and Services'!E37),IF(AJ23="",0,AJ23*'Demo and Services'!E38),IF(AJ24="",0,AJ24*'Demo and Services'!E39),IF(AJ25="",0,AJ25*'Demo and Services'!E40),IF(AJ26="",0,AJ26*'Demo and Services'!E41),IF(AJ27="",0,AJ27*'Demo and Services'!E42),IF(AJ28="",0,AJ28*'Demo and Services'!E43),IF(AJ29="",0,AJ29*'Demo and Services'!E44)),0),"")))</f>
        <v/>
      </c>
      <c r="N24" s="340"/>
      <c r="O24" s="340"/>
      <c r="P24" s="340" t="str">
        <f>IF($D$5="Program Budget",ROUND('Demo and Services'!E45*AJ9,0),IF(AND($D$5="Staff Salary",$D$7="Total"),ROUND(SUM('Demo and Services'!E45:E56)*AJ30,0),IF(AND($D$5="Staff Salary",$D$7="Individual"),ROUND(SUM(IF(AJ18="",0,AJ18*'Demo and Services'!E45),IF(AJ19="",0,AJ19*'Demo and Services'!E46),IF(AJ20="",0,AJ20*'Demo and Services'!E47),IF(AJ21="",0,AJ21*'Demo and Services'!E48),IF(AJ22="",0,AJ22*'Demo and Services'!E49),IF(AJ23="",0,AJ23*'Demo and Services'!E50),IF(AJ24="",0,AJ24*'Demo and Services'!E51),IF(AJ25="",0,AJ25*'Demo and Services'!E52),IF(AJ26="",0,AJ26*'Demo and Services'!E53),IF(AJ27="",0,AJ27*'Demo and Services'!E54),IF(AJ28="",0,AJ28*'Demo and Services'!E55),IF(AJ29="",0,AJ29*'Demo and Services'!E56)),0),"")))</f>
        <v/>
      </c>
      <c r="Q24" s="340"/>
      <c r="R24" s="342"/>
      <c r="S24" s="337">
        <f>COUNTIFS('Demo and Services'!A9:A19,"Period 5 (October – December 2021)",'Demo and Services'!E9:E19,"new")</f>
        <v>0</v>
      </c>
      <c r="T24" s="344"/>
      <c r="U24" s="344"/>
      <c r="V24" s="328">
        <f>COUNTIFS('Demo and Services'!A9:A19,"Period 6 (January – March 2022)",'Demo and Services'!E9:E19,"new")</f>
        <v>0</v>
      </c>
      <c r="W24" s="328"/>
      <c r="X24" s="328"/>
      <c r="Y24" s="328">
        <f>COUNTIFS('Demo and Services'!A9:A19,"Period 7 (April – June 2022)",'Demo and Services'!E9:E19,"new")</f>
        <v>0</v>
      </c>
      <c r="Z24" s="328"/>
      <c r="AA24" s="328"/>
      <c r="AB24" s="328">
        <f>COUNTIFS('Demo and Services'!A9:A19,"Period 8 (July – September 2022)",'Demo and Services'!E9:E19,"new")</f>
        <v>0</v>
      </c>
      <c r="AC24" s="328"/>
      <c r="AD24" s="330"/>
      <c r="AG24" s="247"/>
      <c r="AH24" s="248"/>
      <c r="AI24" s="248"/>
      <c r="AJ24" s="90" t="str">
        <f t="shared" si="0"/>
        <v/>
      </c>
      <c r="AK24" s="2"/>
      <c r="AL24" s="2"/>
      <c r="AM24" s="2"/>
      <c r="AN24" s="2"/>
    </row>
    <row r="25" spans="1:91" ht="21.65" customHeight="1" thickBot="1" x14ac:dyDescent="0.4">
      <c r="B25" s="358"/>
      <c r="C25" s="359"/>
      <c r="D25" s="359"/>
      <c r="E25" s="359"/>
      <c r="F25" s="359"/>
      <c r="G25" s="359"/>
      <c r="H25" s="339"/>
      <c r="I25" s="339"/>
      <c r="J25" s="341"/>
      <c r="K25" s="341"/>
      <c r="L25" s="341"/>
      <c r="M25" s="341"/>
      <c r="N25" s="341"/>
      <c r="O25" s="341"/>
      <c r="P25" s="341"/>
      <c r="Q25" s="341"/>
      <c r="R25" s="343"/>
      <c r="S25" s="345"/>
      <c r="T25" s="346"/>
      <c r="U25" s="346"/>
      <c r="V25" s="329"/>
      <c r="W25" s="329"/>
      <c r="X25" s="329"/>
      <c r="Y25" s="329"/>
      <c r="Z25" s="329"/>
      <c r="AA25" s="329"/>
      <c r="AB25" s="329"/>
      <c r="AC25" s="329"/>
      <c r="AD25" s="331"/>
      <c r="AG25" s="247"/>
      <c r="AH25" s="248"/>
      <c r="AI25" s="248"/>
      <c r="AJ25" s="90" t="str">
        <f t="shared" si="0"/>
        <v/>
      </c>
      <c r="AK25" s="2"/>
      <c r="AL25" s="2"/>
      <c r="AM25" s="2"/>
      <c r="AN25" s="2"/>
    </row>
    <row r="26" spans="1:91" ht="17.5" customHeight="1" thickBot="1" x14ac:dyDescent="0.4">
      <c r="B26" s="2"/>
      <c r="C26" s="136"/>
      <c r="D26" s="360" t="s">
        <v>33</v>
      </c>
      <c r="E26" s="360"/>
      <c r="F26" s="360"/>
      <c r="G26" s="360"/>
      <c r="H26" s="375" t="e">
        <f>SUM(I36,I48,I60,I72,I84,I96,I108,I117,H129,H130)-H24</f>
        <v>#VALUE!</v>
      </c>
      <c r="I26" s="375"/>
      <c r="J26" s="375" t="e">
        <f>SUM(L36,L48,L60,L72,L84,L96,L108,L117,J129,J130)-J24</f>
        <v>#VALUE!</v>
      </c>
      <c r="K26" s="375"/>
      <c r="L26" s="375"/>
      <c r="M26" s="375" t="e">
        <f>SUM(O36,O48,O60,O72,O84,O96,O108,O117,M129,M130)-M24</f>
        <v>#VALUE!</v>
      </c>
      <c r="N26" s="375"/>
      <c r="O26" s="375"/>
      <c r="P26" s="375" t="e">
        <f>SUM(R36,R48,R60,R72,R84,R96,R108,R117,P129,P130)-P24</f>
        <v>#VALUE!</v>
      </c>
      <c r="Q26" s="375"/>
      <c r="R26" s="375"/>
      <c r="S26" s="362">
        <f>SUM(U36,U48,U60,U72,U84,U96,U108,U117,S129,S130)-S24</f>
        <v>0</v>
      </c>
      <c r="T26" s="362"/>
      <c r="U26" s="362"/>
      <c r="V26" s="362">
        <f>SUM(X36,X48,X60,X72,X84,X96,X108,X117,V129,V130)-V24</f>
        <v>0</v>
      </c>
      <c r="W26" s="362"/>
      <c r="X26" s="362"/>
      <c r="Y26" s="362">
        <f>SUM(AA36,AA48,AA60,AA72,AA84,AA96,AA108,AA117,Y129,Y130)-Y24</f>
        <v>0</v>
      </c>
      <c r="Z26" s="362"/>
      <c r="AA26" s="362"/>
      <c r="AB26" s="362">
        <f>SUM(AD36,AD48,AD60,AD72,AD84,AD96,AD108,AD117,AB129,AB130)-AB24</f>
        <v>0</v>
      </c>
      <c r="AC26" s="362"/>
      <c r="AD26" s="362"/>
      <c r="AG26" s="247"/>
      <c r="AH26" s="248"/>
      <c r="AI26" s="248"/>
      <c r="AJ26" s="90" t="str">
        <f t="shared" si="0"/>
        <v/>
      </c>
      <c r="AK26" s="2"/>
      <c r="AL26" s="2"/>
      <c r="AM26" s="2"/>
      <c r="AN26" s="2"/>
    </row>
    <row r="27" spans="1:91" ht="13.4" customHeight="1" x14ac:dyDescent="0.35">
      <c r="B27" s="2"/>
      <c r="C27" s="2"/>
      <c r="D27" s="374"/>
      <c r="E27" s="374"/>
      <c r="F27" s="374"/>
      <c r="G27" s="374"/>
      <c r="H27" s="375"/>
      <c r="I27" s="375"/>
      <c r="J27" s="376"/>
      <c r="K27" s="376"/>
      <c r="L27" s="376"/>
      <c r="M27" s="376"/>
      <c r="N27" s="376"/>
      <c r="O27" s="376"/>
      <c r="P27" s="376"/>
      <c r="Q27" s="376"/>
      <c r="R27" s="376"/>
      <c r="S27" s="363"/>
      <c r="T27" s="363"/>
      <c r="U27" s="363"/>
      <c r="V27" s="363"/>
      <c r="W27" s="363"/>
      <c r="X27" s="363"/>
      <c r="Y27" s="363"/>
      <c r="Z27" s="363"/>
      <c r="AA27" s="363"/>
      <c r="AB27" s="363"/>
      <c r="AC27" s="363"/>
      <c r="AD27" s="363"/>
      <c r="AG27" s="247"/>
      <c r="AH27" s="248"/>
      <c r="AI27" s="248"/>
      <c r="AJ27" s="90" t="str">
        <f t="shared" si="0"/>
        <v/>
      </c>
      <c r="AK27" s="2"/>
      <c r="AL27" s="2"/>
      <c r="AM27" s="2"/>
      <c r="AN27" s="2"/>
    </row>
    <row r="28" spans="1:91" ht="13.4" customHeight="1" x14ac:dyDescent="0.35">
      <c r="B28" s="2"/>
      <c r="C28" s="2"/>
      <c r="D28" s="137"/>
      <c r="E28" s="137"/>
      <c r="F28" s="137"/>
      <c r="G28" s="137"/>
      <c r="H28" s="133"/>
      <c r="I28" s="133"/>
      <c r="J28" s="133"/>
      <c r="K28" s="133"/>
      <c r="L28" s="133"/>
      <c r="M28" s="133"/>
      <c r="N28" s="133"/>
      <c r="O28" s="133"/>
      <c r="P28" s="133"/>
      <c r="Q28" s="133"/>
      <c r="R28" s="133"/>
      <c r="S28" s="133"/>
      <c r="T28" s="133"/>
      <c r="U28" s="133"/>
      <c r="V28" s="133"/>
      <c r="W28" s="133"/>
      <c r="X28" s="133"/>
      <c r="Y28" s="133"/>
      <c r="Z28" s="133"/>
      <c r="AA28" s="133"/>
      <c r="AB28" s="133"/>
      <c r="AC28" s="133"/>
      <c r="AD28" s="133"/>
      <c r="AG28" s="247"/>
      <c r="AH28" s="248"/>
      <c r="AI28" s="248"/>
      <c r="AJ28" s="90" t="str">
        <f t="shared" si="0"/>
        <v/>
      </c>
      <c r="AK28" s="2"/>
      <c r="AL28" s="2"/>
      <c r="AM28" s="2"/>
      <c r="AN28" s="2"/>
    </row>
    <row r="29" spans="1:91" x14ac:dyDescent="0.35">
      <c r="B29" s="138"/>
      <c r="C29" s="138"/>
      <c r="D29" s="138"/>
      <c r="E29" s="138"/>
      <c r="F29" s="138"/>
      <c r="G29" s="138"/>
      <c r="H29" s="139"/>
      <c r="I29" s="139"/>
      <c r="J29" s="139"/>
      <c r="K29" s="135"/>
      <c r="L29" s="2"/>
      <c r="M29" s="2"/>
      <c r="N29" s="2"/>
      <c r="O29" s="2"/>
      <c r="P29" s="2"/>
      <c r="Q29" s="2"/>
      <c r="R29" s="2"/>
      <c r="S29" s="2"/>
      <c r="T29" s="2"/>
      <c r="U29" s="2"/>
      <c r="V29" s="2"/>
      <c r="W29" s="2"/>
      <c r="X29" s="2"/>
      <c r="Y29" s="2"/>
      <c r="Z29" s="2"/>
      <c r="AA29" s="2"/>
      <c r="AB29" s="2"/>
      <c r="AC29" s="2"/>
      <c r="AD29" s="2"/>
      <c r="AG29" s="249"/>
      <c r="AH29" s="250"/>
      <c r="AI29" s="250"/>
      <c r="AJ29" s="90" t="str">
        <f t="shared" si="0"/>
        <v/>
      </c>
      <c r="AK29" s="2"/>
      <c r="AL29" s="2"/>
      <c r="AM29" s="2"/>
      <c r="AN29" s="2"/>
      <c r="AO29" s="77"/>
      <c r="AP29" s="77"/>
      <c r="AQ29" s="77"/>
      <c r="AR29" s="77"/>
      <c r="AS29" s="77"/>
      <c r="AT29" s="77"/>
      <c r="AU29" s="77"/>
      <c r="CI29" s="2"/>
      <c r="CJ29" s="2"/>
      <c r="CK29" s="2"/>
      <c r="CL29" s="2"/>
    </row>
    <row r="30" spans="1:91" ht="15" thickBot="1" x14ac:dyDescent="0.4">
      <c r="B30" s="2"/>
      <c r="C30" s="2"/>
      <c r="D30" s="2"/>
      <c r="E30" s="2"/>
      <c r="F30" s="2"/>
      <c r="G30" s="2"/>
      <c r="H30" s="135"/>
      <c r="I30" s="135"/>
      <c r="J30" s="135"/>
      <c r="K30" s="135"/>
      <c r="L30" s="135"/>
      <c r="M30" s="135"/>
      <c r="N30" s="135"/>
      <c r="O30" s="135"/>
      <c r="P30" s="135"/>
      <c r="Q30" s="135"/>
      <c r="R30" s="135"/>
      <c r="S30" s="135"/>
      <c r="T30" s="135"/>
      <c r="U30" s="135"/>
      <c r="V30" s="135"/>
      <c r="W30" s="135"/>
      <c r="X30" s="135"/>
      <c r="Y30" s="135"/>
      <c r="Z30" s="135"/>
      <c r="AA30" s="135"/>
      <c r="AB30" s="135"/>
      <c r="AC30" s="135"/>
      <c r="AD30" s="140"/>
      <c r="AG30" s="112" t="s">
        <v>34</v>
      </c>
      <c r="AH30" s="113">
        <f>SUMIF(AH18:AH29,"&lt;&gt;")</f>
        <v>0</v>
      </c>
      <c r="AI30" s="113">
        <f>SUMIF(AI18:AI29,"&lt;&gt;")</f>
        <v>0</v>
      </c>
      <c r="AJ30" s="114" t="e">
        <f>AH30/AI30</f>
        <v>#DIV/0!</v>
      </c>
      <c r="AK30" s="2"/>
      <c r="AL30" s="2"/>
      <c r="AM30" s="2"/>
      <c r="AN30" s="2"/>
    </row>
    <row r="31" spans="1:91" ht="16" customHeight="1" x14ac:dyDescent="0.35">
      <c r="B31" s="364" t="s">
        <v>35</v>
      </c>
      <c r="C31" s="365"/>
      <c r="D31" s="365"/>
      <c r="E31" s="365"/>
      <c r="F31" s="365"/>
      <c r="G31" s="365"/>
      <c r="H31" s="365"/>
      <c r="I31" s="365"/>
      <c r="J31" s="365"/>
      <c r="K31" s="365"/>
      <c r="L31" s="365"/>
      <c r="M31" s="365"/>
      <c r="N31" s="365"/>
      <c r="O31" s="365"/>
      <c r="P31" s="365"/>
      <c r="Q31" s="365"/>
      <c r="R31" s="365"/>
      <c r="S31" s="141"/>
      <c r="T31" s="142"/>
      <c r="U31" s="142"/>
      <c r="V31" s="142"/>
      <c r="W31" s="142"/>
      <c r="X31" s="142"/>
      <c r="Y31" s="142"/>
      <c r="Z31" s="142"/>
      <c r="AA31" s="142"/>
      <c r="AB31" s="142"/>
      <c r="AC31" s="142"/>
      <c r="AD31" s="143"/>
      <c r="AE31" s="81"/>
      <c r="AG31" s="2"/>
      <c r="AH31" s="2"/>
      <c r="AI31" s="2"/>
      <c r="AJ31" s="2"/>
      <c r="AK31" s="2"/>
      <c r="AL31" s="2"/>
      <c r="AM31" s="2"/>
      <c r="AN31" s="2"/>
    </row>
    <row r="32" spans="1:91" ht="24" customHeight="1" thickBot="1" x14ac:dyDescent="0.4">
      <c r="B32" s="366"/>
      <c r="C32" s="367"/>
      <c r="D32" s="367"/>
      <c r="E32" s="367"/>
      <c r="F32" s="367"/>
      <c r="G32" s="367"/>
      <c r="H32" s="367"/>
      <c r="I32" s="367"/>
      <c r="J32" s="367"/>
      <c r="K32" s="367"/>
      <c r="L32" s="367"/>
      <c r="M32" s="367"/>
      <c r="N32" s="367"/>
      <c r="O32" s="367"/>
      <c r="P32" s="367"/>
      <c r="Q32" s="367"/>
      <c r="R32" s="367"/>
      <c r="S32" s="144"/>
      <c r="T32" s="145"/>
      <c r="U32" s="145"/>
      <c r="V32" s="145"/>
      <c r="W32" s="145"/>
      <c r="X32" s="145"/>
      <c r="Y32" s="145"/>
      <c r="Z32" s="145"/>
      <c r="AA32" s="145"/>
      <c r="AB32" s="145"/>
      <c r="AC32" s="145"/>
      <c r="AD32" s="146"/>
      <c r="AE32" s="81"/>
      <c r="AG32" s="2"/>
      <c r="AH32" s="2"/>
      <c r="AI32" s="2"/>
      <c r="AJ32" s="2"/>
      <c r="AK32" s="2"/>
      <c r="AL32" s="2"/>
      <c r="AM32" s="2"/>
      <c r="AN32" s="2"/>
    </row>
    <row r="33" spans="1:91" ht="21" customHeight="1" x14ac:dyDescent="0.35">
      <c r="B33" s="368" t="s">
        <v>36</v>
      </c>
      <c r="C33" s="369"/>
      <c r="D33" s="369"/>
      <c r="E33" s="369"/>
      <c r="F33" s="369"/>
      <c r="G33" s="369"/>
      <c r="H33" s="369"/>
      <c r="I33" s="369"/>
      <c r="J33" s="369"/>
      <c r="K33" s="369"/>
      <c r="L33" s="369"/>
      <c r="M33" s="369"/>
      <c r="N33" s="369"/>
      <c r="O33" s="369"/>
      <c r="P33" s="369"/>
      <c r="Q33" s="369"/>
      <c r="R33" s="369"/>
      <c r="S33" s="369"/>
      <c r="T33" s="369"/>
      <c r="U33" s="369"/>
      <c r="V33" s="369"/>
      <c r="W33" s="369"/>
      <c r="X33" s="369"/>
      <c r="Y33" s="369"/>
      <c r="Z33" s="369"/>
      <c r="AA33" s="369"/>
      <c r="AB33" s="369"/>
      <c r="AC33" s="369"/>
      <c r="AD33" s="370"/>
      <c r="AE33" s="81"/>
      <c r="AG33" s="2"/>
      <c r="AH33" s="2"/>
      <c r="AI33" s="2"/>
      <c r="AJ33" s="2"/>
      <c r="AK33" s="2"/>
      <c r="AL33" s="2"/>
      <c r="AM33" s="2"/>
      <c r="AN33" s="2"/>
    </row>
    <row r="34" spans="1:91" ht="15" outlineLevel="1" thickBot="1" x14ac:dyDescent="0.4">
      <c r="B34" s="394" t="s">
        <v>37</v>
      </c>
      <c r="C34" s="395"/>
      <c r="D34" s="395"/>
      <c r="E34" s="395"/>
      <c r="F34" s="395"/>
      <c r="G34" s="396"/>
      <c r="H34" s="371" t="s">
        <v>38</v>
      </c>
      <c r="I34" s="371"/>
      <c r="J34" s="371"/>
      <c r="K34" s="371"/>
      <c r="L34" s="371"/>
      <c r="M34" s="371"/>
      <c r="N34" s="371"/>
      <c r="O34" s="371"/>
      <c r="P34" s="371"/>
      <c r="Q34" s="371"/>
      <c r="R34" s="371"/>
      <c r="S34" s="147"/>
      <c r="T34" s="372" t="s">
        <v>39</v>
      </c>
      <c r="U34" s="372"/>
      <c r="V34" s="372"/>
      <c r="W34" s="372"/>
      <c r="X34" s="372"/>
      <c r="Y34" s="372"/>
      <c r="Z34" s="372"/>
      <c r="AA34" s="372"/>
      <c r="AB34" s="372"/>
      <c r="AC34" s="372"/>
      <c r="AD34" s="373"/>
      <c r="AE34" s="81"/>
      <c r="AG34" s="2"/>
      <c r="AH34" s="2"/>
      <c r="AI34" s="2"/>
      <c r="AJ34" s="2"/>
      <c r="AK34" s="2"/>
      <c r="AL34" s="2"/>
      <c r="AM34" s="2"/>
      <c r="AN34" s="2"/>
    </row>
    <row r="35" spans="1:91" ht="15" outlineLevel="1" thickTop="1" x14ac:dyDescent="0.35">
      <c r="B35" s="397"/>
      <c r="C35" s="398"/>
      <c r="D35" s="398"/>
      <c r="E35" s="398"/>
      <c r="F35" s="398"/>
      <c r="G35" s="399"/>
      <c r="H35" s="400" t="s">
        <v>2</v>
      </c>
      <c r="I35" s="400"/>
      <c r="J35" s="390" t="s">
        <v>3</v>
      </c>
      <c r="K35" s="390"/>
      <c r="L35" s="390"/>
      <c r="M35" s="390" t="s">
        <v>4</v>
      </c>
      <c r="N35" s="390"/>
      <c r="O35" s="390"/>
      <c r="P35" s="390" t="s">
        <v>5</v>
      </c>
      <c r="Q35" s="390"/>
      <c r="R35" s="391"/>
      <c r="S35" s="392" t="s">
        <v>27</v>
      </c>
      <c r="T35" s="393"/>
      <c r="U35" s="393"/>
      <c r="V35" s="390" t="s">
        <v>28</v>
      </c>
      <c r="W35" s="390"/>
      <c r="X35" s="390"/>
      <c r="Y35" s="390" t="s">
        <v>29</v>
      </c>
      <c r="Z35" s="390"/>
      <c r="AA35" s="390"/>
      <c r="AB35" s="390" t="s">
        <v>30</v>
      </c>
      <c r="AC35" s="390"/>
      <c r="AD35" s="391"/>
      <c r="AG35" s="2"/>
      <c r="AH35" s="2"/>
      <c r="AI35" s="2"/>
      <c r="AJ35" s="2"/>
      <c r="AK35" s="2"/>
      <c r="AL35" s="2"/>
      <c r="AM35" s="2"/>
      <c r="AN35" s="2"/>
    </row>
    <row r="36" spans="1:91" outlineLevel="1" x14ac:dyDescent="0.35">
      <c r="B36" s="384" t="s">
        <v>40</v>
      </c>
      <c r="C36" s="385"/>
      <c r="D36" s="385"/>
      <c r="E36" s="385"/>
      <c r="F36" s="385"/>
      <c r="G36" s="386"/>
      <c r="H36" s="132"/>
      <c r="I36" s="148">
        <f>SUM(H37:H47)</f>
        <v>0</v>
      </c>
      <c r="J36" s="131"/>
      <c r="K36" s="130"/>
      <c r="L36" s="148">
        <f>SUM(J37:K47)</f>
        <v>0</v>
      </c>
      <c r="M36" s="149"/>
      <c r="N36" s="130"/>
      <c r="O36" s="148">
        <f>SUM(M37:N47)</f>
        <v>0</v>
      </c>
      <c r="P36" s="150"/>
      <c r="Q36" s="130"/>
      <c r="R36" s="151">
        <f>SUM(P37:Q47)</f>
        <v>0</v>
      </c>
      <c r="S36" s="152"/>
      <c r="T36" s="129"/>
      <c r="U36" s="153">
        <f>SUM(S37:T47)</f>
        <v>0</v>
      </c>
      <c r="V36" s="152"/>
      <c r="W36" s="129"/>
      <c r="X36" s="153">
        <f>SUM(V37:W47)</f>
        <v>0</v>
      </c>
      <c r="Y36" s="152"/>
      <c r="Z36" s="129"/>
      <c r="AA36" s="153">
        <f>SUM(Y37:Z47)</f>
        <v>0</v>
      </c>
      <c r="AB36" s="152"/>
      <c r="AC36" s="129"/>
      <c r="AD36" s="154">
        <f>SUM(AB37:AC47)</f>
        <v>0</v>
      </c>
      <c r="AG36" s="2"/>
      <c r="AH36" s="2"/>
      <c r="AI36" s="2"/>
      <c r="AJ36" s="2"/>
      <c r="AK36" s="2"/>
      <c r="AL36" s="2"/>
      <c r="AM36" s="2"/>
      <c r="AN36" s="2"/>
    </row>
    <row r="37" spans="1:91" outlineLevel="1" x14ac:dyDescent="0.35">
      <c r="B37" s="387" t="s">
        <v>41</v>
      </c>
      <c r="C37" s="387"/>
      <c r="D37" s="387"/>
      <c r="E37" s="387"/>
      <c r="F37" s="388"/>
      <c r="G37" s="389"/>
      <c r="H37" s="155" t="str">
        <f>IF($D$5="Program Budget",ROUND('Demo and Services'!F9*AJ9,0),IF(AND($D$5="Staff Salary",$D$7="Total"),ROUND(SUM('Demo and Services'!F9:F20)*AJ30,0),IF(AND($D$5="Staff Salary",$D$7="Individual"),ROUND(SUM(IF(AJ18="",0,AJ18*'Demo and Services'!F9),IF(AJ19="",0,AJ19*'Demo and Services'!F10),IF(AJ20="",0,AJ20*'Demo and Services'!F11),IF(AJ21="",0,AJ21*'Demo and Services'!F12),IF(AJ22="",0,AJ22*'Demo and Services'!F13),IF(AJ23="",0,AJ23*'Demo and Services'!F14),IF(AJ24="",0,AJ24*'Demo and Services'!F15),IF(AJ25="",0,AJ25*'Demo and Services'!F16),IF(AJ26="",0,AJ26*'Demo and Services'!F17),IF(AJ27="",0,AJ27*'Demo and Services'!F18),IF(AJ28="",0,AJ28*'Demo and Services'!F19),IF(AJ29="",0,AJ29*'Demo and Services'!F20)),0),"")))</f>
        <v/>
      </c>
      <c r="I37" s="156"/>
      <c r="J37" s="316" t="str">
        <f>IF($D$5="Program Budget",ROUND('Demo and Services'!F21*AJ9,0),IF(AND($D$5="Staff Salary",$D$7="Total"),ROUND(SUM('Demo and Services'!F21:F32)*AJ30,0),IF(AND($D$5="Staff Salary",$D$7="Individual"),ROUND(SUM(IF(AJ18="",0,AJ18*'Demo and Services'!F21),IF(AJ19="",0,AJ19*'Demo and Services'!F22),IF(AJ20="",0,AJ20*'Demo and Services'!F23),IF(AJ21="",0,AJ21*'Demo and Services'!F24),IF(AJ22="",0,AJ22*'Demo and Services'!F25),IF(AJ23="",0,AJ23*'Demo and Services'!F26),IF(AJ24="",0,AJ24*'Demo and Services'!F27),IF(AJ25="",0,AJ25*'Demo and Services'!F28),IF(AJ26="",0,AJ26*'Demo and Services'!F29),IF(AJ27="",0,AJ27*'Demo and Services'!F30),IF(AJ28="",0,AJ28*'Demo and Services'!F31),IF(AJ29="",0,AJ29*'Demo and Services'!F32)),0),"")))</f>
        <v/>
      </c>
      <c r="K37" s="318"/>
      <c r="L37" s="157"/>
      <c r="M37" s="316" t="str">
        <f>IF($D$5="Program Budget",ROUND('Demo and Services'!F33*AJ9,0),IF(AND($D$5="Staff Salary",$D$7="Total"),ROUND(SUM('Demo and Services'!F33:F44)*AJ30,0),IF(AND($D$5="Staff Salary",$D$7="Individual"),ROUND(SUM(IF(AJ18="",0,AJ18*'Demo and Services'!F33),IF(AJ19="",0,AJ19*'Demo and Services'!F34),IF(AJ20="",0,AJ20*'Demo and Services'!F35),IF(AJ21="",0,AJ21*'Demo and Services'!F36),IF(AJ22="",0,AJ22*'Demo and Services'!F37),IF(AJ23="",0,AJ23*'Demo and Services'!F38),IF(AJ24="",0,AJ24*'Demo and Services'!F39),IF(AJ25="",0,AJ25*'Demo and Services'!F40),IF(AJ26="",0,AJ26*'Demo and Services'!F41),IF(AJ27="",0,AJ27*'Demo and Services'!F42),IF(AJ28="",0,AJ28*'Demo and Services'!F43),IF(AJ29="",0,AJ29*'Demo and Services'!F44)),0),"")))</f>
        <v/>
      </c>
      <c r="N37" s="318"/>
      <c r="O37" s="157"/>
      <c r="P37" s="316" t="str">
        <f>IF($D$5="Program Budget",ROUND('Demo and Services'!F45*AJ9,0),IF(AND($D$5="Staff Salary",$D$7="Total"),ROUND(SUM('Demo and Services'!F45:F56)*AJ30,0),IF(AND($D$5="Staff Salary",$D$7="Individual"),ROUND(SUM(IF(AJ18="",0,AJ18*'Demo and Services'!F45),IF(AJ19="",0,AJ19*'Demo and Services'!F46),IF(AJ20="",0,AJ20*'Demo and Services'!F47),IF(AJ21="",0,AJ21*'Demo and Services'!F48),IF(AJ22="",0,AJ22*'Demo and Services'!F49),IF(AJ23="",0,AJ23*'Demo and Services'!F50),IF(AJ24="",0,AJ24*'Demo and Services'!F51),IF(AJ25="",0,AJ25*'Demo and Services'!F52),IF(AJ26="",0,AJ26*'Demo and Services'!F53),IF(AJ27="",0,AJ27*'Demo and Services'!F54),IF(AJ28="",0,AJ28*'Demo and Services'!F55),IF(AJ29="",0,AJ29*'Demo and Services'!F56)),0),"")))</f>
        <v/>
      </c>
      <c r="Q37" s="318"/>
      <c r="R37" s="158"/>
      <c r="S37" s="377">
        <f>COUNTIFS('Demo and Services'!$A$9:$A$19,"Period 5 (October – December 2021)",'Demo and Services'!$E$9:$E$19,"new",'Demo and Services'!$F$9:$F$19,"&lt;&gt;")</f>
        <v>0</v>
      </c>
      <c r="T37" s="377"/>
      <c r="U37" s="160"/>
      <c r="V37" s="378">
        <f>COUNTIFS('Demo and Services'!$A$9:$A$19,"Period 6 (January – March 2022)",'Demo and Services'!$E$9:$E$19,"new",'Demo and Services'!$F$9:$F$19,"&lt;&gt;")</f>
        <v>0</v>
      </c>
      <c r="W37" s="377"/>
      <c r="X37" s="160"/>
      <c r="Y37" s="378">
        <f>COUNTIFS('Demo and Services'!$A$9:$A$19,"Period 7 (April – June 2022)",'Demo and Services'!$E$9:$E$19,"new",'Demo and Services'!$F$9:$F$19,"&lt;&gt;")</f>
        <v>0</v>
      </c>
      <c r="Z37" s="377"/>
      <c r="AA37" s="160"/>
      <c r="AB37" s="378">
        <f>COUNTIFS('Demo and Services'!$A$9:$A$19,"Period 8 (July – September 2022)",'Demo and Services'!$E$9:$E$19,"new",'Demo and Services'!$F$9:$F$19,"&lt;&gt;")</f>
        <v>0</v>
      </c>
      <c r="AC37" s="377"/>
      <c r="AD37" s="158"/>
      <c r="AG37" s="2"/>
      <c r="AH37" s="2"/>
      <c r="AI37" s="2"/>
      <c r="AJ37" s="2"/>
      <c r="AK37" s="2"/>
      <c r="AL37" s="2"/>
      <c r="AM37" s="2"/>
      <c r="AN37" s="2"/>
    </row>
    <row r="38" spans="1:91" outlineLevel="1" x14ac:dyDescent="0.35">
      <c r="B38" s="379" t="s">
        <v>42</v>
      </c>
      <c r="C38" s="380"/>
      <c r="D38" s="380"/>
      <c r="E38" s="380"/>
      <c r="F38" s="381"/>
      <c r="G38" s="382"/>
      <c r="H38" s="161" t="str">
        <f>IF($D$5="Program Budget",ROUND('Demo and Services'!G9*AJ9,0),IF(AND($D$5="Staff Salary",$D$7="Total"),ROUND(SUM('Demo and Services'!G9:G20)*AJ30,0),IF(AND($D$5="Staff Salary",$D$7="Individual"),ROUND(SUM(IF(AJ18="",0,AJ18*'Demo and Services'!G9),IF(AJ19="",0,AJ19*'Demo and Services'!G10),IF(AJ20="",0,AJ20*'Demo and Services'!G11),IF(AJ21="",0,AJ21*'Demo and Services'!G12),IF(AJ22="",0,AJ22*'Demo and Services'!G13),IF(AJ23="",0,AJ23*'Demo and Services'!G14),IF(AJ24="",0,AJ24*'Demo and Services'!G15),IF(AJ25="",0,AJ25*'Demo and Services'!G16),IF(AJ26="",0,AJ26*'Demo and Services'!G17),IF(AJ27="",0,AJ27*'Demo and Services'!G18),IF(AJ28="",0,AJ28*'Demo and Services'!G19),IF(AJ29="",0,AJ29*'Demo and Services'!G20)),0),"")))</f>
        <v/>
      </c>
      <c r="I38" s="160"/>
      <c r="J38" s="378" t="str">
        <f>IF($D$5="Program Budget",ROUND('Demo and Services'!G21*AJ9,0),IF(AND($D$5="Staff Salary",$D$7="Total"),ROUND(SUM('Demo and Services'!G21:G32)*AJ30,0),IF(AND($D$5="Staff Salary",$D$7="Individual"),ROUND(SUM(IF(AJ18="",0,AJ18*'Demo and Services'!G21),IF(AJ19="",0,AJ19*'Demo and Services'!G22),IF(AJ20="",0,AJ20*'Demo and Services'!G23),IF(AJ21="",0,AJ21*'Demo and Services'!G24),IF(AJ22="",0,AJ22*'Demo and Services'!G25),IF(AJ23="",0,AJ23*'Demo and Services'!G26),IF(AJ24="",0,AJ24*'Demo and Services'!G27),IF(AJ25="",0,AJ25*'Demo and Services'!G28),IF(AJ26="",0,AJ26*'Demo and Services'!G29),IF(AJ27="",0,AJ27*'Demo and Services'!G30),IF(AJ28="",0,AJ28*'Demo and Services'!G31),IF(AJ29="",0,AJ29*'Demo and Services'!G32)),0),"")))</f>
        <v/>
      </c>
      <c r="K38" s="377"/>
      <c r="L38" s="160"/>
      <c r="M38" s="378" t="str">
        <f>IF($D$5="Program Budget",ROUND('Demo and Services'!G33*AJ9,0),IF(AND($D$5="Staff Salary",$D$7="Total"),ROUND(SUM('Demo and Services'!G33:G44)*AJ30,0),IF(AND($D$5="Staff Salary",$D$7="Individual"),ROUND(SUM(IF(AJ18="",0,AJ18*'Demo and Services'!G33),IF(AJ19="",0,AJ19*'Demo and Services'!G34),IF(AJ20="",0,AJ20*'Demo and Services'!G35),IF(AJ21="",0,AJ21*'Demo and Services'!G36),IF(AJ22="",0,AJ22*'Demo and Services'!G37),IF(AJ23="",0,AJ23*'Demo and Services'!G38),IF(AJ24="",0,AJ24*'Demo and Services'!G39),IF(AJ25="",0,AJ25*'Demo and Services'!G40),IF(AJ26="",0,AJ26*'Demo and Services'!G41),IF(AJ27="",0,AJ27*'Demo and Services'!G42),IF(AJ28="",0,AJ28*'Demo and Services'!G43),IF(AJ29="",0,AJ29*'Demo and Services'!G44)),0),"")))</f>
        <v/>
      </c>
      <c r="N38" s="377"/>
      <c r="O38" s="160"/>
      <c r="P38" s="378" t="str">
        <f>IF($D$5="Program Budget",ROUND('Demo and Services'!G45*AJ9,0),IF(AND($D$5="Staff Salary",$D$7="Total"),ROUND(SUM('Demo and Services'!G45:G56)*AJ30,0),IF(AND($D$5="Staff Salary",$D$7="Individual"),ROUND(SUM(IF(AJ18="",0,AJ18*'Demo and Services'!G45),IF(AJ19="",0,AJ19*'Demo and Services'!G46),IF(AJ20="",0,AJ20*'Demo and Services'!G47),IF(AJ21="",0,AJ21*'Demo and Services'!G48),IF(AJ22="",0,AJ22*'Demo and Services'!G49),IF(AJ23="",0,AJ23*'Demo and Services'!G50),IF(AJ24="",0,AJ24*'Demo and Services'!G51),IF(AJ25="",0,AJ25*'Demo and Services'!G52),IF(AJ26="",0,AJ26*'Demo and Services'!G53),IF(AJ27="",0,AJ27*'Demo and Services'!G54),IF(AJ28="",0,AJ28*'Demo and Services'!G55),IF(AJ29="",0,AJ29*'Demo and Services'!G56)),0),"")))</f>
        <v/>
      </c>
      <c r="Q38" s="377"/>
      <c r="R38" s="158"/>
      <c r="S38" s="383">
        <f>COUNTIFS('Demo and Services'!$A$9:$A$19,"Period 5 (October – December 2021)",'Demo and Services'!$E$9:$E$19,"new",'Demo and Services'!$G$9:$G$19,"&lt;&gt;")</f>
        <v>0</v>
      </c>
      <c r="T38" s="377"/>
      <c r="U38" s="160"/>
      <c r="V38" s="378">
        <f>COUNTIFS('Demo and Services'!$A$9:$A$19,"Period 6 (January – March 2022)",'Demo and Services'!$E$9:$E$19,"new",'Demo and Services'!$G$9:$G$19,"&lt;&gt;")</f>
        <v>0</v>
      </c>
      <c r="W38" s="377"/>
      <c r="X38" s="162"/>
      <c r="Y38" s="378">
        <f>COUNTIFS('Demo and Services'!$A$9:$A$19,"Period 7 (April – June 2022)",'Demo and Services'!$E$9:$E$19,"new",'Demo and Services'!$G$9:$G$19,"&lt;&gt;")</f>
        <v>0</v>
      </c>
      <c r="Z38" s="377"/>
      <c r="AA38" s="160"/>
      <c r="AB38" s="378">
        <f>COUNTIFS('Demo and Services'!$A$9:$A$19,"Period 8 (July – September 2022)",'Demo and Services'!$E$9:$E$19,"new",'Demo and Services'!$G$9:$G$19,"&lt;&gt;")</f>
        <v>0</v>
      </c>
      <c r="AC38" s="377"/>
      <c r="AD38" s="158"/>
      <c r="AG38" s="2"/>
      <c r="AH38" s="2"/>
      <c r="AI38" s="2"/>
      <c r="AJ38" s="2"/>
      <c r="AK38" s="2"/>
      <c r="AL38" s="2"/>
      <c r="AM38" s="2"/>
      <c r="AN38" s="2"/>
    </row>
    <row r="39" spans="1:91" outlineLevel="1" x14ac:dyDescent="0.35">
      <c r="B39" s="379" t="s">
        <v>42</v>
      </c>
      <c r="C39" s="380"/>
      <c r="D39" s="380"/>
      <c r="E39" s="380"/>
      <c r="F39" s="381"/>
      <c r="G39" s="382"/>
      <c r="H39" s="161" t="str">
        <f>IF($D$5="Program Budget",ROUND('Demo and Services'!H9*AJ9,0),IF(AND($D$5="Staff Salary",$D$7="Total"),ROUND(SUM('Demo and Services'!H9:H20)*AJ30,0),IF(AND($D$5="Staff Salary",$D$7="Individual"),ROUND(SUM(IF(AJ18="",0,AJ18*'Demo and Services'!H9),IF(AJ19="",0,AJ19*'Demo and Services'!H10),IF(AJ20="",0,AJ20*'Demo and Services'!H11),IF(AJ21="",0,AJ21*'Demo and Services'!H12),IF(AJ22="",0,AJ22*'Demo and Services'!H13),IF(AJ23="",0,AJ23*'Demo and Services'!H14),IF(AJ24="",0,AJ24*'Demo and Services'!H15),IF(AJ25="",0,AJ25*'Demo and Services'!H16),IF(AJ26="",0,AJ26*'Demo and Services'!H17),IF(AJ27="",0,AJ27*'Demo and Services'!H18),IF(AJ28="",0,AJ28*'Demo and Services'!H19),IF(AJ29="",0,AJ29*'Demo and Services'!H20)),0),"")))</f>
        <v/>
      </c>
      <c r="I39" s="160"/>
      <c r="J39" s="378" t="str">
        <f>IF($D$5="Program Budget",ROUND('Demo and Services'!H21*AJ9,0),IF(AND($D$5="Staff Salary",$D$7="Total"),ROUND(SUM('Demo and Services'!H21:H32)*AJ30,0),IF(AND($D$5="Staff Salary",$D$7="Individual"),ROUND(SUM(IF(AJ18="",0,AJ18*'Demo and Services'!H21),IF(AJ19="",0,AJ19*'Demo and Services'!H22),IF(AJ20="",0,AJ20*'Demo and Services'!H23),IF(AJ21="",0,AJ21*'Demo and Services'!H24),IF(AJ22="",0,AJ22*'Demo and Services'!H25),IF(AJ23="",0,AJ23*'Demo and Services'!H26),IF(AJ24="",0,AJ24*'Demo and Services'!H27),IF(AJ25="",0,AJ25*'Demo and Services'!H28),IF(AJ26="",0,AJ26*'Demo and Services'!H29),IF(AJ27="",0,AJ27*'Demo and Services'!H30),IF(AJ28="",0,AJ28*'Demo and Services'!H31),IF(AJ29="",0,AJ29*'Demo and Services'!H32)),0),"")))</f>
        <v/>
      </c>
      <c r="K39" s="377"/>
      <c r="L39" s="160"/>
      <c r="M39" s="378" t="str">
        <f>IF($D$5="Program Budget",ROUND('Demo and Services'!H33*AJ9,0),IF(AND($D$5="Staff Salary",$D$7="Total"),ROUND(SUM('Demo and Services'!H33:H44)*AJ30,0),IF(AND($D$5="Staff Salary",$D$7="Individual"),ROUND(SUM(IF(AJ18="",0,AJ18*'Demo and Services'!H33),IF(AJ19="",0,AJ19*'Demo and Services'!H34),IF(AJ20="",0,AJ20*'Demo and Services'!H35),IF(AJ21="",0,AJ21*'Demo and Services'!H36),IF(AJ22="",0,AJ22*'Demo and Services'!H37),IF(AJ23="",0,AJ23*'Demo and Services'!H38),IF(AJ24="",0,AJ24*'Demo and Services'!H39),IF(AJ25="",0,AJ25*'Demo and Services'!H40),IF(AJ26="",0,AJ26*'Demo and Services'!H41),IF(AJ27="",0,AJ27*'Demo and Services'!H42),IF(AJ28="",0,AJ28*'Demo and Services'!H43),IF(AJ29="",0,AJ29*'Demo and Services'!H44)),0),"")))</f>
        <v/>
      </c>
      <c r="N39" s="377"/>
      <c r="O39" s="160"/>
      <c r="P39" s="378" t="str">
        <f>IF($D$5="Program Budget",ROUND('Demo and Services'!H45*AJ9,0),IF(AND($D$5="Staff Salary",$D$7="Total"),ROUND(SUM('Demo and Services'!H45:H56)*AJ30,0),IF(AND($D$5="Staff Salary",$D$7="Individual"),ROUND(SUM(IF(AJ18="",0,AJ18*'Demo and Services'!H45),IF(AJ19="",0,AJ19*'Demo and Services'!H46),IF(AJ20="",0,AJ20*'Demo and Services'!H47),IF(AJ21="",0,AJ21*'Demo and Services'!H48),IF(AJ22="",0,AJ22*'Demo and Services'!H49),IF(AJ23="",0,AJ23*'Demo and Services'!H50),IF(AJ24="",0,AJ24*'Demo and Services'!H51),IF(AJ25="",0,AJ25*'Demo and Services'!H52),IF(AJ26="",0,AJ26*'Demo and Services'!H53),IF(AJ27="",0,AJ27*'Demo and Services'!H54),IF(AJ28="",0,AJ28*'Demo and Services'!H55),IF(AJ29="",0,AJ29*'Demo and Services'!H56)),0),"")))</f>
        <v/>
      </c>
      <c r="Q39" s="377"/>
      <c r="R39" s="158"/>
      <c r="S39" s="383">
        <f>COUNTIFS('Demo and Services'!$A$9:$A$19,"Period 5 (October – December 2021)",'Demo and Services'!$E$9:$E$19,"new",'Demo and Services'!$H$9:$H$19,"&lt;&gt;")</f>
        <v>0</v>
      </c>
      <c r="T39" s="377"/>
      <c r="U39" s="160"/>
      <c r="V39" s="378">
        <f>COUNTIFS('Demo and Services'!$A$9:$A$19,"Period 6 (January – March 2022)",'Demo and Services'!$E$9:$E$19,"new",'Demo and Services'!$H$9:$H$19,"&lt;&gt;")</f>
        <v>0</v>
      </c>
      <c r="W39" s="377"/>
      <c r="X39" s="160"/>
      <c r="Y39" s="378">
        <f>COUNTIFS('Demo and Services'!$A$9:$A$19,"Period 7 (April – June 2022)",'Demo and Services'!$E$9:$E$19,"new",'Demo and Services'!$H$9:$H$19,"&lt;&gt;")</f>
        <v>0</v>
      </c>
      <c r="Z39" s="377"/>
      <c r="AA39" s="160"/>
      <c r="AB39" s="378">
        <f>COUNTIFS('Demo and Services'!$A$9:$A$19,"Period 8 (July – September 2022)",'Demo and Services'!$E$9:$E$19,"new",'Demo and Services'!$H$9:$H$19,"&lt;&gt;")</f>
        <v>0</v>
      </c>
      <c r="AC39" s="377"/>
      <c r="AD39" s="158"/>
      <c r="AG39" s="2"/>
      <c r="AH39" s="2"/>
      <c r="AI39" s="2"/>
      <c r="AJ39" s="2"/>
      <c r="AK39" s="2"/>
      <c r="AL39" s="2"/>
      <c r="AM39" s="2"/>
      <c r="AN39" s="2"/>
    </row>
    <row r="40" spans="1:91" outlineLevel="1" x14ac:dyDescent="0.35">
      <c r="B40" s="379" t="s">
        <v>42</v>
      </c>
      <c r="C40" s="380"/>
      <c r="D40" s="380"/>
      <c r="E40" s="380"/>
      <c r="F40" s="381"/>
      <c r="G40" s="382"/>
      <c r="H40" s="161" t="str">
        <f>IF($D$5="Program Budget",ROUND('Demo and Services'!I9*AJ9,0),IF(AND($D$5="Staff Salary",$D$7="Total"),ROUND(SUM('Demo and Services'!I9:I20)*AJ30,0),IF(AND($D$5="Staff Salary",$D$7="Individual"),ROUND(SUM(IF(AJ18="",0,AJ18*'Demo and Services'!I9),IF(AJ19="",0,AJ19*'Demo and Services'!I10),IF(AJ20="",0,AJ20*'Demo and Services'!I11),IF(AJ21="",0,AJ21*'Demo and Services'!I12),IF(AJ22="",0,AJ22*'Demo and Services'!I13),IF(AJ23="",0,AJ23*'Demo and Services'!I14),IF(AJ24="",0,AJ24*'Demo and Services'!I15),IF(AJ25="",0,AJ25*'Demo and Services'!I16),IF(AJ26="",0,AJ26*'Demo and Services'!I17),IF(AJ27="",0,AJ27*'Demo and Services'!I18),IF(AJ28="",0,AJ28*'Demo and Services'!I19),IF(AJ29="",0,AJ29*'Demo and Services'!I20)),0),"")))</f>
        <v/>
      </c>
      <c r="I40" s="160"/>
      <c r="J40" s="378" t="str">
        <f>IF($D$5="Program Budget",ROUND('Demo and Services'!I21*AJ9,0),IF(AND($D$5="Staff Salary",$D$7="Total"),ROUND(SUM('Demo and Services'!I21:I32)*AJ30,0),IF(AND($D$5="Staff Salary",$D$7="Individual"),ROUND(SUM(IF(AJ18="",0,AJ18*'Demo and Services'!I21),IF(AJ19="",0,AJ19*'Demo and Services'!I22),IF(AJ20="",0,AJ20*'Demo and Services'!I23),IF(AJ21="",0,AJ21*'Demo and Services'!I24),IF(AJ22="",0,AJ22*'Demo and Services'!I25),IF(AJ23="",0,AJ23*'Demo and Services'!I26),IF(AJ24="",0,AJ24*'Demo and Services'!I27),IF(AJ25="",0,AJ25*'Demo and Services'!I28),IF(AJ26="",0,AJ26*'Demo and Services'!I29),IF(AJ27="",0,AJ27*'Demo and Services'!I30),IF(AJ28="",0,AJ28*'Demo and Services'!I31),IF(AJ29="",0,AJ29*'Demo and Services'!I32)),0),"")))</f>
        <v/>
      </c>
      <c r="K40" s="377"/>
      <c r="L40" s="160"/>
      <c r="M40" s="378" t="str">
        <f>IF($D$5="Program Budget",ROUND('Demo and Services'!I33*AJ9,0),IF(AND($D$5="Staff Salary",$D$7="Total"),ROUND(SUM('Demo and Services'!I33:I44)*AJ30,0),IF(AND($D$5="Staff Salary",$D$7="Individual"),ROUND(SUM(IF(AJ18="",0,AJ18*'Demo and Services'!I33),IF(AJ19="",0,AJ19*'Demo and Services'!I34),IF(AJ20="",0,AJ20*'Demo and Services'!I35),IF(AJ21="",0,AJ21*'Demo and Services'!I36),IF(AJ22="",0,AJ22*'Demo and Services'!I37),IF(AJ23="",0,AJ23*'Demo and Services'!I38),IF(AJ24="",0,AJ24*'Demo and Services'!I39),IF(AJ25="",0,AJ25*'Demo and Services'!I40),IF(AJ26="",0,AJ26*'Demo and Services'!I41),IF(AJ27="",0,AJ27*'Demo and Services'!I42),IF(AJ28="",0,AJ28*'Demo and Services'!I43),IF(AJ29="",0,AJ29*'Demo and Services'!I44)),0),"")))</f>
        <v/>
      </c>
      <c r="N40" s="377"/>
      <c r="O40" s="160"/>
      <c r="P40" s="378" t="str">
        <f>IF($D$5="Program Budget",ROUND('Demo and Services'!I45*AJ9,0),IF(AND($D$5="Staff Salary",$D$7="Total"),ROUND(SUM('Demo and Services'!I45:I56)*AJ30,0),IF(AND($D$5="Staff Salary",$D$7="Individual"),ROUND(SUM(IF(AJ18="",0,AJ18*'Demo and Services'!I45),IF(AJ19="",0,AJ19*'Demo and Services'!I46),IF(AJ20="",0,AJ20*'Demo and Services'!I47),IF(AJ21="",0,AJ21*'Demo and Services'!I48),IF(AJ22="",0,AJ22*'Demo and Services'!I49),IF(AJ23="",0,AJ23*'Demo and Services'!I50),IF(AJ24="",0,AJ24*'Demo and Services'!I51),IF(AJ25="",0,AJ25*'Demo and Services'!I52),IF(AJ26="",0,AJ26*'Demo and Services'!I53),IF(AJ27="",0,AJ27*'Demo and Services'!I54),IF(AJ28="",0,AJ28*'Demo and Services'!I55),IF(AJ29="",0,AJ29*'Demo and Services'!I56)),0),"")))</f>
        <v/>
      </c>
      <c r="Q40" s="377"/>
      <c r="R40" s="158"/>
      <c r="S40" s="383">
        <f>COUNTIFS('Demo and Services'!$A$9:$A$19,"Period 5 (October – December 2021)",'Demo and Services'!$E$9:$E$19,"new",'Demo and Services'!$I$9:$I$19,"&lt;&gt;")</f>
        <v>0</v>
      </c>
      <c r="T40" s="377"/>
      <c r="U40" s="160"/>
      <c r="V40" s="378">
        <f>COUNTIFS('Demo and Services'!$A$9:$A$19,"Period 6 (January – March 2022)",'Demo and Services'!$E$9:$E$19,"new",'Demo and Services'!$I$9:$I$19,"&lt;&gt;")</f>
        <v>0</v>
      </c>
      <c r="W40" s="377"/>
      <c r="X40" s="160"/>
      <c r="Y40" s="378">
        <f>COUNTIFS('Demo and Services'!$A$9:$A$19,"Period 7 (April – June 2022)",'Demo and Services'!$E$9:$E$19,"new",'Demo and Services'!$I$9:$I$19,"&lt;&gt;")</f>
        <v>0</v>
      </c>
      <c r="Z40" s="377"/>
      <c r="AA40" s="160"/>
      <c r="AB40" s="378">
        <f>COUNTIFS('Demo and Services'!$A$9:$A$19,"Period 8 (July – September 2022)",'Demo and Services'!$E$9:$E$19,"new",'Demo and Services'!$I$9:$I$19,"&lt;&gt;")</f>
        <v>0</v>
      </c>
      <c r="AC40" s="377"/>
      <c r="AD40" s="158"/>
      <c r="AG40" s="2"/>
      <c r="AH40" s="2"/>
      <c r="AI40" s="2"/>
      <c r="AJ40" s="2"/>
      <c r="AK40" s="2"/>
      <c r="AL40" s="2"/>
      <c r="AM40" s="2"/>
      <c r="AN40" s="2"/>
    </row>
    <row r="41" spans="1:91" outlineLevel="1" x14ac:dyDescent="0.35">
      <c r="B41" s="379" t="s">
        <v>42</v>
      </c>
      <c r="C41" s="380"/>
      <c r="D41" s="380"/>
      <c r="E41" s="380"/>
      <c r="F41" s="381"/>
      <c r="G41" s="382"/>
      <c r="H41" s="161" t="str">
        <f>IF($D$5="Program Budget",ROUND('Demo and Services'!J9*AJ9,0),IF(AND($D$5="Staff Salary",$D$7="Total"),ROUND(SUM('Demo and Services'!J9:J20)*AJ30,0),IF(AND($D$5="Staff Salary",$D$7="Individual"),ROUND(SUM(IF(AJ18="",0,AJ18*'Demo and Services'!J9),IF(AJ19="",0,AJ19*'Demo and Services'!J10),IF(AJ20="",0,AJ20*'Demo and Services'!J11),IF(AJ21="",0,AJ21*'Demo and Services'!J12),IF(AJ22="",0,AJ22*'Demo and Services'!J13),IF(AJ23="",0,AJ23*'Demo and Services'!J14),IF(AJ24="",0,AJ24*'Demo and Services'!J15),IF(AJ25="",0,AJ25*'Demo and Services'!J16),IF(AJ26="",0,AJ26*'Demo and Services'!J17),IF(AJ27="",0,AJ27*'Demo and Services'!J18),IF(AJ28="",0,AJ28*'Demo and Services'!J19),IF(AJ29="",0,AJ29*'Demo and Services'!J20)),0),"")))</f>
        <v/>
      </c>
      <c r="I41" s="160"/>
      <c r="J41" s="378" t="str">
        <f>IF($D$5="Program Budget",ROUND('Demo and Services'!J21*AJ9,0),IF(AND($D$5="Staff Salary",$D$7="Total"),ROUND(SUM('Demo and Services'!J21:J32)*AJ30,0),IF(AND($D$5="Staff Salary",$D$7="Individual"),ROUND(SUM(IF(AJ18="",0,AJ18*'Demo and Services'!J21),IF(AJ19="",0,AJ19*'Demo and Services'!J22),IF(AJ20="",0,AJ20*'Demo and Services'!J23),IF(AJ21="",0,AJ21*'Demo and Services'!J24),IF(AJ22="",0,AJ22*'Demo and Services'!J25),IF(AJ23="",0,AJ23*'Demo and Services'!J26),IF(AJ24="",0,AJ24*'Demo and Services'!J27),IF(AJ25="",0,AJ25*'Demo and Services'!J28),IF(AJ26="",0,AJ26*'Demo and Services'!J29),IF(AJ27="",0,AJ27*'Demo and Services'!J30),IF(AJ28="",0,AJ28*'Demo and Services'!J31),IF(AJ29="",0,AJ29*'Demo and Services'!J32)),0),"")))</f>
        <v/>
      </c>
      <c r="K41" s="377"/>
      <c r="L41" s="160"/>
      <c r="M41" s="378" t="str">
        <f>IF($D$5="Program Budget",ROUND('Demo and Services'!J33*AJ9,0),IF(AND($D$5="Staff Salary",$D$7="Total"),ROUND(SUM('Demo and Services'!J33:J44)*AJ30,0),IF(AND($D$5="Staff Salary",$D$7="Individual"),ROUND(SUM(IF(AJ18="",0,AJ18*'Demo and Services'!J33),IF(AJ19="",0,AJ19*'Demo and Services'!J34),IF(AJ20="",0,AJ20*'Demo and Services'!J35),IF(AJ21="",0,AJ21*'Demo and Services'!J36),IF(AJ22="",0,AJ22*'Demo and Services'!J37),IF(AJ23="",0,AJ23*'Demo and Services'!J38),IF(AJ24="",0,AJ24*'Demo and Services'!J39),IF(AJ25="",0,AJ25*'Demo and Services'!J40),IF(AJ26="",0,AJ26*'Demo and Services'!J41),IF(AJ27="",0,AJ27*'Demo and Services'!J42),IF(AJ28="",0,AJ28*'Demo and Services'!J43),IF(AJ29="",0,AJ29*'Demo and Services'!J44)),0),"")))</f>
        <v/>
      </c>
      <c r="N41" s="377"/>
      <c r="O41" s="160"/>
      <c r="P41" s="378" t="str">
        <f>IF($D$5="Program Budget",ROUND('Demo and Services'!J45*AJ9,0),IF(AND($D$5="Staff Salary",$D$7="Total"),ROUND(SUM('Demo and Services'!J45:J56)*AJ30,0),IF(AND($D$5="Staff Salary",$D$7="Individual"),ROUND(SUM(IF(AJ18="",0,AJ18*'Demo and Services'!J45),IF(AJ19="",0,AJ19*'Demo and Services'!J46),IF(AJ20="",0,AJ20*'Demo and Services'!J47),IF(AJ21="",0,AJ21*'Demo and Services'!J48),IF(AJ22="",0,AJ22*'Demo and Services'!J49),IF(AJ23="",0,AJ23*'Demo and Services'!J50),IF(AJ24="",0,AJ24*'Demo and Services'!J51),IF(AJ25="",0,AJ25*'Demo and Services'!J52),IF(AJ26="",0,AJ26*'Demo and Services'!J53),IF(AJ27="",0,AJ27*'Demo and Services'!J54),IF(AJ28="",0,AJ28*'Demo and Services'!J55),IF(AJ29="",0,AJ29*'Demo and Services'!J56)),0),"")))</f>
        <v/>
      </c>
      <c r="Q41" s="377"/>
      <c r="R41" s="158"/>
      <c r="S41" s="383">
        <f>COUNTIFS('Demo and Services'!$A$9:$A$19,"Period 5 (October – December 2021)",'Demo and Services'!$E$9:$E$19,"new",'Demo and Services'!$J$9:$J$19,"&lt;&gt;")</f>
        <v>0</v>
      </c>
      <c r="T41" s="377"/>
      <c r="U41" s="160"/>
      <c r="V41" s="378">
        <f>COUNTIFS('Demo and Services'!$A$9:$A$19,"Period 6 (January – March 2022)",'Demo and Services'!$E$9:$E$19,"new",'Demo and Services'!$J$9:$J$19,"&lt;&gt;")</f>
        <v>0</v>
      </c>
      <c r="W41" s="377"/>
      <c r="X41" s="160"/>
      <c r="Y41" s="378">
        <f>COUNTIFS('Demo and Services'!$A$9:$A$19,"Period 7 (April – June 2022)",'Demo and Services'!$E$9:$E$19,"new",'Demo and Services'!$J$9:$J$19,"&lt;&gt;")</f>
        <v>0</v>
      </c>
      <c r="Z41" s="377"/>
      <c r="AA41" s="160"/>
      <c r="AB41" s="378">
        <f>COUNTIFS('Demo and Services'!$A$9:$A$19,"Period 8 (July – September 2022)",'Demo and Services'!$E$9:$E$19,"new",'Demo and Services'!$J$9:$J$19,"&lt;&gt;")</f>
        <v>0</v>
      </c>
      <c r="AC41" s="377"/>
      <c r="AD41" s="158"/>
      <c r="AG41" s="2"/>
      <c r="AH41" s="2"/>
      <c r="AI41" s="2"/>
      <c r="AJ41" s="2"/>
      <c r="AK41" s="2"/>
      <c r="AL41" s="2"/>
      <c r="AM41" s="2"/>
      <c r="AN41" s="2"/>
    </row>
    <row r="42" spans="1:91" outlineLevel="1" x14ac:dyDescent="0.35">
      <c r="B42" s="379" t="s">
        <v>42</v>
      </c>
      <c r="C42" s="380"/>
      <c r="D42" s="380"/>
      <c r="E42" s="380"/>
      <c r="F42" s="381"/>
      <c r="G42" s="382"/>
      <c r="H42" s="161" t="str">
        <f>IF($D$5="Program Budget",ROUND('Demo and Services'!K9*AJ9,0),IF(AND($D$5="Staff Salary",$D$7="Total"),ROUND(SUM('Demo and Services'!K9:K20)*AJ30,0),IF(AND($D$5="Staff Salary",$D$7="Individual"),ROUND(SUM(IF(AJ18="",0,AJ18*'Demo and Services'!K9),IF(AJ19="",0,AJ19*'Demo and Services'!K10),IF(AJ20="",0,AJ20*'Demo and Services'!K11),IF(AJ21="",0,AJ21*'Demo and Services'!K12),IF(AJ22="",0,AJ22*'Demo and Services'!K13),IF(AJ23="",0,AJ23*'Demo and Services'!K14),IF(AJ24="",0,AJ24*'Demo and Services'!K15),IF(AJ25="",0,AJ25*'Demo and Services'!K16),IF(AJ26="",0,AJ26*'Demo and Services'!K17),IF(AJ27="",0,AJ27*'Demo and Services'!K18),IF(AJ28="",0,AJ28*'Demo and Services'!K19),IF(AJ29="",0,AJ29*'Demo and Services'!K20)),0),"")))</f>
        <v/>
      </c>
      <c r="I42" s="160"/>
      <c r="J42" s="378" t="str">
        <f>IF($D$5="Program Budget",ROUND('Demo and Services'!K21*AJ9,0),IF(AND($D$5="Staff Salary",$D$7="Total"),ROUND(SUM('Demo and Services'!K21:K32)*AJ30,0),IF(AND($D$5="Staff Salary",$D$7="Individual"),ROUND(SUM(IF(AJ18="",0,AJ18*'Demo and Services'!K21),IF(AJ19="",0,AJ19*'Demo and Services'!K22),IF(AJ20="",0,AJ20*'Demo and Services'!K23),IF(AJ21="",0,AJ21*'Demo and Services'!K24),IF(AJ22="",0,AJ22*'Demo and Services'!K25),IF(AJ23="",0,AJ23*'Demo and Services'!K26),IF(AJ24="",0,AJ24*'Demo and Services'!K27),IF(AJ25="",0,AJ25*'Demo and Services'!K28),IF(AJ26="",0,AJ26*'Demo and Services'!K29),IF(AJ27="",0,AJ27*'Demo and Services'!K30),IF(AJ28="",0,AJ28*'Demo and Services'!K31),IF(AJ29="",0,AJ29*'Demo and Services'!K32)),0),"")))</f>
        <v/>
      </c>
      <c r="K42" s="377"/>
      <c r="L42" s="160"/>
      <c r="M42" s="378" t="str">
        <f>IF($D$5="Program Budget",ROUND('Demo and Services'!K33*AJ9,0),IF(AND($D$5="Staff Salary",$D$7="Total"),ROUND(SUM('Demo and Services'!K33:K44)*AJ30,0),IF(AND($D$5="Staff Salary",$D$7="Individual"),ROUND(SUM(IF(AJ18="",0,AJ18*'Demo and Services'!K33),IF(AJ19="",0,AJ19*'Demo and Services'!K34),IF(AJ20="",0,AJ20*'Demo and Services'!K35),IF(AJ21="",0,AJ21*'Demo and Services'!K36),IF(AJ22="",0,AJ22*'Demo and Services'!K37),IF(AJ23="",0,AJ23*'Demo and Services'!K38),IF(AJ24="",0,AJ24*'Demo and Services'!K39),IF(AJ25="",0,AJ25*'Demo and Services'!K40),IF(AJ26="",0,AJ26*'Demo and Services'!K41),IF(AJ27="",0,AJ27*'Demo and Services'!K42),IF(AJ28="",0,AJ28*'Demo and Services'!K43),IF(AJ29="",0,AJ29*'Demo and Services'!K44)),0),"")))</f>
        <v/>
      </c>
      <c r="N42" s="377"/>
      <c r="O42" s="160"/>
      <c r="P42" s="378" t="str">
        <f>IF($D$5="Program Budget",ROUND('Demo and Services'!K45*AJ9,0),IF(AND($D$5="Staff Salary",$D$7="Total"),ROUND(SUM('Demo and Services'!K45:K56)*AJ30,0),IF(AND($D$5="Staff Salary",$D$7="Individual"),ROUND(SUM(IF(AJ18="",0,AJ18*'Demo and Services'!K45),IF(AJ19="",0,AJ19*'Demo and Services'!K46),IF(AJ20="",0,AJ20*'Demo and Services'!K47),IF(AJ21="",0,AJ21*'Demo and Services'!K48),IF(AJ22="",0,AJ22*'Demo and Services'!K49),IF(AJ23="",0,AJ23*'Demo and Services'!K50),IF(AJ24="",0,AJ24*'Demo and Services'!K51),IF(AJ25="",0,AJ25*'Demo and Services'!K52),IF(AJ26="",0,AJ26*'Demo and Services'!K53),IF(AJ27="",0,AJ27*'Demo and Services'!K54),IF(AJ28="",0,AJ28*'Demo and Services'!K55),IF(AJ29="",0,AJ29*'Demo and Services'!K56)),0),"")))</f>
        <v/>
      </c>
      <c r="Q42" s="377"/>
      <c r="R42" s="158"/>
      <c r="S42" s="383">
        <f>COUNTIFS('Demo and Services'!$A$9:$A$19,"Period 5 (October – December 2021)",'Demo and Services'!$E$9:$E$19,"new",'Demo and Services'!$K$9:$K$19,"&lt;&gt;")</f>
        <v>0</v>
      </c>
      <c r="T42" s="377"/>
      <c r="U42" s="160"/>
      <c r="V42" s="378">
        <f>COUNTIFS('Demo and Services'!$A$9:$A$19,"Period 6 (January – March 2022)",'Demo and Services'!$E$9:$E$19,"new",'Demo and Services'!$K$9:$K$19,"&lt;&gt;")</f>
        <v>0</v>
      </c>
      <c r="W42" s="377"/>
      <c r="X42" s="160"/>
      <c r="Y42" s="378">
        <f>COUNTIFS('Demo and Services'!$A$9:$A$19,"Period 7 (April – June 2022)",'Demo and Services'!$E$9:$E$19,"new",'Demo and Services'!$K$9:$K$19,"&lt;&gt;")</f>
        <v>0</v>
      </c>
      <c r="Z42" s="377"/>
      <c r="AA42" s="160"/>
      <c r="AB42" s="378">
        <f>COUNTIFS('Demo and Services'!$A$9:$A$19,"Period 8 (July – September 2022)",'Demo and Services'!$E$9:$E$19,"new",'Demo and Services'!$K$9:$K$19,"&lt;&gt;")</f>
        <v>0</v>
      </c>
      <c r="AC42" s="377"/>
      <c r="AD42" s="158"/>
      <c r="AG42" s="2"/>
      <c r="AH42" s="2"/>
      <c r="AI42" s="2"/>
      <c r="AJ42" s="2"/>
      <c r="AK42" s="2"/>
      <c r="AL42" s="2"/>
      <c r="AM42" s="2"/>
      <c r="AN42" s="2"/>
    </row>
    <row r="43" spans="1:91" outlineLevel="1" x14ac:dyDescent="0.35">
      <c r="B43" s="379" t="s">
        <v>42</v>
      </c>
      <c r="C43" s="380"/>
      <c r="D43" s="380"/>
      <c r="E43" s="380"/>
      <c r="F43" s="381"/>
      <c r="G43" s="382"/>
      <c r="H43" s="161" t="str">
        <f>IF($D$5="Program Budget",ROUND('Demo and Services'!L9*AJ9,0),IF(AND($D$5="Staff Salary",$D$7="Total"),ROUND(SUM('Demo and Services'!L9:L20)*AJ30,0),IF(AND($D$5="Staff Salary",$D$7="Individual"),ROUND(SUM(IF(AJ18="",0,AJ18*'Demo and Services'!L9),IF(AJ19="",0,AJ19*'Demo and Services'!L10),IF(AJ20="",0,AJ20*'Demo and Services'!L11),IF(AJ21="",0,AJ21*'Demo and Services'!L12),IF(AJ22="",0,AJ22*'Demo and Services'!L13),IF(AJ23="",0,AJ23*'Demo and Services'!L14),IF(AJ24="",0,AJ24*'Demo and Services'!L15),IF(AJ25="",0,AJ25*'Demo and Services'!L16),IF(AJ26="",0,AJ26*'Demo and Services'!L17),IF(AJ27="",0,AJ27*'Demo and Services'!L18),IF(AJ28="",0,AJ28*'Demo and Services'!L19),IF(AJ29="",0,AJ29*'Demo and Services'!L20)),0),"")))</f>
        <v/>
      </c>
      <c r="I43" s="160"/>
      <c r="J43" s="378" t="str">
        <f>IF($D$5="Program Budget",ROUND('Demo and Services'!L21*AJ9,0),IF(AND($D$5="Staff Salary",$D$7="Total"),ROUND(SUM('Demo and Services'!L21:L32)*AJ30,0),IF(AND($D$5="Staff Salary",$D$7="Individual"),ROUND(SUM(IF(AJ18="",0,AJ18*'Demo and Services'!L21),IF(AJ19="",0,AJ19*'Demo and Services'!L22),IF(AJ20="",0,AJ20*'Demo and Services'!L23),IF(AJ21="",0,AJ21*'Demo and Services'!L24),IF(AJ22="",0,AJ22*'Demo and Services'!L25),IF(AJ23="",0,AJ23*'Demo and Services'!L26),IF(AJ24="",0,AJ24*'Demo and Services'!L27),IF(AJ25="",0,AJ25*'Demo and Services'!L28),IF(AJ26="",0,AJ26*'Demo and Services'!L29),IF(AJ27="",0,AJ27*'Demo and Services'!L30),IF(AJ28="",0,AJ28*'Demo and Services'!L31),IF(AJ29="",0,AJ29*'Demo and Services'!L32)),0),"")))</f>
        <v/>
      </c>
      <c r="K43" s="377"/>
      <c r="L43" s="160"/>
      <c r="M43" s="378" t="str">
        <f>IF($D$5="Program Budget",ROUND('Demo and Services'!L33*AJ9,0),IF(AND($D$5="Staff Salary",$D$7="Total"),ROUND(SUM('Demo and Services'!L33:L44)*AJ30,0),IF(AND($D$5="Staff Salary",$D$7="Individual"),ROUND(SUM(IF(AJ18="",0,AJ18*'Demo and Services'!L33),IF(AJ19="",0,AJ19*'Demo and Services'!L34),IF(AJ20="",0,AJ20*'Demo and Services'!L35),IF(AJ21="",0,AJ21*'Demo and Services'!L36),IF(AJ22="",0,AJ22*'Demo and Services'!L37),IF(AJ23="",0,AJ23*'Demo and Services'!L38),IF(AJ24="",0,AJ24*'Demo and Services'!L39),IF(AJ25="",0,AJ25*'Demo and Services'!L40),IF(AJ26="",0,AJ26*'Demo and Services'!L41),IF(AJ27="",0,AJ27*'Demo and Services'!L42),IF(AJ28="",0,AJ28*'Demo and Services'!L43),IF(AJ29="",0,AJ29*'Demo and Services'!L44)),0),"")))</f>
        <v/>
      </c>
      <c r="N43" s="377"/>
      <c r="O43" s="160"/>
      <c r="P43" s="378" t="str">
        <f>IF($D$5="Program Budget",ROUND('Demo and Services'!L45*AJ9,0),IF(AND($D$5="Staff Salary",$D$7="Total"),ROUND(SUM('Demo and Services'!L45:L56)*AJ30,0),IF(AND($D$5="Staff Salary",$D$7="Individual"),ROUND(SUM(IF(AJ18="",0,AJ18*'Demo and Services'!L45),IF(AJ19="",0,AJ19*'Demo and Services'!L46),IF(AJ20="",0,AJ20*'Demo and Services'!L47),IF(AJ21="",0,AJ21*'Demo and Services'!L48),IF(AJ22="",0,AJ22*'Demo and Services'!L49),IF(AJ23="",0,AJ23*'Demo and Services'!L50),IF(AJ24="",0,AJ24*'Demo and Services'!L51),IF(AJ25="",0,AJ25*'Demo and Services'!L52),IF(AJ26="",0,AJ26*'Demo and Services'!L53),IF(AJ27="",0,AJ27*'Demo and Services'!L54),IF(AJ28="",0,AJ28*'Demo and Services'!L55),IF(AJ29="",0,AJ29*'Demo and Services'!L56)),0),"")))</f>
        <v/>
      </c>
      <c r="Q43" s="377"/>
      <c r="R43" s="158"/>
      <c r="S43" s="383">
        <f>COUNTIFS('Demo and Services'!$A$9:$A$19,"Period 5 (October – December 2021)",'Demo and Services'!$E$9:$E$19,"new",'Demo and Services'!$L$9:$L$19,"&lt;&gt;")</f>
        <v>0</v>
      </c>
      <c r="T43" s="377"/>
      <c r="U43" s="160"/>
      <c r="V43" s="378">
        <f>COUNTIFS('Demo and Services'!$A$9:$A$19,"Period 6 (January – March 2022)",'Demo and Services'!$E$9:$E$19,"new",'Demo and Services'!$L$9:$L$19,"&lt;&gt;")</f>
        <v>0</v>
      </c>
      <c r="W43" s="377"/>
      <c r="X43" s="160"/>
      <c r="Y43" s="378">
        <f>COUNTIFS('Demo and Services'!$A$9:$A$19,"Period 7 (April – June 2022)",'Demo and Services'!$E$9:$E$19,"new",'Demo and Services'!$L$9:$L$19,"&lt;&gt;")</f>
        <v>0</v>
      </c>
      <c r="Z43" s="377"/>
      <c r="AA43" s="160"/>
      <c r="AB43" s="378">
        <f>COUNTIFS('Demo and Services'!$A$9:$A$19,"Period 8 (July – September 2022)",'Demo and Services'!$E$9:$E$19,"new",'Demo and Services'!$L$9:$L$19,"&lt;&gt;")</f>
        <v>0</v>
      </c>
      <c r="AC43" s="377"/>
      <c r="AD43" s="158"/>
      <c r="AG43" s="2"/>
      <c r="AH43" s="2"/>
      <c r="AI43" s="2"/>
      <c r="AJ43" s="2"/>
      <c r="AK43" s="2"/>
      <c r="AL43" s="2"/>
      <c r="AM43" s="2"/>
      <c r="AN43" s="2"/>
    </row>
    <row r="44" spans="1:91" outlineLevel="1" x14ac:dyDescent="0.35">
      <c r="B44" s="379" t="s">
        <v>42</v>
      </c>
      <c r="C44" s="380"/>
      <c r="D44" s="380"/>
      <c r="E44" s="380"/>
      <c r="F44" s="381"/>
      <c r="G44" s="382"/>
      <c r="H44" s="161" t="str">
        <f>IF($D$5="Program Budget",ROUND('Demo and Services'!M9*AJ9,0),IF(AND($D$5="Staff Salary",$D$7="Total"),ROUND(SUM('Demo and Services'!M9:M20)*AJ30,0),IF(AND($D$5="Staff Salary",$D$7="Individual"),ROUND(SUM(IF(AJ18="",0,AJ18*'Demo and Services'!M9),IF(AJ19="",0,AJ19*'Demo and Services'!M10),IF(AJ20="",0,AJ20*'Demo and Services'!M11),IF(AJ21="",0,AJ21*'Demo and Services'!M12),IF(AJ22="",0,AJ22*'Demo and Services'!M13),IF(AJ23="",0,AJ23*'Demo and Services'!M14),IF(AJ24="",0,AJ24*'Demo and Services'!M15),IF(AJ25="",0,AJ25*'Demo and Services'!M16),IF(AJ26="",0,AJ26*'Demo and Services'!M17),IF(AJ27="",0,AJ27*'Demo and Services'!M18),IF(AJ28="",0,AJ28*'Demo and Services'!M19),IF(AJ29="",0,AJ29*'Demo and Services'!M20)),0),"")))</f>
        <v/>
      </c>
      <c r="I44" s="160"/>
      <c r="J44" s="378" t="str">
        <f>IF($D$5="Program Budget",ROUND('Demo and Services'!M21*AJ9,0),IF(AND($D$5="Staff Salary",$D$7="Total"),ROUND(SUM('Demo and Services'!M21:M32)*AJ30,0),IF(AND($D$5="Staff Salary",$D$7="Individual"),ROUND(SUM(IF(AJ18="",0,AJ18*'Demo and Services'!M21),IF(AJ19="",0,AJ19*'Demo and Services'!M22),IF(AJ20="",0,AJ20*'Demo and Services'!M23),IF(AJ21="",0,AJ21*'Demo and Services'!M24),IF(AJ22="",0,AJ22*'Demo and Services'!M25),IF(AJ23="",0,AJ23*'Demo and Services'!M26),IF(AJ24="",0,AJ24*'Demo and Services'!M27),IF(AJ25="",0,AJ25*'Demo and Services'!M28),IF(AJ26="",0,AJ26*'Demo and Services'!M29),IF(AJ27="",0,AJ27*'Demo and Services'!M30),IF(AJ28="",0,AJ28*'Demo and Services'!M31),IF(AJ29="",0,AJ29*'Demo and Services'!M32)),0),"")))</f>
        <v/>
      </c>
      <c r="K44" s="377"/>
      <c r="L44" s="160"/>
      <c r="M44" s="378" t="str">
        <f>IF($D$5="Program Budget",ROUND('Demo and Services'!M33*AJ9,0),IF(AND($D$5="Staff Salary",$D$7="Total"),ROUND(SUM('Demo and Services'!M33:M44)*AJ30,0),IF(AND($D$5="Staff Salary",$D$7="Individual"),ROUND(SUM(IF(AJ18="",0,AJ18*'Demo and Services'!M33),IF(AJ19="",0,AJ19*'Demo and Services'!M34),IF(AJ20="",0,AJ20*'Demo and Services'!M35),IF(AJ21="",0,AJ21*'Demo and Services'!M36),IF(AJ22="",0,AJ22*'Demo and Services'!M37),IF(AJ23="",0,AJ23*'Demo and Services'!M38),IF(AJ24="",0,AJ24*'Demo and Services'!M39),IF(AJ25="",0,AJ25*'Demo and Services'!M40),IF(AJ26="",0,AJ26*'Demo and Services'!M41),IF(AJ27="",0,AJ27*'Demo and Services'!M42),IF(AJ28="",0,AJ28*'Demo and Services'!M43),IF(AJ29="",0,AJ29*'Demo and Services'!M44)),0),"")))</f>
        <v/>
      </c>
      <c r="N44" s="377"/>
      <c r="O44" s="160"/>
      <c r="P44" s="378" t="str">
        <f>IF($D$5="Program Budget",ROUND('Demo and Services'!M45*AJ9,0),IF(AND($D$5="Staff Salary",$D$7="Total"),ROUND(SUM('Demo and Services'!M45:M56)*AJ30,0),IF(AND($D$5="Staff Salary",$D$7="Individual"),ROUND(SUM(IF(AJ18="",0,AJ18*'Demo and Services'!M45),IF(AJ19="",0,AJ19*'Demo and Services'!M46),IF(AJ20="",0,AJ20*'Demo and Services'!M47),IF(AJ21="",0,AJ21*'Demo and Services'!M48),IF(AJ22="",0,AJ22*'Demo and Services'!M49),IF(AJ23="",0,AJ23*'Demo and Services'!M50),IF(AJ24="",0,AJ24*'Demo and Services'!M51),IF(AJ25="",0,AJ25*'Demo and Services'!M52),IF(AJ26="",0,AJ26*'Demo and Services'!M53),IF(AJ27="",0,AJ27*'Demo and Services'!M54),IF(AJ28="",0,AJ28*'Demo and Services'!M55),IF(AJ29="",0,AJ29*'Demo and Services'!M56)),0),"")))</f>
        <v/>
      </c>
      <c r="Q44" s="377"/>
      <c r="R44" s="158"/>
      <c r="S44" s="383">
        <f>COUNTIFS('Demo and Services'!$A$9:$A$19,"Period 5 (October – December 2021)",'Demo and Services'!$E$9:$E$19,"new",'Demo and Services'!$M$9:$M$19,"&lt;&gt;")</f>
        <v>0</v>
      </c>
      <c r="T44" s="377"/>
      <c r="U44" s="160"/>
      <c r="V44" s="378">
        <f>COUNTIFS('Demo and Services'!$A$9:$A$19,"Period 6 (January – March 2022)",'Demo and Services'!$E$9:$E$19,"new",'Demo and Services'!$M$9:$M$19,"&lt;&gt;")</f>
        <v>0</v>
      </c>
      <c r="W44" s="377"/>
      <c r="X44" s="160"/>
      <c r="Y44" s="378">
        <f>COUNTIFS('Demo and Services'!$A$9:$A$19,"Period 7 (April – June 2022)",'Demo and Services'!$E$9:$E$19,"new",'Demo and Services'!$M$9:$M$19,"&lt;&gt;")</f>
        <v>0</v>
      </c>
      <c r="Z44" s="377"/>
      <c r="AA44" s="160"/>
      <c r="AB44" s="378">
        <f>COUNTIFS('Demo and Services'!$A$9:$A$19,"Period 8 (July – September 2022)",'Demo and Services'!$E$9:$E$19,"new",'Demo and Services'!$M$9:$M$19,"&lt;&gt;")</f>
        <v>0</v>
      </c>
      <c r="AC44" s="377"/>
      <c r="AD44" s="158"/>
      <c r="AG44" s="2"/>
      <c r="AH44" s="2"/>
      <c r="AI44" s="2"/>
      <c r="AJ44" s="2"/>
      <c r="AK44" s="2"/>
      <c r="AL44" s="2"/>
      <c r="AM44" s="2"/>
      <c r="AN44" s="2"/>
    </row>
    <row r="45" spans="1:91" outlineLevel="1" x14ac:dyDescent="0.35">
      <c r="B45" s="379" t="s">
        <v>42</v>
      </c>
      <c r="C45" s="380"/>
      <c r="D45" s="380"/>
      <c r="E45" s="380"/>
      <c r="F45" s="381"/>
      <c r="G45" s="382"/>
      <c r="H45" s="161" t="str">
        <f>IF($D$5="Program Budget",ROUND('Demo and Services'!N9*AJ9,0),IF(AND($D$5="Staff Salary",$D$7="Total"),ROUND(SUM('Demo and Services'!N9:N20)*AJ30,0),IF(AND($D$5="Staff Salary",$D$7="Individual"),ROUND(SUM(IF(AJ18="",0,AJ18*'Demo and Services'!N9),IF(AJ19="",0,AJ19*'Demo and Services'!N10),IF(AJ20="",0,AJ20*'Demo and Services'!N11),IF(AJ21="",0,AJ21*'Demo and Services'!N12),IF(AJ22="",0,AJ22*'Demo and Services'!N13),IF(AJ23="",0,AJ23*'Demo and Services'!N14),IF(AJ24="",0,AJ24*'Demo and Services'!N15),IF(AJ25="",0,AJ25*'Demo and Services'!N16),IF(AJ26="",0,AJ26*'Demo and Services'!N17),IF(AJ27="",0,AJ27*'Demo and Services'!N18),IF(AJ28="",0,AJ28*'Demo and Services'!N19),IF(AJ29="",0,AJ29*'Demo and Services'!N20)),0),"")))</f>
        <v/>
      </c>
      <c r="I45" s="160"/>
      <c r="J45" s="378" t="str">
        <f>IF($D$5="Program Budget",ROUND('Demo and Services'!N21*AJ9,0),IF(AND($D$5="Staff Salary",$D$7="Total"),ROUND(SUM('Demo and Services'!N21:N32)*AJ30,0),IF(AND($D$5="Staff Salary",$D$7="Individual"),ROUND(SUM(IF(AJ18="",0,AJ18*'Demo and Services'!N21),IF(AJ19="",0,AJ19*'Demo and Services'!N22),IF(AJ20="",0,AJ20*'Demo and Services'!N23),IF(AJ21="",0,AJ21*'Demo and Services'!N24),IF(AJ22="",0,AJ22*'Demo and Services'!N25),IF(AJ23="",0,AJ23*'Demo and Services'!N26),IF(AJ24="",0,AJ24*'Demo and Services'!N27),IF(AJ25="",0,AJ25*'Demo and Services'!N28),IF(AJ26="",0,AJ26*'Demo and Services'!N29),IF(AJ27="",0,AJ27*'Demo and Services'!N30),IF(AJ28="",0,AJ28*'Demo and Services'!N31),IF(AJ29="",0,AJ29*'Demo and Services'!N32)),0),"")))</f>
        <v/>
      </c>
      <c r="K45" s="377"/>
      <c r="L45" s="160"/>
      <c r="M45" s="378" t="str">
        <f>IF($D$5="Program Budget",ROUND('Demo and Services'!N33*AJ9,0),IF(AND($D$5="Staff Salary",$D$7="Total"),ROUND(SUM('Demo and Services'!N33:N44)*AJ30,0),IF(AND($D$5="Staff Salary",$D$7="Individual"),ROUND(SUM(IF(AJ18="",0,AJ18*'Demo and Services'!N33),IF(AJ19="",0,AJ19*'Demo and Services'!N34),IF(AJ20="",0,AJ20*'Demo and Services'!N35),IF(AJ21="",0,AJ21*'Demo and Services'!N36),IF(AJ22="",0,AJ22*'Demo and Services'!N37),IF(AJ23="",0,AJ23*'Demo and Services'!N38),IF(AJ24="",0,AJ24*'Demo and Services'!N39),IF(AJ25="",0,AJ25*'Demo and Services'!N40),IF(AJ26="",0,AJ26*'Demo and Services'!N41),IF(AJ27="",0,AJ27*'Demo and Services'!N42),IF(AJ28="",0,AJ28*'Demo and Services'!N43),IF(AJ29="",0,AJ29*'Demo and Services'!N44)),0),"")))</f>
        <v/>
      </c>
      <c r="N45" s="377"/>
      <c r="O45" s="160"/>
      <c r="P45" s="378" t="str">
        <f>IF($D$5="Program Budget",ROUND('Demo and Services'!N45*AJ9,0),IF(AND($D$5="Staff Salary",$D$7="Total"),ROUND(SUM('Demo and Services'!N45:N56)*AJ30,0),IF(AND($D$5="Staff Salary",$D$7="Individual"),ROUND(SUM(IF(AJ18="",0,AJ18*'Demo and Services'!N45),IF(AJ19="",0,AJ19*'Demo and Services'!N46),IF(AJ20="",0,AJ20*'Demo and Services'!N47),IF(AJ21="",0,AJ21*'Demo and Services'!N48),IF(AJ22="",0,AJ22*'Demo and Services'!N49),IF(AJ23="",0,AJ23*'Demo and Services'!N50),IF(AJ24="",0,AJ24*'Demo and Services'!N51),IF(AJ25="",0,AJ25*'Demo and Services'!N52),IF(AJ26="",0,AJ26*'Demo and Services'!N53),IF(AJ27="",0,AJ27*'Demo and Services'!N54),IF(AJ28="",0,AJ28*'Demo and Services'!N55),IF(AJ29="",0,AJ29*'Demo and Services'!N56)),0),"")))</f>
        <v/>
      </c>
      <c r="Q45" s="377"/>
      <c r="R45" s="158"/>
      <c r="S45" s="383">
        <f>COUNTIFS('Demo and Services'!$A$9:$A$19,"Period 5 (October – December 2021)",'Demo and Services'!$E$9:$E$19,"new",'Demo and Services'!$N$9:$N$19,"&lt;&gt;")</f>
        <v>0</v>
      </c>
      <c r="T45" s="377"/>
      <c r="U45" s="160"/>
      <c r="V45" s="378">
        <f>COUNTIFS('Demo and Services'!$A$9:$A$19,"Period 6 (January – March 2022)",'Demo and Services'!$E$9:$E$19,"new",'Demo and Services'!$N$9:$N$19,"&lt;&gt;")</f>
        <v>0</v>
      </c>
      <c r="W45" s="377"/>
      <c r="X45" s="160"/>
      <c r="Y45" s="378">
        <f>COUNTIFS('Demo and Services'!$A$9:$A$19,"Period 7 (April – June 2022)",'Demo and Services'!$E$9:$E$19,"new",'Demo and Services'!$N$9:$N$19,"&lt;&gt;")</f>
        <v>0</v>
      </c>
      <c r="Z45" s="377"/>
      <c r="AA45" s="160"/>
      <c r="AB45" s="378">
        <f>COUNTIFS('Demo and Services'!$A$9:$A$19,"Period 8 (July – September 2022)",'Demo and Services'!$E$9:$E$19,"new",'Demo and Services'!$N$9:$N$19,"&lt;&gt;")</f>
        <v>0</v>
      </c>
      <c r="AC45" s="377"/>
      <c r="AD45" s="158"/>
      <c r="AG45" s="2"/>
      <c r="AH45" s="2"/>
      <c r="AI45" s="2"/>
      <c r="AJ45" s="2"/>
      <c r="AK45" s="2"/>
      <c r="AL45" s="2"/>
      <c r="AM45" s="2"/>
      <c r="AN45" s="2"/>
    </row>
    <row r="46" spans="1:91" s="2" customFormat="1" outlineLevel="1" x14ac:dyDescent="0.35">
      <c r="A46" s="68"/>
      <c r="B46" s="379" t="s">
        <v>42</v>
      </c>
      <c r="C46" s="380"/>
      <c r="D46" s="380"/>
      <c r="E46" s="380"/>
      <c r="F46" s="381"/>
      <c r="G46" s="382"/>
      <c r="H46" s="161" t="str">
        <f>IF($D$5="Program Budget",ROUND('Demo and Services'!O9*AJ9,0),IF(AND($D$5="Staff Salary",$D$7="Total"),ROUND(SUM('Demo and Services'!O9:O20)*AJ30,0),IF(AND($D$5="Staff Salary",$D$7="Individual"),ROUND(SUM(IF(AJ18="",0,AJ18*'Demo and Services'!O9),IF(AJ19="",0,AJ19*'Demo and Services'!O10),IF(AJ20="",0,AJ20*'Demo and Services'!O11),IF(AJ21="",0,AJ21*'Demo and Services'!O12),IF(AJ22="",0,AJ22*'Demo and Services'!O13),IF(AJ23="",0,AJ23*'Demo and Services'!O14),IF(AJ24="",0,AJ24*'Demo and Services'!O15),IF(AJ25="",0,AJ25*'Demo and Services'!O16),IF(AJ26="",0,AJ26*'Demo and Services'!O17),IF(AJ27="",0,AJ27*'Demo and Services'!O18),IF(AJ28="",0,AJ28*'Demo and Services'!O19),IF(AJ29="",0,AJ29*'Demo and Services'!O20)),0),"")))</f>
        <v/>
      </c>
      <c r="I46" s="160"/>
      <c r="J46" s="378" t="str">
        <f>IF($D$5="Program Budget",ROUND('Demo and Services'!O21*AJ9,0),IF(AND($D$5="Staff Salary",$D$7="Total"),ROUND(SUM('Demo and Services'!O21:O32)*AJ30,0),IF(AND($D$5="Staff Salary",$D$7="Individual"),ROUND(SUM(IF(AJ18="",0,AJ18*'Demo and Services'!O21),IF(AJ19="",0,AJ19*'Demo and Services'!O22),IF(AJ20="",0,AJ20*'Demo and Services'!O23),IF(AJ21="",0,AJ21*'Demo and Services'!O24),IF(AJ22="",0,AJ22*'Demo and Services'!O25),IF(AJ23="",0,AJ23*'Demo and Services'!O26),IF(AJ24="",0,AJ24*'Demo and Services'!O27),IF(AJ25="",0,AJ25*'Demo and Services'!O28),IF(AJ26="",0,AJ26*'Demo and Services'!O29),IF(AJ27="",0,AJ27*'Demo and Services'!O30),IF(AJ28="",0,AJ28*'Demo and Services'!O31),IF(AJ29="",0,AJ29*'Demo and Services'!O32)),0),"")))</f>
        <v/>
      </c>
      <c r="K46" s="377"/>
      <c r="L46" s="160"/>
      <c r="M46" s="378" t="str">
        <f>IF($D$5="Program Budget",ROUND('Demo and Services'!O33*AJ9,0),IF(AND($D$5="Staff Salary",$D$7="Total"),ROUND(SUM('Demo and Services'!O33:O44)*AJ30,0),IF(AND($D$5="Staff Salary",$D$7="Individual"),ROUND(SUM(IF(AJ18="",0,AJ18*'Demo and Services'!O33),IF(AJ19="",0,AJ19*'Demo and Services'!O34),IF(AJ20="",0,AJ20*'Demo and Services'!O35),IF(AJ21="",0,AJ21*'Demo and Services'!O36),IF(AJ22="",0,AJ22*'Demo and Services'!O37),IF(AJ23="",0,AJ23*'Demo and Services'!O38),IF(AJ24="",0,AJ24*'Demo and Services'!O39),IF(AJ25="",0,AJ25*'Demo and Services'!O40),IF(AJ26="",0,AJ26*'Demo and Services'!O41),IF(AJ27="",0,AJ27*'Demo and Services'!O42),IF(AJ28="",0,AJ28*'Demo and Services'!O43),IF(AJ29="",0,AJ29*'Demo and Services'!O44)),0),"")))</f>
        <v/>
      </c>
      <c r="N46" s="377"/>
      <c r="O46" s="160"/>
      <c r="P46" s="378" t="str">
        <f>IF($D$5="Program Budget",ROUND('Demo and Services'!O45*AJ9,0),IF(AND($D$5="Staff Salary",$D$7="Total"),ROUND(SUM('Demo and Services'!O45:O56)*AJ30,0),IF(AND($D$5="Staff Salary",$D$7="Individual"),ROUND(SUM(IF(AJ18="",0,AJ18*'Demo and Services'!O45),IF(AJ19="",0,AJ19*'Demo and Services'!O46),IF(AJ20="",0,AJ20*'Demo and Services'!O47),IF(AJ21="",0,AJ21*'Demo and Services'!O48),IF(AJ22="",0,AJ22*'Demo and Services'!O49),IF(AJ23="",0,AJ23*'Demo and Services'!O50),IF(AJ24="",0,AJ24*'Demo and Services'!O51),IF(AJ25="",0,AJ25*'Demo and Services'!O52),IF(AJ26="",0,AJ26*'Demo and Services'!O53),IF(AJ27="",0,AJ27*'Demo and Services'!O54),IF(AJ28="",0,AJ28*'Demo and Services'!O55),IF(AJ29="",0,AJ29*'Demo and Services'!O56)),0),"")))</f>
        <v/>
      </c>
      <c r="Q46" s="377"/>
      <c r="R46" s="158"/>
      <c r="S46" s="383">
        <f>COUNTIFS('Demo and Services'!$A$9:$A$19,"Period 5 (October – December 2021)",'Demo and Services'!$E$9:$E$19,"new",'Demo and Services'!$O$9:$O$19,"&lt;&gt;")</f>
        <v>0</v>
      </c>
      <c r="T46" s="377"/>
      <c r="U46" s="160"/>
      <c r="V46" s="378">
        <f>COUNTIFS('Demo and Services'!$A$9:$A$19,"Period 6 (January – March 2022)",'Demo and Services'!$E$9:$E$19,"new",'Demo and Services'!$O$9:$O$19,"&lt;&gt;")</f>
        <v>0</v>
      </c>
      <c r="W46" s="377"/>
      <c r="X46" s="160"/>
      <c r="Y46" s="378">
        <f>COUNTIFS('Demo and Services'!$A$9:$A$19,"Period 7 (April – June 2022)",'Demo and Services'!$E$9:$E$19,"new",'Demo and Services'!$O$9:$O$19,"&lt;&gt;")</f>
        <v>0</v>
      </c>
      <c r="Z46" s="377"/>
      <c r="AA46" s="160"/>
      <c r="AB46" s="378">
        <f>COUNTIFS('Demo and Services'!$A$9:$A$19,"Period 8 (July – September 2022)",'Demo and Services'!$E$9:$E$19,"new",'Demo and Services'!$O$9:$O$19,"&lt;&gt;")</f>
        <v>0</v>
      </c>
      <c r="AC46" s="377"/>
      <c r="AD46" s="158"/>
      <c r="CI46"/>
      <c r="CJ46"/>
      <c r="CK46"/>
      <c r="CL46"/>
      <c r="CM46"/>
    </row>
    <row r="47" spans="1:91" s="2" customFormat="1" outlineLevel="1" x14ac:dyDescent="0.35">
      <c r="A47" s="68"/>
      <c r="B47" s="379" t="s">
        <v>42</v>
      </c>
      <c r="C47" s="380"/>
      <c r="D47" s="380"/>
      <c r="E47" s="380"/>
      <c r="F47" s="403"/>
      <c r="G47" s="404"/>
      <c r="H47" s="161" t="str">
        <f>IF($D$5="Program Budget",ROUND('Demo and Services'!P9*AJ9,0),IF(AND($D$5="Staff Salary",$D$7="Total"),ROUND(SUM('Demo and Services'!P9:P20)*AJ30,0),IF(AND($D$5="Staff Salary",$D$7="Individual"),ROUND(SUM(IF(AJ18="",0,AJ18*'Demo and Services'!P9),IF(AJ19="",0,AJ19*'Demo and Services'!P10),IF(AJ20="",0,AJ20*'Demo and Services'!P11),IF(AJ21="",0,AJ21*'Demo and Services'!P12),IF(AJ22="",0,AJ22*'Demo and Services'!P13),IF(AJ23="",0,AJ23*'Demo and Services'!P14),IF(AJ24="",0,AJ24*'Demo and Services'!P15),IF(AJ25="",0,AJ25*'Demo and Services'!P16),IF(AJ26="",0,AJ26*'Demo and Services'!P17),IF(AJ27="",0,AJ27*'Demo and Services'!P18),IF(AJ28="",0,AJ28*'Demo and Services'!P19),IF(AJ29="",0,AJ29*'Demo and Services'!P20)),0),"")))</f>
        <v/>
      </c>
      <c r="I47" s="163"/>
      <c r="J47" s="401" t="str">
        <f>IF($D$5="Program Budget",ROUND('Demo and Services'!P21*AJ9,0),IF(AND($D$5="Staff Salary",$D$7="Total"),ROUND(SUM('Demo and Services'!P21:P32)*AJ30,0),IF(AND($D$5="Staff Salary",$D$7="Individual"),ROUND(SUM(IF(AJ18="",0,AJ18*'Demo and Services'!P21),IF(AJ19="",0,AJ19*'Demo and Services'!P22),IF(AJ20="",0,AJ20*'Demo and Services'!P23),IF(AJ21="",0,AJ21*'Demo and Services'!P24),IF(AJ22="",0,AJ22*'Demo and Services'!P25),IF(AJ23="",0,AJ23*'Demo and Services'!P26),IF(AJ24="",0,AJ24*'Demo and Services'!P27),IF(AJ25="",0,AJ25*'Demo and Services'!P28),IF(AJ26="",0,AJ26*'Demo and Services'!P29),IF(AJ27="",0,AJ27*'Demo and Services'!P30),IF(AJ28="",0,AJ28*'Demo and Services'!P31),IF(AJ29="",0,AJ29*'Demo and Services'!P32)),0),"")))</f>
        <v/>
      </c>
      <c r="K47" s="402"/>
      <c r="L47" s="163"/>
      <c r="M47" s="401" t="str">
        <f>IF($D$5="Program Budget",ROUND('Demo and Services'!P33*AJ9,0),IF(AND($D$5="Staff Salary",$D$7="Total"),ROUND(SUM('Demo and Services'!P33:P44)*AJ30,0),IF(AND($D$5="Staff Salary",$D$7="Individual"),ROUND(SUM(IF(AJ18="",0,AJ18*'Demo and Services'!P33),IF(AJ19="",0,AJ19*'Demo and Services'!P34),IF(AJ20="",0,AJ20*'Demo and Services'!P35),IF(AJ21="",0,AJ21*'Demo and Services'!P36),IF(AJ22="",0,AJ22*'Demo and Services'!P37),IF(AJ23="",0,AJ23*'Demo and Services'!P38),IF(AJ24="",0,AJ24*'Demo and Services'!P39),IF(AJ25="",0,AJ25*'Demo and Services'!P40),IF(AJ26="",0,AJ26*'Demo and Services'!P41),IF(AJ27="",0,AJ27*'Demo and Services'!P42),IF(AJ28="",0,AJ28*'Demo and Services'!P43),IF(AJ29="",0,AJ29*'Demo and Services'!P44)),0),"")))</f>
        <v/>
      </c>
      <c r="N47" s="402"/>
      <c r="O47" s="163"/>
      <c r="P47" s="401" t="str">
        <f>IF($D$5="Program Budget",ROUND('Demo and Services'!P45*AJ9,0),IF(AND($D$5="Staff Salary",$D$7="Total"),ROUND(SUM('Demo and Services'!P45:P56)*AJ30,0),IF(AND($D$5="Staff Salary",$D$7="Individual"),ROUND(SUM(IF(AJ18="",0,AJ18*'Demo and Services'!P45),IF(AJ19="",0,AJ19*'Demo and Services'!P46),IF(AJ20="",0,AJ20*'Demo and Services'!P47),IF(AJ21="",0,AJ21*'Demo and Services'!P48),IF(AJ22="",0,AJ22*'Demo and Services'!P49),IF(AJ23="",0,AJ23*'Demo and Services'!P50),IF(AJ24="",0,AJ24*'Demo and Services'!P51),IF(AJ25="",0,AJ25*'Demo and Services'!P52),IF(AJ26="",0,AJ26*'Demo and Services'!P53),IF(AJ27="",0,AJ27*'Demo and Services'!P54),IF(AJ28="",0,AJ28*'Demo and Services'!P55),IF(AJ29="",0,AJ29*'Demo and Services'!P56)),0),"")))</f>
        <v/>
      </c>
      <c r="Q47" s="402"/>
      <c r="R47" s="164"/>
      <c r="S47" s="405">
        <f>COUNTIFS('Demo and Services'!$A$9:$A$19,"Period 5 (October – December 2021)",'Demo and Services'!$E$9:$E$19,"new",'Demo and Services'!$P$9:$P$19,"&lt;&gt;")</f>
        <v>0</v>
      </c>
      <c r="T47" s="402"/>
      <c r="U47" s="163"/>
      <c r="V47" s="401">
        <f>COUNTIFS('Demo and Services'!$A$9:$A$19,"Period 6 (January – March 2022)",'Demo and Services'!$E$9:$E$19,"new",'Demo and Services'!$P$9:$P$19,"&lt;&gt;")</f>
        <v>0</v>
      </c>
      <c r="W47" s="402"/>
      <c r="X47" s="163"/>
      <c r="Y47" s="401">
        <f>COUNTIFS('Demo and Services'!$A$9:$A$19,"Period 7 (April – June 2022)",'Demo and Services'!$E$9:$E$19,"new",'Demo and Services'!$P$9:$P$19,"&lt;&gt;")</f>
        <v>0</v>
      </c>
      <c r="Z47" s="402"/>
      <c r="AA47" s="163"/>
      <c r="AB47" s="401">
        <f>COUNTIFS('Demo and Services'!$A$9:$A$19,"Period 8 (July – September 2022)",'Demo and Services'!$E$9:$E$19,"new",'Demo and Services'!$P$9:$P$19,"&lt;&gt;")</f>
        <v>0</v>
      </c>
      <c r="AC47" s="402"/>
      <c r="AD47" s="164"/>
      <c r="CI47"/>
      <c r="CJ47"/>
      <c r="CK47"/>
      <c r="CL47"/>
      <c r="CM47"/>
    </row>
    <row r="48" spans="1:91" s="2" customFormat="1" outlineLevel="1" x14ac:dyDescent="0.35">
      <c r="A48" s="68"/>
      <c r="B48" s="384" t="s">
        <v>43</v>
      </c>
      <c r="C48" s="385"/>
      <c r="D48" s="385"/>
      <c r="E48" s="385"/>
      <c r="F48" s="385"/>
      <c r="G48" s="386"/>
      <c r="H48" s="165"/>
      <c r="I48" s="148">
        <f>SUM(H49:H59)</f>
        <v>0</v>
      </c>
      <c r="J48" s="131"/>
      <c r="K48" s="130"/>
      <c r="L48" s="148">
        <f>SUM(J49:K59)</f>
        <v>0</v>
      </c>
      <c r="M48" s="130"/>
      <c r="N48" s="130"/>
      <c r="O48" s="148">
        <f>SUM(M49:N59)</f>
        <v>0</v>
      </c>
      <c r="P48" s="150"/>
      <c r="Q48" s="130"/>
      <c r="R48" s="151">
        <f>SUM(P49:Q59)</f>
        <v>0</v>
      </c>
      <c r="S48" s="152"/>
      <c r="T48" s="129"/>
      <c r="U48" s="153">
        <f>SUM(S49:T59)</f>
        <v>0</v>
      </c>
      <c r="V48" s="152"/>
      <c r="W48" s="129"/>
      <c r="X48" s="153">
        <f>SUM(V49:W59)</f>
        <v>0</v>
      </c>
      <c r="Y48" s="152"/>
      <c r="Z48" s="129"/>
      <c r="AA48" s="153">
        <f>SUM(Y49:Z59)</f>
        <v>0</v>
      </c>
      <c r="AB48" s="152"/>
      <c r="AC48" s="129"/>
      <c r="AD48" s="154">
        <f>SUM(AB49:AC59)</f>
        <v>0</v>
      </c>
      <c r="CI48"/>
      <c r="CJ48"/>
      <c r="CK48"/>
      <c r="CL48"/>
      <c r="CM48"/>
    </row>
    <row r="49" spans="1:91" s="2" customFormat="1" outlineLevel="1" x14ac:dyDescent="0.35">
      <c r="A49" s="68"/>
      <c r="B49" s="387" t="s">
        <v>44</v>
      </c>
      <c r="C49" s="387"/>
      <c r="D49" s="387"/>
      <c r="E49" s="387"/>
      <c r="F49" s="388"/>
      <c r="G49" s="389"/>
      <c r="H49" s="155" t="str">
        <f>IF($D$5="Program Budget",ROUND('Demo and Services'!Q9*AJ9,0),IF(AND($D$5="Staff Salary",$D$7="Total"),ROUND(SUM('Demo and Services'!Q9:Q20)*AJ30,0),IF(AND($D$5="Staff Salary",$D$7="Individual"),ROUND(SUM(IF(AJ18="",0,AJ18*'Demo and Services'!Q9),IF(AJ19="",0,AJ19*'Demo and Services'!Q10),IF(AJ20="",0,AJ20*'Demo and Services'!Q11),IF(AJ21="",0,AJ21*'Demo and Services'!Q12),IF(AJ22="",0,AJ22*'Demo and Services'!Q13),IF(AJ23="",0,AJ23*'Demo and Services'!Q14),IF(AJ24="",0,AJ24*'Demo and Services'!Q15),IF(AJ25="",0,AJ25*'Demo and Services'!Q16),IF(AJ26="",0,AJ26*'Demo and Services'!Q17),IF(AJ27="",0,AJ27*'Demo and Services'!Q18),IF(AJ28="",0,AJ28*'Demo and Services'!Q19),IF(AJ29="",0,AJ29*'Demo and Services'!Q20)),0),"")))</f>
        <v/>
      </c>
      <c r="I49" s="157"/>
      <c r="J49" s="316" t="str">
        <f>IF($D$5="Program Budget",ROUND('Demo and Services'!Q21*AJ9,0),IF(AND($D$5="Staff Salary",$D$7="Total"),ROUND(SUM('Demo and Services'!Q21:Q32)*AJ30,0),IF(AND($D$5="Staff Salary",$D$7="Individual"),ROUND(SUM(IF(AJ18="",0,AJ18*'Demo and Services'!Q21),IF(AJ19="",0,AJ19*'Demo and Services'!Q22),IF(AJ20="",0,AJ20*'Demo and Services'!Q23),IF(AJ21="",0,AJ21*'Demo and Services'!Q24),IF(AJ22="",0,AJ22*'Demo and Services'!Q25),IF(AJ23="",0,AJ23*'Demo and Services'!Q26),IF(AJ24="",0,AJ24*'Demo and Services'!Q27),IF(AJ25="",0,AJ25*'Demo and Services'!Q28),IF(AJ26="",0,AJ26*'Demo and Services'!Q29),IF(AJ27="",0,AJ27*'Demo and Services'!Q30),IF(AJ28="",0,AJ28*'Demo and Services'!Q31),IF(AJ29="",0,AJ29*'Demo and Services'!Q32)),0),"")))</f>
        <v/>
      </c>
      <c r="K49" s="318"/>
      <c r="L49" s="157"/>
      <c r="M49" s="316" t="str">
        <f>IF($D$5="Program Budget",ROUND('Demo and Services'!Q33*AJ9,0),IF(AND($D$5="Staff Salary",$D$7="Total"),ROUND(SUM('Demo and Services'!Q33:Q44)*AJ30,0),IF(AND($D$5="Staff Salary",$D$7="Individual"),ROUND(SUM(IF(AJ18="",0,AJ18*'Demo and Services'!Q33),IF(AJ19="",0,AJ19*'Demo and Services'!Q34),IF(AJ20="",0,AJ20*'Demo and Services'!Q35),IF(AJ21="",0,AJ21*'Demo and Services'!Q36),IF(AJ22="",0,AJ22*'Demo and Services'!Q37),IF(AJ23="",0,AJ23*'Demo and Services'!Q38),IF(AJ24="",0,AJ24*'Demo and Services'!Q39),IF(AJ25="",0,AJ25*'Demo and Services'!Q40),IF(AJ26="",0,AJ26*'Demo and Services'!Q41),IF(AJ27="",0,AJ27*'Demo and Services'!Q42),IF(AJ28="",0,AJ28*'Demo and Services'!Q43),IF(AJ29="",0,AJ29*'Demo and Services'!Q44)),0),"")))</f>
        <v/>
      </c>
      <c r="N49" s="318"/>
      <c r="O49" s="157"/>
      <c r="P49" s="316" t="str">
        <f>IF($D$5="Program Budget",ROUND('Demo and Services'!Q45*AJ9,0),IF(AND($D$5="Staff Salary",$D$7="Total"),ROUND(SUM('Demo and Services'!Q45:Q56)*AJ30,0),IF(AND($D$5="Staff Salary",$D$7="Individual"),ROUND(SUM(IF(AJ18="",0,AJ18*'Demo and Services'!Q45),IF(AJ19="",0,AJ19*'Demo and Services'!Q46),IF(AJ20="",0,AJ20*'Demo and Services'!Q47),IF(AJ21="",0,AJ21*'Demo and Services'!Q48),IF(AJ22="",0,AJ22*'Demo and Services'!Q49),IF(AJ23="",0,AJ23*'Demo and Services'!Q50),IF(AJ24="",0,AJ24*'Demo and Services'!Q51),IF(AJ25="",0,AJ25*'Demo and Services'!Q52),IF(AJ26="",0,AJ26*'Demo and Services'!Q53),IF(AJ27="",0,AJ27*'Demo and Services'!Q54),IF(AJ28="",0,AJ28*'Demo and Services'!Q55),IF(AJ29="",0,AJ29*'Demo and Services'!Q56)),0),"")))</f>
        <v/>
      </c>
      <c r="Q49" s="318"/>
      <c r="R49" s="158"/>
      <c r="S49" s="377">
        <f>COUNTIFS('Demo and Services'!$A$9:$A$19,"Period 5 (October – December 2021)",'Demo and Services'!$E$9:$E$19,"new",'Demo and Services'!$Q$9:$Q$19,"&lt;&gt;")</f>
        <v>0</v>
      </c>
      <c r="T49" s="377"/>
      <c r="U49" s="160"/>
      <c r="V49" s="378">
        <f>COUNTIFS('Demo and Services'!$A$9:$A$19,"Period 6 (January – March 2022)",'Demo and Services'!$E$9:$E$19,"new",'Demo and Services'!$Q$9:$Q$19,"&lt;&gt;")</f>
        <v>0</v>
      </c>
      <c r="W49" s="377"/>
      <c r="X49" s="160"/>
      <c r="Y49" s="378">
        <f>COUNTIFS('Demo and Services'!$A$9:$A$19,"Period 7 (April – June 2022)",'Demo and Services'!$E$9:$E$19,"new",'Demo and Services'!$Q$9:$Q$19,"&lt;&gt;")</f>
        <v>0</v>
      </c>
      <c r="Z49" s="377"/>
      <c r="AA49" s="160"/>
      <c r="AB49" s="378">
        <f>COUNTIFS('Demo and Services'!$A$9:$A$19,"Period 8 (July – September 2022)",'Demo and Services'!$E$9:$E$19,"new",'Demo and Services'!$Q$9:$Q$19,"&lt;&gt;")</f>
        <v>0</v>
      </c>
      <c r="AC49" s="377"/>
      <c r="AD49" s="158"/>
      <c r="CI49"/>
      <c r="CJ49"/>
      <c r="CK49"/>
      <c r="CL49"/>
      <c r="CM49"/>
    </row>
    <row r="50" spans="1:91" s="2" customFormat="1" outlineLevel="1" x14ac:dyDescent="0.35">
      <c r="A50" s="68"/>
      <c r="B50" s="379" t="s">
        <v>42</v>
      </c>
      <c r="C50" s="379"/>
      <c r="D50" s="379"/>
      <c r="E50" s="379"/>
      <c r="F50" s="381"/>
      <c r="G50" s="382"/>
      <c r="H50" s="161" t="str">
        <f>IF($D$5="Program Budget",ROUND('Demo and Services'!R9*AJ9,0),IF(AND($D$5="Staff Salary",$D$7="Total"),ROUND(SUM('Demo and Services'!R9:R20)*AJ30,0),IF(AND($D$5="Staff Salary",$D$7="Individual"),ROUND(SUM(IF(AJ18="",0,AJ18*'Demo and Services'!R9),IF(AJ19="",0,AJ19*'Demo and Services'!R10),IF(AJ20="",0,AJ20*'Demo and Services'!R11),IF(AJ21="",0,AJ21*'Demo and Services'!R12),IF(AJ22="",0,AJ22*'Demo and Services'!R13),IF(AJ23="",0,AJ23*'Demo and Services'!R14),IF(AJ24="",0,AJ24*'Demo and Services'!R15),IF(AJ25="",0,AJ25*'Demo and Services'!R16),IF(AJ26="",0,AJ26*'Demo and Services'!R17),IF(AJ27="",0,AJ27*'Demo and Services'!R18),IF(AJ28="",0,AJ28*'Demo and Services'!R19),IF(AJ29="",0,AJ29*'Demo and Services'!R20)),0),"")))</f>
        <v/>
      </c>
      <c r="I50" s="160"/>
      <c r="J50" s="378" t="str">
        <f>IF($D$5="Program Budget",ROUND('Demo and Services'!R21*AJ9,0),IF(AND($D$5="Staff Salary",$D$7="Total"),ROUND(SUM('Demo and Services'!R21:R32)*AJ30,0),IF(AND($D$5="Staff Salary",$D$7="Individual"),ROUND(SUM(IF(AJ18="",0,AJ18*'Demo and Services'!R21),IF(AJ19="",0,AJ19*'Demo and Services'!R22),IF(AJ20="",0,AJ20*'Demo and Services'!R23),IF(AJ21="",0,AJ21*'Demo and Services'!R24),IF(AJ22="",0,AJ22*'Demo and Services'!R25),IF(AJ23="",0,AJ23*'Demo and Services'!R26),IF(AJ24="",0,AJ24*'Demo and Services'!R27),IF(AJ25="",0,AJ25*'Demo and Services'!R28),IF(AJ26="",0,AJ26*'Demo and Services'!R29),IF(AJ27="",0,AJ27*'Demo and Services'!R30),IF(AJ28="",0,AJ28*'Demo and Services'!R31),IF(AJ29="",0,AJ29*'Demo and Services'!R32)),0),"")))</f>
        <v/>
      </c>
      <c r="K50" s="377"/>
      <c r="L50" s="160"/>
      <c r="M50" s="378" t="str">
        <f>IF($D$5="Program Budget",ROUND('Demo and Services'!R33*AJ9,0),IF(AND($D$5="Staff Salary",$D$7="Total"),ROUND(SUM('Demo and Services'!R33:R44)*AJ30,0),IF(AND($D$5="Staff Salary",$D$7="Individual"),ROUND(SUM(IF(AJ18="",0,AJ18*'Demo and Services'!R33),IF(AJ19="",0,AJ19*'Demo and Services'!R34),IF(AJ20="",0,AJ20*'Demo and Services'!R35),IF(AJ21="",0,AJ21*'Demo and Services'!R36),IF(AJ22="",0,AJ22*'Demo and Services'!R37),IF(AJ23="",0,AJ23*'Demo and Services'!R38),IF(AJ24="",0,AJ24*'Demo and Services'!R39),IF(AJ25="",0,AJ25*'Demo and Services'!R40),IF(AJ26="",0,AJ26*'Demo and Services'!R41),IF(AJ27="",0,AJ27*'Demo and Services'!R42),IF(AJ28="",0,AJ28*'Demo and Services'!R43),IF(AJ29="",0,AJ29*'Demo and Services'!R44)),0),"")))</f>
        <v/>
      </c>
      <c r="N50" s="377"/>
      <c r="O50" s="160"/>
      <c r="P50" s="378" t="str">
        <f>IF($D$5="Program Budget",ROUND('Demo and Services'!R45*AJ9,0),IF(AND($D$5="Staff Salary",$D$7="Total"),ROUND(SUM('Demo and Services'!R45:R56)*AJ30,0),IF(AND($D$5="Staff Salary",$D$7="Individual"),ROUND(SUM(IF(AJ18="",0,AJ18*'Demo and Services'!R45),IF(AJ19="",0,AJ19*'Demo and Services'!R46),IF(AJ20="",0,AJ20*'Demo and Services'!R47),IF(AJ21="",0,AJ21*'Demo and Services'!R48),IF(AJ22="",0,AJ22*'Demo and Services'!R49),IF(AJ23="",0,AJ23*'Demo and Services'!R50),IF(AJ24="",0,AJ24*'Demo and Services'!R51),IF(AJ25="",0,AJ25*'Demo and Services'!R52),IF(AJ26="",0,AJ26*'Demo and Services'!R53),IF(AJ27="",0,AJ27*'Demo and Services'!R54),IF(AJ28="",0,AJ28*'Demo and Services'!R55),IF(AJ29="",0,AJ29*'Demo and Services'!R56)),0),"")))</f>
        <v/>
      </c>
      <c r="Q50" s="377"/>
      <c r="R50" s="158"/>
      <c r="S50" s="377">
        <f>COUNTIFS('Demo and Services'!$A$9:$A$19,"Period 5 (October – December 2021)",'Demo and Services'!$E$9:$E$19,"new",'Demo and Services'!$R$9:$R$19,"&lt;&gt;")</f>
        <v>0</v>
      </c>
      <c r="T50" s="377"/>
      <c r="U50" s="160"/>
      <c r="V50" s="378">
        <f>COUNTIFS('Demo and Services'!$A$9:$A$19,"Period 6 (January – March 2022)",'Demo and Services'!$E$9:$E$19,"new",'Demo and Services'!$R$9:$R$19,"&lt;&gt;")</f>
        <v>0</v>
      </c>
      <c r="W50" s="377"/>
      <c r="X50" s="162"/>
      <c r="Y50" s="378">
        <f>COUNTIFS('Demo and Services'!$A$9:$A$19,"Period 7 (April – June 2022)",'Demo and Services'!$E$9:$E$19,"new",'Demo and Services'!$R$9:$R$19,"&lt;&gt;")</f>
        <v>0</v>
      </c>
      <c r="Z50" s="377"/>
      <c r="AA50" s="160"/>
      <c r="AB50" s="378">
        <f>COUNTIFS('Demo and Services'!$A$9:$A$19,"Period 8 (July – September 2022)",'Demo and Services'!$E$9:$E$19,"new",'Demo and Services'!$R$9:$R$19,"&lt;&gt;")</f>
        <v>0</v>
      </c>
      <c r="AC50" s="377"/>
      <c r="AD50" s="158"/>
      <c r="CI50"/>
      <c r="CJ50"/>
      <c r="CK50"/>
      <c r="CL50"/>
      <c r="CM50"/>
    </row>
    <row r="51" spans="1:91" s="2" customFormat="1" outlineLevel="1" x14ac:dyDescent="0.35">
      <c r="A51" s="68"/>
      <c r="B51" s="379" t="s">
        <v>42</v>
      </c>
      <c r="C51" s="379"/>
      <c r="D51" s="379"/>
      <c r="E51" s="379"/>
      <c r="F51" s="381"/>
      <c r="G51" s="382"/>
      <c r="H51" s="161" t="str">
        <f>IF($D$5="Program Budget",ROUND('Demo and Services'!S9*AJ9,0),IF(AND($D$5="Staff Salary",$D$7="Total"),ROUND(SUM('Demo and Services'!S9:S20)*AJ30,0),IF(AND($D$5="Staff Salary",$D$7="Individual"),ROUND(SUM(IF(AJ18="",0,AJ18*'Demo and Services'!S9),IF(AJ19="",0,AJ19*'Demo and Services'!S10),IF(AJ20="",0,AJ20*'Demo and Services'!S11),IF(AJ21="",0,AJ21*'Demo and Services'!S12),IF(AJ22="",0,AJ22*'Demo and Services'!S13),IF(AJ23="",0,AJ23*'Demo and Services'!S14),IF(AJ24="",0,AJ24*'Demo and Services'!S15),IF(AJ25="",0,AJ25*'Demo and Services'!S16),IF(AJ26="",0,AJ26*'Demo and Services'!S17),IF(AJ27="",0,AJ27*'Demo and Services'!S18),IF(AJ28="",0,AJ28*'Demo and Services'!S19),IF(AJ29="",0,AJ29*'Demo and Services'!S20)),0),"")))</f>
        <v/>
      </c>
      <c r="I51" s="160"/>
      <c r="J51" s="378" t="str">
        <f>IF($D$5="Program Budget",ROUND('Demo and Services'!S21*AJ9,0),IF(AND($D$5="Staff Salary",$D$7="Total"),ROUND(SUM('Demo and Services'!S21:S32)*AJ30,0),IF(AND($D$5="Staff Salary",$D$7="Individual"),ROUND(SUM(IF(AJ18="",0,AJ18*'Demo and Services'!S21),IF(AJ19="",0,AJ19*'Demo and Services'!S22),IF(AJ20="",0,AJ20*'Demo and Services'!S23),IF(AJ21="",0,AJ21*'Demo and Services'!S24),IF(AJ22="",0,AJ22*'Demo and Services'!S25),IF(AJ23="",0,AJ23*'Demo and Services'!S26),IF(AJ24="",0,AJ24*'Demo and Services'!S27),IF(AJ25="",0,AJ25*'Demo and Services'!S28),IF(AJ26="",0,AJ26*'Demo and Services'!S29),IF(AJ27="",0,AJ27*'Demo and Services'!S30),IF(AJ28="",0,AJ28*'Demo and Services'!S31),IF(AJ29="",0,AJ29*'Demo and Services'!S32)),0),"")))</f>
        <v/>
      </c>
      <c r="K51" s="377"/>
      <c r="L51" s="160"/>
      <c r="M51" s="378" t="str">
        <f>IF($D$5="Program Budget",ROUND('Demo and Services'!S33*AJ9,0),IF(AND($D$5="Staff Salary",$D$7="Total"),ROUND(SUM('Demo and Services'!S33:S44)*AJ30,0),IF(AND($D$5="Staff Salary",$D$7="Individual"),ROUND(SUM(IF(AJ18="",0,AJ18*'Demo and Services'!S33),IF(AJ19="",0,AJ19*'Demo and Services'!S34),IF(AJ20="",0,AJ20*'Demo and Services'!S35),IF(AJ21="",0,AJ21*'Demo and Services'!S36),IF(AJ22="",0,AJ22*'Demo and Services'!S37),IF(AJ23="",0,AJ23*'Demo and Services'!S38),IF(AJ24="",0,AJ24*'Demo and Services'!S39),IF(AJ25="",0,AJ25*'Demo and Services'!S40),IF(AJ26="",0,AJ26*'Demo and Services'!S41),IF(AJ27="",0,AJ27*'Demo and Services'!S42),IF(AJ28="",0,AJ28*'Demo and Services'!S43),IF(AJ29="",0,AJ29*'Demo and Services'!S44)),0),"")))</f>
        <v/>
      </c>
      <c r="N51" s="377"/>
      <c r="O51" s="160"/>
      <c r="P51" s="378" t="str">
        <f>IF($D$5="Program Budget",ROUND('Demo and Services'!S45*AJ9,0),IF(AND($D$5="Staff Salary",$D$7="Total"),ROUND(SUM('Demo and Services'!S45:S56)*AJ30,0),IF(AND($D$5="Staff Salary",$D$7="Individual"),ROUND(SUM(IF(AJ18="",0,AJ18*'Demo and Services'!S45),IF(AJ19="",0,AJ19*'Demo and Services'!S46),IF(AJ20="",0,AJ20*'Demo and Services'!S47),IF(AJ21="",0,AJ21*'Demo and Services'!S48),IF(AJ22="",0,AJ22*'Demo and Services'!S49),IF(AJ23="",0,AJ23*'Demo and Services'!S50),IF(AJ24="",0,AJ24*'Demo and Services'!S51),IF(AJ25="",0,AJ25*'Demo and Services'!S52),IF(AJ26="",0,AJ26*'Demo and Services'!S53),IF(AJ27="",0,AJ27*'Demo and Services'!S54),IF(AJ28="",0,AJ28*'Demo and Services'!S55),IF(AJ29="",0,AJ29*'Demo and Services'!S56)),0),"")))</f>
        <v/>
      </c>
      <c r="Q51" s="377"/>
      <c r="R51" s="158"/>
      <c r="S51" s="377">
        <f>COUNTIFS('Demo and Services'!$A$9:$A$19,"Period 5 (October – December 2021)",'Demo and Services'!$E$9:$E$19,"new",'Demo and Services'!$S$9:$S$19,"&lt;&gt;")</f>
        <v>0</v>
      </c>
      <c r="T51" s="377"/>
      <c r="U51" s="160"/>
      <c r="V51" s="378">
        <f>COUNTIFS('Demo and Services'!$A$9:$A$19,"Period 6 (January – March 2022)",'Demo and Services'!$E$9:$E$19,"new",'Demo and Services'!$S$9:$S$19,"&lt;&gt;")</f>
        <v>0</v>
      </c>
      <c r="W51" s="377"/>
      <c r="X51" s="160"/>
      <c r="Y51" s="378">
        <f>COUNTIFS('Demo and Services'!$A$9:$A$19,"Period 7 (April – June 2022)",'Demo and Services'!$E$9:$E$19,"new",'Demo and Services'!$S$9:$S$19,"&lt;&gt;")</f>
        <v>0</v>
      </c>
      <c r="Z51" s="377"/>
      <c r="AA51" s="160"/>
      <c r="AB51" s="378">
        <f>COUNTIFS('Demo and Services'!$A$9:$A$19,"Period 8 (July – September 2022)",'Demo and Services'!$E$9:$E$19,"new",'Demo and Services'!$S$9:$S$19,"&lt;&gt;")</f>
        <v>0</v>
      </c>
      <c r="AC51" s="377"/>
      <c r="AD51" s="158"/>
      <c r="CI51"/>
      <c r="CJ51"/>
      <c r="CK51"/>
      <c r="CL51"/>
      <c r="CM51"/>
    </row>
    <row r="52" spans="1:91" s="2" customFormat="1" outlineLevel="1" x14ac:dyDescent="0.35">
      <c r="A52" s="68"/>
      <c r="B52" s="379" t="s">
        <v>42</v>
      </c>
      <c r="C52" s="379"/>
      <c r="D52" s="379"/>
      <c r="E52" s="379"/>
      <c r="F52" s="381"/>
      <c r="G52" s="382"/>
      <c r="H52" s="161" t="str">
        <f>IF($D$5="Program Budget",ROUND('Demo and Services'!T9*AJ9,0),IF(AND($D$5="Staff Salary",$D$7="Total"),ROUND(SUM('Demo and Services'!T9:T20)*AJ30,0),IF(AND($D$5="Staff Salary",$D$7="Individual"),ROUND(SUM(IF(AJ18="",0,AJ18*'Demo and Services'!T9),IF(AJ19="",0,AJ19*'Demo and Services'!T10),IF(AJ20="",0,AJ20*'Demo and Services'!T11),IF(AJ21="",0,AJ21*'Demo and Services'!T12),IF(AJ22="",0,AJ22*'Demo and Services'!T13),IF(AJ23="",0,AJ23*'Demo and Services'!T14),IF(AJ24="",0,AJ24*'Demo and Services'!T15),IF(AJ25="",0,AJ25*'Demo and Services'!T16),IF(AJ26="",0,AJ26*'Demo and Services'!T17),IF(AJ27="",0,AJ27*'Demo and Services'!T18),IF(AJ28="",0,AJ28*'Demo and Services'!T19),IF(AJ29="",0,AJ29*'Demo and Services'!T20)),0),"")))</f>
        <v/>
      </c>
      <c r="I52" s="160"/>
      <c r="J52" s="378" t="str">
        <f>IF($D$5="Program Budget",ROUND('Demo and Services'!T21*AJ9,0),IF(AND($D$5="Staff Salary",$D$7="Total"),ROUND(SUM('Demo and Services'!T21:T32)*AJ30,0),IF(AND($D$5="Staff Salary",$D$7="Individual"),ROUND(SUM(IF(AJ18="",0,AJ18*'Demo and Services'!T21),IF(AJ19="",0,AJ19*'Demo and Services'!T22),IF(AJ20="",0,AJ20*'Demo and Services'!T23),IF(AJ21="",0,AJ21*'Demo and Services'!T24),IF(AJ22="",0,AJ22*'Demo and Services'!T25),IF(AJ23="",0,AJ23*'Demo and Services'!T26),IF(AJ24="",0,AJ24*'Demo and Services'!T27),IF(AJ25="",0,AJ25*'Demo and Services'!T28),IF(AJ26="",0,AJ26*'Demo and Services'!T29),IF(AJ27="",0,AJ27*'Demo and Services'!T30),IF(AJ28="",0,AJ28*'Demo and Services'!T31),IF(AJ29="",0,AJ29*'Demo and Services'!T32)),0),"")))</f>
        <v/>
      </c>
      <c r="K52" s="377"/>
      <c r="L52" s="160"/>
      <c r="M52" s="378" t="str">
        <f>IF($D$5="Program Budget",ROUND('Demo and Services'!T33*AJ9,0),IF(AND($D$5="Staff Salary",$D$7="Total"),ROUND(SUM('Demo and Services'!T33:T44)*AJ30,0),IF(AND($D$5="Staff Salary",$D$7="Individual"),ROUND(SUM(IF(AJ18="",0,AJ18*'Demo and Services'!T33),IF(AJ19="",0,AJ19*'Demo and Services'!T34),IF(AJ20="",0,AJ20*'Demo and Services'!T35),IF(AJ21="",0,AJ21*'Demo and Services'!T36),IF(AJ22="",0,AJ22*'Demo and Services'!T37),IF(AJ23="",0,AJ23*'Demo and Services'!T38),IF(AJ24="",0,AJ24*'Demo and Services'!T39),IF(AJ25="",0,AJ25*'Demo and Services'!T40),IF(AJ26="",0,AJ26*'Demo and Services'!T41),IF(AJ27="",0,AJ27*'Demo and Services'!T42),IF(AJ28="",0,AJ28*'Demo and Services'!T43),IF(AJ29="",0,AJ29*'Demo and Services'!T44)),0),"")))</f>
        <v/>
      </c>
      <c r="N52" s="377"/>
      <c r="O52" s="160"/>
      <c r="P52" s="378" t="str">
        <f>IF($D$5="Program Budget",ROUND('Demo and Services'!T45*AJ9,0),IF(AND($D$5="Staff Salary",$D$7="Total"),ROUND(SUM('Demo and Services'!T45:T56)*AJ30,0),IF(AND($D$5="Staff Salary",$D$7="Individual"),ROUND(SUM(IF(AJ18="",0,AJ18*'Demo and Services'!T45),IF(AJ19="",0,AJ19*'Demo and Services'!T46),IF(AJ20="",0,AJ20*'Demo and Services'!T47),IF(AJ21="",0,AJ21*'Demo and Services'!T48),IF(AJ22="",0,AJ22*'Demo and Services'!T49),IF(AJ23="",0,AJ23*'Demo and Services'!T50),IF(AJ24="",0,AJ24*'Demo and Services'!T51),IF(AJ25="",0,AJ25*'Demo and Services'!T52),IF(AJ26="",0,AJ26*'Demo and Services'!T53),IF(AJ27="",0,AJ27*'Demo and Services'!T54),IF(AJ28="",0,AJ28*'Demo and Services'!T55),IF(AJ29="",0,AJ29*'Demo and Services'!T56)),0),"")))</f>
        <v/>
      </c>
      <c r="Q52" s="377"/>
      <c r="R52" s="158"/>
      <c r="S52" s="377">
        <f>COUNTIFS('Demo and Services'!$A$9:$A$19,"Period 5 (October – December 2021)",'Demo and Services'!$E$9:$E$19,"new",'Demo and Services'!$T$9:$T$19,"&lt;&gt;")</f>
        <v>0</v>
      </c>
      <c r="T52" s="377"/>
      <c r="U52" s="160"/>
      <c r="V52" s="378">
        <f>COUNTIFS('Demo and Services'!$A$9:$A$19,"Period 6 (January – March 2022)",'Demo and Services'!$E$9:$E$19,"new",'Demo and Services'!$T$9:$T$19,"&lt;&gt;")</f>
        <v>0</v>
      </c>
      <c r="W52" s="377"/>
      <c r="X52" s="160"/>
      <c r="Y52" s="378">
        <f>COUNTIFS('Demo and Services'!$A$9:$A$19,"Period 7 (April – June 2022)",'Demo and Services'!$E$9:$E$19,"new",'Demo and Services'!$T$9:$T$19,"&lt;&gt;")</f>
        <v>0</v>
      </c>
      <c r="Z52" s="377"/>
      <c r="AA52" s="160"/>
      <c r="AB52" s="378">
        <f>COUNTIFS('Demo and Services'!$A$9:$A$19,"Period 8 (July – September 2022)",'Demo and Services'!$E$9:$E$19,"new",'Demo and Services'!$T$9:$T$19,"&lt;&gt;")</f>
        <v>0</v>
      </c>
      <c r="AC52" s="377"/>
      <c r="AD52" s="158"/>
      <c r="CI52"/>
      <c r="CJ52"/>
      <c r="CK52"/>
      <c r="CL52"/>
      <c r="CM52"/>
    </row>
    <row r="53" spans="1:91" s="2" customFormat="1" outlineLevel="1" x14ac:dyDescent="0.35">
      <c r="A53" s="68"/>
      <c r="B53" s="379" t="s">
        <v>42</v>
      </c>
      <c r="C53" s="379"/>
      <c r="D53" s="379"/>
      <c r="E53" s="379"/>
      <c r="F53" s="381"/>
      <c r="G53" s="382"/>
      <c r="H53" s="161" t="str">
        <f>IF($D$5="Program Budget",ROUND('Demo and Services'!U9*AJ9,0),IF(AND($D$5="Staff Salary",$D$7="Total"),ROUND(SUM('Demo and Services'!U9:U20)*AJ30,0),IF(AND($D$5="Staff Salary",$D$7="Individual"),ROUND(SUM(IF(AJ18="",0,AJ18*'Demo and Services'!U9),IF(AJ19="",0,AJ19*'Demo and Services'!U10),IF(AJ20="",0,AJ20*'Demo and Services'!U11),IF(AJ21="",0,AJ21*'Demo and Services'!U12),IF(AJ22="",0,AJ22*'Demo and Services'!U13),IF(AJ23="",0,AJ23*'Demo and Services'!U14),IF(AJ24="",0,AJ24*'Demo and Services'!U15),IF(AJ25="",0,AJ25*'Demo and Services'!U16),IF(AJ26="",0,AJ26*'Demo and Services'!U17),IF(AJ27="",0,AJ27*'Demo and Services'!U18),IF(AJ28="",0,AJ28*'Demo and Services'!U19),IF(AJ29="",0,AJ29*'Demo and Services'!U20)),0),"")))</f>
        <v/>
      </c>
      <c r="I53" s="160"/>
      <c r="J53" s="378" t="str">
        <f>IF($D$5="Program Budget",ROUND('Demo and Services'!U21*AJ9,0),IF(AND($D$5="Staff Salary",$D$7="Total"),ROUND(SUM('Demo and Services'!U21:U32)*AJ30,0),IF(AND($D$5="Staff Salary",$D$7="Individual"),ROUND(SUM(IF(AJ18="",0,AJ18*'Demo and Services'!U21),IF(AJ19="",0,AJ19*'Demo and Services'!U22),IF(AJ20="",0,AJ20*'Demo and Services'!U23),IF(AJ21="",0,AJ21*'Demo and Services'!U24),IF(AJ22="",0,AJ22*'Demo and Services'!U25),IF(AJ23="",0,AJ23*'Demo and Services'!U26),IF(AJ24="",0,AJ24*'Demo and Services'!U27),IF(AJ25="",0,AJ25*'Demo and Services'!U28),IF(AJ26="",0,AJ26*'Demo and Services'!U29),IF(AJ27="",0,AJ27*'Demo and Services'!U30),IF(AJ28="",0,AJ28*'Demo and Services'!U31),IF(AJ29="",0,AJ29*'Demo and Services'!U32)),0),"")))</f>
        <v/>
      </c>
      <c r="K53" s="377"/>
      <c r="L53" s="160"/>
      <c r="M53" s="378" t="str">
        <f>IF($D$5="Program Budget",ROUND('Demo and Services'!U33*AJ9,0),IF(AND($D$5="Staff Salary",$D$7="Total"),ROUND(SUM('Demo and Services'!U33:U44)*AJ30,0),IF(AND($D$5="Staff Salary",$D$7="Individual"),ROUND(SUM(IF(AJ18="",0,AJ18*'Demo and Services'!U33),IF(AJ19="",0,AJ19*'Demo and Services'!U34),IF(AJ20="",0,AJ20*'Demo and Services'!U35),IF(AJ21="",0,AJ21*'Demo and Services'!U36),IF(AJ22="",0,AJ22*'Demo and Services'!U37),IF(AJ23="",0,AJ23*'Demo and Services'!U38),IF(AJ24="",0,AJ24*'Demo and Services'!U39),IF(AJ25="",0,AJ25*'Demo and Services'!U40),IF(AJ26="",0,AJ26*'Demo and Services'!U41),IF(AJ27="",0,AJ27*'Demo and Services'!U42),IF(AJ28="",0,AJ28*'Demo and Services'!U43),IF(AJ29="",0,AJ29*'Demo and Services'!U44)),0),"")))</f>
        <v/>
      </c>
      <c r="N53" s="377"/>
      <c r="O53" s="160"/>
      <c r="P53" s="378" t="str">
        <f>IF($D$5="Program Budget",ROUND('Demo and Services'!U45*AJ9,0),IF(AND($D$5="Staff Salary",$D$7="Total"),ROUND(SUM('Demo and Services'!U45:U56)*AJ30,0),IF(AND($D$5="Staff Salary",$D$7="Individual"),ROUND(SUM(IF(AJ18="",0,AJ18*'Demo and Services'!U45),IF(AJ19="",0,AJ19*'Demo and Services'!U46),IF(AJ20="",0,AJ20*'Demo and Services'!U47),IF(AJ21="",0,AJ21*'Demo and Services'!U48),IF(AJ22="",0,AJ22*'Demo and Services'!U49),IF(AJ23="",0,AJ23*'Demo and Services'!U50),IF(AJ24="",0,AJ24*'Demo and Services'!U51),IF(AJ25="",0,AJ25*'Demo and Services'!U52),IF(AJ26="",0,AJ26*'Demo and Services'!U53),IF(AJ27="",0,AJ27*'Demo and Services'!U54),IF(AJ28="",0,AJ28*'Demo and Services'!U55),IF(AJ29="",0,AJ29*'Demo and Services'!U56)),0),"")))</f>
        <v/>
      </c>
      <c r="Q53" s="377"/>
      <c r="R53" s="158"/>
      <c r="S53" s="377">
        <f>COUNTIFS('Demo and Services'!$A$9:$A$19,"Period 5 (October – December 2021)",'Demo and Services'!$E$9:$E$19,"new",'Demo and Services'!$U$9:$U$19,"&lt;&gt;")</f>
        <v>0</v>
      </c>
      <c r="T53" s="377"/>
      <c r="U53" s="160"/>
      <c r="V53" s="378">
        <f>COUNTIFS('Demo and Services'!$A$9:$A$19,"Period 6 (January – March 2022)",'Demo and Services'!$E$9:$E$19,"new",'Demo and Services'!$U$9:$U$19,"&lt;&gt;")</f>
        <v>0</v>
      </c>
      <c r="W53" s="377"/>
      <c r="X53" s="160"/>
      <c r="Y53" s="378">
        <f>COUNTIFS('Demo and Services'!$A$9:$A$19,"Period 7 (April – June 2022)",'Demo and Services'!$E$9:$E$19,"new",'Demo and Services'!$U$9:$U$19,"&lt;&gt;")</f>
        <v>0</v>
      </c>
      <c r="Z53" s="377"/>
      <c r="AA53" s="160"/>
      <c r="AB53" s="378">
        <f>COUNTIFS('Demo and Services'!$A$9:$A$19,"Period 8 (July – September 2022)",'Demo and Services'!$E$9:$E$19,"new",'Demo and Services'!$U$9:$U$19,"&lt;&gt;")</f>
        <v>0</v>
      </c>
      <c r="AC53" s="377"/>
      <c r="AD53" s="158"/>
      <c r="CI53"/>
      <c r="CJ53"/>
      <c r="CK53"/>
      <c r="CL53"/>
      <c r="CM53"/>
    </row>
    <row r="54" spans="1:91" s="2" customFormat="1" outlineLevel="1" x14ac:dyDescent="0.35">
      <c r="A54" s="68"/>
      <c r="B54" s="379" t="s">
        <v>42</v>
      </c>
      <c r="C54" s="379"/>
      <c r="D54" s="379"/>
      <c r="E54" s="379"/>
      <c r="F54" s="381"/>
      <c r="G54" s="382"/>
      <c r="H54" s="161" t="str">
        <f>IF($D$5="Program Budget",ROUND('Demo and Services'!V9*AJ9,0),IF(AND($D$5="Staff Salary",$D$7="Total"),ROUND(SUM('Demo and Services'!V9:V20)*AJ30,0),IF(AND($D$5="Staff Salary",$D$7="Individual"),ROUND(SUM(IF(AJ18="",0,AJ18*'Demo and Services'!V9),IF(AJ19="",0,AJ19*'Demo and Services'!V10),IF(AJ20="",0,AJ20*'Demo and Services'!V11),IF(AJ21="",0,AJ21*'Demo and Services'!V12),IF(AJ22="",0,AJ22*'Demo and Services'!V13),IF(AJ23="",0,AJ23*'Demo and Services'!V14),IF(AJ24="",0,AJ24*'Demo and Services'!V15),IF(AJ25="",0,AJ25*'Demo and Services'!V16),IF(AJ26="",0,AJ26*'Demo and Services'!V17),IF(AJ27="",0,AJ27*'Demo and Services'!V18),IF(AJ28="",0,AJ28*'Demo and Services'!V19),IF(AJ29="",0,AJ29*'Demo and Services'!V20)),0),"")))</f>
        <v/>
      </c>
      <c r="I54" s="160"/>
      <c r="J54" s="378" t="str">
        <f>IF($D$5="Program Budget",ROUND('Demo and Services'!V21*AJ9,0),IF(AND($D$5="Staff Salary",$D$7="Total"),ROUND(SUM('Demo and Services'!V21:V32)*AJ30,0),IF(AND($D$5="Staff Salary",$D$7="Individual"),ROUND(SUM(IF(AJ18="",0,AJ18*'Demo and Services'!V21),IF(AJ19="",0,AJ19*'Demo and Services'!V22),IF(AJ20="",0,AJ20*'Demo and Services'!V23),IF(AJ21="",0,AJ21*'Demo and Services'!V24),IF(AJ22="",0,AJ22*'Demo and Services'!V25),IF(AJ23="",0,AJ23*'Demo and Services'!V26),IF(AJ24="",0,AJ24*'Demo and Services'!V27),IF(AJ25="",0,AJ25*'Demo and Services'!V28),IF(AJ26="",0,AJ26*'Demo and Services'!V29),IF(AJ27="",0,AJ27*'Demo and Services'!V30),IF(AJ28="",0,AJ28*'Demo and Services'!V31),IF(AJ29="",0,AJ29*'Demo and Services'!V32)),0),"")))</f>
        <v/>
      </c>
      <c r="K54" s="377"/>
      <c r="L54" s="160"/>
      <c r="M54" s="378" t="str">
        <f>IF($D$5="Program Budget",ROUND('Demo and Services'!V33*AJ9,0),IF(AND($D$5="Staff Salary",$D$7="Total"),ROUND(SUM('Demo and Services'!V33:V44)*AJ30,0),IF(AND($D$5="Staff Salary",$D$7="Individual"),ROUND(SUM(IF(AJ18="",0,AJ18*'Demo and Services'!V33),IF(AJ19="",0,AJ19*'Demo and Services'!V34),IF(AJ20="",0,AJ20*'Demo and Services'!V35),IF(AJ21="",0,AJ21*'Demo and Services'!V36),IF(AJ22="",0,AJ22*'Demo and Services'!V37),IF(AJ23="",0,AJ23*'Demo and Services'!V38),IF(AJ24="",0,AJ24*'Demo and Services'!V39),IF(AJ25="",0,AJ25*'Demo and Services'!V40),IF(AJ26="",0,AJ26*'Demo and Services'!V41),IF(AJ27="",0,AJ27*'Demo and Services'!V42),IF(AJ28="",0,AJ28*'Demo and Services'!V43),IF(AJ29="",0,AJ29*'Demo and Services'!V44)),0),"")))</f>
        <v/>
      </c>
      <c r="N54" s="377"/>
      <c r="O54" s="160"/>
      <c r="P54" s="378" t="str">
        <f>IF($D$5="Program Budget",ROUND('Demo and Services'!V45*AJ9,0),IF(AND($D$5="Staff Salary",$D$7="Total"),ROUND(SUM('Demo and Services'!V45:V56)*AJ30,0),IF(AND($D$5="Staff Salary",$D$7="Individual"),ROUND(SUM(IF(AJ18="",0,AJ18*'Demo and Services'!V45),IF(AJ19="",0,AJ19*'Demo and Services'!V46),IF(AJ20="",0,AJ20*'Demo and Services'!V47),IF(AJ21="",0,AJ21*'Demo and Services'!V48),IF(AJ22="",0,AJ22*'Demo and Services'!V49),IF(AJ23="",0,AJ23*'Demo and Services'!V50),IF(AJ24="",0,AJ24*'Demo and Services'!V51),IF(AJ25="",0,AJ25*'Demo and Services'!V52),IF(AJ26="",0,AJ26*'Demo and Services'!V53),IF(AJ27="",0,AJ27*'Demo and Services'!V54),IF(AJ28="",0,AJ28*'Demo and Services'!V55),IF(AJ29="",0,AJ29*'Demo and Services'!V56)),0),"")))</f>
        <v/>
      </c>
      <c r="Q54" s="377"/>
      <c r="R54" s="158"/>
      <c r="S54" s="377">
        <f>COUNTIFS('Demo and Services'!$A$9:$A$19,"Period 5 (October – December 2021)",'Demo and Services'!$E$9:$E$19,"new",'Demo and Services'!$V$9:$V$19,"&lt;&gt;")</f>
        <v>0</v>
      </c>
      <c r="T54" s="377"/>
      <c r="U54" s="160"/>
      <c r="V54" s="378">
        <f>COUNTIFS('Demo and Services'!$A$9:$A$19,"Period 6 (January – March 2022)",'Demo and Services'!$E$9:$E$19,"new",'Demo and Services'!$V$9:$V$19,"&lt;&gt;")</f>
        <v>0</v>
      </c>
      <c r="W54" s="377"/>
      <c r="X54" s="160"/>
      <c r="Y54" s="378">
        <f>COUNTIFS('Demo and Services'!$A$9:$A$19,"Period 7 (April – June 2022)",'Demo and Services'!$E$9:$E$19,"new",'Demo and Services'!$V$9:$V$19,"&lt;&gt;")</f>
        <v>0</v>
      </c>
      <c r="Z54" s="377"/>
      <c r="AA54" s="160"/>
      <c r="AB54" s="378">
        <f>COUNTIFS('Demo and Services'!$A$9:$A$19,"Period 8 (July – September 2022)",'Demo and Services'!$E$9:$E$19,"new",'Demo and Services'!$V$9:$V$19,"&lt;&gt;")</f>
        <v>0</v>
      </c>
      <c r="AC54" s="377"/>
      <c r="AD54" s="158"/>
      <c r="CI54"/>
      <c r="CJ54"/>
      <c r="CK54"/>
      <c r="CL54"/>
      <c r="CM54"/>
    </row>
    <row r="55" spans="1:91" s="2" customFormat="1" outlineLevel="1" x14ac:dyDescent="0.35">
      <c r="A55" s="68"/>
      <c r="B55" s="379" t="s">
        <v>42</v>
      </c>
      <c r="C55" s="379"/>
      <c r="D55" s="379"/>
      <c r="E55" s="379"/>
      <c r="F55" s="381"/>
      <c r="G55" s="382"/>
      <c r="H55" s="161" t="str">
        <f>IF($D$5="Program Budget",ROUND('Demo and Services'!W9*AJ9,0),IF(AND($D$5="Staff Salary",$D$7="Total"),ROUND(SUM('Demo and Services'!W9:W20)*AJ30,0),IF(AND($D$5="Staff Salary",$D$7="Individual"),ROUND(SUM(IF(AJ18="",0,AJ18*'Demo and Services'!W9),IF(AJ19="",0,AJ19*'Demo and Services'!W10),IF(AJ20="",0,AJ20*'Demo and Services'!W11),IF(AJ21="",0,AJ21*'Demo and Services'!W12),IF(AJ22="",0,AJ22*'Demo and Services'!W13),IF(AJ23="",0,AJ23*'Demo and Services'!W14),IF(AJ24="",0,AJ24*'Demo and Services'!W15),IF(AJ25="",0,AJ25*'Demo and Services'!W16),IF(AJ26="",0,AJ26*'Demo and Services'!W17),IF(AJ27="",0,AJ27*'Demo and Services'!W18),IF(AJ28="",0,AJ28*'Demo and Services'!W19),IF(AJ29="",0,AJ29*'Demo and Services'!W20)),0),"")))</f>
        <v/>
      </c>
      <c r="I55" s="160"/>
      <c r="J55" s="378" t="str">
        <f>IF($D$5="Program Budget",ROUND('Demo and Services'!W21*AJ9,0),IF(AND($D$5="Staff Salary",$D$7="Total"),ROUND(SUM('Demo and Services'!W21:W32)*AJ30,0),IF(AND($D$5="Staff Salary",$D$7="Individual"),ROUND(SUM(IF(AJ18="",0,AJ18*'Demo and Services'!W21),IF(AJ19="",0,AJ19*'Demo and Services'!W22),IF(AJ20="",0,AJ20*'Demo and Services'!W23),IF(AJ21="",0,AJ21*'Demo and Services'!W24),IF(AJ22="",0,AJ22*'Demo and Services'!W25),IF(AJ23="",0,AJ23*'Demo and Services'!W26),IF(AJ24="",0,AJ24*'Demo and Services'!W27),IF(AJ25="",0,AJ25*'Demo and Services'!W28),IF(AJ26="",0,AJ26*'Demo and Services'!W29),IF(AJ27="",0,AJ27*'Demo and Services'!W30),IF(AJ28="",0,AJ28*'Demo and Services'!W31),IF(AJ29="",0,AJ29*'Demo and Services'!W32)),0),"")))</f>
        <v/>
      </c>
      <c r="K55" s="377"/>
      <c r="L55" s="160"/>
      <c r="M55" s="378" t="str">
        <f>IF($D$5="Program Budget",ROUND('Demo and Services'!W33*AJ9,0),IF(AND($D$5="Staff Salary",$D$7="Total"),ROUND(SUM('Demo and Services'!W33:W44)*AJ30,0),IF(AND($D$5="Staff Salary",$D$7="Individual"),ROUND(SUM(IF(AJ18="",0,AJ18*'Demo and Services'!W33),IF(AJ19="",0,AJ19*'Demo and Services'!W34),IF(AJ20="",0,AJ20*'Demo and Services'!W35),IF(AJ21="",0,AJ21*'Demo and Services'!W36),IF(AJ22="",0,AJ22*'Demo and Services'!W37),IF(AJ23="",0,AJ23*'Demo and Services'!W38),IF(AJ24="",0,AJ24*'Demo and Services'!W39),IF(AJ25="",0,AJ25*'Demo and Services'!W40),IF(AJ26="",0,AJ26*'Demo and Services'!W41),IF(AJ27="",0,AJ27*'Demo and Services'!W42),IF(AJ28="",0,AJ28*'Demo and Services'!W43),IF(AJ29="",0,AJ29*'Demo and Services'!W44)),0),"")))</f>
        <v/>
      </c>
      <c r="N55" s="377"/>
      <c r="O55" s="160"/>
      <c r="P55" s="378" t="str">
        <f>IF($D$5="Program Budget",ROUND('Demo and Services'!W45*AJ9,0),IF(AND($D$5="Staff Salary",$D$7="Total"),ROUND(SUM('Demo and Services'!W45:W56)*AJ30,0),IF(AND($D$5="Staff Salary",$D$7="Individual"),ROUND(SUM(IF(AJ18="",0,AJ18*'Demo and Services'!W45),IF(AJ19="",0,AJ19*'Demo and Services'!W46),IF(AJ20="",0,AJ20*'Demo and Services'!W47),IF(AJ21="",0,AJ21*'Demo and Services'!W48),IF(AJ22="",0,AJ22*'Demo and Services'!W49),IF(AJ23="",0,AJ23*'Demo and Services'!W50),IF(AJ24="",0,AJ24*'Demo and Services'!W51),IF(AJ25="",0,AJ25*'Demo and Services'!W52),IF(AJ26="",0,AJ26*'Demo and Services'!W53),IF(AJ27="",0,AJ27*'Demo and Services'!W54),IF(AJ28="",0,AJ28*'Demo and Services'!W55),IF(AJ29="",0,AJ29*'Demo and Services'!W56)),0),"")))</f>
        <v/>
      </c>
      <c r="Q55" s="377"/>
      <c r="R55" s="158"/>
      <c r="S55" s="377">
        <f>COUNTIFS('Demo and Services'!$A$9:$A$19,"Period 5 (October – December 2021)",'Demo and Services'!$E$9:$E$19,"new",'Demo and Services'!$W$9:$W$19,"&lt;&gt;")</f>
        <v>0</v>
      </c>
      <c r="T55" s="377"/>
      <c r="U55" s="160"/>
      <c r="V55" s="378">
        <f>COUNTIFS('Demo and Services'!$A$9:$A$19,"Period 6 (January – March 2022)",'Demo and Services'!$E$9:$E$19,"new",'Demo and Services'!$W$9:$W$19,"&lt;&gt;")</f>
        <v>0</v>
      </c>
      <c r="W55" s="377"/>
      <c r="X55" s="160"/>
      <c r="Y55" s="378">
        <f>COUNTIFS('Demo and Services'!$A$9:$A$19,"Period 7 (April – June 2022)",'Demo and Services'!$E$9:$E$19,"new",'Demo and Services'!$W$9:$W$19,"&lt;&gt;")</f>
        <v>0</v>
      </c>
      <c r="Z55" s="377"/>
      <c r="AA55" s="160"/>
      <c r="AB55" s="378">
        <f>COUNTIFS('Demo and Services'!$A$9:$A$19,"Period 8 (July – September 2022)",'Demo and Services'!$E$9:$E$19,"new",'Demo and Services'!$W$9:$W$19,"&lt;&gt;")</f>
        <v>0</v>
      </c>
      <c r="AC55" s="377"/>
      <c r="AD55" s="158"/>
      <c r="CI55"/>
      <c r="CJ55"/>
      <c r="CK55"/>
      <c r="CL55"/>
      <c r="CM55"/>
    </row>
    <row r="56" spans="1:91" s="2" customFormat="1" outlineLevel="1" x14ac:dyDescent="0.35">
      <c r="A56" s="68"/>
      <c r="B56" s="379" t="s">
        <v>42</v>
      </c>
      <c r="C56" s="379"/>
      <c r="D56" s="379"/>
      <c r="E56" s="379"/>
      <c r="F56" s="381"/>
      <c r="G56" s="382"/>
      <c r="H56" s="161" t="str">
        <f>IF($D$5="Program Budget",ROUND('Demo and Services'!X9*AJ9,0),IF(AND($D$5="Staff Salary",$D$7="Total"),ROUND(SUM('Demo and Services'!X9:X20)*AJ30,0),IF(AND($D$5="Staff Salary",$D$7="Individual"),ROUND(SUM(IF(AJ18="",0,AJ18*'Demo and Services'!X9),IF(AJ19="",0,AJ19*'Demo and Services'!X10),IF(AJ20="",0,AJ20*'Demo and Services'!X11),IF(AJ21="",0,AJ21*'Demo and Services'!X12),IF(AJ22="",0,AJ22*'Demo and Services'!X13),IF(AJ23="",0,AJ23*'Demo and Services'!X14),IF(AJ24="",0,AJ24*'Demo and Services'!X15),IF(AJ25="",0,AJ25*'Demo and Services'!X16),IF(AJ26="",0,AJ26*'Demo and Services'!X17),IF(AJ27="",0,AJ27*'Demo and Services'!X18),IF(AJ28="",0,AJ28*'Demo and Services'!X19),IF(AJ29="",0,AJ29*'Demo and Services'!X20)),0),"")))</f>
        <v/>
      </c>
      <c r="I56" s="160"/>
      <c r="J56" s="378" t="str">
        <f>IF($D$5="Program Budget",ROUND('Demo and Services'!X21*AJ9,0),IF(AND($D$5="Staff Salary",$D$7="Total"),ROUND(SUM('Demo and Services'!X21:X32)*AJ30,0),IF(AND($D$5="Staff Salary",$D$7="Individual"),ROUND(SUM(IF(AJ18="",0,AJ18*'Demo and Services'!X21),IF(AJ19="",0,AJ19*'Demo and Services'!X22),IF(AJ20="",0,AJ20*'Demo and Services'!X23),IF(AJ21="",0,AJ21*'Demo and Services'!X24),IF(AJ22="",0,AJ22*'Demo and Services'!X25),IF(AJ23="",0,AJ23*'Demo and Services'!X26),IF(AJ24="",0,AJ24*'Demo and Services'!X27),IF(AJ25="",0,AJ25*'Demo and Services'!X28),IF(AJ26="",0,AJ26*'Demo and Services'!X29),IF(AJ27="",0,AJ27*'Demo and Services'!X30),IF(AJ28="",0,AJ28*'Demo and Services'!X31),IF(AJ29="",0,AJ29*'Demo and Services'!X32)),0),"")))</f>
        <v/>
      </c>
      <c r="K56" s="377"/>
      <c r="L56" s="160"/>
      <c r="M56" s="378" t="str">
        <f>IF($D$5="Program Budget",ROUND('Demo and Services'!X33*AJ9,0),IF(AND($D$5="Staff Salary",$D$7="Total"),ROUND(SUM('Demo and Services'!X33:X44)*AJ30,0),IF(AND($D$5="Staff Salary",$D$7="Individual"),ROUND(SUM(IF(AJ18="",0,AJ18*'Demo and Services'!X33),IF(AJ19="",0,AJ19*'Demo and Services'!X34),IF(AJ20="",0,AJ20*'Demo and Services'!X35),IF(AJ21="",0,AJ21*'Demo and Services'!X36),IF(AJ22="",0,AJ22*'Demo and Services'!X37),IF(AJ23="",0,AJ23*'Demo and Services'!X38),IF(AJ24="",0,AJ24*'Demo and Services'!X39),IF(AJ25="",0,AJ25*'Demo and Services'!X40),IF(AJ26="",0,AJ26*'Demo and Services'!X41),IF(AJ27="",0,AJ27*'Demo and Services'!X42),IF(AJ28="",0,AJ28*'Demo and Services'!X43),IF(AJ29="",0,AJ29*'Demo and Services'!X44)),0),"")))</f>
        <v/>
      </c>
      <c r="N56" s="377"/>
      <c r="O56" s="160"/>
      <c r="P56" s="378" t="str">
        <f>IF($D$5="Program Budget",ROUND('Demo and Services'!X45*AJ9,0),IF(AND($D$5="Staff Salary",$D$7="Total"),ROUND(SUM('Demo and Services'!X45:X56)*AJ30,0),IF(AND($D$5="Staff Salary",$D$7="Individual"),ROUND(SUM(IF(AJ18="",0,AJ18*'Demo and Services'!X45),IF(AJ19="",0,AJ19*'Demo and Services'!X46),IF(AJ20="",0,AJ20*'Demo and Services'!X47),IF(AJ21="",0,AJ21*'Demo and Services'!X48),IF(AJ22="",0,AJ22*'Demo and Services'!X49),IF(AJ23="",0,AJ23*'Demo and Services'!X50),IF(AJ24="",0,AJ24*'Demo and Services'!X51),IF(AJ25="",0,AJ25*'Demo and Services'!X52),IF(AJ26="",0,AJ26*'Demo and Services'!X53),IF(AJ27="",0,AJ27*'Demo and Services'!X54),IF(AJ28="",0,AJ28*'Demo and Services'!X55),IF(AJ29="",0,AJ29*'Demo and Services'!X56)),0),"")))</f>
        <v/>
      </c>
      <c r="Q56" s="377"/>
      <c r="R56" s="158"/>
      <c r="S56" s="377">
        <f>COUNTIFS('Demo and Services'!$A$9:$A$19,"Period 5 (October – December 2021)",'Demo and Services'!$E$9:$E$19,"new",'Demo and Services'!$X$9:$X$19,"&lt;&gt;")</f>
        <v>0</v>
      </c>
      <c r="T56" s="377"/>
      <c r="U56" s="160"/>
      <c r="V56" s="378">
        <f>COUNTIFS('Demo and Services'!$A$9:$A$19,"Period 6 (January – March 2022)",'Demo and Services'!$E$9:$E$19,"new",'Demo and Services'!$X$9:$X$19,"&lt;&gt;")</f>
        <v>0</v>
      </c>
      <c r="W56" s="377"/>
      <c r="X56" s="160"/>
      <c r="Y56" s="378">
        <f>COUNTIFS('Demo and Services'!$A$9:$A$19,"Period 7 (April – June 2022)",'Demo and Services'!$E$9:$E$19,"new",'Demo and Services'!$X$9:$X$19,"&lt;&gt;")</f>
        <v>0</v>
      </c>
      <c r="Z56" s="377"/>
      <c r="AA56" s="160"/>
      <c r="AB56" s="378">
        <f>COUNTIFS('Demo and Services'!$A$9:$A$19,"Period 8 (July – September 2022)",'Demo and Services'!$E$9:$E$19,"new",'Demo and Services'!$X$9:$X$19,"&lt;&gt;")</f>
        <v>0</v>
      </c>
      <c r="AC56" s="377"/>
      <c r="AD56" s="158"/>
      <c r="CI56"/>
      <c r="CJ56"/>
      <c r="CK56"/>
      <c r="CL56"/>
      <c r="CM56"/>
    </row>
    <row r="57" spans="1:91" s="2" customFormat="1" outlineLevel="1" x14ac:dyDescent="0.35">
      <c r="A57" s="68"/>
      <c r="B57" s="379" t="s">
        <v>42</v>
      </c>
      <c r="C57" s="379"/>
      <c r="D57" s="379"/>
      <c r="E57" s="379"/>
      <c r="F57" s="381"/>
      <c r="G57" s="382"/>
      <c r="H57" s="161" t="str">
        <f>IF($D$5="Program Budget",ROUND('Demo and Services'!Y9*AJ9,0),IF(AND($D$5="Staff Salary",$D$7="Total"),ROUND(SUM('Demo and Services'!Y9:Y20)*AJ30,0),IF(AND($D$5="Staff Salary",$D$7="Individual"),ROUND(SUM(IF(AJ18="",0,AJ18*'Demo and Services'!Y9),IF(AJ19="",0,AJ19*'Demo and Services'!Y10),IF(AJ20="",0,AJ20*'Demo and Services'!Y11),IF(AJ21="",0,AJ21*'Demo and Services'!Y12),IF(AJ22="",0,AJ22*'Demo and Services'!Y13),IF(AJ23="",0,AJ23*'Demo and Services'!Y14),IF(AJ24="",0,AJ24*'Demo and Services'!Y15),IF(AJ25="",0,AJ25*'Demo and Services'!Y16),IF(AJ26="",0,AJ26*'Demo and Services'!Y17),IF(AJ27="",0,AJ27*'Demo and Services'!Y18),IF(AJ28="",0,AJ28*'Demo and Services'!Y19),IF(AJ29="",0,AJ29*'Demo and Services'!Y20)),0),"")))</f>
        <v/>
      </c>
      <c r="I57" s="160"/>
      <c r="J57" s="378" t="str">
        <f>IF($D$5="Program Budget",ROUND('Demo and Services'!Y21*AJ9,0),IF(AND($D$5="Staff Salary",$D$7="Total"),ROUND(SUM('Demo and Services'!Y21:Y32)*AJ30,0),IF(AND($D$5="Staff Salary",$D$7="Individual"),ROUND(SUM(IF(AJ18="",0,AJ18*'Demo and Services'!Y21),IF(AJ19="",0,AJ19*'Demo and Services'!Y22),IF(AJ20="",0,AJ20*'Demo and Services'!Y23),IF(AJ21="",0,AJ21*'Demo and Services'!Y24),IF(AJ22="",0,AJ22*'Demo and Services'!Y25),IF(AJ23="",0,AJ23*'Demo and Services'!Y26),IF(AJ24="",0,AJ24*'Demo and Services'!Y27),IF(AJ25="",0,AJ25*'Demo and Services'!Y28),IF(AJ26="",0,AJ26*'Demo and Services'!Y29),IF(AJ27="",0,AJ27*'Demo and Services'!Y30),IF(AJ28="",0,AJ28*'Demo and Services'!Y31),IF(AJ29="",0,AJ29*'Demo and Services'!Y32)),0),"")))</f>
        <v/>
      </c>
      <c r="K57" s="377"/>
      <c r="L57" s="160"/>
      <c r="M57" s="378" t="str">
        <f>IF($D$5="Program Budget",ROUND('Demo and Services'!Y33*AJ9,0),IF(AND($D$5="Staff Salary",$D$7="Total"),ROUND(SUM('Demo and Services'!Y33:Y44)*AJ30,0),IF(AND($D$5="Staff Salary",$D$7="Individual"),ROUND(SUM(IF(AJ18="",0,AJ18*'Demo and Services'!Y33),IF(AJ19="",0,AJ19*'Demo and Services'!Y34),IF(AJ20="",0,AJ20*'Demo and Services'!Y35),IF(AJ21="",0,AJ21*'Demo and Services'!Y36),IF(AJ22="",0,AJ22*'Demo and Services'!Y37),IF(AJ23="",0,AJ23*'Demo and Services'!Y38),IF(AJ24="",0,AJ24*'Demo and Services'!Y39),IF(AJ25="",0,AJ25*'Demo and Services'!Y40),IF(AJ26="",0,AJ26*'Demo and Services'!Y41),IF(AJ27="",0,AJ27*'Demo and Services'!Y42),IF(AJ28="",0,AJ28*'Demo and Services'!Y43),IF(AJ29="",0,AJ29*'Demo and Services'!Y44)),0),"")))</f>
        <v/>
      </c>
      <c r="N57" s="377"/>
      <c r="O57" s="160"/>
      <c r="P57" s="378" t="str">
        <f>IF($D$5="Program Budget",ROUND('Demo and Services'!Y45*AJ9,0),IF(AND($D$5="Staff Salary",$D$7="Total"),ROUND(SUM('Demo and Services'!Y45:Y56)*AJ30,0),IF(AND($D$5="Staff Salary",$D$7="Individual"),ROUND(SUM(IF(AJ18="",0,AJ18*'Demo and Services'!Y45),IF(AJ19="",0,AJ19*'Demo and Services'!Y46),IF(AJ20="",0,AJ20*'Demo and Services'!Y47),IF(AJ21="",0,AJ21*'Demo and Services'!Y48),IF(AJ22="",0,AJ22*'Demo and Services'!Y49),IF(AJ23="",0,AJ23*'Demo and Services'!Y50),IF(AJ24="",0,AJ24*'Demo and Services'!Y51),IF(AJ25="",0,AJ25*'Demo and Services'!Y52),IF(AJ26="",0,AJ26*'Demo and Services'!Y53),IF(AJ27="",0,AJ27*'Demo and Services'!Y54),IF(AJ28="",0,AJ28*'Demo and Services'!Y55),IF(AJ29="",0,AJ29*'Demo and Services'!Y56)),0),"")))</f>
        <v/>
      </c>
      <c r="Q57" s="377"/>
      <c r="R57" s="158"/>
      <c r="S57" s="377">
        <f>COUNTIFS('Demo and Services'!$A$9:$A$19,"Period 5 (October – December 2021)",'Demo and Services'!$E$9:$E$19,"new",'Demo and Services'!$Y$9:$Y$19,"&lt;&gt;")</f>
        <v>0</v>
      </c>
      <c r="T57" s="377"/>
      <c r="U57" s="160"/>
      <c r="V57" s="378">
        <f>COUNTIFS('Demo and Services'!$A$9:$A$19,"Period 6 (January – March 2022)",'Demo and Services'!$E$9:$E$19,"new",'Demo and Services'!$Y$9:$Y$19,"&lt;&gt;")</f>
        <v>0</v>
      </c>
      <c r="W57" s="377"/>
      <c r="X57" s="160"/>
      <c r="Y57" s="378">
        <f>COUNTIFS('Demo and Services'!$A$9:$A$19,"Period 7 (April – June 2022)",'Demo and Services'!$E$9:$E$19,"new",'Demo and Services'!$Y$9:$Y$19,"&lt;&gt;")</f>
        <v>0</v>
      </c>
      <c r="Z57" s="377"/>
      <c r="AA57" s="160"/>
      <c r="AB57" s="378">
        <f>COUNTIFS('Demo and Services'!$A$9:$A$19,"Period 8 (July – September 2022)",'Demo and Services'!$E$9:$E$19,"new",'Demo and Services'!$Y$9:$Y$19,"&lt;&gt;")</f>
        <v>0</v>
      </c>
      <c r="AC57" s="377"/>
      <c r="AD57" s="158"/>
      <c r="CI57"/>
      <c r="CJ57"/>
      <c r="CK57"/>
      <c r="CL57"/>
      <c r="CM57"/>
    </row>
    <row r="58" spans="1:91" s="2" customFormat="1" outlineLevel="1" x14ac:dyDescent="0.35">
      <c r="A58" s="68"/>
      <c r="B58" s="379" t="s">
        <v>42</v>
      </c>
      <c r="C58" s="379"/>
      <c r="D58" s="379"/>
      <c r="E58" s="379"/>
      <c r="F58" s="381"/>
      <c r="G58" s="382"/>
      <c r="H58" s="161" t="str">
        <f>IF($D$5="Program Budget",ROUND('Demo and Services'!Z9*AJ9,0),IF(AND($D$5="Staff Salary",$D$7="Total"),ROUND(SUM('Demo and Services'!Z9:Z20)*AJ30,0),IF(AND($D$5="Staff Salary",$D$7="Individual"),ROUND(SUM(IF(AJ18="",0,AJ18*'Demo and Services'!Z9),IF(AJ19="",0,AJ19*'Demo and Services'!Z10),IF(AJ20="",0,AJ20*'Demo and Services'!Z11),IF(AJ21="",0,AJ21*'Demo and Services'!Z12),IF(AJ22="",0,AJ22*'Demo and Services'!Z13),IF(AJ23="",0,AJ23*'Demo and Services'!Z14),IF(AJ24="",0,AJ24*'Demo and Services'!Z15),IF(AJ25="",0,AJ25*'Demo and Services'!Z16),IF(AJ26="",0,AJ26*'Demo and Services'!Z17),IF(AJ27="",0,AJ27*'Demo and Services'!Z18),IF(AJ28="",0,AJ28*'Demo and Services'!Z19),IF(AJ29="",0,AJ29*'Demo and Services'!Z20)),0),"")))</f>
        <v/>
      </c>
      <c r="I58" s="160"/>
      <c r="J58" s="378" t="str">
        <f>IF($D$5="Program Budget",ROUND('Demo and Services'!Z21*AJ9,0),IF(AND($D$5="Staff Salary",$D$7="Total"),ROUND(SUM('Demo and Services'!Z21:Z32)*AJ30,0),IF(AND($D$5="Staff Salary",$D$7="Individual"),ROUND(SUM(IF(AJ18="",0,AJ18*'Demo and Services'!Z21),IF(AJ19="",0,AJ19*'Demo and Services'!Z22),IF(AJ20="",0,AJ20*'Demo and Services'!Z23),IF(AJ21="",0,AJ21*'Demo and Services'!Z24),IF(AJ22="",0,AJ22*'Demo and Services'!Z25),IF(AJ23="",0,AJ23*'Demo and Services'!Z26),IF(AJ24="",0,AJ24*'Demo and Services'!Z27),IF(AJ25="",0,AJ25*'Demo and Services'!Z28),IF(AJ26="",0,AJ26*'Demo and Services'!Z29),IF(AJ27="",0,AJ27*'Demo and Services'!Z30),IF(AJ28="",0,AJ28*'Demo and Services'!Z31),IF(AJ29="",0,AJ29*'Demo and Services'!Z32)),0),"")))</f>
        <v/>
      </c>
      <c r="K58" s="377"/>
      <c r="L58" s="160"/>
      <c r="M58" s="378" t="str">
        <f>IF($D$5="Program Budget",ROUND('Demo and Services'!Z33*AJ9,0),IF(AND($D$5="Staff Salary",$D$7="Total"),ROUND(SUM('Demo and Services'!Z33:Z44)*AJ30,0),IF(AND($D$5="Staff Salary",$D$7="Individual"),ROUND(SUM(IF(AJ18="",0,AJ18*'Demo and Services'!Z33),IF(AJ19="",0,AJ19*'Demo and Services'!Z34),IF(AJ20="",0,AJ20*'Demo and Services'!Z35),IF(AJ21="",0,AJ21*'Demo and Services'!Z36),IF(AJ22="",0,AJ22*'Demo and Services'!Z37),IF(AJ23="",0,AJ23*'Demo and Services'!Z38),IF(AJ24="",0,AJ24*'Demo and Services'!Z39),IF(AJ25="",0,AJ25*'Demo and Services'!Z40),IF(AJ26="",0,AJ26*'Demo and Services'!Z41),IF(AJ27="",0,AJ27*'Demo and Services'!Z42),IF(AJ28="",0,AJ28*'Demo and Services'!Z43),IF(AJ29="",0,AJ29*'Demo and Services'!Z44)),0),"")))</f>
        <v/>
      </c>
      <c r="N58" s="377"/>
      <c r="O58" s="160"/>
      <c r="P58" s="378" t="str">
        <f>IF($D$5="Program Budget",ROUND('Demo and Services'!Z45*AJ9,0),IF(AND($D$5="Staff Salary",$D$7="Total"),ROUND(SUM('Demo and Services'!Z45:Z56)*AJ30,0),IF(AND($D$5="Staff Salary",$D$7="Individual"),ROUND(SUM(IF(AJ18="",0,AJ18*'Demo and Services'!Z45),IF(AJ19="",0,AJ19*'Demo and Services'!Z46),IF(AJ20="",0,AJ20*'Demo and Services'!Z47),IF(AJ21="",0,AJ21*'Demo and Services'!Z48),IF(AJ22="",0,AJ22*'Demo and Services'!Z49),IF(AJ23="",0,AJ23*'Demo and Services'!Z50),IF(AJ24="",0,AJ24*'Demo and Services'!Z51),IF(AJ25="",0,AJ25*'Demo and Services'!Z52),IF(AJ26="",0,AJ26*'Demo and Services'!Z53),IF(AJ27="",0,AJ27*'Demo and Services'!Z54),IF(AJ28="",0,AJ28*'Demo and Services'!Z55),IF(AJ29="",0,AJ29*'Demo and Services'!Z56)),0),"")))</f>
        <v/>
      </c>
      <c r="Q58" s="377"/>
      <c r="R58" s="158"/>
      <c r="S58" s="377">
        <f>COUNTIFS('Demo and Services'!$A$9:$A$19,"Period 5 (October – December 2021)",'Demo and Services'!$E$9:$E$19,"new",'Demo and Services'!$Z$9:$Z$19,"&lt;&gt;")</f>
        <v>0</v>
      </c>
      <c r="T58" s="377"/>
      <c r="U58" s="160"/>
      <c r="V58" s="378">
        <f>COUNTIFS('Demo and Services'!$A$9:$A$19,"Period 6 (January – March 2022)",'Demo and Services'!$E$9:$E$19,"new",'Demo and Services'!$Z$9:$Z$19,"&lt;&gt;")</f>
        <v>0</v>
      </c>
      <c r="W58" s="377"/>
      <c r="X58" s="160"/>
      <c r="Y58" s="378">
        <f>COUNTIFS('Demo and Services'!$A$9:$A$19,"Period 7 (April – June 2022)",'Demo and Services'!$E$9:$E$19,"new",'Demo and Services'!$Z$9:$Z$19,"&lt;&gt;")</f>
        <v>0</v>
      </c>
      <c r="Z58" s="377"/>
      <c r="AA58" s="160"/>
      <c r="AB58" s="378">
        <f>COUNTIFS('Demo and Services'!$A$9:$A$19,"Period 8 (July – September 2022)",'Demo and Services'!$E$9:$E$19,"new",'Demo and Services'!$Z$9:$Z$19,"&lt;&gt;")</f>
        <v>0</v>
      </c>
      <c r="AC58" s="377"/>
      <c r="AD58" s="158"/>
      <c r="CI58"/>
      <c r="CJ58"/>
      <c r="CK58"/>
      <c r="CL58"/>
      <c r="CM58"/>
    </row>
    <row r="59" spans="1:91" s="2" customFormat="1" outlineLevel="1" x14ac:dyDescent="0.35">
      <c r="A59" s="68"/>
      <c r="B59" s="379" t="s">
        <v>42</v>
      </c>
      <c r="C59" s="379"/>
      <c r="D59" s="379"/>
      <c r="E59" s="379"/>
      <c r="F59" s="403"/>
      <c r="G59" s="404"/>
      <c r="H59" s="161" t="str">
        <f>IF($D$5="Program Budget",ROUND('Demo and Services'!AA9*AJ9,0),IF(AND($D$5="Staff Salary",$D$7="Total"),ROUND(SUM('Demo and Services'!AA9:AA20)*AJ30,0),IF(AND($D$5="Staff Salary",$D$7="Individual"),ROUND(SUM(IF(AJ18="",0,AJ18*'Demo and Services'!AA9),IF(AJ19="",0,AJ19*'Demo and Services'!AA10),IF(AJ20="",0,AJ20*'Demo and Services'!AA11),IF(AJ21="",0,AJ21*'Demo and Services'!AA12),IF(AJ22="",0,AJ22*'Demo and Services'!AA13),IF(AJ23="",0,AJ23*'Demo and Services'!AA14),IF(AJ24="",0,AJ24*'Demo and Services'!AA15),IF(AJ25="",0,AJ25*'Demo and Services'!AA16),IF(AJ26="",0,AJ26*'Demo and Services'!AA17),IF(AJ27="",0,AJ27*'Demo and Services'!AA18),IF(AJ28="",0,AJ28*'Demo and Services'!AA19),IF(AJ29="",0,AJ29*'Demo and Services'!AA20)),0),"")))</f>
        <v/>
      </c>
      <c r="I59" s="163"/>
      <c r="J59" s="401" t="str">
        <f>IF($D$5="Program Budget",ROUND('Demo and Services'!AA21*AJ9,0),IF(AND($D$5="Staff Salary",$D$7="Total"),ROUND(SUM('Demo and Services'!AA21:AA32)*AJ30,0),IF(AND($D$5="Staff Salary",$D$7="Individual"),ROUND(SUM(IF(AJ18="",0,AJ18*'Demo and Services'!AA21),IF(AJ19="",0,AJ19*'Demo and Services'!AA22),IF(AJ20="",0,AJ20*'Demo and Services'!AA23),IF(AJ21="",0,AJ21*'Demo and Services'!AA24),IF(AJ22="",0,AJ22*'Demo and Services'!AA25),IF(AJ23="",0,AJ23*'Demo and Services'!AA26),IF(AJ24="",0,AJ24*'Demo and Services'!AA27),IF(AJ25="",0,AJ25*'Demo and Services'!AA28),IF(AJ26="",0,AJ26*'Demo and Services'!AA29),IF(AJ27="",0,AJ27*'Demo and Services'!AA30),IF(AJ28="",0,AJ28*'Demo and Services'!AA31),IF(AJ29="",0,AJ29*'Demo and Services'!AA32)),0),"")))</f>
        <v/>
      </c>
      <c r="K59" s="402"/>
      <c r="L59" s="163"/>
      <c r="M59" s="401" t="str">
        <f>IF($D$5="Program Budget",ROUND('Demo and Services'!AA33*AJ9,0),IF(AND($D$5="Staff Salary",$D$7="Total"),ROUND(SUM('Demo and Services'!AA33:AA44)*AJ30,0),IF(AND($D$5="Staff Salary",$D$7="Individual"),ROUND(SUM(IF(AJ18="",0,AJ18*'Demo and Services'!AA33),IF(AJ19="",0,AJ19*'Demo and Services'!AA34),IF(AJ20="",0,AJ20*'Demo and Services'!AA35),IF(AJ21="",0,AJ21*'Demo and Services'!AA36),IF(AJ22="",0,AJ22*'Demo and Services'!AA37),IF(AJ23="",0,AJ23*'Demo and Services'!AA38),IF(AJ24="",0,AJ24*'Demo and Services'!AA39),IF(AJ25="",0,AJ25*'Demo and Services'!AA40),IF(AJ26="",0,AJ26*'Demo and Services'!AA41),IF(AJ27="",0,AJ27*'Demo and Services'!AA42),IF(AJ28="",0,AJ28*'Demo and Services'!AA43),IF(AJ29="",0,AJ29*'Demo and Services'!AA44)),0),"")))</f>
        <v/>
      </c>
      <c r="N59" s="402"/>
      <c r="O59" s="163"/>
      <c r="P59" s="401" t="str">
        <f>IF($D$5="Program Budget",ROUND('Demo and Services'!AA45*AJ9,0),IF(AND($D$5="Staff Salary",$D$7="Total"),ROUND(SUM('Demo and Services'!AA45:AA56)*AJ30,0),IF(AND($D$5="Staff Salary",$D$7="Individual"),ROUND(SUM(IF(AJ18="",0,AJ18*'Demo and Services'!AA45),IF(AJ19="",0,AJ19*'Demo and Services'!AA46),IF(AJ20="",0,AJ20*'Demo and Services'!AA47),IF(AJ21="",0,AJ21*'Demo and Services'!AA48),IF(AJ22="",0,AJ22*'Demo and Services'!AA49),IF(AJ23="",0,AJ23*'Demo and Services'!AA50),IF(AJ24="",0,AJ24*'Demo and Services'!AA51),IF(AJ25="",0,AJ25*'Demo and Services'!AA52),IF(AJ26="",0,AJ26*'Demo and Services'!AA53),IF(AJ27="",0,AJ27*'Demo and Services'!AA54),IF(AJ28="",0,AJ28*'Demo and Services'!AA55),IF(AJ29="",0,AJ29*'Demo and Services'!AA56)),0),"")))</f>
        <v/>
      </c>
      <c r="Q59" s="402"/>
      <c r="R59" s="164"/>
      <c r="S59" s="402">
        <f>COUNTIFS('Demo and Services'!$A$9:$A$19,"Period 5 (October – December 2021)",'Demo and Services'!$E$9:$E$19,"new",'Demo and Services'!$AA$9:$AA$19,"&lt;&gt;")</f>
        <v>0</v>
      </c>
      <c r="T59" s="402"/>
      <c r="U59" s="163"/>
      <c r="V59" s="401">
        <f>COUNTIFS('Demo and Services'!$A$9:$A$19,"Period 6 (January – March 2022)",'Demo and Services'!$E$9:$E$19,"new",'Demo and Services'!$AA$9:$AA$19,"&lt;&gt;")</f>
        <v>0</v>
      </c>
      <c r="W59" s="402"/>
      <c r="X59" s="163"/>
      <c r="Y59" s="401">
        <f>COUNTIFS('Demo and Services'!$A$9:$A$19,"Period 7 (April – June 2022)",'Demo and Services'!$E$9:$E$19,"new",'Demo and Services'!$AA$9:$AA$19,"&lt;&gt;")</f>
        <v>0</v>
      </c>
      <c r="Z59" s="402"/>
      <c r="AA59" s="163"/>
      <c r="AB59" s="401">
        <f>COUNTIFS('Demo and Services'!$A$9:$A$19,"Period 8 (July – September 2022)",'Demo and Services'!$E$9:$E$19,"new",'Demo and Services'!$AA$9:$AA$19,"&lt;&gt;")</f>
        <v>0</v>
      </c>
      <c r="AC59" s="402"/>
      <c r="AD59" s="164"/>
      <c r="CI59"/>
      <c r="CJ59"/>
      <c r="CK59"/>
      <c r="CL59"/>
      <c r="CM59"/>
    </row>
    <row r="60" spans="1:91" s="2" customFormat="1" ht="16" customHeight="1" outlineLevel="1" x14ac:dyDescent="0.35">
      <c r="A60" s="68"/>
      <c r="B60" s="384" t="s">
        <v>45</v>
      </c>
      <c r="C60" s="385"/>
      <c r="D60" s="385"/>
      <c r="E60" s="385"/>
      <c r="F60" s="385"/>
      <c r="G60" s="386"/>
      <c r="H60" s="165"/>
      <c r="I60" s="148">
        <f>SUM(H61:H71)</f>
        <v>0</v>
      </c>
      <c r="J60" s="131"/>
      <c r="K60" s="130"/>
      <c r="L60" s="148">
        <f>SUM(J61:K71)</f>
        <v>0</v>
      </c>
      <c r="M60" s="130"/>
      <c r="N60" s="130"/>
      <c r="O60" s="148">
        <f>SUM(M61:N71)</f>
        <v>0</v>
      </c>
      <c r="P60" s="150"/>
      <c r="Q60" s="130"/>
      <c r="R60" s="148">
        <f>SUM(P61:Q71)</f>
        <v>0</v>
      </c>
      <c r="S60" s="152"/>
      <c r="T60" s="129"/>
      <c r="U60" s="153">
        <f>SUM(S61:T71)</f>
        <v>0</v>
      </c>
      <c r="V60" s="152"/>
      <c r="W60" s="129"/>
      <c r="X60" s="153">
        <f>SUM(V61:W71)</f>
        <v>0</v>
      </c>
      <c r="Y60" s="152"/>
      <c r="Z60" s="129"/>
      <c r="AA60" s="153">
        <f>SUM(Y61:Z71)</f>
        <v>0</v>
      </c>
      <c r="AB60" s="129"/>
      <c r="AC60" s="129"/>
      <c r="AD60" s="154">
        <f>SUM(AB61:AC71)</f>
        <v>0</v>
      </c>
      <c r="AE60" s="81"/>
      <c r="CI60"/>
      <c r="CJ60"/>
      <c r="CK60"/>
      <c r="CL60"/>
      <c r="CM60"/>
    </row>
    <row r="61" spans="1:91" s="2" customFormat="1" ht="16" customHeight="1" outlineLevel="1" x14ac:dyDescent="0.35">
      <c r="A61" s="68"/>
      <c r="B61" s="387" t="s">
        <v>46</v>
      </c>
      <c r="C61" s="387"/>
      <c r="D61" s="387"/>
      <c r="E61" s="387"/>
      <c r="F61" s="388"/>
      <c r="G61" s="389"/>
      <c r="H61" s="155" t="str">
        <f>IF($D$5="Program Budget",ROUND('Demo and Services'!AB9*AJ9,0),IF(AND($D$5="Staff Salary",$D$7="Total"),ROUND(SUM('Demo and Services'!AB9:AB20)*AJ30,0),IF(AND($D$5="Staff Salary",$D$7="Individual"),ROUND(SUM(IF(AJ18="",0,AJ18*'Demo and Services'!AB9),IF(AJ19="",0,AJ19*'Demo and Services'!AB10),IF(AJ20="",0,AJ20*'Demo and Services'!AB11),IF(AJ21="",0,AJ21*'Demo and Services'!AB12),IF(AJ22="",0,AJ22*'Demo and Services'!AB13),IF(AJ23="",0,AJ23*'Demo and Services'!AB14),IF(AJ24="",0,AJ24*'Demo and Services'!AB15),IF(AJ25="",0,AJ25*'Demo and Services'!AB16),IF(AJ26="",0,AJ26*'Demo and Services'!AB17),IF(AJ27="",0,AJ27*'Demo and Services'!AB18),IF(AJ28="",0,AJ28*'Demo and Services'!AB19),IF(AJ29="",0,AJ29*'Demo and Services'!AB20)),0),"")))</f>
        <v/>
      </c>
      <c r="I61" s="157"/>
      <c r="J61" s="316" t="str">
        <f>IF($D$5="Program Budget",ROUND('Demo and Services'!AB21*AJ9,0),IF(AND($D$5="Staff Salary",$D$7="Total"),ROUND(SUM('Demo and Services'!AB21:AB32)*AJ30,0),IF(AND($D$5="Staff Salary",$D$7="Individual"),ROUND(SUM(IF(AJ18="",0,AJ18*'Demo and Services'!AB21),IF(AJ19="",0,AJ19*'Demo and Services'!AB22),IF(AJ20="",0,AJ20*'Demo and Services'!AB23),IF(AJ21="",0,AJ21*'Demo and Services'!AB24),IF(AJ22="",0,AJ22*'Demo and Services'!AB25),IF(AJ23="",0,AJ23*'Demo and Services'!AB26),IF(AJ24="",0,AJ24*'Demo and Services'!AB27),IF(AJ25="",0,AJ25*'Demo and Services'!AB28),IF(AJ26="",0,AJ26*'Demo and Services'!AB29),IF(AJ27="",0,AJ27*'Demo and Services'!AB30),IF(AJ28="",0,AJ28*'Demo and Services'!AB31),IF(AJ29="",0,AJ29*'Demo and Services'!AB32)),0),"")))</f>
        <v/>
      </c>
      <c r="K61" s="318"/>
      <c r="L61" s="157"/>
      <c r="M61" s="316" t="str">
        <f>IF($D$5="Program Budget",ROUND('Demo and Services'!AB33*AJ9,0),IF(AND($D$5="Staff Salary",$D$7="Total"),ROUND(SUM('Demo and Services'!AB33:AB44)*AJ30,0),IF(AND($D$5="Staff Salary",$D$7="Individual"),ROUND(SUM(IF(AJ18="",0,AJ18*'Demo and Services'!AB33),IF(AJ19="",0,AJ19*'Demo and Services'!AB34),IF(AJ20="",0,AJ20*'Demo and Services'!AB35),IF(AJ21="",0,AJ21*'Demo and Services'!AB36),IF(AJ22="",0,AJ22*'Demo and Services'!AB37),IF(AJ23="",0,AJ23*'Demo and Services'!AB38),IF(AJ24="",0,AJ24*'Demo and Services'!AB39),IF(AJ25="",0,AJ25*'Demo and Services'!AB40),IF(AJ26="",0,AJ26*'Demo and Services'!AB41),IF(AJ27="",0,AJ27*'Demo and Services'!AB42),IF(AJ28="",0,AJ28*'Demo and Services'!AB43),IF(AJ29="",0,AJ29*'Demo and Services'!AB44)),0),"")))</f>
        <v/>
      </c>
      <c r="N61" s="318"/>
      <c r="O61" s="157"/>
      <c r="P61" s="316" t="str">
        <f>IF($D$5="Program Budget",ROUND('Demo and Services'!AB45*AJ9,0),IF(AND($D$5="Staff Salary",$D$7="Total"),ROUND(SUM('Demo and Services'!AB45:AB56)*AJ30,0),IF(AND($D$5="Staff Salary",$D$7="Individual"),ROUND(SUM(IF(AJ18="",0,AJ18*'Demo and Services'!AB45),IF(AJ19="",0,AJ19*'Demo and Services'!AB46),IF(AJ20="",0,AJ20*'Demo and Services'!AB47),IF(AJ21="",0,AJ21*'Demo and Services'!AB48),IF(AJ22="",0,AJ22*'Demo and Services'!AB49),IF(AJ23="",0,AJ23*'Demo and Services'!AB50),IF(AJ24="",0,AJ24*'Demo and Services'!AB51),IF(AJ25="",0,AJ25*'Demo and Services'!AB52),IF(AJ26="",0,AJ26*'Demo and Services'!AB53),IF(AJ27="",0,AJ27*'Demo and Services'!AB54),IF(AJ28="",0,AJ28*'Demo and Services'!AB55),IF(AJ29="",0,AJ29*'Demo and Services'!AB56)),0),"")))</f>
        <v/>
      </c>
      <c r="Q61" s="318"/>
      <c r="R61" s="160"/>
      <c r="S61" s="378">
        <f>COUNTIFS('Demo and Services'!$A$9:$A$19,"Period 5 (October – December 2021)",'Demo and Services'!$E$9:$E$19,"new",'Demo and Services'!$AB$9:$AB$19,"&lt;&gt;")</f>
        <v>0</v>
      </c>
      <c r="T61" s="377"/>
      <c r="U61" s="160"/>
      <c r="V61" s="378">
        <f>COUNTIFS('Demo and Services'!$A$9:$A$19,"Period 6 (January – March 2022)",'Demo and Services'!$E$9:$E$19,"new",'Demo and Services'!$AB$9:$AB$19,"&lt;&gt;")</f>
        <v>0</v>
      </c>
      <c r="W61" s="377"/>
      <c r="X61" s="160"/>
      <c r="Y61" s="378">
        <f>COUNTIFS('Demo and Services'!$A$9:$A$19,"Period 7 (April – June 2022)",'Demo and Services'!$E$9:$E$19,"new",'Demo and Services'!$AB$9:$AB$19,"&lt;&gt;")</f>
        <v>0</v>
      </c>
      <c r="Z61" s="377"/>
      <c r="AA61" s="160"/>
      <c r="AB61" s="378">
        <f>COUNTIFS('Demo and Services'!$A$9:$A$19,"Period 8 (July – September 2022)",'Demo and Services'!$E$9:$E$19,"new",'Demo and Services'!$AB$9:$AB$19,"&lt;&gt;")</f>
        <v>0</v>
      </c>
      <c r="AC61" s="377"/>
      <c r="AD61" s="158"/>
      <c r="AE61" s="81"/>
      <c r="CI61"/>
      <c r="CJ61"/>
      <c r="CK61"/>
      <c r="CL61"/>
      <c r="CM61"/>
    </row>
    <row r="62" spans="1:91" s="2" customFormat="1" ht="16" customHeight="1" outlineLevel="1" x14ac:dyDescent="0.35">
      <c r="A62" s="68"/>
      <c r="B62" s="379" t="s">
        <v>42</v>
      </c>
      <c r="C62" s="379"/>
      <c r="D62" s="379"/>
      <c r="E62" s="379"/>
      <c r="F62" s="381"/>
      <c r="G62" s="382"/>
      <c r="H62" s="161" t="str">
        <f>IF($D$5="Program Budget",ROUND('Demo and Services'!AC9*AJ9,0),IF(AND($D$5="Staff Salary",$D$7="Total"),ROUND(SUM('Demo and Services'!AC9:AC20)*AJ30,0),IF(AND($D$5="Staff Salary",$D$7="Individual"),ROUND(SUM(IF(AJ18="",0,AJ18*'Demo and Services'!AC9),IF(AJ19="",0,AJ19*'Demo and Services'!AC10),IF(AJ20="",0,AJ20*'Demo and Services'!AC11),IF(AJ21="",0,AJ21*'Demo and Services'!AC12),IF(AJ22="",0,AJ22*'Demo and Services'!AC13),IF(AJ23="",0,AJ23*'Demo and Services'!AC14),IF(AJ24="",0,AJ24*'Demo and Services'!AC15),IF(AJ25="",0,AJ25*'Demo and Services'!AC16),IF(AJ26="",0,AJ26*'Demo and Services'!AC17),IF(AJ27="",0,AJ27*'Demo and Services'!AC18),IF(AJ28="",0,AJ28*'Demo and Services'!AC19),IF(AJ29="",0,AJ29*'Demo and Services'!AC20)),0),"")))</f>
        <v/>
      </c>
      <c r="I62" s="160"/>
      <c r="J62" s="378" t="str">
        <f>IF($D$5="Program Budget",ROUND('Demo and Services'!AC21*AJ9,0),IF(AND($D$5="Staff Salary",$D$7="Total"),ROUND(SUM('Demo and Services'!AC21:AC32)*AJ30,0),IF(AND($D$5="Staff Salary",$D$7="Individual"),ROUND(SUM(IF(AJ18="",0,AJ18*'Demo and Services'!AC21),IF(AJ19="",0,AJ19*'Demo and Services'!AC22),IF(AJ20="",0,AJ20*'Demo and Services'!AC23),IF(AJ21="",0,AJ21*'Demo and Services'!AC24),IF(AJ22="",0,AJ22*'Demo and Services'!AC25),IF(AJ23="",0,AJ23*'Demo and Services'!AC26),IF(AJ24="",0,AJ24*'Demo and Services'!AC27),IF(AJ25="",0,AJ25*'Demo and Services'!AC28),IF(AJ26="",0,AJ26*'Demo and Services'!AC29),IF(AJ27="",0,AJ27*'Demo and Services'!AC30),IF(AJ28="",0,AJ28*'Demo and Services'!AC31),IF(AJ29="",0,AJ29*'Demo and Services'!AC32)),0),"")))</f>
        <v/>
      </c>
      <c r="K62" s="377"/>
      <c r="L62" s="160"/>
      <c r="M62" s="378" t="str">
        <f>IF($D$5="Program Budget",ROUND('Demo and Services'!AC33*AJ9,0),IF(AND($D$5="Staff Salary",$D$7="Total"),ROUND(SUM('Demo and Services'!AC33:AC44)*AJ30,0),IF(AND($D$5="Staff Salary",$D$7="Individual"),ROUND(SUM(IF(AJ18="",0,AJ18*'Demo and Services'!AC33),IF(AJ19="",0,AJ19*'Demo and Services'!AC34),IF(AJ20="",0,AJ20*'Demo and Services'!AC35),IF(AJ21="",0,AJ21*'Demo and Services'!AC36),IF(AJ22="",0,AJ22*'Demo and Services'!AC37),IF(AJ23="",0,AJ23*'Demo and Services'!AC38),IF(AJ24="",0,AJ24*'Demo and Services'!AC39),IF(AJ25="",0,AJ25*'Demo and Services'!AC40),IF(AJ26="",0,AJ26*'Demo and Services'!AC41),IF(AJ27="",0,AJ27*'Demo and Services'!AC42),IF(AJ28="",0,AJ28*'Demo and Services'!AC43),IF(AJ29="",0,AJ29*'Demo and Services'!AC44)),0),"")))</f>
        <v/>
      </c>
      <c r="N62" s="377"/>
      <c r="O62" s="160"/>
      <c r="P62" s="378" t="str">
        <f>IF($D$5="Program Budget",ROUND('Demo and Services'!AC45*AJ9,0),IF(AND($D$5="Staff Salary",$D$7="Total"),ROUND(SUM('Demo and Services'!AC45:AC56)*AJ30,0),IF(AND($D$5="Staff Salary",$D$7="Individual"),ROUND(SUM(IF(AJ18="",0,AJ18*'Demo and Services'!AC45),IF(AJ19="",0,AJ19*'Demo and Services'!AC46),IF(AJ20="",0,AJ20*'Demo and Services'!AC47),IF(AJ21="",0,AJ21*'Demo and Services'!AC48),IF(AJ22="",0,AJ22*'Demo and Services'!AC49),IF(AJ23="",0,AJ23*'Demo and Services'!AC50),IF(AJ24="",0,AJ24*'Demo and Services'!AC51),IF(AJ25="",0,AJ25*'Demo and Services'!AC52),IF(AJ26="",0,AJ26*'Demo and Services'!AC53),IF(AJ27="",0,AJ27*'Demo and Services'!AC54),IF(AJ28="",0,AJ28*'Demo and Services'!AC55),IF(AJ29="",0,AJ29*'Demo and Services'!AC56)),0),"")))</f>
        <v/>
      </c>
      <c r="Q62" s="377"/>
      <c r="R62" s="160"/>
      <c r="S62" s="378">
        <f>COUNTIFS('Demo and Services'!$A$9:$A$19,"Period 5 (October – December 2021)",'Demo and Services'!$E$9:$E$19,"new",'Demo and Services'!$AC$9:$AC$19,"&lt;&gt;")</f>
        <v>0</v>
      </c>
      <c r="T62" s="377"/>
      <c r="U62" s="160"/>
      <c r="V62" s="378">
        <f>COUNTIFS('Demo and Services'!$A$9:$A$19,"Period 6 (January – March 2022)",'Demo and Services'!$E$9:$E$19,"new",'Demo and Services'!$AC$9:$AC$19,"&lt;&gt;")</f>
        <v>0</v>
      </c>
      <c r="W62" s="377"/>
      <c r="X62" s="162"/>
      <c r="Y62" s="378">
        <f>COUNTIFS('Demo and Services'!$A$9:$A$19,"Period 7 (April – June 2022)",'Demo and Services'!$E$9:$E$19,"new",'Demo and Services'!$AC$9:$AC$19,"&lt;&gt;")</f>
        <v>0</v>
      </c>
      <c r="Z62" s="377"/>
      <c r="AA62" s="160"/>
      <c r="AB62" s="378">
        <f>COUNTIFS('Demo and Services'!$A$9:$A$19,"Period 8 (July – September 2022)",'Demo and Services'!$E$9:$E$19,"new",'Demo and Services'!$AC$9:$AC$19,"&lt;&gt;")</f>
        <v>0</v>
      </c>
      <c r="AC62" s="377"/>
      <c r="AD62" s="158"/>
      <c r="AE62" s="81"/>
      <c r="CI62"/>
      <c r="CJ62"/>
      <c r="CK62"/>
      <c r="CL62"/>
      <c r="CM62"/>
    </row>
    <row r="63" spans="1:91" s="2" customFormat="1" ht="16" customHeight="1" outlineLevel="1" x14ac:dyDescent="0.35">
      <c r="A63" s="68"/>
      <c r="B63" s="379" t="s">
        <v>42</v>
      </c>
      <c r="C63" s="379"/>
      <c r="D63" s="379"/>
      <c r="E63" s="379"/>
      <c r="F63" s="381"/>
      <c r="G63" s="382"/>
      <c r="H63" s="161" t="str">
        <f>IF($D$5="Program Budget",ROUND('Demo and Services'!AD9*AJ9,0),IF(AND($D$5="Staff Salary",$D$7="Total"),ROUND(SUM('Demo and Services'!AD9:AD20)*AJ30,0),IF(AND($D$5="Staff Salary",$D$7="Individual"),ROUND(SUM(IF(AJ18="",0,AJ18*'Demo and Services'!AD9),IF(AJ19="",0,AJ19*'Demo and Services'!AD10),IF(AJ20="",0,AJ20*'Demo and Services'!AD11),IF(AJ21="",0,AJ21*'Demo and Services'!AD12),IF(AJ22="",0,AJ22*'Demo and Services'!AD13),IF(AJ23="",0,AJ23*'Demo and Services'!AD14),IF(AJ24="",0,AJ24*'Demo and Services'!AD15),IF(AJ25="",0,AJ25*'Demo and Services'!AD16),IF(AJ26="",0,AJ26*'Demo and Services'!AD17),IF(AJ27="",0,AJ27*'Demo and Services'!AD18),IF(AJ28="",0,AJ28*'Demo and Services'!AD19),IF(AJ29="",0,AJ29*'Demo and Services'!AD20)),0),"")))</f>
        <v/>
      </c>
      <c r="I63" s="160"/>
      <c r="J63" s="378" t="str">
        <f>IF($D$5="Program Budget",ROUND('Demo and Services'!AD21*AJ9,0),IF(AND($D$5="Staff Salary",$D$7="Total"),ROUND(SUM('Demo and Services'!AD21:AD32)*AJ30,0),IF(AND($D$5="Staff Salary",$D$7="Individual"),ROUND(SUM(IF(AJ18="",0,AJ18*'Demo and Services'!AD21),IF(AJ19="",0,AJ19*'Demo and Services'!AD22),IF(AJ20="",0,AJ20*'Demo and Services'!AD23),IF(AJ21="",0,AJ21*'Demo and Services'!AD24),IF(AJ22="",0,AJ22*'Demo and Services'!AD25),IF(AJ23="",0,AJ23*'Demo and Services'!AD26),IF(AJ24="",0,AJ24*'Demo and Services'!AD27),IF(AJ25="",0,AJ25*'Demo and Services'!AD28),IF(AJ26="",0,AJ26*'Demo and Services'!AD29),IF(AJ27="",0,AJ27*'Demo and Services'!AD30),IF(AJ28="",0,AJ28*'Demo and Services'!AD31),IF(AJ29="",0,AJ29*'Demo and Services'!AD32)),0),"")))</f>
        <v/>
      </c>
      <c r="K63" s="377"/>
      <c r="L63" s="160"/>
      <c r="M63" s="378" t="str">
        <f>IF($D$5="Program Budget",ROUND('Demo and Services'!AD33*AJ9,0),IF(AND($D$5="Staff Salary",$D$7="Total"),ROUND(SUM('Demo and Services'!AD33:AD44)*AJ30,0),IF(AND($D$5="Staff Salary",$D$7="Individual"),ROUND(SUM(IF(AJ18="",0,AJ18*'Demo and Services'!AD33),IF(AJ19="",0,AJ19*'Demo and Services'!AD34),IF(AJ20="",0,AJ20*'Demo and Services'!AD35),IF(AJ21="",0,AJ21*'Demo and Services'!AD36),IF(AJ22="",0,AJ22*'Demo and Services'!AD37),IF(AJ23="",0,AJ23*'Demo and Services'!AD38),IF(AJ24="",0,AJ24*'Demo and Services'!AD39),IF(AJ25="",0,AJ25*'Demo and Services'!AD40),IF(AJ26="",0,AJ26*'Demo and Services'!AD41),IF(AJ27="",0,AJ27*'Demo and Services'!AD42),IF(AJ28="",0,AJ28*'Demo and Services'!AD43),IF(AJ29="",0,AJ29*'Demo and Services'!AD44)),0),"")))</f>
        <v/>
      </c>
      <c r="N63" s="377"/>
      <c r="O63" s="160"/>
      <c r="P63" s="378" t="str">
        <f>IF($D$5="Program Budget",ROUND('Demo and Services'!AD45*AJ9,0),IF(AND($D$5="Staff Salary",$D$7="Total"),ROUND(SUM('Demo and Services'!AD45:AD56)*AJ30,0),IF(AND($D$5="Staff Salary",$D$7="Individual"),ROUND(SUM(IF(AJ18="",0,AJ18*'Demo and Services'!AD45),IF(AJ19="",0,AJ19*'Demo and Services'!AD46),IF(AJ20="",0,AJ20*'Demo and Services'!AD47),IF(AJ21="",0,AJ21*'Demo and Services'!AD48),IF(AJ22="",0,AJ22*'Demo and Services'!AD49),IF(AJ23="",0,AJ23*'Demo and Services'!AD50),IF(AJ24="",0,AJ24*'Demo and Services'!AD51),IF(AJ25="",0,AJ25*'Demo and Services'!AD52),IF(AJ26="",0,AJ26*'Demo and Services'!AD53),IF(AJ27="",0,AJ27*'Demo and Services'!AD54),IF(AJ28="",0,AJ28*'Demo and Services'!AD55),IF(AJ29="",0,AJ29*'Demo and Services'!AD56)),0),"")))</f>
        <v/>
      </c>
      <c r="Q63" s="377"/>
      <c r="R63" s="160"/>
      <c r="S63" s="378">
        <f>COUNTIFS('Demo and Services'!$A$9:$A$19,"Period 5 (October – December 2021)",'Demo and Services'!$E$9:$E$19,"new",'Demo and Services'!$AD$9:$AD$19,"&lt;&gt;")</f>
        <v>0</v>
      </c>
      <c r="T63" s="377"/>
      <c r="U63" s="160"/>
      <c r="V63" s="378">
        <f>COUNTIFS('Demo and Services'!$A$9:$A$19,"Period 6 (January – March 2022)",'Demo and Services'!$E$9:$E$19,"new",'Demo and Services'!$AD$9:$AD$19,"&lt;&gt;")</f>
        <v>0</v>
      </c>
      <c r="W63" s="377"/>
      <c r="X63" s="160"/>
      <c r="Y63" s="378">
        <f>COUNTIFS('Demo and Services'!$A$9:$A$19,"Period 7 (April – June 2022)",'Demo and Services'!$E$9:$E$19,"new",'Demo and Services'!$AD$9:$AD$19,"&lt;&gt;")</f>
        <v>0</v>
      </c>
      <c r="Z63" s="377"/>
      <c r="AA63" s="160"/>
      <c r="AB63" s="378">
        <f>COUNTIFS('Demo and Services'!$A$9:$A$19,"Period 8 (July – September 2022)",'Demo and Services'!$E$9:$E$19,"new",'Demo and Services'!$AD$9:$AD$19,"&lt;&gt;")</f>
        <v>0</v>
      </c>
      <c r="AC63" s="377"/>
      <c r="AD63" s="158"/>
      <c r="AE63" s="81"/>
      <c r="CI63"/>
      <c r="CJ63"/>
      <c r="CK63"/>
      <c r="CL63"/>
      <c r="CM63"/>
    </row>
    <row r="64" spans="1:91" s="2" customFormat="1" ht="16" customHeight="1" outlineLevel="1" x14ac:dyDescent="0.35">
      <c r="A64" s="68"/>
      <c r="B64" s="379" t="s">
        <v>42</v>
      </c>
      <c r="C64" s="379"/>
      <c r="D64" s="379"/>
      <c r="E64" s="379"/>
      <c r="F64" s="381"/>
      <c r="G64" s="382"/>
      <c r="H64" s="161" t="str">
        <f>IF($D$5="Program Budget",ROUND('Demo and Services'!AE9*AJ9,0),IF(AND($D$5="Staff Salary",$D$7="Total"),ROUND(SUM('Demo and Services'!AE9:AE20)*AJ30,0),IF(AND($D$5="Staff Salary",$D$7="Individual"),ROUND(SUM(IF(AJ18="",0,AJ18*'Demo and Services'!AE9),IF(AJ19="",0,AJ19*'Demo and Services'!AE10),IF(AJ20="",0,AJ20*'Demo and Services'!AE11),IF(AJ21="",0,AJ21*'Demo and Services'!AE12),IF(AJ22="",0,AJ22*'Demo and Services'!AE13),IF(AJ23="",0,AJ23*'Demo and Services'!AE14),IF(AJ24="",0,AJ24*'Demo and Services'!AE15),IF(AJ25="",0,AJ25*'Demo and Services'!AE16),IF(AJ26="",0,AJ26*'Demo and Services'!AE17),IF(AJ27="",0,AJ27*'Demo and Services'!AE18),IF(AJ28="",0,AJ28*'Demo and Services'!AE19),IF(AJ29="",0,AJ29*'Demo and Services'!AE20)),0),"")))</f>
        <v/>
      </c>
      <c r="I64" s="160"/>
      <c r="J64" s="378" t="str">
        <f>IF($D$5="Program Budget",ROUND('Demo and Services'!AE21*AJ9,0),IF(AND($D$5="Staff Salary",$D$7="Total"),ROUND(SUM('Demo and Services'!AE21:AE32)*AJ30,0),IF(AND($D$5="Staff Salary",$D$7="Individual"),ROUND(SUM(IF(AJ18="",0,AJ18*'Demo and Services'!AE21),IF(AJ19="",0,AJ19*'Demo and Services'!AE22),IF(AJ20="",0,AJ20*'Demo and Services'!AE23),IF(AJ21="",0,AJ21*'Demo and Services'!AE24),IF(AJ22="",0,AJ22*'Demo and Services'!AE25),IF(AJ23="",0,AJ23*'Demo and Services'!AE26),IF(AJ24="",0,AJ24*'Demo and Services'!AE27),IF(AJ25="",0,AJ25*'Demo and Services'!AE28),IF(AJ26="",0,AJ26*'Demo and Services'!AE29),IF(AJ27="",0,AJ27*'Demo and Services'!AE30),IF(AJ28="",0,AJ28*'Demo and Services'!AE31),IF(AJ29="",0,AJ29*'Demo and Services'!AE32)),0),"")))</f>
        <v/>
      </c>
      <c r="K64" s="377"/>
      <c r="L64" s="160"/>
      <c r="M64" s="378" t="str">
        <f>IF($D$5="Program Budget",ROUND('Demo and Services'!AE33*AJ9,0),IF(AND($D$5="Staff Salary",$D$7="Total"),ROUND(SUM('Demo and Services'!AE33:AE44)*AJ30,0),IF(AND($D$5="Staff Salary",$D$7="Individual"),ROUND(SUM(IF(AJ18="",0,AJ18*'Demo and Services'!AE33),IF(AJ19="",0,AJ19*'Demo and Services'!AE34),IF(AJ20="",0,AJ20*'Demo and Services'!AE35),IF(AJ21="",0,AJ21*'Demo and Services'!AE36),IF(AJ22="",0,AJ22*'Demo and Services'!AE37),IF(AJ23="",0,AJ23*'Demo and Services'!AE38),IF(AJ24="",0,AJ24*'Demo and Services'!AE39),IF(AJ25="",0,AJ25*'Demo and Services'!AE40),IF(AJ26="",0,AJ26*'Demo and Services'!AE41),IF(AJ27="",0,AJ27*'Demo and Services'!AE42),IF(AJ28="",0,AJ28*'Demo and Services'!AE43),IF(AJ29="",0,AJ29*'Demo and Services'!AE44)),0),"")))</f>
        <v/>
      </c>
      <c r="N64" s="377"/>
      <c r="O64" s="160"/>
      <c r="P64" s="378" t="str">
        <f>IF($D$5="Program Budget",ROUND('Demo and Services'!AE45*AJ9,0),IF(AND($D$5="Staff Salary",$D$7="Total"),ROUND(SUM('Demo and Services'!AE45:AE56)*AJ30,0),IF(AND($D$5="Staff Salary",$D$7="Individual"),ROUND(SUM(IF(AJ18="",0,AJ18*'Demo and Services'!AE45),IF(AJ19="",0,AJ19*'Demo and Services'!AE46),IF(AJ20="",0,AJ20*'Demo and Services'!AE47),IF(AJ21="",0,AJ21*'Demo and Services'!AE48),IF(AJ22="",0,AJ22*'Demo and Services'!AE49),IF(AJ23="",0,AJ23*'Demo and Services'!AE50),IF(AJ24="",0,AJ24*'Demo and Services'!AE51),IF(AJ25="",0,AJ25*'Demo and Services'!AE52),IF(AJ26="",0,AJ26*'Demo and Services'!AE53),IF(AJ27="",0,AJ27*'Demo and Services'!AE54),IF(AJ28="",0,AJ28*'Demo and Services'!AE55),IF(AJ29="",0,AJ29*'Demo and Services'!AE56)),0),"")))</f>
        <v/>
      </c>
      <c r="Q64" s="377"/>
      <c r="R64" s="160"/>
      <c r="S64" s="378">
        <f>COUNTIFS('Demo and Services'!$A$9:$A$19,"Period 5 (October – December 2021)",'Demo and Services'!$E$9:$E$19,"new",'Demo and Services'!$AE$9:$AE$19,"&lt;&gt;")</f>
        <v>0</v>
      </c>
      <c r="T64" s="377"/>
      <c r="U64" s="160"/>
      <c r="V64" s="378">
        <f>COUNTIFS('Demo and Services'!$A$9:$A$19,"Period 6 (January – March 2022)",'Demo and Services'!$E$9:$E$19,"new",'Demo and Services'!$AE$9:$AE$19,"&lt;&gt;")</f>
        <v>0</v>
      </c>
      <c r="W64" s="377"/>
      <c r="X64" s="160"/>
      <c r="Y64" s="378">
        <f>COUNTIFS('Demo and Services'!$A$9:$A$19,"Period 7 (April – June 2022)",'Demo and Services'!$E$9:$E$19,"new",'Demo and Services'!$AE$9:$AE$19,"&lt;&gt;")</f>
        <v>0</v>
      </c>
      <c r="Z64" s="377"/>
      <c r="AA64" s="160"/>
      <c r="AB64" s="378">
        <f>COUNTIFS('Demo and Services'!$A$9:$A$19,"Period 8 (July – September 2022)",'Demo and Services'!$E$9:$E$19,"new",'Demo and Services'!$AE$9:$AE$19,"&lt;&gt;")</f>
        <v>0</v>
      </c>
      <c r="AC64" s="377"/>
      <c r="AD64" s="158"/>
      <c r="AE64" s="81"/>
      <c r="CI64"/>
      <c r="CJ64"/>
      <c r="CK64"/>
      <c r="CL64"/>
      <c r="CM64"/>
    </row>
    <row r="65" spans="1:91" s="2" customFormat="1" ht="16" customHeight="1" outlineLevel="1" x14ac:dyDescent="0.35">
      <c r="A65" s="68"/>
      <c r="B65" s="379" t="s">
        <v>42</v>
      </c>
      <c r="C65" s="379"/>
      <c r="D65" s="379"/>
      <c r="E65" s="379"/>
      <c r="F65" s="381"/>
      <c r="G65" s="382"/>
      <c r="H65" s="161" t="str">
        <f>IF($D$5="Program Budget",ROUND('Demo and Services'!AF9*AJ9,0),IF(AND($D$5="Staff Salary",$D$7="Total"),ROUND(SUM('Demo and Services'!AF9:AF20)*AJ30,0),IF(AND($D$5="Staff Salary",$D$7="Individual"),ROUND(SUM(IF(AJ18="",0,AJ18*'Demo and Services'!AF9),IF(AJ19="",0,AJ19*'Demo and Services'!AF10),IF(AJ20="",0,AJ20*'Demo and Services'!AF11),IF(AJ21="",0,AJ21*'Demo and Services'!AF12),IF(AJ22="",0,AJ22*'Demo and Services'!AF13),IF(AJ23="",0,AJ23*'Demo and Services'!AF14),IF(AJ24="",0,AJ24*'Demo and Services'!AF15),IF(AJ25="",0,AJ25*'Demo and Services'!AF16),IF(AJ26="",0,AJ26*'Demo and Services'!AF17),IF(AJ27="",0,AJ27*'Demo and Services'!AF18),IF(AJ28="",0,AJ28*'Demo and Services'!AF19),IF(AJ29="",0,AJ29*'Demo and Services'!AF20)),0),"")))</f>
        <v/>
      </c>
      <c r="I65" s="160"/>
      <c r="J65" s="378" t="str">
        <f>IF($D$5="Program Budget",ROUND('Demo and Services'!AF21*AJ9,0),IF(AND($D$5="Staff Salary",$D$7="Total"),ROUND(SUM('Demo and Services'!AF21:AF32)*AJ30,0),IF(AND($D$5="Staff Salary",$D$7="Individual"),ROUND(SUM(IF(AJ18="",0,AJ18*'Demo and Services'!AF21),IF(AJ19="",0,AJ19*'Demo and Services'!AF22),IF(AJ20="",0,AJ20*'Demo and Services'!AF23),IF(AJ21="",0,AJ21*'Demo and Services'!AF24),IF(AJ22="",0,AJ22*'Demo and Services'!AF25),IF(AJ23="",0,AJ23*'Demo and Services'!AF26),IF(AJ24="",0,AJ24*'Demo and Services'!AF27),IF(AJ25="",0,AJ25*'Demo and Services'!AF28),IF(AJ26="",0,AJ26*'Demo and Services'!AF29),IF(AJ27="",0,AJ27*'Demo and Services'!AF30),IF(AJ28="",0,AJ28*'Demo and Services'!AF31),IF(AJ29="",0,AJ29*'Demo and Services'!AF32)),0),"")))</f>
        <v/>
      </c>
      <c r="K65" s="377"/>
      <c r="L65" s="160"/>
      <c r="M65" s="378" t="str">
        <f>IF($D$5="Program Budget",ROUND('Demo and Services'!AF33*AJ9,0),IF(AND($D$5="Staff Salary",$D$7="Total"),ROUND(SUM('Demo and Services'!AF33:AF44)*AJ30,0),IF(AND($D$5="Staff Salary",$D$7="Individual"),ROUND(SUM(IF(AJ18="",0,AJ18*'Demo and Services'!AF33),IF(AJ19="",0,AJ19*'Demo and Services'!AF34),IF(AJ20="",0,AJ20*'Demo and Services'!AF35),IF(AJ21="",0,AJ21*'Demo and Services'!AF36),IF(AJ22="",0,AJ22*'Demo and Services'!AF37),IF(AJ23="",0,AJ23*'Demo and Services'!AF38),IF(AJ24="",0,AJ24*'Demo and Services'!AF39),IF(AJ25="",0,AJ25*'Demo and Services'!AF40),IF(AJ26="",0,AJ26*'Demo and Services'!AF41),IF(AJ27="",0,AJ27*'Demo and Services'!AF42),IF(AJ28="",0,AJ28*'Demo and Services'!AF43),IF(AJ29="",0,AJ29*'Demo and Services'!AF44)),0),"")))</f>
        <v/>
      </c>
      <c r="N65" s="377"/>
      <c r="O65" s="160"/>
      <c r="P65" s="378" t="str">
        <f>IF($D$5="Program Budget",ROUND('Demo and Services'!AF45*AJ9,0),IF(AND($D$5="Staff Salary",$D$7="Total"),ROUND(SUM('Demo and Services'!AF45:AF56)*AJ30,0),IF(AND($D$5="Staff Salary",$D$7="Individual"),ROUND(SUM(IF(AJ18="",0,AJ18*'Demo and Services'!AF45),IF(AJ19="",0,AJ19*'Demo and Services'!AF46),IF(AJ20="",0,AJ20*'Demo and Services'!AF47),IF(AJ21="",0,AJ21*'Demo and Services'!AF48),IF(AJ22="",0,AJ22*'Demo and Services'!AF49),IF(AJ23="",0,AJ23*'Demo and Services'!AF50),IF(AJ24="",0,AJ24*'Demo and Services'!AF51),IF(AJ25="",0,AJ25*'Demo and Services'!AF52),IF(AJ26="",0,AJ26*'Demo and Services'!AF53),IF(AJ27="",0,AJ27*'Demo and Services'!AF54),IF(AJ28="",0,AJ28*'Demo and Services'!AF55),IF(AJ29="",0,AJ29*'Demo and Services'!AF56)),0),"")))</f>
        <v/>
      </c>
      <c r="Q65" s="377"/>
      <c r="R65" s="160"/>
      <c r="S65" s="378">
        <f>COUNTIFS('Demo and Services'!$A$9:$A$19,"Period 5 (October – December 2021)",'Demo and Services'!$E$9:$E$19,"new",'Demo and Services'!$AF$9:$AF$19,"&lt;&gt;")</f>
        <v>0</v>
      </c>
      <c r="T65" s="377"/>
      <c r="U65" s="160"/>
      <c r="V65" s="378">
        <f>COUNTIFS('Demo and Services'!$A$9:$A$19,"Period 6 (January – March 2022)",'Demo and Services'!$E$9:$E$19,"new",'Demo and Services'!$AF$9:$AF$19,"&lt;&gt;")</f>
        <v>0</v>
      </c>
      <c r="W65" s="377"/>
      <c r="X65" s="160"/>
      <c r="Y65" s="378">
        <f>COUNTIFS('Demo and Services'!$A$9:$A$19,"Period 7 (April – June 2022)",'Demo and Services'!$E$9:$E$19,"new",'Demo and Services'!$AF$9:$AF$19,"&lt;&gt;")</f>
        <v>0</v>
      </c>
      <c r="Z65" s="377"/>
      <c r="AA65" s="160"/>
      <c r="AB65" s="378">
        <f>COUNTIFS('Demo and Services'!$A$9:$A$19,"Period 8 (July – September 2022)",'Demo and Services'!$E$9:$E$19,"new",'Demo and Services'!$AF$9:$AF$19,"&lt;&gt;")</f>
        <v>0</v>
      </c>
      <c r="AC65" s="377"/>
      <c r="AD65" s="158"/>
      <c r="AE65" s="81"/>
      <c r="CI65"/>
      <c r="CJ65"/>
      <c r="CK65"/>
      <c r="CL65"/>
      <c r="CM65"/>
    </row>
    <row r="66" spans="1:91" s="2" customFormat="1" ht="16" customHeight="1" outlineLevel="1" x14ac:dyDescent="0.35">
      <c r="A66" s="68"/>
      <c r="B66" s="379" t="s">
        <v>42</v>
      </c>
      <c r="C66" s="379"/>
      <c r="D66" s="379"/>
      <c r="E66" s="379"/>
      <c r="F66" s="381"/>
      <c r="G66" s="382"/>
      <c r="H66" s="161" t="str">
        <f>IF($D$5="Program Budget",ROUND('Demo and Services'!AG9*AJ9,0),IF(AND($D$5="Staff Salary",$D$7="Total"),ROUND(SUM('Demo and Services'!AG9:AG20)*AJ30,0),IF(AND($D$5="Staff Salary",$D$7="Individual"),ROUND(SUM(IF(AJ18="",0,AJ18*'Demo and Services'!AG9),IF(AJ19="",0,AJ19*'Demo and Services'!AG10),IF(AJ20="",0,AJ20*'Demo and Services'!AG11),IF(AJ21="",0,AJ21*'Demo and Services'!AG12),IF(AJ22="",0,AJ22*'Demo and Services'!AG13),IF(AJ23="",0,AJ23*'Demo and Services'!AG14),IF(AJ24="",0,AJ24*'Demo and Services'!AG15),IF(AJ25="",0,AJ25*'Demo and Services'!AG16),IF(AJ26="",0,AJ26*'Demo and Services'!AG17),IF(AJ27="",0,AJ27*'Demo and Services'!AG18),IF(AJ28="",0,AJ28*'Demo and Services'!AG19),IF(AJ29="",0,AJ29*'Demo and Services'!AG20)),0),"")))</f>
        <v/>
      </c>
      <c r="I66" s="160"/>
      <c r="J66" s="378" t="str">
        <f>IF($D$5="Program Budget",ROUND('Demo and Services'!AG21*AJ9,0),IF(AND($D$5="Staff Salary",$D$7="Total"),ROUND(SUM('Demo and Services'!AG21:AG32)*AJ30,0),IF(AND($D$5="Staff Salary",$D$7="Individual"),ROUND(SUM(IF(AJ18="",0,AJ18*'Demo and Services'!AG21),IF(AJ19="",0,AJ19*'Demo and Services'!AG22),IF(AJ20="",0,AJ20*'Demo and Services'!AG23),IF(AJ21="",0,AJ21*'Demo and Services'!AG24),IF(AJ22="",0,AJ22*'Demo and Services'!AG25),IF(AJ23="",0,AJ23*'Demo and Services'!AG26),IF(AJ24="",0,AJ24*'Demo and Services'!AG27),IF(AJ25="",0,AJ25*'Demo and Services'!AG28),IF(AJ26="",0,AJ26*'Demo and Services'!AG29),IF(AJ27="",0,AJ27*'Demo and Services'!AG30),IF(AJ28="",0,AJ28*'Demo and Services'!AG31),IF(AJ29="",0,AJ29*'Demo and Services'!AG32)),0),"")))</f>
        <v/>
      </c>
      <c r="K66" s="377"/>
      <c r="L66" s="160"/>
      <c r="M66" s="378" t="str">
        <f>IF($D$5="Program Budget",ROUND('Demo and Services'!AG33*AJ9,0),IF(AND($D$5="Staff Salary",$D$7="Total"),ROUND(SUM('Demo and Services'!AG33:AG44)*AJ30,0),IF(AND($D$5="Staff Salary",$D$7="Individual"),ROUND(SUM(IF(AJ18="",0,AJ18*'Demo and Services'!AG33),IF(AJ19="",0,AJ19*'Demo and Services'!AG34),IF(AJ20="",0,AJ20*'Demo and Services'!AG35),IF(AJ21="",0,AJ21*'Demo and Services'!AG36),IF(AJ22="",0,AJ22*'Demo and Services'!AG37),IF(AJ23="",0,AJ23*'Demo and Services'!AG38),IF(AJ24="",0,AJ24*'Demo and Services'!AG39),IF(AJ25="",0,AJ25*'Demo and Services'!AG40),IF(AJ26="",0,AJ26*'Demo and Services'!AG41),IF(AJ27="",0,AJ27*'Demo and Services'!AG42),IF(AJ28="",0,AJ28*'Demo and Services'!AG43),IF(AJ29="",0,AJ29*'Demo and Services'!AG44)),0),"")))</f>
        <v/>
      </c>
      <c r="N66" s="377"/>
      <c r="O66" s="160"/>
      <c r="P66" s="378" t="str">
        <f>IF($D$5="Program Budget",ROUND('Demo and Services'!AG45*AJ9,0),IF(AND($D$5="Staff Salary",$D$7="Total"),ROUND(SUM('Demo and Services'!AG45:AG56)*AJ30,0),IF(AND($D$5="Staff Salary",$D$7="Individual"),ROUND(SUM(IF(AJ18="",0,AJ18*'Demo and Services'!AG45),IF(AJ19="",0,AJ19*'Demo and Services'!AG46),IF(AJ20="",0,AJ20*'Demo and Services'!AG47),IF(AJ21="",0,AJ21*'Demo and Services'!AG48),IF(AJ22="",0,AJ22*'Demo and Services'!AG49),IF(AJ23="",0,AJ23*'Demo and Services'!AG50),IF(AJ24="",0,AJ24*'Demo and Services'!AG51),IF(AJ25="",0,AJ25*'Demo and Services'!AG52),IF(AJ26="",0,AJ26*'Demo and Services'!AG53),IF(AJ27="",0,AJ27*'Demo and Services'!AG54),IF(AJ28="",0,AJ28*'Demo and Services'!AG55),IF(AJ29="",0,AJ29*'Demo and Services'!AG56)),0),"")))</f>
        <v/>
      </c>
      <c r="Q66" s="377"/>
      <c r="R66" s="160"/>
      <c r="S66" s="378">
        <f>COUNTIFS('Demo and Services'!$A$9:$A$19,"Period 5 (October – December 2021)",'Demo and Services'!$E$9:$E$19,"new",'Demo and Services'!$AG$9:$AG$19,"&lt;&gt;")</f>
        <v>0</v>
      </c>
      <c r="T66" s="377"/>
      <c r="U66" s="160"/>
      <c r="V66" s="378">
        <f>COUNTIFS('Demo and Services'!$A$9:$A$19,"Period 6 (January – March 2022)",'Demo and Services'!$E$9:$E$19,"new",'Demo and Services'!$AG$9:$AG$19,"&lt;&gt;")</f>
        <v>0</v>
      </c>
      <c r="W66" s="377"/>
      <c r="X66" s="160"/>
      <c r="Y66" s="378">
        <f>COUNTIFS('Demo and Services'!$A$9:$A$19,"Period 7 (April – June 2022)",'Demo and Services'!$E$9:$E$19,"new",'Demo and Services'!$AG$9:$AG$19,"&lt;&gt;")</f>
        <v>0</v>
      </c>
      <c r="Z66" s="377"/>
      <c r="AA66" s="160"/>
      <c r="AB66" s="378">
        <f>COUNTIFS('Demo and Services'!$A$9:$A$19,"Period 8 (July – September 2022)",'Demo and Services'!$E$9:$E$19,"new",'Demo and Services'!$AG$9:$AG$19,"&lt;&gt;")</f>
        <v>0</v>
      </c>
      <c r="AC66" s="377"/>
      <c r="AD66" s="158"/>
      <c r="AE66" s="81"/>
      <c r="CI66"/>
      <c r="CJ66"/>
      <c r="CK66"/>
      <c r="CL66"/>
      <c r="CM66"/>
    </row>
    <row r="67" spans="1:91" s="2" customFormat="1" ht="16" customHeight="1" outlineLevel="1" x14ac:dyDescent="0.35">
      <c r="A67" s="68"/>
      <c r="B67" s="379" t="s">
        <v>42</v>
      </c>
      <c r="C67" s="379"/>
      <c r="D67" s="379"/>
      <c r="E67" s="379"/>
      <c r="F67" s="381"/>
      <c r="G67" s="382"/>
      <c r="H67" s="161" t="str">
        <f>IF($D$5="Program Budget",ROUND('Demo and Services'!AH9*AJ9,0),IF(AND($D$5="Staff Salary",$D$7="Total"),ROUND(SUM('Demo and Services'!AH9:AH20)*AJ30,0),IF(AND($D$5="Staff Salary",$D$7="Individual"),ROUND(SUM(IF(AJ18="",0,AJ18*'Demo and Services'!AH9),IF(AJ19="",0,AJ19*'Demo and Services'!AH10),IF(AJ20="",0,AJ20*'Demo and Services'!AH11),IF(AJ21="",0,AJ21*'Demo and Services'!AH12),IF(AJ22="",0,AJ22*'Demo and Services'!AH13),IF(AJ23="",0,AJ23*'Demo and Services'!AH14),IF(AJ24="",0,AJ24*'Demo and Services'!AH15),IF(AJ25="",0,AJ25*'Demo and Services'!AH16),IF(AJ26="",0,AJ26*'Demo and Services'!AH17),IF(AJ27="",0,AJ27*'Demo and Services'!AH18),IF(AJ28="",0,AJ28*'Demo and Services'!AH19),IF(AJ29="",0,AJ29*'Demo and Services'!AH20)),0),"")))</f>
        <v/>
      </c>
      <c r="I67" s="160"/>
      <c r="J67" s="378" t="str">
        <f>IF($D$5="Program Budget",ROUND('Demo and Services'!AH21*AJ9,0),IF(AND($D$5="Staff Salary",$D$7="Total"),ROUND(SUM('Demo and Services'!AH21:AH32)*AJ30,0),IF(AND($D$5="Staff Salary",$D$7="Individual"),ROUND(SUM(IF(AJ18="",0,AJ18*'Demo and Services'!AH21),IF(AJ19="",0,AJ19*'Demo and Services'!AH22),IF(AJ20="",0,AJ20*'Demo and Services'!AH23),IF(AJ21="",0,AJ21*'Demo and Services'!AH24),IF(AJ22="",0,AJ22*'Demo and Services'!AH25),IF(AJ23="",0,AJ23*'Demo and Services'!AH26),IF(AJ24="",0,AJ24*'Demo and Services'!AH27),IF(AJ25="",0,AJ25*'Demo and Services'!AH28),IF(AJ26="",0,AJ26*'Demo and Services'!AH29),IF(AJ27="",0,AJ27*'Demo and Services'!AH30),IF(AJ28="",0,AJ28*'Demo and Services'!AH31),IF(AJ29="",0,AJ29*'Demo and Services'!AH32)),0),"")))</f>
        <v/>
      </c>
      <c r="K67" s="377"/>
      <c r="L67" s="160"/>
      <c r="M67" s="378" t="str">
        <f>IF($D$5="Program Budget",ROUND('Demo and Services'!AH33*AJ9,0),IF(AND($D$5="Staff Salary",$D$7="Total"),ROUND(SUM('Demo and Services'!AH33:AH44)*AJ30,0),IF(AND($D$5="Staff Salary",$D$7="Individual"),ROUND(SUM(IF(AJ18="",0,AJ18*'Demo and Services'!AH33),IF(AJ19="",0,AJ19*'Demo and Services'!AH34),IF(AJ20="",0,AJ20*'Demo and Services'!AH35),IF(AJ21="",0,AJ21*'Demo and Services'!AH36),IF(AJ22="",0,AJ22*'Demo and Services'!AH37),IF(AJ23="",0,AJ23*'Demo and Services'!AH38),IF(AJ24="",0,AJ24*'Demo and Services'!AH39),IF(AJ25="",0,AJ25*'Demo and Services'!AH40),IF(AJ26="",0,AJ26*'Demo and Services'!AH41),IF(AJ27="",0,AJ27*'Demo and Services'!AH42),IF(AJ28="",0,AJ28*'Demo and Services'!AH43),IF(AJ29="",0,AJ29*'Demo and Services'!AH44)),0),"")))</f>
        <v/>
      </c>
      <c r="N67" s="377"/>
      <c r="O67" s="160"/>
      <c r="P67" s="378" t="str">
        <f>IF($D$5="Program Budget",ROUND('Demo and Services'!AH45*AJ9,0),IF(AND($D$5="Staff Salary",$D$7="Total"),ROUND(SUM('Demo and Services'!AH45:AH56)*AJ30,0),IF(AND($D$5="Staff Salary",$D$7="Individual"),ROUND(SUM(IF(AJ18="",0,AJ18*'Demo and Services'!AH45),IF(AJ19="",0,AJ19*'Demo and Services'!AH46),IF(AJ20="",0,AJ20*'Demo and Services'!AH47),IF(AJ21="",0,AJ21*'Demo and Services'!AH48),IF(AJ22="",0,AJ22*'Demo and Services'!AH49),IF(AJ23="",0,AJ23*'Demo and Services'!AH50),IF(AJ24="",0,AJ24*'Demo and Services'!AH51),IF(AJ25="",0,AJ25*'Demo and Services'!AH52),IF(AJ26="",0,AJ26*'Demo and Services'!AH53),IF(AJ27="",0,AJ27*'Demo and Services'!AH54),IF(AJ28="",0,AJ28*'Demo and Services'!AH55),IF(AJ29="",0,AJ29*'Demo and Services'!AH56)),0),"")))</f>
        <v/>
      </c>
      <c r="Q67" s="377"/>
      <c r="R67" s="160"/>
      <c r="S67" s="378">
        <f>COUNTIFS('Demo and Services'!$A$9:$A$19,"Period 5 (October – December 2021)",'Demo and Services'!$E$9:$E$19,"new",'Demo and Services'!$AH$9:$AH$19,"&lt;&gt;")</f>
        <v>0</v>
      </c>
      <c r="T67" s="377"/>
      <c r="U67" s="160"/>
      <c r="V67" s="378">
        <f>COUNTIFS('Demo and Services'!$A$9:$A$19,"Period 6 (January – March 2022)",'Demo and Services'!$E$9:$E$19,"new",'Demo and Services'!$AH$9:$AH$19,"&lt;&gt;")</f>
        <v>0</v>
      </c>
      <c r="W67" s="377"/>
      <c r="X67" s="160"/>
      <c r="Y67" s="378">
        <f>COUNTIFS('Demo and Services'!$A$9:$A$19,"Period 7 (April – June 2022)",'Demo and Services'!$E$9:$E$19,"new",'Demo and Services'!$AH$9:$AH$19,"&lt;&gt;")</f>
        <v>0</v>
      </c>
      <c r="Z67" s="377"/>
      <c r="AA67" s="160"/>
      <c r="AB67" s="378">
        <f>COUNTIFS('Demo and Services'!$A$9:$A$19,"Period 8 (July – September 2022)",'Demo and Services'!$E$9:$E$19,"new",'Demo and Services'!$AH$9:$AH$19,"&lt;&gt;")</f>
        <v>0</v>
      </c>
      <c r="AC67" s="377"/>
      <c r="AD67" s="158"/>
      <c r="AE67" s="81"/>
      <c r="CI67"/>
      <c r="CJ67"/>
      <c r="CK67"/>
      <c r="CL67"/>
      <c r="CM67"/>
    </row>
    <row r="68" spans="1:91" s="2" customFormat="1" ht="16" customHeight="1" outlineLevel="1" x14ac:dyDescent="0.35">
      <c r="A68" s="68"/>
      <c r="B68" s="379" t="s">
        <v>42</v>
      </c>
      <c r="C68" s="379"/>
      <c r="D68" s="379"/>
      <c r="E68" s="379"/>
      <c r="F68" s="381"/>
      <c r="G68" s="382"/>
      <c r="H68" s="161" t="str">
        <f>IF($D$5="Program Budget",ROUND('Demo and Services'!AI9*AJ9,0),IF(AND($D$5="Staff Salary",$D$7="Total"),ROUND(SUM('Demo and Services'!AI9:AI20)*AJ30,0),IF(AND($D$5="Staff Salary",$D$7="Individual"),ROUND(SUM(IF(AJ18="",0,AJ18*'Demo and Services'!AI9),IF(AJ19="",0,AJ19*'Demo and Services'!AI10),IF(AJ20="",0,AJ20*'Demo and Services'!AI11),IF(AJ21="",0,AJ21*'Demo and Services'!AI12),IF(AJ22="",0,AJ22*'Demo and Services'!AI13),IF(AJ23="",0,AJ23*'Demo and Services'!AI14),IF(AJ24="",0,AJ24*'Demo and Services'!AI15),IF(AJ25="",0,AJ25*'Demo and Services'!AI16),IF(AJ26="",0,AJ26*'Demo and Services'!AI17),IF(AJ27="",0,AJ27*'Demo and Services'!AI18),IF(AJ28="",0,AJ28*'Demo and Services'!AI19),IF(AJ29="",0,AJ29*'Demo and Services'!AI20)),0),"")))</f>
        <v/>
      </c>
      <c r="I68" s="160"/>
      <c r="J68" s="378" t="str">
        <f>IF($D$5="Program Budget",ROUND('Demo and Services'!AI21*AJ9,0),IF(AND($D$5="Staff Salary",$D$7="Total"),ROUND(SUM('Demo and Services'!AI21:AI32)*AJ30,0),IF(AND($D$5="Staff Salary",$D$7="Individual"),ROUND(SUM(IF(AJ18="",0,AJ18*'Demo and Services'!AI21),IF(AJ19="",0,AJ19*'Demo and Services'!AI22),IF(AJ20="",0,AJ20*'Demo and Services'!AI23),IF(AJ21="",0,AJ21*'Demo and Services'!AI24),IF(AJ22="",0,AJ22*'Demo and Services'!AI25),IF(AJ23="",0,AJ23*'Demo and Services'!AI26),IF(AJ24="",0,AJ24*'Demo and Services'!AI27),IF(AJ25="",0,AJ25*'Demo and Services'!AI28),IF(AJ26="",0,AJ26*'Demo and Services'!AI29),IF(AJ27="",0,AJ27*'Demo and Services'!AI30),IF(AJ28="",0,AJ28*'Demo and Services'!AI31),IF(AJ29="",0,AJ29*'Demo and Services'!AI32)),0),"")))</f>
        <v/>
      </c>
      <c r="K68" s="377"/>
      <c r="L68" s="160"/>
      <c r="M68" s="378" t="str">
        <f>IF($D$5="Program Budget",ROUND('Demo and Services'!AI33*AJ9,0),IF(AND($D$5="Staff Salary",$D$7="Total"),ROUND(SUM('Demo and Services'!AI33:AI44)*AJ30,0),IF(AND($D$5="Staff Salary",$D$7="Individual"),ROUND(SUM(IF(AJ18="",0,AJ18*'Demo and Services'!AI33),IF(AJ19="",0,AJ19*'Demo and Services'!AI34),IF(AJ20="",0,AJ20*'Demo and Services'!AI35),IF(AJ21="",0,AJ21*'Demo and Services'!AI36),IF(AJ22="",0,AJ22*'Demo and Services'!AI37),IF(AJ23="",0,AJ23*'Demo and Services'!AI38),IF(AJ24="",0,AJ24*'Demo and Services'!AI39),IF(AJ25="",0,AJ25*'Demo and Services'!AI40),IF(AJ26="",0,AJ26*'Demo and Services'!AI41),IF(AJ27="",0,AJ27*'Demo and Services'!AI42),IF(AJ28="",0,AJ28*'Demo and Services'!AI43),IF(AJ29="",0,AJ29*'Demo and Services'!AI44)),0),"")))</f>
        <v/>
      </c>
      <c r="N68" s="377"/>
      <c r="O68" s="160"/>
      <c r="P68" s="378" t="str">
        <f>IF($D$5="Program Budget",ROUND('Demo and Services'!AI45*AJ9,0),IF(AND($D$5="Staff Salary",$D$7="Total"),ROUND(SUM('Demo and Services'!AI45:AI56)*AJ30,0),IF(AND($D$5="Staff Salary",$D$7="Individual"),ROUND(SUM(IF(AJ18="",0,AJ18*'Demo and Services'!AI45),IF(AJ19="",0,AJ19*'Demo and Services'!AI46),IF(AJ20="",0,AJ20*'Demo and Services'!AI47),IF(AJ21="",0,AJ21*'Demo and Services'!AI48),IF(AJ22="",0,AJ22*'Demo and Services'!AI49),IF(AJ23="",0,AJ23*'Demo and Services'!AH50),IF(AJ24="",0,AJ24*'Demo and Services'!AI51),IF(AJ25="",0,AJ25*'Demo and Services'!AI52),IF(AJ26="",0,AJ26*'Demo and Services'!AI53),IF(AJ27="",0,AJ27*'Demo and Services'!AI54),IF(AJ28="",0,AJ28*'Demo and Services'!AI55),IF(AJ29="",0,AJ29*'Demo and Services'!AI56)),0),"")))</f>
        <v/>
      </c>
      <c r="Q68" s="377"/>
      <c r="R68" s="160"/>
      <c r="S68" s="378">
        <f>COUNTIFS('Demo and Services'!$A$9:$A$19,"Period 5 (October – December 2021)",'Demo and Services'!$E$9:$E$19,"new",'Demo and Services'!$AI$9:$AI$19,"&lt;&gt;")</f>
        <v>0</v>
      </c>
      <c r="T68" s="377"/>
      <c r="U68" s="160"/>
      <c r="V68" s="378">
        <f>COUNTIFS('Demo and Services'!$A$9:$A$19,"Period 6 (January – March 2022)",'Demo and Services'!$E$9:$E$19,"new",'Demo and Services'!$AI$9:$AI$19,"&lt;&gt;")</f>
        <v>0</v>
      </c>
      <c r="W68" s="377"/>
      <c r="X68" s="160"/>
      <c r="Y68" s="378">
        <f>COUNTIFS('Demo and Services'!$A$9:$A$19,"Period 7 (April – June 2022)",'Demo and Services'!$E$9:$E$19,"new",'Demo and Services'!$AI$9:$AI$19,"&lt;&gt;")</f>
        <v>0</v>
      </c>
      <c r="Z68" s="377"/>
      <c r="AA68" s="160"/>
      <c r="AB68" s="378">
        <f>COUNTIFS('Demo and Services'!$A$9:$A$19,"Period 8 (July – September 2022)",'Demo and Services'!$E$9:$E$19,"new",'Demo and Services'!$AI$9:$AI$19,"&lt;&gt;")</f>
        <v>0</v>
      </c>
      <c r="AC68" s="377"/>
      <c r="AD68" s="158"/>
      <c r="AE68" s="81"/>
      <c r="CI68"/>
      <c r="CJ68"/>
      <c r="CK68"/>
      <c r="CL68"/>
      <c r="CM68"/>
    </row>
    <row r="69" spans="1:91" s="2" customFormat="1" ht="16" customHeight="1" outlineLevel="1" x14ac:dyDescent="0.35">
      <c r="A69" s="68"/>
      <c r="B69" s="379" t="s">
        <v>42</v>
      </c>
      <c r="C69" s="379"/>
      <c r="D69" s="379"/>
      <c r="E69" s="379"/>
      <c r="F69" s="381"/>
      <c r="G69" s="382"/>
      <c r="H69" s="161" t="str">
        <f>IF($D$5="Program Budget",ROUND('Demo and Services'!AJ9*AJ9,0),IF(AND($D$5="Staff Salary",$D$7="Total"),ROUND(SUM('Demo and Services'!AJ9:AJ20)*AJ30,0),IF(AND($D$5="Staff Salary",$D$7="Individual"),ROUND(SUM(IF(AJ18="",0,AJ18*'Demo and Services'!AJ9),IF(AJ19="",0,AJ19*'Demo and Services'!AJ10),IF(AJ20="",0,AJ20*'Demo and Services'!AJ11),IF(AJ21="",0,AJ21*'Demo and Services'!AJ12),IF(AJ22="",0,AJ22*'Demo and Services'!AJ13),IF(AJ23="",0,AJ23*'Demo and Services'!AJ14),IF(AJ24="",0,AJ24*'Demo and Services'!AJ15),IF(AJ25="",0,AJ25*'Demo and Services'!AJ16),IF(AJ26="",0,AJ26*'Demo and Services'!AJ17),IF(AJ27="",0,AJ27*'Demo and Services'!AJ18),IF(AJ28="",0,AJ28*'Demo and Services'!AJ19),IF(AJ29="",0,AJ29*'Demo and Services'!AJ20)),0),"")))</f>
        <v/>
      </c>
      <c r="I69" s="160"/>
      <c r="J69" s="378" t="str">
        <f>IF($D$5="Program Budget",ROUND('Demo and Services'!AJ21*AJ9,0),IF(AND($D$5="Staff Salary",$D$7="Total"),ROUND(SUM('Demo and Services'!AJ21:AJ32)*AJ30,0),IF(AND($D$5="Staff Salary",$D$7="Individual"),ROUND(SUM(IF(AJ18="",0,AJ18*'Demo and Services'!AJ21),IF(AJ19="",0,AJ19*'Demo and Services'!AJ22),IF(AJ20="",0,AJ20*'Demo and Services'!AJ23),IF(AJ21="",0,AJ21*'Demo and Services'!AJ24),IF(AJ22="",0,AJ22*'Demo and Services'!AJ25),IF(AJ23="",0,AJ23*'Demo and Services'!AJ26),IF(AJ24="",0,AJ24*'Demo and Services'!AJ27),IF(AJ25="",0,AJ25*'Demo and Services'!AJ28),IF(AJ26="",0,AJ26*'Demo and Services'!AJ29),IF(AJ27="",0,AJ27*'Demo and Services'!AJ30),IF(AJ28="",0,AJ28*'Demo and Services'!AJ31),IF(AJ29="",0,AJ29*'Demo and Services'!AJ32)),0),"")))</f>
        <v/>
      </c>
      <c r="K69" s="377"/>
      <c r="L69" s="160"/>
      <c r="M69" s="378" t="str">
        <f>IF($D$5="Program Budget",ROUND('Demo and Services'!AJ33*AJ9,0),IF(AND($D$5="Staff Salary",$D$7="Total"),ROUND(SUM('Demo and Services'!AJ33:AJ44)*AJ30,0),IF(AND($D$5="Staff Salary",$D$7="Individual"),ROUND(SUM(IF(AJ18="",0,AJ18*'Demo and Services'!AJ33),IF(AJ19="",0,AJ19*'Demo and Services'!AJ34),IF(AJ20="",0,AJ20*'Demo and Services'!AJ35),IF(AJ21="",0,AJ21*'Demo and Services'!AJ36),IF(AJ22="",0,AJ22*'Demo and Services'!AJ37),IF(AJ23="",0,AJ23*'Demo and Services'!AJ38),IF(AJ24="",0,AJ24*'Demo and Services'!AJ39),IF(AJ25="",0,AJ25*'Demo and Services'!AJ40),IF(AJ26="",0,AJ26*'Demo and Services'!AJ41),IF(AJ27="",0,AJ27*'Demo and Services'!AJ42),IF(AJ28="",0,AJ28*'Demo and Services'!AJ43),IF(AJ29="",0,AJ29*'Demo and Services'!AJ44)),0),"")))</f>
        <v/>
      </c>
      <c r="N69" s="377"/>
      <c r="O69" s="160"/>
      <c r="P69" s="378" t="str">
        <f>IF($D$5="Program Budget",ROUND('Demo and Services'!AJ45*AJ9,0),IF(AND($D$5="Staff Salary",$D$7="Total"),ROUND(SUM('Demo and Services'!AJ45:AJ56)*AJ30,0),IF(AND($D$5="Staff Salary",$D$7="Individual"),ROUND(SUM(IF(AJ18="",0,AJ18*'Demo and Services'!AJ45),IF(AJ19="",0,AJ19*'Demo and Services'!AJ46),IF(AJ20="",0,AJ20*'Demo and Services'!AJ47),IF(AJ21="",0,AJ21*'Demo and Services'!AJ48),IF(AJ22="",0,AJ22*'Demo and Services'!AJ49),IF(AJ23="",0,AJ23*'Demo and Services'!AJ50),IF(AJ24="",0,AJ24*'Demo and Services'!AJ51),IF(AJ25="",0,AJ25*'Demo and Services'!AJ52),IF(AJ26="",0,AJ26*'Demo and Services'!AJ53),IF(AJ27="",0,AJ27*'Demo and Services'!AJ54),IF(AJ28="",0,AJ28*'Demo and Services'!AJ55),IF(AJ29="",0,AJ29*'Demo and Services'!AJ56)),0),"")))</f>
        <v/>
      </c>
      <c r="Q69" s="377"/>
      <c r="R69" s="160"/>
      <c r="S69" s="378">
        <f>COUNTIFS('Demo and Services'!$A$9:$A$19,"Period 5 (October – December 2021)",'Demo and Services'!$E$9:$E$19,"new",'Demo and Services'!$AJ$9:$AJ$19,"&lt;&gt;")</f>
        <v>0</v>
      </c>
      <c r="T69" s="377"/>
      <c r="U69" s="160"/>
      <c r="V69" s="378">
        <f>COUNTIFS('Demo and Services'!$A$9:$A$19,"Period 6 (January – March 2022)",'Demo and Services'!$E$9:$E$19,"new",'Demo and Services'!$AJ$9:$AJ$19,"&lt;&gt;")</f>
        <v>0</v>
      </c>
      <c r="W69" s="377"/>
      <c r="X69" s="160"/>
      <c r="Y69" s="378">
        <f>COUNTIFS('Demo and Services'!$A$9:$A$19,"Period 7 (April – June 2022)",'Demo and Services'!$E$9:$E$19,"new",'Demo and Services'!$AJ$9:$AJ$19,"&lt;&gt;")</f>
        <v>0</v>
      </c>
      <c r="Z69" s="377"/>
      <c r="AA69" s="160"/>
      <c r="AB69" s="378">
        <f>COUNTIFS('Demo and Services'!$A$9:$A$19,"Period 8 (July – September 2022)",'Demo and Services'!$E$9:$E$19,"new",'Demo and Services'!$AJ$9:$AJ$19,"&lt;&gt;")</f>
        <v>0</v>
      </c>
      <c r="AC69" s="377"/>
      <c r="AD69" s="158"/>
      <c r="AE69" s="81"/>
      <c r="CI69"/>
      <c r="CJ69"/>
      <c r="CK69"/>
      <c r="CL69"/>
      <c r="CM69"/>
    </row>
    <row r="70" spans="1:91" s="2" customFormat="1" ht="16" customHeight="1" outlineLevel="1" x14ac:dyDescent="0.35">
      <c r="A70" s="68"/>
      <c r="B70" s="379" t="s">
        <v>42</v>
      </c>
      <c r="C70" s="379"/>
      <c r="D70" s="379"/>
      <c r="E70" s="379"/>
      <c r="F70" s="381"/>
      <c r="G70" s="382"/>
      <c r="H70" s="161" t="str">
        <f>IF($D$5="Program Budget",ROUND('Demo and Services'!AK9*AJ9,0),IF(AND($D$5="Staff Salary",$D$7="Total"),ROUND(SUM('Demo and Services'!AK9:AK20)*AJ30,0),IF(AND($D$5="Staff Salary",$D$7="Individual"),ROUND(SUM(IF(AJ18="",0,AJ18*'Demo and Services'!AK9),IF(AJ19="",0,AJ19*'Demo and Services'!AK10),IF(AJ20="",0,AJ20*'Demo and Services'!AK11),IF(AJ21="",0,AJ21*'Demo and Services'!AK12),IF(AJ22="",0,AJ22*'Demo and Services'!AK13),IF(AJ23="",0,AJ23*'Demo and Services'!AK14),IF(AJ24="",0,AJ24*'Demo and Services'!AK15),IF(AJ25="",0,AJ25*'Demo and Services'!AK16),IF(AJ26="",0,AJ26*'Demo and Services'!AK17),IF(AJ27="",0,AJ27*'Demo and Services'!AK18),IF(AJ28="",0,AJ28*'Demo and Services'!AK19),IF(AJ29="",0,AJ29*'Demo and Services'!AK20)),0),"")))</f>
        <v/>
      </c>
      <c r="I70" s="160"/>
      <c r="J70" s="378" t="str">
        <f>IF($D$5="Program Budget",ROUND('Demo and Services'!AK21*AJ9,0),IF(AND($D$5="Staff Salary",$D$7="Total"),ROUND(SUM('Demo and Services'!AK21:AK32)*AJ30,0),IF(AND($D$5="Staff Salary",$D$7="Individual"),ROUND(SUM(IF(AJ18="",0,AJ18*'Demo and Services'!AK21),IF(AJ19="",0,AJ19*'Demo and Services'!AK22),IF(AJ20="",0,AJ20*'Demo and Services'!AK23),IF(AJ21="",0,AJ21*'Demo and Services'!AK24),IF(AJ22="",0,AJ22*'Demo and Services'!AK25),IF(AJ23="",0,AJ23*'Demo and Services'!AK26),IF(AJ24="",0,AJ24*'Demo and Services'!AK27),IF(AJ25="",0,AJ25*'Demo and Services'!AK28),IF(AJ26="",0,AJ26*'Demo and Services'!AK29),IF(AJ27="",0,AJ27*'Demo and Services'!AK30),IF(AJ28="",0,AJ28*'Demo and Services'!AK31),IF(AJ29="",0,AJ29*'Demo and Services'!AK32)),0),"")))</f>
        <v/>
      </c>
      <c r="K70" s="377"/>
      <c r="L70" s="160"/>
      <c r="M70" s="378" t="str">
        <f>IF($D$5="Program Budget",ROUND('Demo and Services'!AK33*AJ9,0),IF(AND($D$5="Staff Salary",$D$7="Total"),ROUND(SUM('Demo and Services'!AK33:AK44)*AJ30,0),IF(AND($D$5="Staff Salary",$D$7="Individual"),ROUND(SUM(IF(AJ18="",0,AJ18*'Demo and Services'!AK33),IF(AJ19="",0,AJ19*'Demo and Services'!AK34),IF(AJ20="",0,AJ20*'Demo and Services'!AK35),IF(AJ21="",0,AJ21*'Demo and Services'!AK36),IF(AJ22="",0,AJ22*'Demo and Services'!AK37),IF(AJ23="",0,AJ23*'Demo and Services'!AK38),IF(AJ24="",0,AJ24*'Demo and Services'!AK39),IF(AJ25="",0,AJ25*'Demo and Services'!AK40),IF(AJ26="",0,AJ26*'Demo and Services'!AK41),IF(AJ27="",0,AJ27*'Demo and Services'!AK42),IF(AJ28="",0,AJ28*'Demo and Services'!AK43),IF(AJ29="",0,AJ29*'Demo and Services'!AK44)),0),"")))</f>
        <v/>
      </c>
      <c r="N70" s="377"/>
      <c r="O70" s="160"/>
      <c r="P70" s="378" t="str">
        <f>IF($D$5="Program Budget",ROUND('Demo and Services'!AK45*AJ9,0),IF(AND($D$5="Staff Salary",$D$7="Total"),ROUND(SUM('Demo and Services'!AK45:AK56)*AJ30,0),IF(AND($D$5="Staff Salary",$D$7="Individual"),ROUND(SUM(IF(AJ18="",0,AJ18*'Demo and Services'!AK45),IF(AJ19="",0,AJ19*'Demo and Services'!AK46),IF(AJ20="",0,AJ20*'Demo and Services'!AK47),IF(AJ21="",0,AJ21*'Demo and Services'!AK48),IF(AJ22="",0,AJ22*'Demo and Services'!AK49),IF(AJ23="",0,AJ23*'Demo and Services'!AK50),IF(AJ24="",0,AJ24*'Demo and Services'!AK51),IF(AJ25="",0,AJ25*'Demo and Services'!AK52),IF(AJ26="",0,AJ26*'Demo and Services'!AK53),IF(AJ27="",0,AJ27*'Demo and Services'!AK54),IF(AJ28="",0,AJ28*'Demo and Services'!AK55),IF(AJ29="",0,AJ29*'Demo and Services'!AK56)),0),"")))</f>
        <v/>
      </c>
      <c r="Q70" s="377"/>
      <c r="R70" s="160"/>
      <c r="S70" s="378">
        <f>COUNTIFS('Demo and Services'!$A$9:$A$19,"Period 5 (October – December 2021)",'Demo and Services'!$E$9:$E$19,"new",'Demo and Services'!$AK$9:$AK$19,"&lt;&gt;")</f>
        <v>0</v>
      </c>
      <c r="T70" s="377"/>
      <c r="U70" s="160"/>
      <c r="V70" s="378">
        <f>COUNTIFS('Demo and Services'!$A$9:$A$19,"Period 6 (January – March 2022)",'Demo and Services'!$E$9:$E$19,"new",'Demo and Services'!$AK$9:$AK$19,"&lt;&gt;")</f>
        <v>0</v>
      </c>
      <c r="W70" s="377"/>
      <c r="X70" s="160"/>
      <c r="Y70" s="378">
        <f>COUNTIFS('Demo and Services'!$A$9:$A$19,"Period 7 (April – June 2022)",'Demo and Services'!$E$9:$E$19,"new",'Demo and Services'!$AK$9:$AK$19,"&lt;&gt;")</f>
        <v>0</v>
      </c>
      <c r="Z70" s="377"/>
      <c r="AA70" s="160"/>
      <c r="AB70" s="378">
        <f>COUNTIFS('Demo and Services'!$A$9:$A$19,"Period 8 (July – September 2022)",'Demo and Services'!$E$9:$E$19,"new",'Demo and Services'!$AK$9:$AK$19,"&lt;&gt;")</f>
        <v>0</v>
      </c>
      <c r="AC70" s="377"/>
      <c r="AD70" s="158"/>
      <c r="AE70" s="81"/>
      <c r="CI70"/>
      <c r="CJ70"/>
      <c r="CK70"/>
      <c r="CL70"/>
      <c r="CM70"/>
    </row>
    <row r="71" spans="1:91" s="2" customFormat="1" ht="16" customHeight="1" outlineLevel="1" x14ac:dyDescent="0.35">
      <c r="A71" s="68"/>
      <c r="B71" s="379" t="s">
        <v>42</v>
      </c>
      <c r="C71" s="379"/>
      <c r="D71" s="379"/>
      <c r="E71" s="379"/>
      <c r="F71" s="403"/>
      <c r="G71" s="404"/>
      <c r="H71" s="161" t="str">
        <f>IF($D$5="Program Budget",ROUND('Demo and Services'!AL9*AJ9,0),IF(AND($D$5="Staff Salary",$D$7="Total"),ROUND(SUM('Demo and Services'!AL9:AL20)*AJ30,0),IF(AND($D$5="Staff Salary",$D$7="Individual"),ROUND(SUM(IF(AJ18="",0,AJ18*'Demo and Services'!AL9),IF(AJ19="",0,AJ19*'Demo and Services'!AL10),IF(AJ20="",0,AJ20*'Demo and Services'!AL11),IF(AJ21="",0,AJ21*'Demo and Services'!AL12),IF(AJ22="",0,AJ22*'Demo and Services'!AL13),IF(AJ23="",0,AJ23*'Demo and Services'!AL14),IF(AJ24="",0,AJ24*'Demo and Services'!AL15),IF(AJ25="",0,AJ25*'Demo and Services'!AL16),IF(AJ26="",0,AJ26*'Demo and Services'!AL17),IF(AJ27="",0,AJ27*'Demo and Services'!AL18),IF(AJ28="",0,AJ28*'Demo and Services'!AL19),IF(AJ29="",0,AJ29*'Demo and Services'!AL20)),0),"")))</f>
        <v/>
      </c>
      <c r="I71" s="163"/>
      <c r="J71" s="401" t="str">
        <f>IF($D$5="Program Budget",ROUND('Demo and Services'!AL21*AJ9,0),IF(AND($D$5="Staff Salary",$D$7="Total"),ROUND(SUM('Demo and Services'!AL21:AL32)*AJ30,0),IF(AND($D$5="Staff Salary",$D$7="Individual"),ROUND(SUM(IF(AJ18="",0,AJ18*'Demo and Services'!AL21),IF(AJ19="",0,AJ19*'Demo and Services'!AL22),IF(AJ20="",0,AJ20*'Demo and Services'!AL23),IF(AJ21="",0,AJ21*'Demo and Services'!AL24),IF(AJ22="",0,AJ22*'Demo and Services'!AL25),IF(AJ23="",0,AJ23*'Demo and Services'!AL26),IF(AJ24="",0,AJ24*'Demo and Services'!AL27),IF(AJ25="",0,AJ25*'Demo and Services'!AL28),IF(AJ26="",0,AJ26*'Demo and Services'!AL29),IF(AJ27="",0,AJ27*'Demo and Services'!AL30),IF(AJ28="",0,AJ28*'Demo and Services'!AL31),IF(AJ29="",0,AJ29*'Demo and Services'!AL32)),0),"")))</f>
        <v/>
      </c>
      <c r="K71" s="402"/>
      <c r="L71" s="163"/>
      <c r="M71" s="401" t="str">
        <f>IF($D$5="Program Budget",ROUND('Demo and Services'!AL33*AJ9,0),IF(AND($D$5="Staff Salary",$D$7="Total"),ROUND(SUM('Demo and Services'!AL33:AL44)*AJ30,0),IF(AND($D$5="Staff Salary",$D$7="Individual"),ROUND(SUM(IF(AJ18="",0,AJ18*'Demo and Services'!AL33),IF(AJ19="",0,AJ19*'Demo and Services'!AL34),IF(AJ20="",0,AJ20*'Demo and Services'!AL35),IF(AJ21="",0,AJ21*'Demo and Services'!AL36),IF(AJ22="",0,AJ22*'Demo and Services'!AL37),IF(AJ23="",0,AJ23*'Demo and Services'!AL38),IF(AJ24="",0,AJ24*'Demo and Services'!AL39),IF(AJ25="",0,AJ25*'Demo and Services'!AL40),IF(AJ26="",0,AJ26*'Demo and Services'!AL41),IF(AJ27="",0,AJ27*'Demo and Services'!AL42),IF(AJ28="",0,AJ28*'Demo and Services'!AL43),IF(AJ29="",0,AJ29*'Demo and Services'!AL44)),0),"")))</f>
        <v/>
      </c>
      <c r="N71" s="402"/>
      <c r="O71" s="163"/>
      <c r="P71" s="401" t="str">
        <f>IF($D$5="Program Budget",ROUND('Demo and Services'!AL45*AJ9,0),IF(AND($D$5="Staff Salary",$D$7="Total"),ROUND(SUM('Demo and Services'!AL45:AL56)*AJ30,0),IF(AND($D$5="Staff Salary",$D$7="Individual"),ROUND(SUM(IF(AJ18="",0,AJ18*'Demo and Services'!AL45),IF(AJ19="",0,AJ19*'Demo and Services'!AL46),IF(AJ20="",0,AJ20*'Demo and Services'!AL47),IF(AJ21="",0,AJ21*'Demo and Services'!AL48),IF(AJ22="",0,AJ22*'Demo and Services'!AL49),IF(AJ23="",0,AJ23*'Demo and Services'!AL50),IF(AJ24="",0,AJ24*'Demo and Services'!AL51),IF(AJ25="",0,AJ25*'Demo and Services'!AL52),IF(AJ26="",0,AJ26*'Demo and Services'!AL53),IF(AJ27="",0,AJ27*'Demo and Services'!AL54),IF(AJ28="",0,AJ28*'Demo and Services'!AL55),IF(AJ29="",0,AJ29*'Demo and Services'!AL56)),0),"")))</f>
        <v/>
      </c>
      <c r="Q71" s="402"/>
      <c r="R71" s="163"/>
      <c r="S71" s="401">
        <f>COUNTIFS('Demo and Services'!$A$9:$A$19,"Period 5 (October – December 2021)",'Demo and Services'!$E$9:$E$19,"new",'Demo and Services'!$AL$9:$AL$19,"&lt;&gt;")</f>
        <v>0</v>
      </c>
      <c r="T71" s="402"/>
      <c r="U71" s="163"/>
      <c r="V71" s="401">
        <f>COUNTIFS('Demo and Services'!$A$9:$A$19,"Period 6 (January – March 2022)",'Demo and Services'!$E$9:$E$19,"new",'Demo and Services'!$AL$9:$AL$19,"&lt;&gt;")</f>
        <v>0</v>
      </c>
      <c r="W71" s="402"/>
      <c r="X71" s="163"/>
      <c r="Y71" s="401">
        <f>COUNTIFS('Demo and Services'!$A$9:$A$19,"Period 7 (April – June 2022)",'Demo and Services'!$E$9:$E$19,"new",'Demo and Services'!$AL$9:$AL$19,"&lt;&gt;")</f>
        <v>0</v>
      </c>
      <c r="Z71" s="402"/>
      <c r="AA71" s="163"/>
      <c r="AB71" s="401">
        <f>COUNTIFS('Demo and Services'!$A$9:$A$19,"Period 8 (July – September 2022)",'Demo and Services'!$E$9:$E$19,"new",'Demo and Services'!$AL$9:$AL$19,"&lt;&gt;")</f>
        <v>0</v>
      </c>
      <c r="AC71" s="402"/>
      <c r="AD71" s="164"/>
      <c r="AE71" s="81"/>
      <c r="CI71"/>
      <c r="CJ71"/>
      <c r="CK71"/>
      <c r="CL71"/>
      <c r="CM71"/>
    </row>
    <row r="72" spans="1:91" s="2" customFormat="1" outlineLevel="1" x14ac:dyDescent="0.35">
      <c r="A72" s="68"/>
      <c r="B72" s="384" t="s">
        <v>47</v>
      </c>
      <c r="C72" s="385"/>
      <c r="D72" s="385"/>
      <c r="E72" s="385"/>
      <c r="F72" s="385"/>
      <c r="G72" s="386"/>
      <c r="H72" s="165"/>
      <c r="I72" s="148">
        <f>SUM(H73:H83)</f>
        <v>0</v>
      </c>
      <c r="J72" s="131"/>
      <c r="K72" s="130"/>
      <c r="L72" s="148">
        <f>SUM(J73:K83)</f>
        <v>0</v>
      </c>
      <c r="M72" s="130"/>
      <c r="N72" s="130"/>
      <c r="O72" s="148">
        <f>SUM(M73:N83)</f>
        <v>0</v>
      </c>
      <c r="P72" s="150"/>
      <c r="Q72" s="130"/>
      <c r="R72" s="148">
        <f>SUM(P73:Q83)</f>
        <v>0</v>
      </c>
      <c r="S72" s="152"/>
      <c r="T72" s="129"/>
      <c r="U72" s="153">
        <f>SUM(S73:T83)</f>
        <v>0</v>
      </c>
      <c r="V72" s="152"/>
      <c r="W72" s="129"/>
      <c r="X72" s="153">
        <f>SUM(V73:W83)</f>
        <v>0</v>
      </c>
      <c r="Y72" s="152"/>
      <c r="Z72" s="129"/>
      <c r="AA72" s="153">
        <f>SUM(Y73:Z83)</f>
        <v>0</v>
      </c>
      <c r="AB72" s="129"/>
      <c r="AC72" s="129"/>
      <c r="AD72" s="154">
        <f>SUM(AB73:AC83)</f>
        <v>0</v>
      </c>
      <c r="AE72" s="81"/>
      <c r="CI72"/>
      <c r="CJ72"/>
      <c r="CK72"/>
      <c r="CL72"/>
      <c r="CM72"/>
    </row>
    <row r="73" spans="1:91" s="2" customFormat="1" outlineLevel="1" x14ac:dyDescent="0.35">
      <c r="A73" s="68"/>
      <c r="B73" s="387" t="s">
        <v>48</v>
      </c>
      <c r="C73" s="387"/>
      <c r="D73" s="387"/>
      <c r="E73" s="387"/>
      <c r="F73" s="388"/>
      <c r="G73" s="389"/>
      <c r="H73" s="155" t="str">
        <f>IF($D$5="Program Budget",ROUND('Demo and Services'!AM9*AJ9,0),IF(AND($D$5="Staff Salary",$D$7="Total"),ROUND(SUM('Demo and Services'!AM9:AM20)*AJ30,0),IF(AND($D$5="Staff Salary",$D$7="Individual"),ROUND(SUM(IF(AJ18="",0,AJ18*'Demo and Services'!AM9),IF(AJ19="",0,AJ19*'Demo and Services'!AM10),IF(AJ20="",0,AJ20*'Demo and Services'!AM11),IF(AJ21="",0,AJ21*'Demo and Services'!AM12),IF(AJ22="",0,AJ22*'Demo and Services'!AM13),IF(AJ23="",0,AJ23*'Demo and Services'!AM14),IF(AJ24="",0,AJ24*'Demo and Services'!AM15),IF(AJ25="",0,AJ25*'Demo and Services'!AM16),IF(AJ26="",0,AJ26*'Demo and Services'!AM17),IF(AJ27="",0,AJ27*'Demo and Services'!AM18),IF(AJ28="",0,AJ28*'Demo and Services'!AM19),IF(AJ29="",0,AJ29*'Demo and Services'!AM20)),0),"")))</f>
        <v/>
      </c>
      <c r="I73" s="157"/>
      <c r="J73" s="316" t="str">
        <f>IF($D$5="Program Budget",ROUND('Demo and Services'!AM21*AJ9,0),IF(AND($D$5="Staff Salary",$D$7="Total"),ROUND(SUM('Demo and Services'!AM21:AM32)*AJ30,0),IF(AND($D$5="Staff Salary",$D$7="Individual"),ROUND(SUM(IF(AJ18="",0,AJ18*'Demo and Services'!AM21),IF(AJ19="",0,AJ19*'Demo and Services'!AM22),IF(AJ20="",0,AJ20*'Demo and Services'!AM23),IF(AJ21="",0,AJ21*'Demo and Services'!AM24),IF(AJ22="",0,AJ22*'Demo and Services'!AM25),IF(AJ23="",0,AJ23*'Demo and Services'!AM26),IF(AJ24="",0,AJ24*'Demo and Services'!AM27),IF(AJ25="",0,AJ25*'Demo and Services'!AM28),IF(AJ26="",0,AJ26*'Demo and Services'!AM29),IF(AJ27="",0,AJ27*'Demo and Services'!AM30),IF(AJ28="",0,AJ28*'Demo and Services'!AM31),IF(AJ29="",0,AJ29*'Demo and Services'!AM32)),0),"")))</f>
        <v/>
      </c>
      <c r="K73" s="318"/>
      <c r="L73" s="157"/>
      <c r="M73" s="316" t="str">
        <f>IF($D$5="Program Budget",ROUND('Demo and Services'!AM33*AJ9,0),IF(AND($D$5="Staff Salary",$D$7="Total"),ROUND(SUM('Demo and Services'!AM33:AM44)*AJ30,0),IF(AND($D$5="Staff Salary",$D$7="Individual"),ROUND(SUM(IF(AJ18="",0,AJ18*'Demo and Services'!AM33),IF(AJ19="",0,AJ19*'Demo and Services'!AM34),IF(AJ20="",0,AJ20*'Demo and Services'!AM35),IF(AJ21="",0,AJ21*'Demo and Services'!AM36),IF(AJ22="",0,AJ22*'Demo and Services'!AM37),IF(AJ23="",0,AJ23*'Demo and Services'!AM38),IF(AJ24="",0,AJ24*'Demo and Services'!AM39),IF(AJ25="",0,AJ25*'Demo and Services'!AM40),IF(AJ26="",0,AJ26*'Demo and Services'!AM41),IF(AJ27="",0,AJ27*'Demo and Services'!AM42),IF(AJ28="",0,AJ28*'Demo and Services'!AM43),IF(AJ29="",0,AJ29*'Demo and Services'!AM44)),0),"")))</f>
        <v/>
      </c>
      <c r="N73" s="318"/>
      <c r="O73" s="157"/>
      <c r="P73" s="316" t="str">
        <f>IF($D$5="Program Budget",ROUND('Demo and Services'!AM45*AJ9,0),IF(AND($D$5="Staff Salary",$D$7="Total"),ROUND(SUM('Demo and Services'!AM45:AM56)*AJ30,0),IF(AND($D$5="Staff Salary",$D$7="Individual"),ROUND(SUM(IF(AJ18="",0,AJ18*'Demo and Services'!AM45),IF(AJ19="",0,AJ19*'Demo and Services'!AM46),IF(AJ20="",0,AJ20*'Demo and Services'!AM47),IF(AJ21="",0,AJ21*'Demo and Services'!AM48),IF(AJ22="",0,AJ22*'Demo and Services'!AM49),IF(AJ23="",0,AJ23*'Demo and Services'!AM50),IF(AJ24="",0,AJ24*'Demo and Services'!AM51),IF(AJ25="",0,AJ25*'Demo and Services'!AM52),IF(AJ26="",0,AJ26*'Demo and Services'!AM53),IF(AJ27="",0,AJ27*'Demo and Services'!AM54),IF(AJ28="",0,AJ28*'Demo and Services'!AM55),IF(AJ29="",0,AJ29*'Demo and Services'!AM56)),0),"")))</f>
        <v/>
      </c>
      <c r="Q73" s="318"/>
      <c r="R73" s="160"/>
      <c r="S73" s="378">
        <f>COUNTIFS('Demo and Services'!$A$9:$A$19,"Period 5 (October – December 2021)",'Demo and Services'!$E$9:$E$19,"new",'Demo and Services'!$AM$9:$AM$19,"&lt;&gt;")</f>
        <v>0</v>
      </c>
      <c r="T73" s="377"/>
      <c r="U73" s="160"/>
      <c r="V73" s="378">
        <f>COUNTIFS('Demo and Services'!$A$9:$A$19,"Period 6 (January – March 2022)",'Demo and Services'!$E$9:$E$19,"new",'Demo and Services'!$AM$9:$AM$19,"&lt;&gt;")</f>
        <v>0</v>
      </c>
      <c r="W73" s="377"/>
      <c r="X73" s="160"/>
      <c r="Y73" s="378">
        <f>COUNTIFS('Demo and Services'!$A$9:$A$19,"Period 7 (April – June 2022)",'Demo and Services'!$E$9:$E$19,"new",'Demo and Services'!$AM$9:$AM$19,"&lt;&gt;")</f>
        <v>0</v>
      </c>
      <c r="Z73" s="377"/>
      <c r="AA73" s="160"/>
      <c r="AB73" s="378">
        <f>COUNTIFS('Demo and Services'!$A$9:$A$19,"Period 8 (July – September 2022)",'Demo and Services'!$E$9:$E$19,"new",'Demo and Services'!$AM$9:$AM$19,"&lt;&gt;")</f>
        <v>0</v>
      </c>
      <c r="AC73" s="377"/>
      <c r="AD73" s="158"/>
      <c r="AE73" s="81"/>
      <c r="CI73"/>
      <c r="CJ73"/>
      <c r="CK73"/>
      <c r="CL73"/>
      <c r="CM73"/>
    </row>
    <row r="74" spans="1:91" s="2" customFormat="1" outlineLevel="1" x14ac:dyDescent="0.35">
      <c r="A74" s="68"/>
      <c r="B74" s="379" t="s">
        <v>42</v>
      </c>
      <c r="C74" s="379"/>
      <c r="D74" s="379"/>
      <c r="E74" s="379"/>
      <c r="F74" s="381"/>
      <c r="G74" s="382"/>
      <c r="H74" s="161" t="str">
        <f>IF($D$5="Program Budget",ROUND('Demo and Services'!AN9*AJ9,0),IF(AND($D$5="Staff Salary",$D$7="Total"),ROUND(SUM('Demo and Services'!AN9:AN20)*AJ30,0),IF(AND($D$5="Staff Salary",$D$7="Individual"),ROUND(SUM(IF(AJ18="",0,AJ18*'Demo and Services'!AN9),IF(AJ19="",0,AJ19*'Demo and Services'!AN10),IF(AJ20="",0,AJ20*'Demo and Services'!AN11),IF(AJ21="",0,AJ21*'Demo and Services'!AN12),IF(AJ22="",0,AJ22*'Demo and Services'!AN13),IF(AJ23="",0,AJ23*'Demo and Services'!AN14),IF(AJ24="",0,AJ24*'Demo and Services'!AN15),IF(AJ25="",0,AJ25*'Demo and Services'!AN16),IF(AJ26="",0,AJ26*'Demo and Services'!AN17),IF(AJ27="",0,AJ27*'Demo and Services'!AN18),IF(AJ28="",0,AJ28*'Demo and Services'!AN19),IF(AJ29="",0,AJ29*'Demo and Services'!AN20)),0),"")))</f>
        <v/>
      </c>
      <c r="I74" s="160"/>
      <c r="J74" s="378" t="str">
        <f>IF($D$5="Program Budget",ROUND('Demo and Services'!AN21*AJ9,0),IF(AND($D$5="Staff Salary",$D$7="Total"),ROUND(SUM('Demo and Services'!AN21:AN32)*AJ30,0),IF(AND($D$5="Staff Salary",$D$7="Individual"),ROUND(SUM(IF(AJ18="",0,AJ18*'Demo and Services'!AN21),IF(AJ19="",0,AJ19*'Demo and Services'!AN22),IF(AJ20="",0,AJ20*'Demo and Services'!AN23),IF(AJ21="",0,AJ21*'Demo and Services'!AN24),IF(AJ22="",0,AJ22*'Demo and Services'!AN25),IF(AJ23="",0,AJ23*'Demo and Services'!AN26),IF(AJ24="",0,AJ24*'Demo and Services'!AN27),IF(AJ25="",0,AJ25*'Demo and Services'!AN28),IF(AJ26="",0,AJ26*'Demo and Services'!AN29),IF(AJ27="",0,AJ27*'Demo and Services'!AN30),IF(AJ28="",0,AJ28*'Demo and Services'!AN31),IF(AJ29="",0,AJ29*'Demo and Services'!AN32)),0),"")))</f>
        <v/>
      </c>
      <c r="K74" s="377"/>
      <c r="L74" s="160"/>
      <c r="M74" s="378" t="str">
        <f>IF($D$5="Program Budget",ROUND('Demo and Services'!AN33*AJ9,0),IF(AND($D$5="Staff Salary",$D$7="Total"),ROUND(SUM('Demo and Services'!AN33:AN44)*AJ30,0),IF(AND($D$5="Staff Salary",$D$7="Individual"),ROUND(SUM(IF(AJ18="",0,AJ18*'Demo and Services'!AN33),IF(AJ19="",0,AJ19*'Demo and Services'!AN34),IF(AJ20="",0,AJ20*'Demo and Services'!AN35),IF(AJ21="",0,AJ21*'Demo and Services'!AN36),IF(AJ22="",0,AJ22*'Demo and Services'!AN37),IF(AJ23="",0,AJ23*'Demo and Services'!AN38),IF(AJ24="",0,AJ24*'Demo and Services'!AN39),IF(AJ25="",0,AJ25*'Demo and Services'!AN40),IF(AJ26="",0,AJ26*'Demo and Services'!AN41),IF(AJ27="",0,AJ27*'Demo and Services'!AN42),IF(AJ28="",0,AJ28*'Demo and Services'!AN43),IF(AJ29="",0,AJ29*'Demo and Services'!AN44)),0),"")))</f>
        <v/>
      </c>
      <c r="N74" s="377"/>
      <c r="O74" s="160"/>
      <c r="P74" s="378" t="str">
        <f>IF($D$5="Program Budget",ROUND('Demo and Services'!AN45*AJ9,0),IF(AND($D$5="Staff Salary",$D$7="Total"),ROUND(SUM('Demo and Services'!AN45:AN56)*AJ30,0),IF(AND($D$5="Staff Salary",$D$7="Individual"),ROUND(SUM(IF(AJ18="",0,AJ18*'Demo and Services'!AN45),IF(AJ19="",0,AJ19*'Demo and Services'!AN46),IF(AJ20="",0,AJ20*'Demo and Services'!AN47),IF(AJ21="",0,AJ21*'Demo and Services'!AN48),IF(AJ22="",0,AJ22*'Demo and Services'!AN49),IF(AJ23="",0,AJ23*'Demo and Services'!AN50),IF(AJ24="",0,AJ24*'Demo and Services'!AN51),IF(AJ25="",0,AJ25*'Demo and Services'!AN52),IF(AJ26="",0,AJ26*'Demo and Services'!AN53),IF(AJ27="",0,AJ27*'Demo and Services'!AN54),IF(AJ28="",0,AJ28*'Demo and Services'!AN55),IF(AJ29="",0,AJ29*'Demo and Services'!AN56)),0),"")))</f>
        <v/>
      </c>
      <c r="Q74" s="377"/>
      <c r="R74" s="160"/>
      <c r="S74" s="378">
        <f>COUNTIFS('Demo and Services'!$A$9:$A$19,"Period 5 (October – December 2021)",'Demo and Services'!$E$9:$E$19,"new",'Demo and Services'!$AN$9:$AN$19,"&lt;&gt;")</f>
        <v>0</v>
      </c>
      <c r="T74" s="377"/>
      <c r="U74" s="160"/>
      <c r="V74" s="378">
        <f>COUNTIFS('Demo and Services'!$A$9:$A$19,"Period 6 (January – March 2022)",'Demo and Services'!$E$9:$E$19,"new",'Demo and Services'!$AN$9:$AN$19,"&lt;&gt;")</f>
        <v>0</v>
      </c>
      <c r="W74" s="377"/>
      <c r="X74" s="162"/>
      <c r="Y74" s="378">
        <f>COUNTIFS('Demo and Services'!$A$9:$A$19,"Period 7 (April – June 2022)",'Demo and Services'!$E$9:$E$19,"new",'Demo and Services'!$AN$9:$AN$19,"&lt;&gt;")</f>
        <v>0</v>
      </c>
      <c r="Z74" s="377"/>
      <c r="AA74" s="160"/>
      <c r="AB74" s="378">
        <f>COUNTIFS('Demo and Services'!$A$9:$A$19,"Period 8 (July – September 2022)",'Demo and Services'!$E$9:$E$19,"new",'Demo and Services'!$AN$9:$AN$19,"&lt;&gt;")</f>
        <v>0</v>
      </c>
      <c r="AC74" s="377"/>
      <c r="AD74" s="158"/>
      <c r="AE74" s="81"/>
      <c r="CI74"/>
      <c r="CJ74"/>
      <c r="CK74"/>
      <c r="CL74"/>
      <c r="CM74"/>
    </row>
    <row r="75" spans="1:91" s="2" customFormat="1" outlineLevel="1" x14ac:dyDescent="0.35">
      <c r="A75" s="68"/>
      <c r="B75" s="379" t="s">
        <v>42</v>
      </c>
      <c r="C75" s="379"/>
      <c r="D75" s="379"/>
      <c r="E75" s="379"/>
      <c r="F75" s="381"/>
      <c r="G75" s="382"/>
      <c r="H75" s="161" t="str">
        <f>IF($D$5="Program Budget",ROUND('Demo and Services'!AO9*AJ9,0),IF(AND($D$5="Staff Salary",$D$7="Total"),ROUND(SUM('Demo and Services'!AO9:AO20)*AJ30,0),IF(AND($D$5="Staff Salary",$D$7="Individual"),ROUND(SUM(IF(AJ18="",0,AJ18*'Demo and Services'!AO9),IF(AJ19="",0,AJ19*'Demo and Services'!AO10),IF(AJ20="",0,AJ20*'Demo and Services'!AO11),IF(AJ21="",0,AJ21*'Demo and Services'!AO12),IF(AJ22="",0,AJ22*'Demo and Services'!AO13),IF(AJ23="",0,AJ23*'Demo and Services'!AO14),IF(AJ24="",0,AJ24*'Demo and Services'!AO15),IF(AJ25="",0,AJ25*'Demo and Services'!AO16),IF(AJ26="",0,AJ26*'Demo and Services'!AO17),IF(AJ27="",0,AJ27*'Demo and Services'!AO18),IF(AJ28="",0,AJ28*'Demo and Services'!AO19),IF(AJ29="",0,AJ29*'Demo and Services'!AO20)),0),"")))</f>
        <v/>
      </c>
      <c r="I75" s="160"/>
      <c r="J75" s="378" t="str">
        <f>IF($D$5="Program Budget",ROUND('Demo and Services'!AO21*AJ9,0),IF(AND($D$5="Staff Salary",$D$7="Total"),ROUND(SUM('Demo and Services'!AO21:AO32)*AJ30,0),IF(AND($D$5="Staff Salary",$D$7="Individual"),ROUND(SUM(IF(AJ18="",0,AJ18*'Demo and Services'!AO21),IF(AJ19="",0,AJ19*'Demo and Services'!AO22),IF(AJ20="",0,AJ20*'Demo and Services'!AO23),IF(AJ21="",0,AJ21*'Demo and Services'!AO24),IF(AJ22="",0,AJ22*'Demo and Services'!AO25),IF(AJ23="",0,AJ23*'Demo and Services'!AO26),IF(AJ24="",0,AJ24*'Demo and Services'!AO27),IF(AJ25="",0,AJ25*'Demo and Services'!AO28),IF(AJ26="",0,AJ26*'Demo and Services'!AO29),IF(AJ27="",0,AJ27*'Demo and Services'!AO30),IF(AJ28="",0,AJ28*'Demo and Services'!AO31),IF(AJ29="",0,AJ29*'Demo and Services'!AO32)),0),"")))</f>
        <v/>
      </c>
      <c r="K75" s="377"/>
      <c r="L75" s="160"/>
      <c r="M75" s="378" t="str">
        <f>IF($D$5="Program Budget",ROUND('Demo and Services'!AO33*AJ9,0),IF(AND($D$5="Staff Salary",$D$7="Total"),ROUND(SUM('Demo and Services'!AO33:AO44)*AJ30,0),IF(AND($D$5="Staff Salary",$D$7="Individual"),ROUND(SUM(IF(AJ18="",0,AJ18*'Demo and Services'!AO33),IF(AJ19="",0,AJ19*'Demo and Services'!AO34),IF(AJ20="",0,AJ20*'Demo and Services'!AO35),IF(AJ21="",0,AJ21*'Demo and Services'!AO36),IF(AJ22="",0,AJ22*'Demo and Services'!AO37),IF(AJ23="",0,AJ23*'Demo and Services'!AO38),IF(AJ24="",0,AJ24*'Demo and Services'!AO39),IF(AJ25="",0,AJ25*'Demo and Services'!AO40),IF(AJ26="",0,AJ26*'Demo and Services'!AO41),IF(AJ27="",0,AJ27*'Demo and Services'!AO42),IF(AJ28="",0,AJ28*'Demo and Services'!AO43),IF(AJ29="",0,AJ29*'Demo and Services'!AO44)),0),"")))</f>
        <v/>
      </c>
      <c r="N75" s="377"/>
      <c r="O75" s="160"/>
      <c r="P75" s="378" t="str">
        <f>IF($D$5="Program Budget",ROUND('Demo and Services'!AO45*AJ9,0),IF(AND($D$5="Staff Salary",$D$7="Total"),ROUND(SUM('Demo and Services'!AO45:AO56)*AJ30,0),IF(AND($D$5="Staff Salary",$D$7="Individual"),ROUND(SUM(IF(AJ18="",0,AJ18*'Demo and Services'!AO45),IF(AJ19="",0,AJ19*'Demo and Services'!AO46),IF(AJ20="",0,AJ20*'Demo and Services'!AO47),IF(AJ21="",0,AJ21*'Demo and Services'!AO48),IF(AJ22="",0,AJ22*'Demo and Services'!AO49),IF(AJ23="",0,AJ23*'Demo and Services'!AO50),IF(AJ24="",0,AJ24*'Demo and Services'!AO51),IF(AJ25="",0,AJ25*'Demo and Services'!AO52),IF(AJ26="",0,AJ26*'Demo and Services'!AO53),IF(AJ27="",0,AJ27*'Demo and Services'!AO54),IF(AJ28="",0,AJ28*'Demo and Services'!AO55),IF(AJ29="",0,AJ29*'Demo and Services'!AO56)),0),"")))</f>
        <v/>
      </c>
      <c r="Q75" s="377"/>
      <c r="R75" s="160"/>
      <c r="S75" s="378">
        <f>COUNTIFS('Demo and Services'!$A$9:$A$19,"Period 5 (October – December 2021)",'Demo and Services'!$E$9:$E$19,"new",'Demo and Services'!$AO$9:$AO$19,"&lt;&gt;")</f>
        <v>0</v>
      </c>
      <c r="T75" s="377"/>
      <c r="U75" s="160"/>
      <c r="V75" s="378">
        <f>COUNTIFS('Demo and Services'!$A$9:$A$19,"Period 6 (January – March 2022)",'Demo and Services'!$E$9:$E$19,"new",'Demo and Services'!$AO$9:$AO$19,"&lt;&gt;")</f>
        <v>0</v>
      </c>
      <c r="W75" s="377"/>
      <c r="X75" s="160"/>
      <c r="Y75" s="378">
        <f>COUNTIFS('Demo and Services'!$A$9:$A$19,"Period 7 (April – June 2022)",'Demo and Services'!$E$9:$E$19,"new",'Demo and Services'!$AO$9:$AO$19,"&lt;&gt;")</f>
        <v>0</v>
      </c>
      <c r="Z75" s="377"/>
      <c r="AA75" s="160"/>
      <c r="AB75" s="378">
        <f>COUNTIFS('Demo and Services'!$A$9:$A$19,"Period 8 (July – September 2022)",'Demo and Services'!$E$9:$E$19,"new",'Demo and Services'!$AO$9:$AO$19,"&lt;&gt;")</f>
        <v>0</v>
      </c>
      <c r="AC75" s="377"/>
      <c r="AD75" s="158"/>
      <c r="AE75" s="81"/>
      <c r="CI75"/>
      <c r="CJ75"/>
      <c r="CK75"/>
      <c r="CL75"/>
      <c r="CM75"/>
    </row>
    <row r="76" spans="1:91" s="2" customFormat="1" outlineLevel="1" x14ac:dyDescent="0.35">
      <c r="A76" s="68"/>
      <c r="B76" s="379" t="s">
        <v>42</v>
      </c>
      <c r="C76" s="379"/>
      <c r="D76" s="379"/>
      <c r="E76" s="379"/>
      <c r="F76" s="381"/>
      <c r="G76" s="382"/>
      <c r="H76" s="161" t="str">
        <f>IF($D$5="Program Budget",ROUND('Demo and Services'!AP9*AJ9,0),IF(AND($D$5="Staff Salary",$D$7="Total"),ROUND(SUM('Demo and Services'!AP9:AP20)*AJ30,0),IF(AND($D$5="Staff Salary",$D$7="Individual"),ROUND(SUM(IF(AJ18="",0,AJ18*'Demo and Services'!AP9),IF(AJ19="",0,AJ19*'Demo and Services'!AP10),IF(AJ20="",0,AJ20*'Demo and Services'!AP11),IF(AJ21="",0,AJ21*'Demo and Services'!AP12),IF(AJ22="",0,AJ22*'Demo and Services'!AP13),IF(AJ23="",0,AJ23*'Demo and Services'!AP14),IF(AJ24="",0,AJ24*'Demo and Services'!AP15),IF(AJ25="",0,AJ25*'Demo and Services'!AP16),IF(AJ26="",0,AJ26*'Demo and Services'!AP17),IF(AJ27="",0,AJ27*'Demo and Services'!AP18),IF(AJ28="",0,AJ28*'Demo and Services'!AP19),IF(AJ29="",0,AJ29*'Demo and Services'!AP20)),0),"")))</f>
        <v/>
      </c>
      <c r="I76" s="160"/>
      <c r="J76" s="378" t="str">
        <f>IF($D$5="Program Budget",ROUND('Demo and Services'!AP21*AJ9,0),IF(AND($D$5="Staff Salary",$D$7="Total"),ROUND(SUM('Demo and Services'!AP21:AP32)*AJ30,0),IF(AND($D$5="Staff Salary",$D$7="Individual"),ROUND(SUM(IF(AJ18="",0,AJ18*'Demo and Services'!AP21),IF(AJ19="",0,AJ19*'Demo and Services'!AP22),IF(AJ20="",0,AJ20*'Demo and Services'!AP23),IF(AJ21="",0,AJ21*'Demo and Services'!AP24),IF(AJ22="",0,AJ22*'Demo and Services'!AP25),IF(AJ23="",0,AJ23*'Demo and Services'!AP26),IF(AJ24="",0,AJ24*'Demo and Services'!AP27),IF(AJ25="",0,AJ25*'Demo and Services'!AP28),IF(AJ26="",0,AJ26*'Demo and Services'!AP29),IF(AJ27="",0,AJ27*'Demo and Services'!AP30),IF(AJ28="",0,AJ28*'Demo and Services'!AP31),IF(AJ29="",0,AJ29*'Demo and Services'!AP32)),0),"")))</f>
        <v/>
      </c>
      <c r="K76" s="377"/>
      <c r="L76" s="160"/>
      <c r="M76" s="378" t="str">
        <f>IF($D$5="Program Budget",ROUND('Demo and Services'!AP33*AJ9,0),IF(AND($D$5="Staff Salary",$D$7="Total"),ROUND(SUM('Demo and Services'!AP33:AP44)*AJ30,0),IF(AND($D$5="Staff Salary",$D$7="Individual"),ROUND(SUM(IF(AJ18="",0,AJ18*'Demo and Services'!AP33),IF(AJ19="",0,AJ19*'Demo and Services'!AP34),IF(AJ20="",0,AJ20*'Demo and Services'!AP35),IF(AJ21="",0,AJ21*'Demo and Services'!AP36),IF(AJ22="",0,AJ22*'Demo and Services'!AP37),IF(AJ23="",0,AJ23*'Demo and Services'!AP38),IF(AJ24="",0,AJ24*'Demo and Services'!AP39),IF(AJ25="",0,AJ25*'Demo and Services'!AP40),IF(AJ26="",0,AJ26*'Demo and Services'!AP41),IF(AJ27="",0,AJ27*'Demo and Services'!AP42),IF(AJ28="",0,AJ28*'Demo and Services'!AP43),IF(AJ29="",0,AJ29*'Demo and Services'!AP44)),0),"")))</f>
        <v/>
      </c>
      <c r="N76" s="377"/>
      <c r="O76" s="160"/>
      <c r="P76" s="378" t="str">
        <f>IF($D$5="Program Budget",ROUND('Demo and Services'!AP45*AJ9,0),IF(AND($D$5="Staff Salary",$D$7="Total"),ROUND(SUM('Demo and Services'!AP45:AP56)*AJ30,0),IF(AND($D$5="Staff Salary",$D$7="Individual"),ROUND(SUM(IF(AJ18="",0,AJ18*'Demo and Services'!AP45),IF(AJ19="",0,AJ19*'Demo and Services'!AP46),IF(AJ20="",0,AJ20*'Demo and Services'!AP47),IF(AJ21="",0,AJ21*'Demo and Services'!AP48),IF(AJ22="",0,AJ22*'Demo and Services'!AP49),IF(AJ23="",0,AJ23*'Demo and Services'!AP50),IF(AJ24="",0,AJ24*'Demo and Services'!AP51),IF(AJ25="",0,AJ25*'Demo and Services'!AP52),IF(AJ26="",0,AJ26*'Demo and Services'!AP53),IF(AJ27="",0,AJ27*'Demo and Services'!AP54),IF(AJ28="",0,AJ28*'Demo and Services'!AP55),IF(AJ29="",0,AJ29*'Demo and Services'!AP56)),0),"")))</f>
        <v/>
      </c>
      <c r="Q76" s="377"/>
      <c r="R76" s="160"/>
      <c r="S76" s="378">
        <f>COUNTIFS('Demo and Services'!$A$9:$A$19,"Period 5 (October – December 2021)",'Demo and Services'!$E$9:$E$19,"new",'Demo and Services'!$AP$9:$AP$19,"&lt;&gt;")</f>
        <v>0</v>
      </c>
      <c r="T76" s="377"/>
      <c r="U76" s="160"/>
      <c r="V76" s="378">
        <f>COUNTIFS('Demo and Services'!$A$9:$A$19,"Period 6 (January – March 2022)",'Demo and Services'!$E$9:$E$19,"new",'Demo and Services'!$AP$9:$AP$19,"&lt;&gt;")</f>
        <v>0</v>
      </c>
      <c r="W76" s="377"/>
      <c r="X76" s="160"/>
      <c r="Y76" s="378">
        <f>COUNTIFS('Demo and Services'!$A$9:$A$19,"Period 7 (April – June 2022)",'Demo and Services'!$E$9:$E$19,"new",'Demo and Services'!$AP$9:$AP$19,"&lt;&gt;")</f>
        <v>0</v>
      </c>
      <c r="Z76" s="377"/>
      <c r="AA76" s="160"/>
      <c r="AB76" s="378">
        <f>COUNTIFS('Demo and Services'!$A$9:$A$19,"Period 8 (July – September 2022)",'Demo and Services'!$E$9:$E$19,"new",'Demo and Services'!$AP$9:$AP$19,"&lt;&gt;")</f>
        <v>0</v>
      </c>
      <c r="AC76" s="377"/>
      <c r="AD76" s="158"/>
      <c r="AE76" s="81"/>
      <c r="CI76"/>
      <c r="CJ76"/>
      <c r="CK76"/>
      <c r="CL76"/>
      <c r="CM76"/>
    </row>
    <row r="77" spans="1:91" s="2" customFormat="1" outlineLevel="1" x14ac:dyDescent="0.35">
      <c r="A77" s="68"/>
      <c r="B77" s="379" t="s">
        <v>42</v>
      </c>
      <c r="C77" s="379"/>
      <c r="D77" s="379"/>
      <c r="E77" s="379"/>
      <c r="F77" s="381"/>
      <c r="G77" s="382"/>
      <c r="H77" s="161" t="str">
        <f>IF($D$5="Program Budget",ROUND('Demo and Services'!AQ9*AJ9,0),IF(AND($D$5="Staff Salary",$D$7="Total"),ROUND(SUM('Demo and Services'!AQ9:AQ20)*AJ30,0),IF(AND($D$5="Staff Salary",$D$7="Individual"),ROUND(SUM(IF(AJ18="",0,AJ18*'Demo and Services'!AQ9),IF(AJ19="",0,AJ19*'Demo and Services'!AQ10),IF(AJ20="",0,AJ20*'Demo and Services'!AQ11),IF(AJ21="",0,AJ21*'Demo and Services'!AQ12),IF(AJ22="",0,AJ22*'Demo and Services'!AQ13),IF(AJ23="",0,AJ23*'Demo and Services'!AQ14),IF(AJ24="",0,AJ24*'Demo and Services'!AQ15),IF(AJ25="",0,AJ25*'Demo and Services'!AQ16),IF(AJ26="",0,AJ26*'Demo and Services'!AQ17),IF(AJ27="",0,AJ27*'Demo and Services'!AQ18),IF(AJ28="",0,AJ28*'Demo and Services'!AQ19),IF(AJ29="",0,AJ29*'Demo and Services'!AQ20)),0),"")))</f>
        <v/>
      </c>
      <c r="I77" s="160"/>
      <c r="J77" s="378" t="str">
        <f>IF($D$5="Program Budget",ROUND('Demo and Services'!AQ21*AJ9,0),IF(AND($D$5="Staff Salary",$D$7="Total"),ROUND(SUM('Demo and Services'!AQ21:AQ32)*AJ30,0),IF(AND($D$5="Staff Salary",$D$7="Individual"),ROUND(SUM(IF(AJ18="",0,AJ18*'Demo and Services'!AQ21),IF(AJ19="",0,AJ19*'Demo and Services'!AQ22),IF(AJ20="",0,AJ20*'Demo and Services'!AQ23),IF(AJ21="",0,AJ21*'Demo and Services'!AQ24),IF(AJ22="",0,AJ22*'Demo and Services'!AQ25),IF(AJ23="",0,AJ23*'Demo and Services'!AQ26),IF(AJ24="",0,AJ24*'Demo and Services'!AQ27),IF(AJ25="",0,AJ25*'Demo and Services'!AQ28),IF(AJ26="",0,AJ26*'Demo and Services'!AQ29),IF(AJ27="",0,AJ27*'Demo and Services'!AQ30),IF(AJ28="",0,AJ28*'Demo and Services'!AQ31),IF(AJ29="",0,AJ29*'Demo and Services'!AQ32)),0),"")))</f>
        <v/>
      </c>
      <c r="K77" s="377"/>
      <c r="L77" s="160"/>
      <c r="M77" s="378" t="str">
        <f>IF($D$5="Program Budget",ROUND('Demo and Services'!AQ33*AJ9,0),IF(AND($D$5="Staff Salary",$D$7="Total"),ROUND(SUM('Demo and Services'!AQ33:AQ44)*AJ30,0),IF(AND($D$5="Staff Salary",$D$7="Individual"),ROUND(SUM(IF(AJ18="",0,AJ18*'Demo and Services'!AQ33),IF(AJ19="",0,AJ19*'Demo and Services'!AQ34),IF(AJ20="",0,AJ20*'Demo and Services'!AQ35),IF(AJ21="",0,AJ21*'Demo and Services'!AQ36),IF(AJ22="",0,AJ22*'Demo and Services'!AQ37),IF(AJ23="",0,AJ23*'Demo and Services'!AQ38),IF(AJ24="",0,AJ24*'Demo and Services'!AQ39),IF(AJ25="",0,AJ25*'Demo and Services'!AQ40),IF(AJ26="",0,AJ26*'Demo and Services'!AQ41),IF(AJ27="",0,AJ27*'Demo and Services'!AQ42),IF(AJ28="",0,AJ28*'Demo and Services'!AQ43),IF(AJ29="",0,AJ29*'Demo and Services'!AQ44)),0),"")))</f>
        <v/>
      </c>
      <c r="N77" s="377"/>
      <c r="O77" s="160"/>
      <c r="P77" s="378" t="str">
        <f>IF($D$5="Program Budget",ROUND('Demo and Services'!AQ45*AJ9,0),IF(AND($D$5="Staff Salary",$D$7="Total"),ROUND(SUM('Demo and Services'!AQ45:AQ56)*AJ30,0),IF(AND($D$5="Staff Salary",$D$7="Individual"),ROUND(SUM(IF(AJ18="",0,AJ18*'Demo and Services'!AQ45),IF(AJ19="",0,AJ19*'Demo and Services'!AQ46),IF(AJ20="",0,AJ20*'Demo and Services'!AQ47),IF(AJ21="",0,AJ21*'Demo and Services'!AQ48),IF(AJ22="",0,AJ22*'Demo and Services'!AQ49),IF(AJ23="",0,AJ23*'Demo and Services'!AQ50),IF(AJ24="",0,AJ24*'Demo and Services'!AQ51),IF(AJ25="",0,AJ25*'Demo and Services'!AQ52),IF(AJ26="",0,AJ26*'Demo and Services'!AQ53),IF(AJ27="",0,AJ27*'Demo and Services'!AQ54),IF(AJ28="",0,AJ28*'Demo and Services'!AQ55),IF(AJ29="",0,AJ29*'Demo and Services'!AQ56)),0),"")))</f>
        <v/>
      </c>
      <c r="Q77" s="377"/>
      <c r="R77" s="160"/>
      <c r="S77" s="378">
        <f>COUNTIFS('Demo and Services'!$A$9:$A$19,"Period 5 (October – December 2021)",'Demo and Services'!$E$9:$E$19,"new",'Demo and Services'!$AQ$9:$AQ$19,"&lt;&gt;")</f>
        <v>0</v>
      </c>
      <c r="T77" s="377"/>
      <c r="U77" s="160"/>
      <c r="V77" s="378">
        <f>COUNTIFS('Demo and Services'!$A$9:$A$19,"Period 6 (January – March 2022)",'Demo and Services'!$E$9:$E$19,"new",'Demo and Services'!$AQ$9:$AQ$19,"&lt;&gt;")</f>
        <v>0</v>
      </c>
      <c r="W77" s="377"/>
      <c r="X77" s="160"/>
      <c r="Y77" s="378">
        <f>COUNTIFS('Demo and Services'!$A$9:$A$19,"Period 7 (April – June 2022)",'Demo and Services'!$E$9:$E$19,"new",'Demo and Services'!$AQ$9:$AQ$19,"&lt;&gt;")</f>
        <v>0</v>
      </c>
      <c r="Z77" s="377"/>
      <c r="AA77" s="160"/>
      <c r="AB77" s="378">
        <f>COUNTIFS('Demo and Services'!$A$9:$A$19,"Period 8 (July – September 2022)",'Demo and Services'!$E$9:$E$19,"new",'Demo and Services'!$AQ$9:$AQ$19,"&lt;&gt;")</f>
        <v>0</v>
      </c>
      <c r="AC77" s="377"/>
      <c r="AD77" s="158"/>
      <c r="AE77" s="81"/>
      <c r="CI77"/>
      <c r="CJ77"/>
      <c r="CK77"/>
      <c r="CL77"/>
      <c r="CM77"/>
    </row>
    <row r="78" spans="1:91" s="2" customFormat="1" outlineLevel="1" x14ac:dyDescent="0.35">
      <c r="A78" s="68"/>
      <c r="B78" s="379" t="s">
        <v>42</v>
      </c>
      <c r="C78" s="379"/>
      <c r="D78" s="379"/>
      <c r="E78" s="379"/>
      <c r="F78" s="381"/>
      <c r="G78" s="382"/>
      <c r="H78" s="161" t="str">
        <f>IF($D$5="Program Budget",ROUND('Demo and Services'!AR9*AJ9,0),IF(AND($D$5="Staff Salary",$D$7="Total"),ROUND(SUM('Demo and Services'!AR9:AR20)*AJ30,0),IF(AND($D$5="Staff Salary",$D$7="Individual"),ROUND(SUM(IF(AJ18="",0,AJ18*'Demo and Services'!AR9),IF(AJ19="",0,AJ19*'Demo and Services'!AR10),IF(AJ20="",0,AJ20*'Demo and Services'!AR11),IF(AJ21="",0,AJ21*'Demo and Services'!AR12),IF(AJ22="",0,AJ22*'Demo and Services'!AR13),IF(AJ23="",0,AJ23*'Demo and Services'!AR14),IF(AJ24="",0,AJ24*'Demo and Services'!AR15),IF(AJ25="",0,AJ25*'Demo and Services'!AR16),IF(AJ26="",0,AJ26*'Demo and Services'!AR17),IF(AJ27="",0,AJ27*'Demo and Services'!AR18),IF(AJ28="",0,AJ28*'Demo and Services'!AR19),IF(AJ29="",0,AJ29*'Demo and Services'!AR20)),0),"")))</f>
        <v/>
      </c>
      <c r="I78" s="160"/>
      <c r="J78" s="378" t="str">
        <f>IF($D$5="Program Budget",ROUND('Demo and Services'!AR21*AJ9,0),IF(AND($D$5="Staff Salary",$D$7="Total"),ROUND(SUM('Demo and Services'!AR21:AR32)*AJ30,0),IF(AND($D$5="Staff Salary",$D$7="Individual"),ROUND(SUM(IF(AJ18="",0,AJ18*'Demo and Services'!AR21),IF(AJ19="",0,AJ19*'Demo and Services'!AR22),IF(AJ20="",0,AJ20*'Demo and Services'!AR23),IF(AJ21="",0,AJ21*'Demo and Services'!AR24),IF(AJ22="",0,AJ22*'Demo and Services'!AR25),IF(AJ23="",0,AJ23*'Demo and Services'!AR26),IF(AJ24="",0,AJ24*'Demo and Services'!AR27),IF(AJ25="",0,AJ25*'Demo and Services'!AR28),IF(AJ26="",0,AJ26*'Demo and Services'!AR29),IF(AJ27="",0,AJ27*'Demo and Services'!AR30),IF(AJ28="",0,AJ28*'Demo and Services'!AR31),IF(AJ29="",0,AJ29*'Demo and Services'!AR32)),0),"")))</f>
        <v/>
      </c>
      <c r="K78" s="377"/>
      <c r="L78" s="160"/>
      <c r="M78" s="378" t="str">
        <f>IF($D$5="Program Budget",ROUND('Demo and Services'!AR33*AJ9,0),IF(AND($D$5="Staff Salary",$D$7="Total"),ROUND(SUM('Demo and Services'!AR33:AR44)*AJ30,0),IF(AND($D$5="Staff Salary",$D$7="Individual"),ROUND(SUM(IF(AJ18="",0,AJ18*'Demo and Services'!AR33),IF(AJ19="",0,AJ19*'Demo and Services'!AR34),IF(AJ20="",0,AJ20*'Demo and Services'!AR35),IF(AJ21="",0,AJ21*'Demo and Services'!AR36),IF(AJ22="",0,AJ22*'Demo and Services'!AR37),IF(AJ23="",0,AJ23*'Demo and Services'!AR38),IF(AJ24="",0,AJ24*'Demo and Services'!AR39),IF(AJ25="",0,AJ25*'Demo and Services'!AR40),IF(AJ26="",0,AJ26*'Demo and Services'!AR41),IF(AJ27="",0,AJ27*'Demo and Services'!AR42),IF(AJ28="",0,AJ28*'Demo and Services'!AR43),IF(AJ29="",0,AJ29*'Demo and Services'!AR44)),0),"")))</f>
        <v/>
      </c>
      <c r="N78" s="377"/>
      <c r="O78" s="160"/>
      <c r="P78" s="378" t="str">
        <f>IF($D$5="Program Budget",ROUND('Demo and Services'!AR45*AJ9,0),IF(AND($D$5="Staff Salary",$D$7="Total"),ROUND(SUM('Demo and Services'!AR45:AR56)*AJ30,0),IF(AND($D$5="Staff Salary",$D$7="Individual"),ROUND(SUM(IF(AJ18="",0,AJ18*'Demo and Services'!AR45),IF(AJ19="",0,AJ19*'Demo and Services'!AR46),IF(AJ20="",0,AJ20*'Demo and Services'!AR47),IF(AJ21="",0,AJ21*'Demo and Services'!AR48),IF(AJ22="",0,AJ22*'Demo and Services'!AR49),IF(AJ23="",0,AJ23*'Demo and Services'!AR50),IF(AJ24="",0,AJ24*'Demo and Services'!AR51),IF(AJ25="",0,AJ25*'Demo and Services'!AR52),IF(AJ26="",0,AJ26*'Demo and Services'!AR53),IF(AJ27="",0,AJ27*'Demo and Services'!AR54),IF(AJ28="",0,AJ28*'Demo and Services'!AR55),IF(AJ29="",0,AJ29*'Demo and Services'!AR56)),0),"")))</f>
        <v/>
      </c>
      <c r="Q78" s="377"/>
      <c r="R78" s="160"/>
      <c r="S78" s="378">
        <f>COUNTIFS('Demo and Services'!$A$9:$A$19,"Period 5 (October – December 2021)",'Demo and Services'!$E$9:$E$19,"new",'Demo and Services'!$AR$9:$AR$19,"&lt;&gt;")</f>
        <v>0</v>
      </c>
      <c r="T78" s="377"/>
      <c r="U78" s="160"/>
      <c r="V78" s="378">
        <f>COUNTIFS('Demo and Services'!$A$9:$A$19,"Period 6 (January – March 2022)",'Demo and Services'!$E$9:$E$19,"new",'Demo and Services'!$AR$9:$AR$19,"&lt;&gt;")</f>
        <v>0</v>
      </c>
      <c r="W78" s="377"/>
      <c r="X78" s="160"/>
      <c r="Y78" s="378">
        <f>COUNTIFS('Demo and Services'!$A$9:$A$19,"Period 7 (April – June 2022)",'Demo and Services'!$E$9:$E$19,"new",'Demo and Services'!$AR$9:$AR$19,"&lt;&gt;")</f>
        <v>0</v>
      </c>
      <c r="Z78" s="377"/>
      <c r="AA78" s="160"/>
      <c r="AB78" s="378">
        <f>COUNTIFS('Demo and Services'!$A$9:$A$19,"Period 8 (July – September 2022)",'Demo and Services'!$E$9:$E$19,"new",'Demo and Services'!$AR$9:$AR$19,"&lt;&gt;")</f>
        <v>0</v>
      </c>
      <c r="AC78" s="377"/>
      <c r="AD78" s="158"/>
      <c r="AE78" s="81"/>
      <c r="CI78"/>
      <c r="CJ78"/>
      <c r="CK78"/>
      <c r="CL78"/>
      <c r="CM78"/>
    </row>
    <row r="79" spans="1:91" s="2" customFormat="1" outlineLevel="1" x14ac:dyDescent="0.35">
      <c r="A79" s="68"/>
      <c r="B79" s="379" t="s">
        <v>42</v>
      </c>
      <c r="C79" s="379"/>
      <c r="D79" s="379"/>
      <c r="E79" s="379"/>
      <c r="F79" s="381"/>
      <c r="G79" s="382"/>
      <c r="H79" s="161" t="str">
        <f>IF($D$5="Program Budget",ROUND('Demo and Services'!AS9*AJ9,0),IF(AND($D$5="Staff Salary",$D$7="Total"),ROUND(SUM('Demo and Services'!AS9:AS20)*AJ30,0),IF(AND($D$5="Staff Salary",$D$7="Individual"),ROUND(SUM(IF(AJ18="",0,AJ18*'Demo and Services'!AS9),IF(AJ19="",0,AJ19*'Demo and Services'!AS10),IF(AJ20="",0,AJ20*'Demo and Services'!AS11),IF(AJ21="",0,AJ21*'Demo and Services'!AS12),IF(AJ22="",0,AJ22*'Demo and Services'!AS13),IF(AJ23="",0,AJ23*'Demo and Services'!AS14),IF(AJ24="",0,AJ24*'Demo and Services'!AS15),IF(AJ25="",0,AJ25*'Demo and Services'!AS16),IF(AJ26="",0,AJ26*'Demo and Services'!AS17),IF(AJ27="",0,AJ27*'Demo and Services'!AS18),IF(AJ28="",0,AJ28*'Demo and Services'!AS19),IF(AJ29="",0,AJ29*'Demo and Services'!AS20)),0),"")))</f>
        <v/>
      </c>
      <c r="I79" s="160"/>
      <c r="J79" s="378" t="str">
        <f>IF($D$5="Program Budget",ROUND('Demo and Services'!AS21*AJ9,0),IF(AND($D$5="Staff Salary",$D$7="Total"),ROUND(SUM('Demo and Services'!AS21:AS32)*AJ30,0),IF(AND($D$5="Staff Salary",$D$7="Individual"),ROUND(SUM(IF(AJ18="",0,AJ18*'Demo and Services'!AS21),IF(AJ19="",0,AJ19*'Demo and Services'!AS22),IF(AJ20="",0,AJ20*'Demo and Services'!AS23),IF(AJ21="",0,AJ21*'Demo and Services'!AS24),IF(AJ22="",0,AJ22*'Demo and Services'!AS25),IF(AJ23="",0,AJ23*'Demo and Services'!AS26),IF(AJ24="",0,AJ24*'Demo and Services'!AS27),IF(AJ25="",0,AJ25*'Demo and Services'!AS28),IF(AJ26="",0,AJ26*'Demo and Services'!AS29),IF(AJ27="",0,AJ27*'Demo and Services'!AS30),IF(AJ28="",0,AJ28*'Demo and Services'!AS31),IF(AJ29="",0,AJ29*'Demo and Services'!AS32)),0),"")))</f>
        <v/>
      </c>
      <c r="K79" s="377"/>
      <c r="L79" s="160"/>
      <c r="M79" s="378" t="str">
        <f>IF($D$5="Program Budget",ROUND('Demo and Services'!AS33*AJ9,0),IF(AND($D$5="Staff Salary",$D$7="Total"),ROUND(SUM('Demo and Services'!AS33:AS44)*AJ30,0),IF(AND($D$5="Staff Salary",$D$7="Individual"),ROUND(SUM(IF(AJ18="",0,AJ18*'Demo and Services'!AS33),IF(AJ19="",0,AJ19*'Demo and Services'!AS34),IF(AJ20="",0,AJ20*'Demo and Services'!AS35),IF(AJ21="",0,AJ21*'Demo and Services'!AS36),IF(AJ22="",0,AJ22*'Demo and Services'!AS37),IF(AJ23="",0,AJ23*'Demo and Services'!AS38),IF(AJ24="",0,AJ24*'Demo and Services'!AS39),IF(AJ25="",0,AJ25*'Demo and Services'!AS40),IF(AJ26="",0,AJ26*'Demo and Services'!AS41),IF(AJ27="",0,AJ27*'Demo and Services'!AS42),IF(AJ28="",0,AJ28*'Demo and Services'!AS43),IF(AJ29="",0,AJ29*'Demo and Services'!AS44)),0),"")))</f>
        <v/>
      </c>
      <c r="N79" s="377"/>
      <c r="O79" s="160"/>
      <c r="P79" s="378" t="str">
        <f>IF($D$5="Program Budget",ROUND('Demo and Services'!AS45*AJ9,0),IF(AND($D$5="Staff Salary",$D$7="Total"),ROUND(SUM('Demo and Services'!AS45:AS56)*AJ30,0),IF(AND($D$5="Staff Salary",$D$7="Individual"),ROUND(SUM(IF(AJ18="",0,AJ18*'Demo and Services'!AS45),IF(AJ19="",0,AJ19*'Demo and Services'!AS46),IF(AJ20="",0,AJ20*'Demo and Services'!AS47),IF(AJ21="",0,AJ21*'Demo and Services'!AS48),IF(AJ22="",0,AJ22*'Demo and Services'!AS49),IF(AJ23="",0,AJ23*'Demo and Services'!AS50),IF(AJ24="",0,AJ24*'Demo and Services'!AS51),IF(AJ25="",0,AJ25*'Demo and Services'!AS52),IF(AJ26="",0,AJ26*'Demo and Services'!AS53),IF(AJ27="",0,AJ27*'Demo and Services'!AS54),IF(AJ28="",0,AJ28*'Demo and Services'!AS55),IF(AJ29="",0,AJ29*'Demo and Services'!AS56)),0),"")))</f>
        <v/>
      </c>
      <c r="Q79" s="377"/>
      <c r="R79" s="160"/>
      <c r="S79" s="378">
        <f>COUNTIFS('Demo and Services'!$A$9:$A$19,"Period 5 (October – December 2021)",'Demo and Services'!$E$9:$E$19,"new",'Demo and Services'!$AS$9:$AS$19,"&lt;&gt;")</f>
        <v>0</v>
      </c>
      <c r="T79" s="377"/>
      <c r="U79" s="160"/>
      <c r="V79" s="378">
        <f>COUNTIFS('Demo and Services'!$A$9:$A$19,"Period 6 (January – March 2022)",'Demo and Services'!$E$9:$E$19,"new",'Demo and Services'!$AS$9:$AS$19,"&lt;&gt;")</f>
        <v>0</v>
      </c>
      <c r="W79" s="377"/>
      <c r="X79" s="160"/>
      <c r="Y79" s="378">
        <f>COUNTIFS('Demo and Services'!$A$9:$A$19,"Period 7 (April – June 2022)",'Demo and Services'!$E$9:$E$19,"new",'Demo and Services'!$AS$9:$AS$19,"&lt;&gt;")</f>
        <v>0</v>
      </c>
      <c r="Z79" s="377"/>
      <c r="AA79" s="160"/>
      <c r="AB79" s="378">
        <f>COUNTIFS('Demo and Services'!$A$9:$A$19,"Period 8 (July – September 2022)",'Demo and Services'!$E$9:$E$19,"new",'Demo and Services'!$AS$9:$AS$19,"&lt;&gt;")</f>
        <v>0</v>
      </c>
      <c r="AC79" s="377"/>
      <c r="AD79" s="158"/>
      <c r="AE79" s="81"/>
      <c r="CI79"/>
      <c r="CJ79"/>
      <c r="CK79"/>
      <c r="CL79"/>
      <c r="CM79"/>
    </row>
    <row r="80" spans="1:91" s="2" customFormat="1" outlineLevel="1" x14ac:dyDescent="0.35">
      <c r="A80" s="68"/>
      <c r="B80" s="379" t="s">
        <v>42</v>
      </c>
      <c r="C80" s="379"/>
      <c r="D80" s="379"/>
      <c r="E80" s="379"/>
      <c r="F80" s="381"/>
      <c r="G80" s="382"/>
      <c r="H80" s="161" t="str">
        <f>IF($D$5="Program Budget",ROUND('Demo and Services'!AT9*AJ9,0),IF(AND($D$5="Staff Salary",$D$7="Total"),ROUND(SUM('Demo and Services'!AT9:AT20)*AJ30,0),IF(AND($D$5="Staff Salary",$D$7="Individual"),ROUND(SUM(IF(AJ18="",0,AJ18*'Demo and Services'!AT9),IF(AJ19="",0,AJ19*'Demo and Services'!AT10),IF(AJ20="",0,AJ20*'Demo and Services'!AT11),IF(AJ21="",0,AJ21*'Demo and Services'!AT12),IF(AJ22="",0,AJ22*'Demo and Services'!AT13),IF(AJ23="",0,AJ23*'Demo and Services'!AT14),IF(AJ24="",0,AJ24*'Demo and Services'!AT15),IF(AJ25="",0,AJ25*'Demo and Services'!AT16),IF(AJ26="",0,AJ26*'Demo and Services'!AT17),IF(AJ27="",0,AJ27*'Demo and Services'!AT18),IF(AJ28="",0,AJ28*'Demo and Services'!AT19),IF(AJ29="",0,AJ29*'Demo and Services'!AT20)),0),"")))</f>
        <v/>
      </c>
      <c r="I80" s="160"/>
      <c r="J80" s="378" t="str">
        <f>IF($D$5="Program Budget",ROUND('Demo and Services'!AT21*AJ9,0),IF(AND($D$5="Staff Salary",$D$7="Total"),ROUND(SUM('Demo and Services'!AT21:AT32)*AJ30,0),IF(AND($D$5="Staff Salary",$D$7="Individual"),ROUND(SUM(IF(AJ18="",0,AJ18*'Demo and Services'!AT21),IF(AJ19="",0,AJ19*'Demo and Services'!AT22),IF(AJ20="",0,AJ20*'Demo and Services'!AT23),IF(AJ21="",0,AJ21*'Demo and Services'!AT24),IF(AJ22="",0,AJ22*'Demo and Services'!AT25),IF(AJ23="",0,AJ23*'Demo and Services'!AT26),IF(AJ24="",0,AJ24*'Demo and Services'!AT27),IF(AJ25="",0,AJ25*'Demo and Services'!AT28),IF(AJ26="",0,AJ26*'Demo and Services'!AT29),IF(AJ27="",0,AJ27*'Demo and Services'!AT30),IF(AJ28="",0,AJ28*'Demo and Services'!AT31),IF(AJ29="",0,AJ29*'Demo and Services'!AT32)),0),"")))</f>
        <v/>
      </c>
      <c r="K80" s="377"/>
      <c r="L80" s="160"/>
      <c r="M80" s="378" t="str">
        <f>IF($D$5="Program Budget",ROUND('Demo and Services'!AT33*AJ9,0),IF(AND($D$5="Staff Salary",$D$7="Total"),ROUND(SUM('Demo and Services'!AT33:AT44)*AJ30,0),IF(AND($D$5="Staff Salary",$D$7="Individual"),ROUND(SUM(IF(AJ18="",0,AJ18*'Demo and Services'!AT33),IF(AJ19="",0,AJ19*'Demo and Services'!AT34),IF(AJ20="",0,AJ20*'Demo and Services'!AT35),IF(AJ21="",0,AJ21*'Demo and Services'!AT36),IF(AJ22="",0,AJ22*'Demo and Services'!AT37),IF(AJ23="",0,AJ23*'Demo and Services'!AT38),IF(AJ24="",0,AJ24*'Demo and Services'!AT39),IF(AJ25="",0,AJ25*'Demo and Services'!AT40),IF(AJ26="",0,AJ26*'Demo and Services'!AT41),IF(AJ27="",0,AJ27*'Demo and Services'!AT42),IF(AJ28="",0,AJ28*'Demo and Services'!AT43),IF(AJ29="",0,AJ29*'Demo and Services'!AT44)),0),"")))</f>
        <v/>
      </c>
      <c r="N80" s="377"/>
      <c r="O80" s="160"/>
      <c r="P80" s="378" t="str">
        <f>IF($D$5="Program Budget",ROUND('Demo and Services'!AT45*AJ9,0),IF(AND($D$5="Staff Salary",$D$7="Total"),ROUND(SUM('Demo and Services'!AT45:AT56)*AJ30,0),IF(AND($D$5="Staff Salary",$D$7="Individual"),ROUND(SUM(IF(AJ18="",0,AJ18*'Demo and Services'!AT45),IF(AJ19="",0,AJ19*'Demo and Services'!AT46),IF(AJ20="",0,AJ20*'Demo and Services'!AT47),IF(AJ21="",0,AJ21*'Demo and Services'!AT48),IF(AJ22="",0,AJ22*'Demo and Services'!AT49),IF(AJ23="",0,AJ23*'Demo and Services'!AT50),IF(AJ24="",0,AJ24*'Demo and Services'!AT51),IF(AJ25="",0,AJ25*'Demo and Services'!AT52),IF(AJ26="",0,AJ26*'Demo and Services'!AT53),IF(AJ27="",0,AJ27*'Demo and Services'!AT54),IF(AJ28="",0,AJ28*'Demo and Services'!AT55),IF(AJ29="",0,AJ29*'Demo and Services'!AT56)),0),"")))</f>
        <v/>
      </c>
      <c r="Q80" s="377"/>
      <c r="R80" s="160"/>
      <c r="S80" s="378">
        <f>COUNTIFS('Demo and Services'!$A$9:$A$19,"Period 5 (October – December 2021)",'Demo and Services'!$E$9:$E$19,"new",'Demo and Services'!$AT$9:$AT$19,"&lt;&gt;")</f>
        <v>0</v>
      </c>
      <c r="T80" s="377"/>
      <c r="U80" s="160"/>
      <c r="V80" s="378">
        <f>COUNTIFS('Demo and Services'!$A$9:$A$19,"Period 6 (January – March 2022)",'Demo and Services'!$E$9:$E$19,"new",'Demo and Services'!$AT$9:$AT$19,"&lt;&gt;")</f>
        <v>0</v>
      </c>
      <c r="W80" s="377"/>
      <c r="X80" s="160"/>
      <c r="Y80" s="378">
        <f>COUNTIFS('Demo and Services'!$A$9:$A$19,"Period 7 (April – June 2022)",'Demo and Services'!$E$9:$E$19,"new",'Demo and Services'!$AT$9:$AT$19,"&lt;&gt;")</f>
        <v>0</v>
      </c>
      <c r="Z80" s="377"/>
      <c r="AA80" s="160"/>
      <c r="AB80" s="378">
        <f>COUNTIFS('Demo and Services'!$A$9:$A$19,"Period 8 (July – September 2022)",'Demo and Services'!$E$9:$E$19,"new",'Demo and Services'!$AT$9:$AT$19,"&lt;&gt;")</f>
        <v>0</v>
      </c>
      <c r="AC80" s="377"/>
      <c r="AD80" s="158"/>
      <c r="AE80" s="81"/>
      <c r="CI80"/>
      <c r="CJ80"/>
      <c r="CK80"/>
      <c r="CL80"/>
      <c r="CM80"/>
    </row>
    <row r="81" spans="1:91" s="2" customFormat="1" outlineLevel="1" x14ac:dyDescent="0.35">
      <c r="A81" s="68"/>
      <c r="B81" s="379" t="s">
        <v>42</v>
      </c>
      <c r="C81" s="379"/>
      <c r="D81" s="379"/>
      <c r="E81" s="379"/>
      <c r="F81" s="381"/>
      <c r="G81" s="382"/>
      <c r="H81" s="161" t="str">
        <f>IF($D$5="Program Budget",ROUND('Demo and Services'!AU9*AJ9,0),IF(AND($D$5="Staff Salary",$D$7="Total"),ROUND(SUM('Demo and Services'!AU9:AU20)*AJ30,0),IF(AND($D$5="Staff Salary",$D$7="Individual"),ROUND(SUM(IF(AJ18="",0,AJ18*'Demo and Services'!AU9),IF(AJ19="",0,AJ19*'Demo and Services'!AU10),IF(AJ20="",0,AJ20*'Demo and Services'!AU11),IF(AJ21="",0,AJ21*'Demo and Services'!AU12),IF(AJ22="",0,AJ22*'Demo and Services'!AU13),IF(AJ23="",0,AJ23*'Demo and Services'!AU14),IF(AJ24="",0,AJ24*'Demo and Services'!AU15),IF(AJ25="",0,AJ25*'Demo and Services'!AU16),IF(AJ26="",0,AJ26*'Demo and Services'!AU17),IF(AJ27="",0,AJ27*'Demo and Services'!AU18),IF(AJ28="",0,AJ28*'Demo and Services'!AU19),IF(AJ29="",0,AJ29*'Demo and Services'!AU20)),0),"")))</f>
        <v/>
      </c>
      <c r="I81" s="160"/>
      <c r="J81" s="378" t="str">
        <f>IF($D$5="Program Budget",ROUND('Demo and Services'!AU21*AJ9,0),IF(AND($D$5="Staff Salary",$D$7="Total"),ROUND(SUM('Demo and Services'!AU21:AU32)*AJ30,0),IF(AND($D$5="Staff Salary",$D$7="Individual"),ROUND(SUM(IF(AJ18="",0,AJ18*'Demo and Services'!AU21),IF(AJ19="",0,AJ19*'Demo and Services'!AU22),IF(AJ20="",0,AJ20*'Demo and Services'!AU23),IF(AJ21="",0,AJ21*'Demo and Services'!AU24),IF(AJ22="",0,AJ22*'Demo and Services'!AU25),IF(AJ23="",0,AJ23*'Demo and Services'!AU26),IF(AJ24="",0,AJ24*'Demo and Services'!AU27),IF(AJ25="",0,AJ25*'Demo and Services'!AU28),IF(AJ26="",0,AJ26*'Demo and Services'!AU29),IF(AJ27="",0,AJ27*'Demo and Services'!AU30),IF(AJ28="",0,AJ28*'Demo and Services'!AU31),IF(AJ29="",0,AJ29*'Demo and Services'!AU32)),0),"")))</f>
        <v/>
      </c>
      <c r="K81" s="377"/>
      <c r="L81" s="160"/>
      <c r="M81" s="378" t="str">
        <f>IF($D$5="Program Budget",ROUND('Demo and Services'!AU33*AJ9,0),IF(AND($D$5="Staff Salary",$D$7="Total"),ROUND(SUM('Demo and Services'!AU33:AU44)*AJ30,0),IF(AND($D$5="Staff Salary",$D$7="Individual"),ROUND(SUM(IF(AJ18="",0,AJ18*'Demo and Services'!AU33),IF(AJ19="",0,AJ19*'Demo and Services'!AU34),IF(AJ20="",0,AJ20*'Demo and Services'!AU35),IF(AJ21="",0,AJ21*'Demo and Services'!AU36),IF(AJ22="",0,AJ22*'Demo and Services'!AU37),IF(AJ23="",0,AJ23*'Demo and Services'!AU38),IF(AJ24="",0,AJ24*'Demo and Services'!AU39),IF(AJ25="",0,AJ25*'Demo and Services'!AU40),IF(AJ26="",0,AJ26*'Demo and Services'!AU41),IF(AJ27="",0,AJ27*'Demo and Services'!AU42),IF(AJ28="",0,AJ28*'Demo and Services'!AU43),IF(AJ29="",0,AJ29*'Demo and Services'!AU44)),0),"")))</f>
        <v/>
      </c>
      <c r="N81" s="377"/>
      <c r="O81" s="160"/>
      <c r="P81" s="378" t="str">
        <f>IF($D$5="Program Budget",ROUND('Demo and Services'!AU45*AJ9,0),IF(AND($D$5="Staff Salary",$D$7="Total"),ROUND(SUM('Demo and Services'!AU45:AU56)*AJ30,0),IF(AND($D$5="Staff Salary",$D$7="Individual"),ROUND(SUM(IF(AJ18="",0,AJ18*'Demo and Services'!AU45),IF(AJ19="",0,AJ19*'Demo and Services'!AU46),IF(AJ20="",0,AJ20*'Demo and Services'!AU47),IF(AJ21="",0,AJ21*'Demo and Services'!AU48),IF(AJ22="",0,AJ22*'Demo and Services'!AU49),IF(AJ23="",0,AJ23*'Demo and Services'!AU50),IF(AJ24="",0,AJ24*'Demo and Services'!AU51),IF(AJ25="",0,AJ25*'Demo and Services'!AU52),IF(AJ26="",0,AJ26*'Demo and Services'!AU53),IF(AJ27="",0,AJ27*'Demo and Services'!AU54),IF(AJ28="",0,AJ28*'Demo and Services'!AU55),IF(AJ29="",0,AJ29*'Demo and Services'!AU56)),0),"")))</f>
        <v/>
      </c>
      <c r="Q81" s="377"/>
      <c r="R81" s="160"/>
      <c r="S81" s="378">
        <f>COUNTIFS('Demo and Services'!$A$9:$A$19,"Period 5 (October – December 2021)",'Demo and Services'!$E$9:$E$19,"new",'Demo and Services'!$AU$9:$AU$19,"&lt;&gt;")</f>
        <v>0</v>
      </c>
      <c r="T81" s="377"/>
      <c r="U81" s="160"/>
      <c r="V81" s="378">
        <f>COUNTIFS('Demo and Services'!$A$9:$A$19,"Period 6 (January – March 2022)",'Demo and Services'!$E$9:$E$19,"new",'Demo and Services'!$AU$9:$AU$19,"&lt;&gt;")</f>
        <v>0</v>
      </c>
      <c r="W81" s="377"/>
      <c r="X81" s="160"/>
      <c r="Y81" s="378">
        <f>COUNTIFS('Demo and Services'!$A$9:$A$19,"Period 7 (April – June 2022)",'Demo and Services'!$E$9:$E$19,"new",'Demo and Services'!$AU$9:$AU$19,"&lt;&gt;")</f>
        <v>0</v>
      </c>
      <c r="Z81" s="377"/>
      <c r="AA81" s="160"/>
      <c r="AB81" s="378">
        <f>COUNTIFS('Demo and Services'!$A$9:$A$19,"Period 8 (July – September 2022)",'Demo and Services'!$E$9:$E$19,"new",'Demo and Services'!$AU$9:$AU$19,"&lt;&gt;")</f>
        <v>0</v>
      </c>
      <c r="AC81" s="377"/>
      <c r="AD81" s="158"/>
      <c r="AE81" s="81"/>
      <c r="CI81"/>
      <c r="CJ81"/>
      <c r="CK81"/>
      <c r="CL81"/>
      <c r="CM81"/>
    </row>
    <row r="82" spans="1:91" s="2" customFormat="1" outlineLevel="1" x14ac:dyDescent="0.35">
      <c r="A82" s="68"/>
      <c r="B82" s="379" t="s">
        <v>42</v>
      </c>
      <c r="C82" s="379"/>
      <c r="D82" s="379"/>
      <c r="E82" s="379"/>
      <c r="F82" s="381"/>
      <c r="G82" s="382"/>
      <c r="H82" s="161" t="str">
        <f>IF($D$5="Program Budget",ROUND('Demo and Services'!AV9*AJ9,0),IF(AND($D$5="Staff Salary",$D$7="Total"),ROUND(SUM('Demo and Services'!AV9:AV20)*AJ30,0),IF(AND($D$5="Staff Salary",$D$7="Individual"),ROUND(SUM(IF(AJ18="",0,AJ18*'Demo and Services'!AV9),IF(AJ19="",0,AJ19*'Demo and Services'!AV10),IF(AJ20="",0,AJ20*'Demo and Services'!AV11),IF(AJ21="",0,AJ21*'Demo and Services'!AV12),IF(AJ22="",0,AJ22*'Demo and Services'!AV13),IF(AJ23="",0,AJ23*'Demo and Services'!AV14),IF(AJ24="",0,AJ24*'Demo and Services'!AV15),IF(AJ25="",0,AJ25*'Demo and Services'!AV16),IF(AJ26="",0,AJ26*'Demo and Services'!AV17),IF(AJ27="",0,AJ27*'Demo and Services'!AV18),IF(AJ28="",0,AJ28*'Demo and Services'!AV19),IF(AJ29="",0,AJ29*'Demo and Services'!AV20)),0),"")))</f>
        <v/>
      </c>
      <c r="I82" s="160"/>
      <c r="J82" s="378" t="str">
        <f>IF($D$5="Program Budget",ROUND('Demo and Services'!AV21*AJ9,0),IF(AND($D$5="Staff Salary",$D$7="Total"),ROUND(SUM('Demo and Services'!AV21:AV32)*AJ30,0),IF(AND($D$5="Staff Salary",$D$7="Individual"),ROUND(SUM(IF(AJ18="",0,AJ18*'Demo and Services'!AV21),IF(AJ19="",0,AJ19*'Demo and Services'!AV22),IF(AJ20="",0,AJ20*'Demo and Services'!AV23),IF(AJ21="",0,AJ21*'Demo and Services'!AV24),IF(AJ22="",0,AJ22*'Demo and Services'!AV25),IF(AJ23="",0,AJ23*'Demo and Services'!AV26),IF(AJ24="",0,AJ24*'Demo and Services'!AV27),IF(AJ25="",0,AJ25*'Demo and Services'!AV28),IF(AJ26="",0,AJ26*'Demo and Services'!AV29),IF(AJ27="",0,AJ27*'Demo and Services'!AV30),IF(AJ28="",0,AJ28*'Demo and Services'!AV31),IF(AJ29="",0,AJ29*'Demo and Services'!AV32)),0),"")))</f>
        <v/>
      </c>
      <c r="K82" s="377"/>
      <c r="L82" s="160"/>
      <c r="M82" s="378" t="str">
        <f>IF($D$5="Program Budget",ROUND('Demo and Services'!AV33*AJ9,0),IF(AND($D$5="Staff Salary",$D$7="Total"),ROUND(SUM('Demo and Services'!AV33:AV44)*AJ30,0),IF(AND($D$5="Staff Salary",$D$7="Individual"),ROUND(SUM(IF(AJ18="",0,AJ18*'Demo and Services'!AV33),IF(AJ19="",0,AJ19*'Demo and Services'!AV34),IF(AJ20="",0,AJ20*'Demo and Services'!AV35),IF(AJ21="",0,AJ21*'Demo and Services'!AV36),IF(AJ22="",0,AJ22*'Demo and Services'!AV37),IF(AJ23="",0,AJ23*'Demo and Services'!AV38),IF(AJ24="",0,AJ24*'Demo and Services'!AV39),IF(AJ25="",0,AJ25*'Demo and Services'!AV40),IF(AJ26="",0,AJ26*'Demo and Services'!AV41),IF(AJ27="",0,AJ27*'Demo and Services'!AV42),IF(AJ28="",0,AJ28*'Demo and Services'!AV43),IF(AJ29="",0,AJ29*'Demo and Services'!AV44)),0),"")))</f>
        <v/>
      </c>
      <c r="N82" s="377"/>
      <c r="O82" s="160"/>
      <c r="P82" s="378" t="str">
        <f>IF($D$5="Program Budget",ROUND('Demo and Services'!AV45*AJ9,0),IF(AND($D$5="Staff Salary",$D$7="Total"),ROUND(SUM('Demo and Services'!AV45:AV56)*AJ30,0),IF(AND($D$5="Staff Salary",$D$7="Individual"),ROUND(SUM(IF(AJ18="",0,AJ18*'Demo and Services'!AV45),IF(AJ19="",0,AJ19*'Demo and Services'!AV46),IF(AJ20="",0,AJ20*'Demo and Services'!AV47),IF(AJ21="",0,AJ21*'Demo and Services'!AV48),IF(AJ22="",0,AJ22*'Demo and Services'!AV49),IF(AJ23="",0,AJ23*'Demo and Services'!AV50),IF(AJ24="",0,AJ24*'Demo and Services'!AV51),IF(AJ25="",0,AJ25*'Demo and Services'!AV52),IF(AJ26="",0,AJ26*'Demo and Services'!AV53),IF(AJ27="",0,AJ27*'Demo and Services'!AV54),IF(AJ28="",0,AJ28*'Demo and Services'!AV55),IF(AJ29="",0,AJ29*'Demo and Services'!AV56)),0),"")))</f>
        <v/>
      </c>
      <c r="Q82" s="377"/>
      <c r="R82" s="160"/>
      <c r="S82" s="378">
        <f>COUNTIFS('Demo and Services'!$A$9:$A$19,"Period 5 (October – December 2021)",'Demo and Services'!$E$9:$E$19,"new",'Demo and Services'!$AV$9:$AV$19,"&lt;&gt;")</f>
        <v>0</v>
      </c>
      <c r="T82" s="377"/>
      <c r="U82" s="160"/>
      <c r="V82" s="378">
        <f>COUNTIFS('Demo and Services'!$A$9:$A$19,"Period 6 (January – March 2022)",'Demo and Services'!$E$9:$E$19,"new",'Demo and Services'!$AV$9:$AV$19,"&lt;&gt;")</f>
        <v>0</v>
      </c>
      <c r="W82" s="377"/>
      <c r="X82" s="160"/>
      <c r="Y82" s="378">
        <f>COUNTIFS('Demo and Services'!$A$9:$A$19,"Period 7 (April – June 2022)",'Demo and Services'!$E$9:$E$19,"new",'Demo and Services'!$AV$9:$AV$19,"&lt;&gt;")</f>
        <v>0</v>
      </c>
      <c r="Z82" s="377"/>
      <c r="AA82" s="160"/>
      <c r="AB82" s="378">
        <f>COUNTIFS('Demo and Services'!$A$9:$A$19,"Period 8 (July – September 2022)",'Demo and Services'!$E$9:$E$19,"new",'Demo and Services'!$AV$9:$AV$19,"&lt;&gt;")</f>
        <v>0</v>
      </c>
      <c r="AC82" s="377"/>
      <c r="AD82" s="158"/>
      <c r="AE82" s="81"/>
      <c r="CI82"/>
      <c r="CJ82"/>
      <c r="CK82"/>
      <c r="CL82"/>
      <c r="CM82"/>
    </row>
    <row r="83" spans="1:91" s="2" customFormat="1" outlineLevel="1" x14ac:dyDescent="0.35">
      <c r="A83" s="68"/>
      <c r="B83" s="379" t="s">
        <v>42</v>
      </c>
      <c r="C83" s="379"/>
      <c r="D83" s="379"/>
      <c r="E83" s="379"/>
      <c r="F83" s="403"/>
      <c r="G83" s="404"/>
      <c r="H83" s="161" t="str">
        <f>IF($D$5="Program Budget",ROUND('Demo and Services'!AW9*AJ9,0),IF(AND($D$5="Staff Salary",$D$7="Total"),ROUND(SUM('Demo and Services'!AW9:AW20)*AJ30,0),IF(AND($D$5="Staff Salary",$D$7="Individual"),ROUND(SUM(IF(AJ18="",0,AJ18*'Demo and Services'!AW9),IF(AJ19="",0,AJ19*'Demo and Services'!AW10),IF(AJ20="",0,AJ20*'Demo and Services'!AW11),IF(AJ21="",0,AJ21*'Demo and Services'!AW12),IF(AJ22="",0,AJ22*'Demo and Services'!AW13),IF(AJ23="",0,AJ23*'Demo and Services'!AW14),IF(AJ24="",0,AJ24*'Demo and Services'!AW15),IF(AJ25="",0,AJ25*'Demo and Services'!AW16),IF(AJ26="",0,AJ26*'Demo and Services'!AW17),IF(AJ27="",0,AJ27*'Demo and Services'!AW18),IF(AJ28="",0,AJ28*'Demo and Services'!AW19),IF(AJ29="",0,AJ29*'Demo and Services'!AW20)),0),"")))</f>
        <v/>
      </c>
      <c r="I83" s="163"/>
      <c r="J83" s="401" t="str">
        <f>IF($D$5="Program Budget",ROUND('Demo and Services'!AW21*AJ9,0),IF(AND($D$5="Staff Salary",$D$7="Total"),ROUND(SUM('Demo and Services'!AW21:AW32)*AJ30,0),IF(AND($D$5="Staff Salary",$D$7="Individual"),ROUND(SUM(IF(AJ18="",0,AJ18*'Demo and Services'!AW21),IF(AJ19="",0,AJ19*'Demo and Services'!AW22),IF(AJ20="",0,AJ20*'Demo and Services'!AW23),IF(AJ21="",0,AJ21*'Demo and Services'!AW24),IF(AJ22="",0,AJ22*'Demo and Services'!AW25),IF(AJ23="",0,AJ23*'Demo and Services'!AW26),IF(AJ24="",0,AJ24*'Demo and Services'!AW27),IF(AJ25="",0,AJ25*'Demo and Services'!AW28),IF(AJ26="",0,AJ26*'Demo and Services'!AW29),IF(AJ27="",0,AJ27*'Demo and Services'!AW30),IF(AJ28="",0,AJ28*'Demo and Services'!AW31),IF(AJ29="",0,AJ29*'Demo and Services'!AW32)),0),"")))</f>
        <v/>
      </c>
      <c r="K83" s="402"/>
      <c r="L83" s="163"/>
      <c r="M83" s="401" t="str">
        <f>IF($D$5="Program Budget",ROUND('Demo and Services'!AW33*AJ9,0),IF(AND($D$5="Staff Salary",$D$7="Total"),ROUND(SUM('Demo and Services'!AW33:AW44)*AJ30,0),IF(AND($D$5="Staff Salary",$D$7="Individual"),ROUND(SUM(IF(AJ18="",0,AJ18*'Demo and Services'!AW33),IF(AJ19="",0,AJ19*'Demo and Services'!AW34),IF(AJ20="",0,AJ20*'Demo and Services'!AW35),IF(AJ21="",0,AJ21*'Demo and Services'!AW36),IF(AJ22="",0,AJ22*'Demo and Services'!AW37),IF(AJ23="",0,AJ23*'Demo and Services'!AW38),IF(AJ24="",0,AJ24*'Demo and Services'!AW39),IF(AJ25="",0,AJ25*'Demo and Services'!AW40),IF(AJ26="",0,AJ26*'Demo and Services'!AW41),IF(AJ27="",0,AJ27*'Demo and Services'!AW42),IF(AJ28="",0,AJ28*'Demo and Services'!AW43),IF(AJ29="",0,AJ29*'Demo and Services'!AW44)),0),"")))</f>
        <v/>
      </c>
      <c r="N83" s="402"/>
      <c r="O83" s="163"/>
      <c r="P83" s="401" t="str">
        <f>IF($D$5="Program Budget",ROUND('Demo and Services'!AW45*AJ9,0),IF(AND($D$5="Staff Salary",$D$7="Total"),ROUND(SUM('Demo and Services'!AW45:AW56)*AJ30,0),IF(AND($D$5="Staff Salary",$D$7="Individual"),ROUND(SUM(IF(AJ18="",0,AJ18*'Demo and Services'!AW45),IF(AJ19="",0,AJ19*'Demo and Services'!AW46),IF(AJ20="",0,AJ20*'Demo and Services'!AW47),IF(AJ21="",0,AJ21*'Demo and Services'!AW48),IF(AJ22="",0,AJ22*'Demo and Services'!AW49),IF(AJ23="",0,AJ23*'Demo and Services'!AW50),IF(AJ24="",0,AJ24*'Demo and Services'!AW51),IF(AJ25="",0,AJ25*'Demo and Services'!AW52),IF(AJ26="",0,AJ26*'Demo and Services'!AW53),IF(AJ27="",0,AJ27*'Demo and Services'!AW54),IF(AJ28="",0,AJ28*'Demo and Services'!AW55),IF(AJ29="",0,AJ29*'Demo and Services'!AW56)),0),"")))</f>
        <v/>
      </c>
      <c r="Q83" s="402"/>
      <c r="R83" s="163"/>
      <c r="S83" s="401">
        <f>COUNTIFS('Demo and Services'!$A$9:$A$19,"Period 5 (October – December 2021)",'Demo and Services'!$E$9:$E$19,"new",'Demo and Services'!$AW$9:$AW$19,"&lt;&gt;")</f>
        <v>0</v>
      </c>
      <c r="T83" s="402"/>
      <c r="U83" s="163"/>
      <c r="V83" s="401">
        <f>COUNTIFS('Demo and Services'!$A$9:$A$19,"Period 6 (January – March 2022)",'Demo and Services'!$E$9:$E$19,"new",'Demo and Services'!$AW$9:$AW$19,"&lt;&gt;")</f>
        <v>0</v>
      </c>
      <c r="W83" s="402"/>
      <c r="X83" s="163"/>
      <c r="Y83" s="401">
        <f>COUNTIFS('Demo and Services'!$A$9:$A$19,"Period 7 (April – June 2022)",'Demo and Services'!$E$9:$E$19,"new",'Demo and Services'!$AW$9:$AW$19,"&lt;&gt;")</f>
        <v>0</v>
      </c>
      <c r="Z83" s="402"/>
      <c r="AA83" s="163"/>
      <c r="AB83" s="401">
        <f>COUNTIFS('Demo and Services'!$A$9:$A$19,"Period 8 (July – September 2022)",'Demo and Services'!$E$9:$E$19,"new",'Demo and Services'!$AW$9:$AW$19,"&lt;&gt;")</f>
        <v>0</v>
      </c>
      <c r="AC83" s="402"/>
      <c r="AD83" s="164"/>
      <c r="AE83" s="81"/>
      <c r="CI83"/>
      <c r="CJ83"/>
      <c r="CK83"/>
      <c r="CL83"/>
      <c r="CM83"/>
    </row>
    <row r="84" spans="1:91" s="2" customFormat="1" outlineLevel="1" x14ac:dyDescent="0.35">
      <c r="A84" s="68"/>
      <c r="B84" s="384" t="s">
        <v>49</v>
      </c>
      <c r="C84" s="385"/>
      <c r="D84" s="385"/>
      <c r="E84" s="385"/>
      <c r="F84" s="385"/>
      <c r="G84" s="386"/>
      <c r="H84" s="165"/>
      <c r="I84" s="148">
        <f>SUM(H85:H95)</f>
        <v>0</v>
      </c>
      <c r="J84" s="130"/>
      <c r="K84" s="130"/>
      <c r="L84" s="148">
        <f>SUM(J85:K95)</f>
        <v>0</v>
      </c>
      <c r="M84" s="130"/>
      <c r="N84" s="130"/>
      <c r="O84" s="148">
        <f>SUM(M85:N95)</f>
        <v>0</v>
      </c>
      <c r="P84" s="150"/>
      <c r="Q84" s="130"/>
      <c r="R84" s="148">
        <f>SUM(P85:Q95)</f>
        <v>0</v>
      </c>
      <c r="S84" s="152"/>
      <c r="T84" s="129"/>
      <c r="U84" s="153">
        <f>SUM(S85:T95)</f>
        <v>0</v>
      </c>
      <c r="V84" s="152"/>
      <c r="W84" s="129"/>
      <c r="X84" s="153">
        <f>SUM(V85:W95)</f>
        <v>0</v>
      </c>
      <c r="Y84" s="152"/>
      <c r="Z84" s="129"/>
      <c r="AA84" s="153">
        <f>SUM(Y85:Z95)</f>
        <v>0</v>
      </c>
      <c r="AB84" s="129"/>
      <c r="AC84" s="129"/>
      <c r="AD84" s="154">
        <f>SUM(AB85:AC95)</f>
        <v>0</v>
      </c>
      <c r="AE84" s="81"/>
      <c r="CI84"/>
      <c r="CJ84"/>
      <c r="CK84"/>
      <c r="CL84"/>
      <c r="CM84"/>
    </row>
    <row r="85" spans="1:91" s="2" customFormat="1" outlineLevel="1" x14ac:dyDescent="0.35">
      <c r="A85" s="68"/>
      <c r="B85" s="387" t="s">
        <v>50</v>
      </c>
      <c r="C85" s="387"/>
      <c r="D85" s="387"/>
      <c r="E85" s="387"/>
      <c r="F85" s="388"/>
      <c r="G85" s="389"/>
      <c r="H85" s="155" t="str">
        <f>IF($D$5="Program Budget",ROUND('Demo and Services'!AX9*AJ9,0),IF(AND($D$5="Staff Salary",$D$7="Total"),ROUND(SUM('Demo and Services'!AX9:AX20)*AJ30,0),IF(AND($D$5="Staff Salary",$D$7="Individual"),ROUND(SUM(IF(AJ18="",0,AJ18*'Demo and Services'!AX9),IF(AJ19="",0,AJ19*'Demo and Services'!AX10),IF(AJ20="",0,AJ20*'Demo and Services'!AX11),IF(AJ21="",0,AJ21*'Demo and Services'!AX12),IF(AJ22="",0,AJ22*'Demo and Services'!AX13),IF(AJ23="",0,AJ23*'Demo and Services'!AX14),IF(AJ24="",0,AJ24*'Demo and Services'!AX15),IF(AJ25="",0,AJ25*'Demo and Services'!AX16),IF(AJ26="",0,AJ26*'Demo and Services'!AX17),IF(AJ27="",0,AJ27*'Demo and Services'!AX18),IF(AJ28="",0,AJ28*'Demo and Services'!AX19),IF(AJ29="",0,AJ29*'Demo and Services'!AX20)),0),"")))</f>
        <v/>
      </c>
      <c r="I85" s="157"/>
      <c r="J85" s="316" t="str">
        <f>IF($D$5="Program Budget",ROUND('Demo and Services'!AX21*AJ9,0),IF(AND($D$5="Staff Salary",$D$7="Total"),ROUND(SUM('Demo and Services'!AX21:AX32)*AJ30,0),IF(AND($D$5="Staff Salary",$D$7="Individual"),ROUND(SUM(IF(AJ18="",0,AJ18*'Demo and Services'!AX21),IF(AJ19="",0,AJ19*'Demo and Services'!AX22),IF(AJ20="",0,AJ20*'Demo and Services'!AX23),IF(AJ21="",0,AJ21*'Demo and Services'!AX24),IF(AJ22="",0,AJ22*'Demo and Services'!AX25),IF(AJ23="",0,AJ23*'Demo and Services'!AX26),IF(AJ24="",0,AJ24*'Demo and Services'!AX27),IF(AJ25="",0,AJ25*'Demo and Services'!AX28),IF(AJ26="",0,AJ26*'Demo and Services'!AX29),IF(AJ27="",0,AJ27*'Demo and Services'!AX30),IF(AJ28="",0,AJ28*'Demo and Services'!AX31),IF(AJ29="",0,AJ29*'Demo and Services'!AX32)),0),"")))</f>
        <v/>
      </c>
      <c r="K85" s="318"/>
      <c r="L85" s="157"/>
      <c r="M85" s="316" t="str">
        <f>IF($D$5="Program Budget",ROUND('Demo and Services'!AX33*AJ9,0),IF(AND($D$5="Staff Salary",$D$7="Total"),ROUND(SUM('Demo and Services'!AX33:AX44)*AJ30,0),IF(AND($D$5="Staff Salary",$D$7="Individual"),ROUND(SUM(IF(AJ18="",0,AJ18*'Demo and Services'!AX33),IF(AJ19="",0,AJ19*'Demo and Services'!AX34),IF(AJ20="",0,AJ20*'Demo and Services'!AX35),IF(AJ21="",0,AJ21*'Demo and Services'!AX36),IF(AJ22="",0,AJ22*'Demo and Services'!AX37),IF(AJ23="",0,AJ23*'Demo and Services'!AX38),IF(AJ24="",0,AJ24*'Demo and Services'!AX39),IF(AJ25="",0,AJ25*'Demo and Services'!AX40),IF(AJ26="",0,AJ26*'Demo and Services'!AX41),IF(AJ27="",0,AJ27*'Demo and Services'!AX42),IF(AJ28="",0,AJ28*'Demo and Services'!AX43),IF(AJ29="",0,AJ29*'Demo and Services'!AX44)),0),"")))</f>
        <v/>
      </c>
      <c r="N85" s="318"/>
      <c r="O85" s="157"/>
      <c r="P85" s="316" t="str">
        <f>IF($D$5="Program Budget",ROUND('Demo and Services'!AX45*AJ9,0),IF(AND($D$5="Staff Salary",$D$7="Total"),ROUND(SUM('Demo and Services'!AX45:AX56)*AJ30,0),IF(AND($D$5="Staff Salary",$D$7="Individual"),ROUND(SUM(IF(AJ18="",0,AJ18*'Demo and Services'!AX45),IF(AJ19="",0,AJ19*'Demo and Services'!AX46),IF(AJ20="",0,AJ20*'Demo and Services'!AX47),IF(AJ21="",0,AJ21*'Demo and Services'!AX48),IF(AJ22="",0,AJ22*'Demo and Services'!AX49),IF(AJ23="",0,AJ23*'Demo and Services'!AX50),IF(AJ24="",0,AJ24*'Demo and Services'!AX51),IF(AJ25="",0,AJ25*'Demo and Services'!AX52),IF(AJ26="",0,AJ26*'Demo and Services'!AX53),IF(AJ27="",0,AJ27*'Demo and Services'!AX54),IF(AJ28="",0,AJ28*'Demo and Services'!AX55),IF(AJ29="",0,AJ29*'Demo and Services'!AX56)),0),"")))</f>
        <v/>
      </c>
      <c r="Q85" s="318"/>
      <c r="R85" s="160"/>
      <c r="S85" s="378">
        <f>COUNTIFS('Demo and Services'!$A$9:$A$19,"Period 5 (October – December 2021)",'Demo and Services'!$E$9:$E$19,"new",'Demo and Services'!$AX$9:$AX$19,"&lt;&gt;")</f>
        <v>0</v>
      </c>
      <c r="T85" s="377"/>
      <c r="U85" s="160"/>
      <c r="V85" s="378">
        <f>COUNTIFS('Demo and Services'!$A$9:$A$19,"Period 6 (January – March 2022)",'Demo and Services'!$E$9:$E$19,"new",'Demo and Services'!$AX$9:$AX$19,"&lt;&gt;")</f>
        <v>0</v>
      </c>
      <c r="W85" s="377"/>
      <c r="X85" s="160"/>
      <c r="Y85" s="378">
        <f>COUNTIFS('Demo and Services'!$A$9:$A$19,"Period 7 (April – June 2022)",'Demo and Services'!$E$9:$E$19,"new",'Demo and Services'!$AX$9:$AX$19,"&lt;&gt;")</f>
        <v>0</v>
      </c>
      <c r="Z85" s="377"/>
      <c r="AA85" s="160"/>
      <c r="AB85" s="378">
        <f>COUNTIFS('Demo and Services'!$A$9:$A$19,"Period 8 (July – September 2022)",'Demo and Services'!$E$9:$E$19,"new",'Demo and Services'!$AX$9:$AX$19,"&lt;&gt;")</f>
        <v>0</v>
      </c>
      <c r="AC85" s="377"/>
      <c r="AD85" s="158"/>
      <c r="AE85" s="81"/>
      <c r="CI85"/>
      <c r="CJ85"/>
      <c r="CK85"/>
      <c r="CL85"/>
      <c r="CM85"/>
    </row>
    <row r="86" spans="1:91" s="2" customFormat="1" outlineLevel="1" x14ac:dyDescent="0.35">
      <c r="A86" s="68"/>
      <c r="B86" s="379" t="s">
        <v>42</v>
      </c>
      <c r="C86" s="379"/>
      <c r="D86" s="379"/>
      <c r="E86" s="379"/>
      <c r="F86" s="381"/>
      <c r="G86" s="382"/>
      <c r="H86" s="161" t="str">
        <f>IF($D$5="Program Budget",ROUND('Demo and Services'!AY9*AJ9,0),IF(AND($D$5="Staff Salary",$D$7="Total"),ROUND(SUM('Demo and Services'!AY9:AY20)*AJ30,0),IF(AND($D$5="Staff Salary",$D$7="Individual"),ROUND(SUM(IF(AJ18="",0,AJ18*'Demo and Services'!AY9),IF(AJ19="",0,AJ19*'Demo and Services'!AY10),IF(AJ20="",0,AJ20*'Demo and Services'!AY11),IF(AJ21="",0,AJ21*'Demo and Services'!AY12),IF(AJ22="",0,AJ22*'Demo and Services'!AY13),IF(AJ23="",0,AJ23*'Demo and Services'!AY14),IF(AJ24="",0,AJ24*'Demo and Services'!AY15),IF(AJ25="",0,AJ25*'Demo and Services'!AY16),IF(AJ26="",0,AJ26*'Demo and Services'!AY17),IF(AJ27="",0,AJ27*'Demo and Services'!AY18),IF(AJ28="",0,AJ28*'Demo and Services'!AY19),IF(AJ29="",0,AJ29*'Demo and Services'!AY20)),0),"")))</f>
        <v/>
      </c>
      <c r="I86" s="160"/>
      <c r="J86" s="378" t="str">
        <f>IF($D$5="Program Budget",ROUND('Demo and Services'!AY21*AJ9,0),IF(AND($D$5="Staff Salary",$D$7="Total"),ROUND(SUM('Demo and Services'!AY21:AY32)*AJ30,0),IF(AND($D$5="Staff Salary",$D$7="Individual"),ROUND(SUM(IF(AJ18="",0,AJ18*'Demo and Services'!AY21),IF(AJ19="",0,AJ19*'Demo and Services'!AY22),IF(AJ20="",0,AJ20*'Demo and Services'!AY23),IF(AJ21="",0,AJ21*'Demo and Services'!AY24),IF(AJ22="",0,AJ22*'Demo and Services'!AY25),IF(AJ23="",0,AJ23*'Demo and Services'!AY26),IF(AJ24="",0,AJ24*'Demo and Services'!AY27),IF(AJ25="",0,AJ25*'Demo and Services'!AY28),IF(AJ26="",0,AJ26*'Demo and Services'!AY29),IF(AJ27="",0,AJ27*'Demo and Services'!AY30),IF(AJ28="",0,AJ28*'Demo and Services'!AY31),IF(AJ29="",0,AJ29*'Demo and Services'!AY32)),0),"")))</f>
        <v/>
      </c>
      <c r="K86" s="377"/>
      <c r="L86" s="160"/>
      <c r="M86" s="378" t="str">
        <f>IF($D$5="Program Budget",ROUND('Demo and Services'!AY33*AJ9,0),IF(AND($D$5="Staff Salary",$D$7="Total"),ROUND(SUM('Demo and Services'!AY33:AY44)*AJ30,0),IF(AND($D$5="Staff Salary",$D$7="Individual"),ROUND(SUM(IF(AJ18="",0,AJ18*'Demo and Services'!AY33),IF(AJ19="",0,AJ19*'Demo and Services'!AY34),IF(AJ20="",0,AJ20*'Demo and Services'!AY35),IF(AJ21="",0,AJ21*'Demo and Services'!AY36),IF(AJ22="",0,AJ22*'Demo and Services'!AY37),IF(AJ23="",0,AJ23*'Demo and Services'!AY38),IF(AJ24="",0,AJ24*'Demo and Services'!AY39),IF(AJ25="",0,AJ25*'Demo and Services'!AY40),IF(AJ26="",0,AJ26*'Demo and Services'!AY41),IF(AJ27="",0,AJ27*'Demo and Services'!AY42),IF(AJ28="",0,AJ28*'Demo and Services'!AY43),IF(AJ29="",0,AJ29*'Demo and Services'!AY44)),0),"")))</f>
        <v/>
      </c>
      <c r="N86" s="377"/>
      <c r="O86" s="160"/>
      <c r="P86" s="378" t="str">
        <f>IF($D$5="Program Budget",ROUND('Demo and Services'!AY45*AJ9,0),IF(AND($D$5="Staff Salary",$D$7="Total"),ROUND(SUM('Demo and Services'!AY45:AY56)*AJ30,0),IF(AND($D$5="Staff Salary",$D$7="Individual"),ROUND(SUM(IF(AJ18="",0,AJ18*'Demo and Services'!AY45),IF(AJ19="",0,AJ19*'Demo and Services'!AY46),IF(AJ20="",0,AJ20*'Demo and Services'!AY47),IF(AJ21="",0,AJ21*'Demo and Services'!AY48),IF(AJ22="",0,AJ22*'Demo and Services'!AY49),IF(AJ23="",0,AJ23*'Demo and Services'!AY50),IF(AJ24="",0,AJ24*'Demo and Services'!AY51),IF(AJ25="",0,AJ25*'Demo and Services'!AY52),IF(AJ26="",0,AJ26*'Demo and Services'!AY53),IF(AJ27="",0,AJ27*'Demo and Services'!AY54),IF(AJ28="",0,AJ28*'Demo and Services'!AY55),IF(AJ29="",0,AJ29*'Demo and Services'!AY56)),0),"")))</f>
        <v/>
      </c>
      <c r="Q86" s="377"/>
      <c r="R86" s="160"/>
      <c r="S86" s="378">
        <f>COUNTIFS('Demo and Services'!$A$9:$A$19,"Period 5 (October – December 2021)",'Demo and Services'!$E$9:$E$19,"new",'Demo and Services'!$AY$9:$AY$19,"&lt;&gt;")</f>
        <v>0</v>
      </c>
      <c r="T86" s="377"/>
      <c r="U86" s="160"/>
      <c r="V86" s="378">
        <f>COUNTIFS('Demo and Services'!$A$9:$A$19,"Period 6 (January – March 2022)",'Demo and Services'!$E$9:$E$19,"new",'Demo and Services'!$AY$9:$AY$19,"&lt;&gt;")</f>
        <v>0</v>
      </c>
      <c r="W86" s="377"/>
      <c r="X86" s="162"/>
      <c r="Y86" s="378">
        <f>COUNTIFS('Demo and Services'!$A$9:$A$19,"Period 7 (April – June 2022)",'Demo and Services'!$E$9:$E$19,"new",'Demo and Services'!$AY$9:$AY$19,"&lt;&gt;")</f>
        <v>0</v>
      </c>
      <c r="Z86" s="377"/>
      <c r="AA86" s="160"/>
      <c r="AB86" s="378">
        <f>COUNTIFS('Demo and Services'!$A$9:$A$19,"Period 8 (July – September 2022)",'Demo and Services'!$E$9:$E$19,"new",'Demo and Services'!$AY$9:$AY$19,"&lt;&gt;")</f>
        <v>0</v>
      </c>
      <c r="AC86" s="377"/>
      <c r="AD86" s="158"/>
      <c r="AE86" s="81"/>
      <c r="CI86"/>
      <c r="CJ86"/>
      <c r="CK86"/>
      <c r="CL86"/>
      <c r="CM86"/>
    </row>
    <row r="87" spans="1:91" s="2" customFormat="1" outlineLevel="1" x14ac:dyDescent="0.35">
      <c r="A87" s="68"/>
      <c r="B87" s="379" t="s">
        <v>42</v>
      </c>
      <c r="C87" s="379"/>
      <c r="D87" s="379"/>
      <c r="E87" s="379"/>
      <c r="F87" s="381"/>
      <c r="G87" s="382"/>
      <c r="H87" s="161" t="str">
        <f>IF($D$5="Program Budget",ROUND('Demo and Services'!AZ9*AJ9,0),IF(AND($D$5="Staff Salary",$D$7="Total"),ROUND(SUM('Demo and Services'!AZ9:AZ20)*AJ30,0),IF(AND($D$5="Staff Salary",$D$7="Individual"),ROUND(SUM(IF(AJ18="",0,AJ18*'Demo and Services'!AZ9),IF(AJ19="",0,AJ19*'Demo and Services'!AZ10),IF(AJ20="",0,AJ20*'Demo and Services'!AZ11),IF(AJ21="",0,AJ21*'Demo and Services'!AZ12),IF(AJ22="",0,AJ22*'Demo and Services'!AZ13),IF(AJ23="",0,AJ23*'Demo and Services'!AZ14),IF(AJ24="",0,AJ24*'Demo and Services'!AZ15),IF(AJ25="",0,AJ25*'Demo and Services'!AZ16),IF(AJ26="",0,AJ26*'Demo and Services'!AZ17),IF(AJ27="",0,AJ27*'Demo and Services'!AZ18),IF(AJ28="",0,AJ28*'Demo and Services'!AZ19),IF(AJ29="",0,AJ29*'Demo and Services'!AZ20)),0),"")))</f>
        <v/>
      </c>
      <c r="I87" s="160"/>
      <c r="J87" s="378" t="str">
        <f>IF($D$5="Program Budget",ROUND('Demo and Services'!AZ21*AJ9,0),IF(AND($D$5="Staff Salary",$D$7="Total"),ROUND(SUM('Demo and Services'!AZ21:AZ32)*AJ30,0),IF(AND($D$5="Staff Salary",$D$7="Individual"),ROUND(SUM(IF(AJ18="",0,AJ18*'Demo and Services'!AZ21),IF(AJ19="",0,AJ19*'Demo and Services'!AZ22),IF(AJ20="",0,AJ20*'Demo and Services'!AZ23),IF(AJ21="",0,AJ21*'Demo and Services'!AZ24),IF(AJ22="",0,AJ22*'Demo and Services'!AZ25),IF(AJ23="",0,AJ23*'Demo and Services'!AZ26),IF(AJ24="",0,AJ24*'Demo and Services'!AZ27),IF(AJ25="",0,AJ25*'Demo and Services'!AZ28),IF(AJ26="",0,AJ26*'Demo and Services'!AZ29),IF(AJ27="",0,AJ27*'Demo and Services'!AZ30),IF(AJ28="",0,AJ28*'Demo and Services'!AZ31),IF(AJ29="",0,AJ29*'Demo and Services'!AZ32)),0),"")))</f>
        <v/>
      </c>
      <c r="K87" s="377"/>
      <c r="L87" s="160"/>
      <c r="M87" s="378" t="str">
        <f>IF($D$5="Program Budget",ROUND('Demo and Services'!AZ33*AJ9,0),IF(AND($D$5="Staff Salary",$D$7="Total"),ROUND(SUM('Demo and Services'!AZ33:AZ44)*AJ30,0),IF(AND($D$5="Staff Salary",$D$7="Individual"),ROUND(SUM(IF(AJ18="",0,AJ18*'Demo and Services'!AZ33),IF(AJ19="",0,AJ19*'Demo and Services'!AZ34),IF(AJ20="",0,AJ20*'Demo and Services'!AZ35),IF(AJ21="",0,AJ21*'Demo and Services'!AZ36),IF(AJ22="",0,AJ22*'Demo and Services'!AZ37),IF(AJ23="",0,AJ23*'Demo and Services'!AZ38),IF(AJ24="",0,AJ24*'Demo and Services'!AZ39),IF(AJ25="",0,AJ25*'Demo and Services'!AZ40),IF(AJ26="",0,AJ26*'Demo and Services'!AZ41),IF(AJ27="",0,AJ27*'Demo and Services'!AZ42),IF(AJ28="",0,AJ28*'Demo and Services'!AZ43),IF(AJ29="",0,AJ29*'Demo and Services'!AZ44)),0),"")))</f>
        <v/>
      </c>
      <c r="N87" s="377"/>
      <c r="O87" s="160"/>
      <c r="P87" s="378" t="str">
        <f>IF($D$5="Program Budget",ROUND('Demo and Services'!AZ45*AJ9,0),IF(AND($D$5="Staff Salary",$D$7="Total"),ROUND(SUM('Demo and Services'!AZ45:AZ56)*AJ30,0),IF(AND($D$5="Staff Salary",$D$7="Individual"),ROUND(SUM(IF(AJ18="",0,AJ18*'Demo and Services'!AZ45),IF(AJ19="",0,AJ19*'Demo and Services'!AZ46),IF(AJ20="",0,AJ20*'Demo and Services'!AZ47),IF(AJ21="",0,AJ21*'Demo and Services'!AZ48),IF(AJ22="",0,AJ22*'Demo and Services'!AZ49),IF(AJ23="",0,AJ23*'Demo and Services'!AZ50),IF(AJ24="",0,AJ24*'Demo and Services'!AZ51),IF(AJ25="",0,AJ25*'Demo and Services'!AZ52),IF(AJ26="",0,AJ26*'Demo and Services'!AZ53),IF(AJ27="",0,AJ27*'Demo and Services'!AZ54),IF(AJ28="",0,AJ28*'Demo and Services'!AZ55),IF(AJ29="",0,AJ29*'Demo and Services'!AZ56)),0),"")))</f>
        <v/>
      </c>
      <c r="Q87" s="377"/>
      <c r="R87" s="160"/>
      <c r="S87" s="378">
        <f>COUNTIFS('Demo and Services'!$A$9:$A$19,"Period 5 (October – December 2021)",'Demo and Services'!$E$9:$E$19,"new",'Demo and Services'!$AZ$9:$AZ$19,"&lt;&gt;")</f>
        <v>0</v>
      </c>
      <c r="T87" s="377"/>
      <c r="U87" s="160"/>
      <c r="V87" s="378">
        <f>COUNTIFS('Demo and Services'!$A$9:$A$19,"Period 6 (January – March 2022)",'Demo and Services'!$E$9:$E$19,"new",'Demo and Services'!$AZ$9:$AZ$19,"&lt;&gt;")</f>
        <v>0</v>
      </c>
      <c r="W87" s="377"/>
      <c r="X87" s="160"/>
      <c r="Y87" s="378">
        <f>COUNTIFS('Demo and Services'!$A$9:$A$19,"Period 7 (April – June 2022)",'Demo and Services'!$E$9:$E$19,"new",'Demo and Services'!$AZ$9:$AZ$19,"&lt;&gt;")</f>
        <v>0</v>
      </c>
      <c r="Z87" s="377"/>
      <c r="AA87" s="160"/>
      <c r="AB87" s="378">
        <f>COUNTIFS('Demo and Services'!$A$9:$A$19,"Period 8 (July – September 2022)",'Demo and Services'!$E$9:$E$19,"new",'Demo and Services'!$AZ$9:$AZ$19,"&lt;&gt;")</f>
        <v>0</v>
      </c>
      <c r="AC87" s="377"/>
      <c r="AD87" s="158"/>
      <c r="AE87" s="81"/>
      <c r="CI87"/>
      <c r="CJ87"/>
      <c r="CK87"/>
      <c r="CL87"/>
      <c r="CM87"/>
    </row>
    <row r="88" spans="1:91" s="2" customFormat="1" outlineLevel="1" x14ac:dyDescent="0.35">
      <c r="A88" s="68"/>
      <c r="B88" s="379" t="s">
        <v>42</v>
      </c>
      <c r="C88" s="379"/>
      <c r="D88" s="379"/>
      <c r="E88" s="379"/>
      <c r="F88" s="381"/>
      <c r="G88" s="382"/>
      <c r="H88" s="161" t="str">
        <f>IF($D$5="Program Budget",ROUND('Demo and Services'!BA9*AJ9,0),IF(AND($D$5="Staff Salary",$D$7="Total"),ROUND(SUM('Demo and Services'!BA9:BA20)*AJ30,0),IF(AND($D$5="Staff Salary",$D$7="Individual"),ROUND(SUM(IF(AJ18="",0,AJ18*'Demo and Services'!BA9),IF(AJ19="",0,AJ19*'Demo and Services'!BA10),IF(AJ20="",0,AJ20*'Demo and Services'!BA11),IF(AJ21="",0,AJ21*'Demo and Services'!BA12),IF(AJ22="",0,AJ22*'Demo and Services'!BA13),IF(AJ23="",0,AJ23*'Demo and Services'!BA14),IF(AJ24="",0,AJ24*'Demo and Services'!BA15),IF(AJ25="",0,AJ25*'Demo and Services'!BA16),IF(AJ26="",0,AJ26*'Demo and Services'!BA17),IF(AJ27="",0,AJ27*'Demo and Services'!BA18),IF(AJ28="",0,AJ28*'Demo and Services'!BA19),IF(AJ29="",0,AJ29*'Demo and Services'!BA20)),0),"")))</f>
        <v/>
      </c>
      <c r="I88" s="160"/>
      <c r="J88" s="378" t="str">
        <f>IF($D$5="Program Budget",ROUND('Demo and Services'!BA21*AJ9,0),IF(AND($D$5="Staff Salary",$D$7="Total"),ROUND(SUM('Demo and Services'!BA21:BA32)*AJ30,0),IF(AND($D$5="Staff Salary",$D$7="Individual"),ROUND(SUM(IF(AJ18="",0,AJ18*'Demo and Services'!BA21),IF(AJ19="",0,AJ19*'Demo and Services'!BA22),IF(AJ20="",0,AJ20*'Demo and Services'!BA23),IF(AJ21="",0,AJ21*'Demo and Services'!BA24),IF(AJ22="",0,AJ22*'Demo and Services'!BA25),IF(AJ23="",0,AJ23*'Demo and Services'!BA26),IF(AJ24="",0,AJ24*'Demo and Services'!BA27),IF(AJ25="",0,AJ25*'Demo and Services'!BA28),IF(AJ26="",0,AJ26*'Demo and Services'!BA29),IF(AJ27="",0,AJ27*'Demo and Services'!BA30),IF(AJ28="",0,AJ28*'Demo and Services'!BA31),IF(AJ29="",0,AJ29*'Demo and Services'!BA32)),0),"")))</f>
        <v/>
      </c>
      <c r="K88" s="377"/>
      <c r="L88" s="160"/>
      <c r="M88" s="378" t="str">
        <f>IF($D$5="Program Budget",ROUND('Demo and Services'!BA33*AJ9,0),IF(AND($D$5="Staff Salary",$D$7="Total"),ROUND(SUM('Demo and Services'!BA33:BA44)*AJ30,0),IF(AND($D$5="Staff Salary",$D$7="Individual"),ROUND(SUM(IF(AJ18="",0,AJ18*'Demo and Services'!BA33),IF(AJ19="",0,AJ19*'Demo and Services'!BA34),IF(AJ20="",0,AJ20*'Demo and Services'!BA35),IF(AJ21="",0,AJ21*'Demo and Services'!BA36),IF(AJ22="",0,AJ22*'Demo and Services'!BA37),IF(AJ23="",0,AJ23*'Demo and Services'!BA38),IF(AJ24="",0,AJ24*'Demo and Services'!BA39),IF(AJ25="",0,AJ25*'Demo and Services'!BA40),IF(AJ26="",0,AJ26*'Demo and Services'!BA41),IF(AJ27="",0,AJ27*'Demo and Services'!BA42),IF(AJ28="",0,AJ28*'Demo and Services'!BA43),IF(AJ29="",0,AJ29*'Demo and Services'!BA44)),0),"")))</f>
        <v/>
      </c>
      <c r="N88" s="377"/>
      <c r="O88" s="160"/>
      <c r="P88" s="378" t="str">
        <f>IF($D$5="Program Budget",ROUND('Demo and Services'!BA45*AJ9,0),IF(AND($D$5="Staff Salary",$D$7="Total"),ROUND(SUM('Demo and Services'!BA45:BA56)*AJ30,0),IF(AND($D$5="Staff Salary",$D$7="Individual"),ROUND(SUM(IF(AJ18="",0,AJ18*'Demo and Services'!BA45),IF(AJ19="",0,AJ19*'Demo and Services'!BA46),IF(AJ20="",0,AJ20*'Demo and Services'!BA47),IF(AJ21="",0,AJ21*'Demo and Services'!BA48),IF(AJ22="",0,AJ22*'Demo and Services'!BA49),IF(AJ23="",0,AJ23*'Demo and Services'!BA50),IF(AJ24="",0,AJ24*'Demo and Services'!BA51),IF(AJ25="",0,AJ25*'Demo and Services'!BA52),IF(AJ26="",0,AJ26*'Demo and Services'!BA53),IF(AJ27="",0,AJ27*'Demo and Services'!BA54),IF(AJ28="",0,AJ28*'Demo and Services'!BA55),IF(AJ29="",0,AJ29*'Demo and Services'!BA56)),0),"")))</f>
        <v/>
      </c>
      <c r="Q88" s="377"/>
      <c r="R88" s="160"/>
      <c r="S88" s="378">
        <f>COUNTIFS('Demo and Services'!$A$9:$A$19,"Period 5 (October – December 2021)",'Demo and Services'!$E$9:$E$19,"new",'Demo and Services'!$BA$9:$BA$19,"&lt;&gt;")</f>
        <v>0</v>
      </c>
      <c r="T88" s="377"/>
      <c r="U88" s="160"/>
      <c r="V88" s="378">
        <f>COUNTIFS('Demo and Services'!$A$9:$A$19,"Period 6 (January – March 2022)",'Demo and Services'!$E$9:$E$19,"new",'Demo and Services'!$BA$9:$BA$19,"&lt;&gt;")</f>
        <v>0</v>
      </c>
      <c r="W88" s="377"/>
      <c r="X88" s="160"/>
      <c r="Y88" s="378">
        <f>COUNTIFS('Demo and Services'!$A$9:$A$19,"Period 7 (April – June 2022)",'Demo and Services'!$E$9:$E$19,"new",'Demo and Services'!$BA$9:$BA$19,"&lt;&gt;")</f>
        <v>0</v>
      </c>
      <c r="Z88" s="377"/>
      <c r="AA88" s="160"/>
      <c r="AB88" s="378">
        <f>COUNTIFS('Demo and Services'!$A$9:$A$19,"Period 8 (July – September 2022)",'Demo and Services'!$E$9:$E$19,"new",'Demo and Services'!$BA$9:$BA$19,"&lt;&gt;")</f>
        <v>0</v>
      </c>
      <c r="AC88" s="377"/>
      <c r="AD88" s="158"/>
      <c r="AE88" s="81"/>
      <c r="CI88"/>
      <c r="CJ88"/>
      <c r="CK88"/>
      <c r="CL88"/>
      <c r="CM88"/>
    </row>
    <row r="89" spans="1:91" s="2" customFormat="1" outlineLevel="1" x14ac:dyDescent="0.35">
      <c r="A89" s="68"/>
      <c r="B89" s="379" t="s">
        <v>42</v>
      </c>
      <c r="C89" s="379"/>
      <c r="D89" s="379"/>
      <c r="E89" s="379"/>
      <c r="F89" s="381"/>
      <c r="G89" s="382"/>
      <c r="H89" s="161" t="str">
        <f>IF($D$5="Program Budget",ROUND('Demo and Services'!BB9*AJ9,0),IF(AND($D$5="Staff Salary",$D$7="Total"),ROUND(SUM('Demo and Services'!BB9:BB20)*AJ30,0),IF(AND($D$5="Staff Salary",$D$7="Individual"),ROUND(SUM(IF(AJ18="",0,AJ18*'Demo and Services'!BB9),IF(AJ19="",0,AJ19*'Demo and Services'!BB10),IF(AJ20="",0,AJ20*'Demo and Services'!BB11),IF(AJ21="",0,AJ21*'Demo and Services'!BB12),IF(AJ22="",0,AJ22*'Demo and Services'!BB13),IF(AJ23="",0,AJ23*'Demo and Services'!BB14),IF(AJ24="",0,AJ24*'Demo and Services'!BB15),IF(AJ25="",0,AJ25*'Demo and Services'!BB16),IF(AJ26="",0,AJ26*'Demo and Services'!BB17),IF(AJ27="",0,AJ27*'Demo and Services'!BB18),IF(AJ28="",0,AJ28*'Demo and Services'!BB19),IF(AJ29="",0,AJ29*'Demo and Services'!BB20)),0),"")))</f>
        <v/>
      </c>
      <c r="I89" s="160"/>
      <c r="J89" s="378" t="str">
        <f>IF($D$5="Program Budget",ROUND('Demo and Services'!BB21*AJ9,0),IF(AND($D$5="Staff Salary",$D$7="Total"),ROUND(SUM('Demo and Services'!BB21:BB32)*AJ30,0),IF(AND($D$5="Staff Salary",$D$7="Individual"),ROUND(SUM(IF(AJ18="",0,AJ18*'Demo and Services'!BB21),IF(AJ19="",0,AJ19*'Demo and Services'!BB22),IF(AJ20="",0,AJ20*'Demo and Services'!BB23),IF(AJ21="",0,AJ21*'Demo and Services'!BB24),IF(AJ22="",0,AJ22*'Demo and Services'!BB25),IF(AJ23="",0,AJ23*'Demo and Services'!BB26),IF(AJ24="",0,AJ24*'Demo and Services'!BB27),IF(AJ25="",0,AJ25*'Demo and Services'!BB28),IF(AJ26="",0,AJ26*'Demo and Services'!BB29),IF(AJ27="",0,AJ27*'Demo and Services'!BB30),IF(AJ28="",0,AJ28*'Demo and Services'!BB31),IF(AJ29="",0,AJ29*'Demo and Services'!BB32)),0),"")))</f>
        <v/>
      </c>
      <c r="K89" s="377"/>
      <c r="L89" s="160"/>
      <c r="M89" s="378" t="str">
        <f>IF($D$5="Program Budget",ROUND('Demo and Services'!BB33*AJ9,0),IF(AND($D$5="Staff Salary",$D$7="Total"),ROUND(SUM('Demo and Services'!BB33:BB44)*AJ30,0),IF(AND($D$5="Staff Salary",$D$7="Individual"),ROUND(SUM(IF(AJ18="",0,AJ18*'Demo and Services'!BB33),IF(AJ19="",0,AJ19*'Demo and Services'!BB34),IF(AJ20="",0,AJ20*'Demo and Services'!BB35),IF(AJ21="",0,AJ21*'Demo and Services'!BB36),IF(AJ22="",0,AJ22*'Demo and Services'!BB37),IF(AJ23="",0,AJ23*'Demo and Services'!BB38),IF(AJ24="",0,AJ24*'Demo and Services'!BB39),IF(AJ25="",0,AJ25*'Demo and Services'!BB40),IF(AJ26="",0,AJ26*'Demo and Services'!BB41),IF(AJ27="",0,AJ27*'Demo and Services'!BB42),IF(AJ28="",0,AJ28*'Demo and Services'!BB43),IF(AJ29="",0,AJ29*'Demo and Services'!BB44)),0),"")))</f>
        <v/>
      </c>
      <c r="N89" s="377"/>
      <c r="O89" s="160"/>
      <c r="P89" s="378" t="str">
        <f>IF($D$5="Program Budget",ROUND('Demo and Services'!BB45*AJ9,0),IF(AND($D$5="Staff Salary",$D$7="Total"),ROUND(SUM('Demo and Services'!BB45:BB56)*AJ30,0),IF(AND($D$5="Staff Salary",$D$7="Individual"),ROUND(SUM(IF(AJ18="",0,AJ18*'Demo and Services'!BB45),IF(AJ19="",0,AJ19*'Demo and Services'!BB46),IF(AJ20="",0,AJ20*'Demo and Services'!BB47),IF(AJ21="",0,AJ21*'Demo and Services'!BB48),IF(AJ22="",0,AJ22*'Demo and Services'!BB49),IF(AJ23="",0,AJ23*'Demo and Services'!BB50),IF(AJ24="",0,AJ24*'Demo and Services'!BB51),IF(AJ25="",0,AJ25*'Demo and Services'!BB52),IF(AJ26="",0,AJ26*'Demo and Services'!BB53),IF(AJ27="",0,AJ27*'Demo and Services'!BB54),IF(AJ28="",0,AJ28*'Demo and Services'!BB55),IF(AJ29="",0,AJ29*'Demo and Services'!BB56)),0),"")))</f>
        <v/>
      </c>
      <c r="Q89" s="377"/>
      <c r="R89" s="160"/>
      <c r="S89" s="378">
        <f>COUNTIFS('Demo and Services'!$A$9:$A$19,"Period 5 (October – December 2021)",'Demo and Services'!$E$9:$E$19,"new",'Demo and Services'!$BB$9:$BB$19,"&lt;&gt;")</f>
        <v>0</v>
      </c>
      <c r="T89" s="377"/>
      <c r="U89" s="160"/>
      <c r="V89" s="378">
        <f>COUNTIFS('Demo and Services'!$A$9:$A$19,"Period 6 (January – March 2022)",'Demo and Services'!$E$9:$E$19,"new",'Demo and Services'!$BB$9:$BB$19,"&lt;&gt;")</f>
        <v>0</v>
      </c>
      <c r="W89" s="377"/>
      <c r="X89" s="160"/>
      <c r="Y89" s="378">
        <f>COUNTIFS('Demo and Services'!$A$9:$A$19,"Period 7 (April – June 2022)",'Demo and Services'!$E$9:$E$19,"new",'Demo and Services'!$AR$9:$AR$19,"&lt;&gt;")</f>
        <v>0</v>
      </c>
      <c r="Z89" s="377"/>
      <c r="AA89" s="160"/>
      <c r="AB89" s="378">
        <f>COUNTIFS('Demo and Services'!$A$9:$A$19,"Period 8 (July – September 2022)",'Demo and Services'!$E$9:$E$19,"new",'Demo and Services'!$AR$9:$AR$19,"&lt;&gt;")</f>
        <v>0</v>
      </c>
      <c r="AC89" s="377"/>
      <c r="AD89" s="158"/>
      <c r="AE89" s="81"/>
      <c r="CI89"/>
      <c r="CJ89"/>
      <c r="CK89"/>
      <c r="CL89"/>
      <c r="CM89"/>
    </row>
    <row r="90" spans="1:91" s="2" customFormat="1" outlineLevel="1" x14ac:dyDescent="0.35">
      <c r="A90" s="68"/>
      <c r="B90" s="379" t="s">
        <v>42</v>
      </c>
      <c r="C90" s="379"/>
      <c r="D90" s="379"/>
      <c r="E90" s="379"/>
      <c r="F90" s="381"/>
      <c r="G90" s="382"/>
      <c r="H90" s="161" t="str">
        <f>IF($D$5="Program Budget",ROUND('Demo and Services'!BC9*AJ9,0),IF(AND($D$5="Staff Salary",$D$7="Total"),ROUND(SUM('Demo and Services'!BC9:BC20)*AJ30,0),IF(AND($D$5="Staff Salary",$D$7="Individual"),ROUND(SUM(IF(AJ18="",0,AJ18*'Demo and Services'!BC9),IF(AJ19="",0,AJ19*'Demo and Services'!BC10),IF(AJ20="",0,AJ20*'Demo and Services'!BC11),IF(AJ21="",0,AJ21*'Demo and Services'!BC12),IF(AJ22="",0,AJ22*'Demo and Services'!BC13),IF(AJ23="",0,AJ23*'Demo and Services'!BC14),IF(AJ24="",0,AJ24*'Demo and Services'!BC15),IF(AJ25="",0,AJ25*'Demo and Services'!BC16),IF(AJ26="",0,AJ26*'Demo and Services'!BC17),IF(AJ27="",0,AJ27*'Demo and Services'!BC18),IF(AJ28="",0,AJ28*'Demo and Services'!BC19),IF(AJ29="",0,AJ29*'Demo and Services'!BC20)),0),"")))</f>
        <v/>
      </c>
      <c r="I90" s="160"/>
      <c r="J90" s="378" t="str">
        <f>IF($D$5="Program Budget",ROUND('Demo and Services'!BC21*AJ9,0),IF(AND($D$5="Staff Salary",$D$7="Total"),ROUND(SUM('Demo and Services'!BC21:BC32)*AJ30,0),IF(AND($D$5="Staff Salary",$D$7="Individual"),ROUND(SUM(IF(AJ18="",0,AJ18*'Demo and Services'!BC21),IF(AJ19="",0,AJ19*'Demo and Services'!BC22),IF(AJ20="",0,AJ20*'Demo and Services'!BC23),IF(AJ21="",0,AJ21*'Demo and Services'!BC24),IF(AJ22="",0,AJ22*'Demo and Services'!BC25),IF(AJ23="",0,AJ23*'Demo and Services'!BC26),IF(AJ24="",0,AJ24*'Demo and Services'!BC27),IF(AJ25="",0,AJ25*'Demo and Services'!BC28),IF(AJ26="",0,AJ26*'Demo and Services'!BC29),IF(AJ27="",0,AJ27*'Demo and Services'!BC30),IF(AJ28="",0,AJ28*'Demo and Services'!BC31),IF(AJ29="",0,AJ29*'Demo and Services'!BC32)),0),"")))</f>
        <v/>
      </c>
      <c r="K90" s="377"/>
      <c r="L90" s="160"/>
      <c r="M90" s="378" t="str">
        <f>IF($D$5="Program Budget",ROUND('Demo and Services'!BC33*AJ9,0),IF(AND($D$5="Staff Salary",$D$7="Total"),ROUND(SUM('Demo and Services'!BC33:BC44)*AJ30,0),IF(AND($D$5="Staff Salary",$D$7="Individual"),ROUND(SUM(IF(AJ18="",0,AJ18*'Demo and Services'!BC33),IF(AJ19="",0,AJ19*'Demo and Services'!BC34),IF(AJ20="",0,AJ20*'Demo and Services'!BC35),IF(AJ21="",0,AJ21*'Demo and Services'!BC36),IF(AJ22="",0,AJ22*'Demo and Services'!BC37),IF(AJ23="",0,AJ23*'Demo and Services'!BC38),IF(AJ24="",0,AJ24*'Demo and Services'!BC39),IF(AJ25="",0,AJ25*'Demo and Services'!BC40),IF(AJ26="",0,AJ26*'Demo and Services'!BC41),IF(AJ27="",0,AJ27*'Demo and Services'!BC42),IF(AJ28="",0,AJ28*'Demo and Services'!BC43),IF(AJ29="",0,AJ29*'Demo and Services'!BC44)),0),"")))</f>
        <v/>
      </c>
      <c r="N90" s="377"/>
      <c r="O90" s="160"/>
      <c r="P90" s="378" t="str">
        <f>IF($D$5="Program Budget",ROUND('Demo and Services'!BC45*AJ9,0),IF(AND($D$5="Staff Salary",$D$7="Total"),ROUND(SUM('Demo and Services'!BC45:BC56)*AJ30,0),IF(AND($D$5="Staff Salary",$D$7="Individual"),ROUND(SUM(IF(AJ18="",0,AJ18*'Demo and Services'!BC45),IF(AJ19="",0,AJ19*'Demo and Services'!BC46),IF(AJ20="",0,AJ20*'Demo and Services'!BC47),IF(AJ21="",0,AJ21*'Demo and Services'!BC48),IF(AJ22="",0,AJ22*'Demo and Services'!BC49),IF(AJ23="",0,AJ23*'Demo and Services'!BC50),IF(AJ24="",0,AJ24*'Demo and Services'!BC51),IF(AJ25="",0,AJ25*'Demo and Services'!BC52),IF(AJ26="",0,AJ26*'Demo and Services'!BC53),IF(AJ27="",0,AJ27*'Demo and Services'!BC54),IF(AJ28="",0,AJ28*'Demo and Services'!BC55),IF(AJ29="",0,AJ29*'Demo and Services'!BC56)),0),"")))</f>
        <v/>
      </c>
      <c r="Q90" s="377"/>
      <c r="R90" s="160"/>
      <c r="S90" s="378">
        <f>COUNTIFS('Demo and Services'!$A$9:$A$19,"Period 5 (October – December 2021)",'Demo and Services'!$E$9:$E$19,"new",'Demo and Services'!$BC$9:$BC$19,"&lt;&gt;")</f>
        <v>0</v>
      </c>
      <c r="T90" s="377"/>
      <c r="U90" s="160"/>
      <c r="V90" s="378">
        <f>COUNTIFS('Demo and Services'!$A$9:$A$19,"Period 6 (January – March 2022)",'Demo and Services'!$E$9:$E$19,"new",'Demo and Services'!$BC$9:$BC$19,"&lt;&gt;")</f>
        <v>0</v>
      </c>
      <c r="W90" s="377"/>
      <c r="X90" s="160"/>
      <c r="Y90" s="378">
        <f>COUNTIFS('Demo and Services'!$A$9:$A$19,"Period 7 (April – June 2022)",'Demo and Services'!$E$9:$E$19,"new",'Demo and Services'!$BC$9:$BC$19,"&lt;&gt;")</f>
        <v>0</v>
      </c>
      <c r="Z90" s="377"/>
      <c r="AA90" s="160"/>
      <c r="AB90" s="378">
        <f>COUNTIFS('Demo and Services'!$A$9:$A$19,"Period 8 (July – September 2022)",'Demo and Services'!$E$9:$E$19,"new",'Demo and Services'!$BC$9:$BC$19,"&lt;&gt;")</f>
        <v>0</v>
      </c>
      <c r="AC90" s="377"/>
      <c r="AD90" s="158"/>
      <c r="AE90" s="81"/>
      <c r="CI90"/>
      <c r="CJ90"/>
      <c r="CK90"/>
      <c r="CL90"/>
      <c r="CM90"/>
    </row>
    <row r="91" spans="1:91" s="2" customFormat="1" outlineLevel="1" x14ac:dyDescent="0.35">
      <c r="A91" s="68"/>
      <c r="B91" s="379" t="s">
        <v>42</v>
      </c>
      <c r="C91" s="379"/>
      <c r="D91" s="379"/>
      <c r="E91" s="379"/>
      <c r="F91" s="381"/>
      <c r="G91" s="382"/>
      <c r="H91" s="161" t="str">
        <f>IF($D$5="Program Budget",ROUND('Demo and Services'!BD9*AJ9,0),IF(AND($D$5="Staff Salary",$D$7="Total"),ROUND(SUM('Demo and Services'!BD9:BD20)*AJ30,0),IF(AND($D$5="Staff Salary",$D$7="Individual"),ROUND(SUM(IF(AJ18="",0,AJ18*'Demo and Services'!BD9),IF(AJ19="",0,AJ19*'Demo and Services'!BD10),IF(AJ20="",0,AJ20*'Demo and Services'!BD11),IF(AJ21="",0,AJ21*'Demo and Services'!BD12),IF(AJ22="",0,AJ22*'Demo and Services'!BD13),IF(AJ23="",0,AJ23*'Demo and Services'!BD14),IF(AJ24="",0,AJ24*'Demo and Services'!BD15),IF(AJ25="",0,AJ25*'Demo and Services'!BD16),IF(AJ26="",0,AJ26*'Demo and Services'!BD17),IF(AJ27="",0,AJ27*'Demo and Services'!BD18),IF(AJ28="",0,AJ28*'Demo and Services'!BD19),IF(AJ29="",0,AJ29*'Demo and Services'!BD20)),0),"")))</f>
        <v/>
      </c>
      <c r="I91" s="160"/>
      <c r="J91" s="378" t="str">
        <f>IF($D$5="Program Budget",ROUND('Demo and Services'!BD21*AJ9,0),IF(AND($D$5="Staff Salary",$D$7="Total"),ROUND(SUM('Demo and Services'!BD21:BD32)*AJ30,0),IF(AND($D$5="Staff Salary",$D$7="Individual"),ROUND(SUM(IF(AJ18="",0,AJ18*'Demo and Services'!BD21),IF(AJ19="",0,AJ19*'Demo and Services'!BD22),IF(AJ20="",0,AJ20*'Demo and Services'!BD23),IF(AJ21="",0,AJ21*'Demo and Services'!BD24),IF(AJ22="",0,AJ22*'Demo and Services'!BD25),IF(AJ23="",0,AJ23*'Demo and Services'!BD26),IF(AJ24="",0,AJ24*'Demo and Services'!BD27),IF(AJ25="",0,AJ25*'Demo and Services'!BD28),IF(AJ26="",0,AJ26*'Demo and Services'!BD29),IF(AJ27="",0,AJ27*'Demo and Services'!BD30),IF(AJ28="",0,AJ28*'Demo and Services'!BD31),IF(AJ29="",0,AJ29*'Demo and Services'!BD32)),0),"")))</f>
        <v/>
      </c>
      <c r="K91" s="377"/>
      <c r="L91" s="160"/>
      <c r="M91" s="378" t="str">
        <f>IF($D$5="Program Budget",ROUND('Demo and Services'!BD33*AJ9,0),IF(AND($D$5="Staff Salary",$D$7="Total"),ROUND(SUM('Demo and Services'!BD33:BD44)*AJ30,0),IF(AND($D$5="Staff Salary",$D$7="Individual"),ROUND(SUM(IF(AJ18="",0,AJ18*'Demo and Services'!BD33),IF(AJ19="",0,AJ19*'Demo and Services'!BD34),IF(AJ20="",0,AJ20*'Demo and Services'!BD35),IF(AJ21="",0,AJ21*'Demo and Services'!BD36),IF(AJ22="",0,AJ22*'Demo and Services'!BD37),IF(AJ23="",0,AJ23*'Demo and Services'!BD38),IF(AJ24="",0,AJ24*'Demo and Services'!BD39),IF(AJ25="",0,AJ25*'Demo and Services'!BD40),IF(AJ26="",0,AJ26*'Demo and Services'!BD41),IF(AJ27="",0,AJ27*'Demo and Services'!BD42),IF(AJ28="",0,AJ28*'Demo and Services'!BD43),IF(AJ29="",0,AJ29*'Demo and Services'!BD44)),0),"")))</f>
        <v/>
      </c>
      <c r="N91" s="377"/>
      <c r="O91" s="160"/>
      <c r="P91" s="378" t="str">
        <f>IF($D$5="Program Budget",ROUND('Demo and Services'!BD45*AJ9,0),IF(AND($D$5="Staff Salary",$D$7="Total"),ROUND(SUM('Demo and Services'!BD45:BD56)*AJ30,0),IF(AND($D$5="Staff Salary",$D$7="Individual"),ROUND(SUM(IF(AJ18="",0,AJ18*'Demo and Services'!BD45),IF(AJ19="",0,AJ19*'Demo and Services'!BD46),IF(AJ20="",0,AJ20*'Demo and Services'!BD47),IF(AJ21="",0,AJ21*'Demo and Services'!BD48),IF(AJ22="",0,AJ22*'Demo and Services'!BD49),IF(AJ23="",0,AJ23*'Demo and Services'!BD50),IF(AJ24="",0,AJ24*'Demo and Services'!BD51),IF(AJ25="",0,AJ25*'Demo and Services'!BD52),IF(AJ26="",0,AJ26*'Demo and Services'!BD53),IF(AJ27="",0,AJ27*'Demo and Services'!BD54),IF(AJ28="",0,AJ28*'Demo and Services'!BD55),IF(AJ29="",0,AJ29*'Demo and Services'!BD56)),0),"")))</f>
        <v/>
      </c>
      <c r="Q91" s="377"/>
      <c r="R91" s="160"/>
      <c r="S91" s="378">
        <f>COUNTIFS('Demo and Services'!$A$9:$A$19,"Period 5 (October – December 2021)",'Demo and Services'!$E$9:$E$19,"new",'Demo and Services'!$BD$9:$BD$19,"&lt;&gt;")</f>
        <v>0</v>
      </c>
      <c r="T91" s="377"/>
      <c r="U91" s="160"/>
      <c r="V91" s="378">
        <f>COUNTIFS('Demo and Services'!$A$9:$A$19,"Period 6 (January – March 2022)",'Demo and Services'!$E$9:$E$19,"new",'Demo and Services'!$BD$9:$BD$19,"&lt;&gt;")</f>
        <v>0</v>
      </c>
      <c r="W91" s="377"/>
      <c r="X91" s="160"/>
      <c r="Y91" s="378">
        <f>COUNTIFS('Demo and Services'!$A$9:$A$19,"Period 7 (April – June 2022)",'Demo and Services'!$E$9:$E$19,"new",'Demo and Services'!$BD$9:$BD$19,"&lt;&gt;")</f>
        <v>0</v>
      </c>
      <c r="Z91" s="377"/>
      <c r="AA91" s="160"/>
      <c r="AB91" s="378">
        <f>COUNTIFS('Demo and Services'!$A$9:$A$19,"Period 8 (July – September 2022)",'Demo and Services'!$E$9:$E$19,"new",'Demo and Services'!$BD$9:$BD$19,"&lt;&gt;")</f>
        <v>0</v>
      </c>
      <c r="AC91" s="377"/>
      <c r="AD91" s="158"/>
      <c r="AE91" s="81"/>
      <c r="CI91"/>
      <c r="CJ91"/>
      <c r="CK91"/>
      <c r="CL91"/>
      <c r="CM91"/>
    </row>
    <row r="92" spans="1:91" s="2" customFormat="1" outlineLevel="1" x14ac:dyDescent="0.35">
      <c r="A92" s="68"/>
      <c r="B92" s="379" t="s">
        <v>42</v>
      </c>
      <c r="C92" s="379"/>
      <c r="D92" s="379"/>
      <c r="E92" s="379"/>
      <c r="F92" s="381"/>
      <c r="G92" s="382"/>
      <c r="H92" s="161" t="str">
        <f>IF($D$5="Program Budget",ROUND('Demo and Services'!BE9*AJ9,0),IF(AND($D$5="Staff Salary",$D$7="Total"),ROUND(SUM('Demo and Services'!BE9:BE20)*AJ30,0),IF(AND($D$5="Staff Salary",$D$7="Individual"),ROUND(SUM(IF(AJ18="",0,AJ18*'Demo and Services'!BE9),IF(AJ19="",0,AJ19*'Demo and Services'!BE10),IF(AJ20="",0,AJ20*'Demo and Services'!BE11),IF(AJ21="",0,AJ21*'Demo and Services'!BE12),IF(AJ22="",0,AJ22*'Demo and Services'!BE13),IF(AJ23="",0,AJ23*'Demo and Services'!BE14),IF(AJ24="",0,AJ24*'Demo and Services'!BE15),IF(AJ25="",0,AJ25*'Demo and Services'!BE16),IF(AJ26="",0,AJ26*'Demo and Services'!BE17),IF(AJ27="",0,AJ27*'Demo and Services'!BE18),IF(AJ28="",0,AJ28*'Demo and Services'!BE19),IF(AJ29="",0,AJ29*'Demo and Services'!BE20)),0),"")))</f>
        <v/>
      </c>
      <c r="I92" s="160"/>
      <c r="J92" s="378" t="str">
        <f>IF($D$5="Program Budget",ROUND('Demo and Services'!BE21*AJ9,0),IF(AND($D$5="Staff Salary",$D$7="Total"),ROUND(SUM('Demo and Services'!BE21:BE32)*AJ30,0),IF(AND($D$5="Staff Salary",$D$7="Individual"),ROUND(SUM(IF(AJ18="",0,AJ18*'Demo and Services'!BE21),IF(AJ19="",0,AJ19*'Demo and Services'!BE22),IF(AJ20="",0,AJ20*'Demo and Services'!BE23),IF(AJ21="",0,AJ21*'Demo and Services'!BE24),IF(AJ22="",0,AJ22*'Demo and Services'!BE25),IF(AJ23="",0,AJ23*'Demo and Services'!BE26),IF(AJ24="",0,AJ24*'Demo and Services'!BE27),IF(AJ25="",0,AJ25*'Demo and Services'!BE28),IF(AJ26="",0,AJ26*'Demo and Services'!BE29),IF(AJ27="",0,AJ27*'Demo and Services'!BE30),IF(AJ28="",0,AJ28*'Demo and Services'!BE31),IF(AJ29="",0,AJ29*'Demo and Services'!BE32)),0),"")))</f>
        <v/>
      </c>
      <c r="K92" s="377"/>
      <c r="L92" s="160"/>
      <c r="M92" s="378" t="str">
        <f>IF($D$5="Program Budget",ROUND('Demo and Services'!BE33*AJ9,0),IF(AND($D$5="Staff Salary",$D$7="Total"),ROUND(SUM('Demo and Services'!BE33:BE44)*AJ30,0),IF(AND($D$5="Staff Salary",$D$7="Individual"),ROUND(SUM(IF(AJ18="",0,AJ18*'Demo and Services'!BE33),IF(AJ19="",0,AJ19*'Demo and Services'!BE34),IF(AJ20="",0,AJ20*'Demo and Services'!BE35),IF(AJ21="",0,AJ21*'Demo and Services'!BE36),IF(AJ22="",0,AJ22*'Demo and Services'!BE37),IF(AJ23="",0,AJ23*'Demo and Services'!BE38),IF(AJ24="",0,AJ24*'Demo and Services'!BE39),IF(AJ25="",0,AJ25*'Demo and Services'!BE40),IF(AJ26="",0,AJ26*'Demo and Services'!BE41),IF(AJ27="",0,AJ27*'Demo and Services'!BE42),IF(AJ28="",0,AJ28*'Demo and Services'!BE43),IF(AJ29="",0,AJ29*'Demo and Services'!BE44)),0),"")))</f>
        <v/>
      </c>
      <c r="N92" s="377"/>
      <c r="O92" s="160"/>
      <c r="P92" s="378" t="str">
        <f>IF($D$5="Program Budget",ROUND('Demo and Services'!BE45*AJ9,0),IF(AND($D$5="Staff Salary",$D$7="Total"),ROUND(SUM('Demo and Services'!BE45:BE56)*AJ30,0),IF(AND($D$5="Staff Salary",$D$7="Individual"),ROUND(SUM(IF(AJ18="",0,AJ18*'Demo and Services'!BE45),IF(AJ19="",0,AJ19*'Demo and Services'!BE46),IF(AJ20="",0,AJ20*'Demo and Services'!BE47),IF(AJ21="",0,AJ21*'Demo and Services'!BE48),IF(AJ22="",0,AJ22*'Demo and Services'!BE49),IF(AJ23="",0,AJ23*'Demo and Services'!BE50),IF(AJ24="",0,AJ24*'Demo and Services'!BE51),IF(AJ25="",0,AJ25*'Demo and Services'!BE52),IF(AJ26="",0,AJ26*'Demo and Services'!BE53),IF(AJ27="",0,AJ27*'Demo and Services'!BE54),IF(AJ28="",0,AJ28*'Demo and Services'!BE55),IF(AJ29="",0,AJ29*'Demo and Services'!BE56)),0),"")))</f>
        <v/>
      </c>
      <c r="Q92" s="377"/>
      <c r="R92" s="160"/>
      <c r="S92" s="378">
        <f>COUNTIFS('Demo and Services'!$A$9:$A$19,"Period 5 (October – December 2021)",'Demo and Services'!$E$9:$E$19,"new",'Demo and Services'!$BE$9:$BE$19,"&lt;&gt;")</f>
        <v>0</v>
      </c>
      <c r="T92" s="377"/>
      <c r="U92" s="160"/>
      <c r="V92" s="378">
        <f>COUNTIFS('Demo and Services'!$A$9:$A$19,"Period 6 (January – March 2022)",'Demo and Services'!$E$9:$E$19,"new",'Demo and Services'!$BE$9:$BE$19,"&lt;&gt;")</f>
        <v>0</v>
      </c>
      <c r="W92" s="377"/>
      <c r="X92" s="160"/>
      <c r="Y92" s="378">
        <f>COUNTIFS('Demo and Services'!$A$9:$A$19,"Period 7 (April – June 2022)",'Demo and Services'!$E$9:$E$19,"new",'Demo and Services'!$BE$9:$BE$19,"&lt;&gt;")</f>
        <v>0</v>
      </c>
      <c r="Z92" s="377"/>
      <c r="AA92" s="160"/>
      <c r="AB92" s="378">
        <f>COUNTIFS('Demo and Services'!$A$9:$A$19,"Period 8 (July – September 2022)",'Demo and Services'!$E$9:$E$19,"new",'Demo and Services'!$BE$9:$BE$19,"&lt;&gt;")</f>
        <v>0</v>
      </c>
      <c r="AC92" s="377"/>
      <c r="AD92" s="158"/>
      <c r="AE92" s="81"/>
      <c r="CI92"/>
      <c r="CJ92"/>
      <c r="CK92"/>
      <c r="CL92"/>
      <c r="CM92"/>
    </row>
    <row r="93" spans="1:91" s="2" customFormat="1" outlineLevel="1" x14ac:dyDescent="0.35">
      <c r="A93" s="68"/>
      <c r="B93" s="379" t="s">
        <v>42</v>
      </c>
      <c r="C93" s="379"/>
      <c r="D93" s="379"/>
      <c r="E93" s="379"/>
      <c r="F93" s="381"/>
      <c r="G93" s="382"/>
      <c r="H93" s="161" t="str">
        <f>IF($D$5="Program Budget",ROUND('Demo and Services'!BF9*AJ9,0),IF(AND($D$5="Staff Salary",$D$7="Total"),ROUND(SUM('Demo and Services'!BF9:BF20)*AJ30,0),IF(AND($D$5="Staff Salary",$D$7="Individual"),ROUND(SUM(IF(AJ18="",0,AJ18*'Demo and Services'!BF9),IF(AJ19="",0,AJ19*'Demo and Services'!BF10),IF(AJ20="",0,AJ20*'Demo and Services'!BF11),IF(AJ21="",0,AJ21*'Demo and Services'!BF12),IF(AJ22="",0,AJ22*'Demo and Services'!BF13),IF(AJ23="",0,AJ23*'Demo and Services'!BF14),IF(AJ24="",0,AJ24*'Demo and Services'!BF15),IF(AJ25="",0,AJ25*'Demo and Services'!BF16),IF(AJ26="",0,AJ26*'Demo and Services'!BF17),IF(AJ27="",0,AJ27*'Demo and Services'!BF18),IF(AJ28="",0,AJ28*'Demo and Services'!BF19),IF(AJ29="",0,AJ29*'Demo and Services'!BF20)),0),"")))</f>
        <v/>
      </c>
      <c r="I93" s="160"/>
      <c r="J93" s="378" t="str">
        <f>IF($D$5="Program Budget",ROUND('Demo and Services'!BF21*AJ9,0),IF(AND($D$5="Staff Salary",$D$7="Total"),ROUND(SUM('Demo and Services'!BF21:BF32)*AJ30,0),IF(AND($D$5="Staff Salary",$D$7="Individual"),ROUND(SUM(IF(AJ18="",0,AJ18*'Demo and Services'!BF21),IF(AJ19="",0,AJ19*'Demo and Services'!BF22),IF(AJ20="",0,AJ20*'Demo and Services'!BF23),IF(AJ21="",0,AJ21*'Demo and Services'!BF24),IF(AJ22="",0,AJ22*'Demo and Services'!BF25),IF(AJ23="",0,AJ23*'Demo and Services'!BF26),IF(AJ24="",0,AJ24*'Demo and Services'!BF27),IF(AJ25="",0,AJ25*'Demo and Services'!BF28),IF(AJ26="",0,AJ26*'Demo and Services'!BF29),IF(AJ27="",0,AJ27*'Demo and Services'!BF30),IF(AJ28="",0,AJ28*'Demo and Services'!BF31),IF(AJ29="",0,AJ29*'Demo and Services'!BF32)),0),"")))</f>
        <v/>
      </c>
      <c r="K93" s="377"/>
      <c r="L93" s="160"/>
      <c r="M93" s="378" t="str">
        <f>IF($D$5="Program Budget",ROUND('Demo and Services'!BF33*AJ9,0),IF(AND($D$5="Staff Salary",$D$7="Total"),ROUND(SUM('Demo and Services'!BF33:BF44)*AJ30,0),IF(AND($D$5="Staff Salary",$D$7="Individual"),ROUND(SUM(IF(AJ18="",0,AJ18*'Demo and Services'!BF33),IF(AJ19="",0,AJ19*'Demo and Services'!BF34),IF(AJ20="",0,AJ20*'Demo and Services'!BF35),IF(AJ21="",0,AJ21*'Demo and Services'!BF36),IF(AJ22="",0,AJ22*'Demo and Services'!BF37),IF(AJ23="",0,AJ23*'Demo and Services'!BF38),IF(AJ24="",0,AJ24*'Demo and Services'!BF39),IF(AJ25="",0,AJ25*'Demo and Services'!BF40),IF(AJ26="",0,AJ26*'Demo and Services'!BF41),IF(AJ27="",0,AJ27*'Demo and Services'!BF42),IF(AJ28="",0,AJ28*'Demo and Services'!BF43),IF(AJ29="",0,AJ29*'Demo and Services'!BF44)),0),"")))</f>
        <v/>
      </c>
      <c r="N93" s="377"/>
      <c r="O93" s="160"/>
      <c r="P93" s="378" t="str">
        <f>IF($D$5="Program Budget",ROUND('Demo and Services'!BF45*AJ9,0),IF(AND($D$5="Staff Salary",$D$7="Total"),ROUND(SUM('Demo and Services'!BF45:BF56)*AJ30,0),IF(AND($D$5="Staff Salary",$D$7="Individual"),ROUND(SUM(IF(AJ18="",0,AJ18*'Demo and Services'!BF45),IF(AJ19="",0,AJ19*'Demo and Services'!BF46),IF(AJ20="",0,AJ20*'Demo and Services'!BF47),IF(AJ21="",0,AJ21*'Demo and Services'!BF48),IF(AJ22="",0,AJ22*'Demo and Services'!BF49),IF(AJ23="",0,AJ23*'Demo and Services'!BF50),IF(AJ24="",0,AJ24*'Demo and Services'!BF51),IF(AJ25="",0,AJ25*'Demo and Services'!BF52),IF(AJ26="",0,AJ26*'Demo and Services'!BF53),IF(AJ27="",0,AJ27*'Demo and Services'!BF54),IF(AJ28="",0,AJ28*'Demo and Services'!BF55),IF(AJ29="",0,AJ29*'Demo and Services'!BF56)),0),"")))</f>
        <v/>
      </c>
      <c r="Q93" s="377"/>
      <c r="R93" s="160"/>
      <c r="S93" s="378">
        <f>COUNTIFS('Demo and Services'!$A$9:$A$19,"Period 5 (October – December 2021)",'Demo and Services'!$E$9:$E$19,"new",'Demo and Services'!$BF$9:$BF$19,"&lt;&gt;")</f>
        <v>0</v>
      </c>
      <c r="T93" s="377"/>
      <c r="U93" s="160"/>
      <c r="V93" s="378">
        <f>COUNTIFS('Demo and Services'!$A$9:$A$19,"Period 6 (January – March 2022)",'Demo and Services'!$E$9:$E$19,"new",'Demo and Services'!$BF$9:$BF$19,"&lt;&gt;")</f>
        <v>0</v>
      </c>
      <c r="W93" s="377"/>
      <c r="X93" s="160"/>
      <c r="Y93" s="378">
        <f>COUNTIFS('Demo and Services'!$A$9:$A$19,"Period 7 (April – June 2022)",'Demo and Services'!$E$9:$E$19,"new",'Demo and Services'!$BF$9:$BF$19,"&lt;&gt;")</f>
        <v>0</v>
      </c>
      <c r="Z93" s="377"/>
      <c r="AA93" s="160"/>
      <c r="AB93" s="378">
        <f>COUNTIFS('Demo and Services'!$A$9:$A$19,"Period 8 (July – September 2022)",'Demo and Services'!$E$9:$E$19,"new",'Demo and Services'!$BF$9:$BF$19,"&lt;&gt;")</f>
        <v>0</v>
      </c>
      <c r="AC93" s="377"/>
      <c r="AD93" s="158"/>
      <c r="AE93" s="81"/>
      <c r="CI93"/>
      <c r="CJ93"/>
      <c r="CK93"/>
      <c r="CL93"/>
      <c r="CM93"/>
    </row>
    <row r="94" spans="1:91" s="2" customFormat="1" outlineLevel="1" x14ac:dyDescent="0.35">
      <c r="A94" s="68"/>
      <c r="B94" s="379" t="s">
        <v>42</v>
      </c>
      <c r="C94" s="379"/>
      <c r="D94" s="379"/>
      <c r="E94" s="379"/>
      <c r="F94" s="381"/>
      <c r="G94" s="382"/>
      <c r="H94" s="161" t="str">
        <f>IF($D$5="Program Budget",ROUND('Demo and Services'!BG9*AJ9,0),IF(AND($D$5="Staff Salary",$D$7="Total"),ROUND(SUM('Demo and Services'!BG9:BG20)*AJ30,0),IF(AND($D$5="Staff Salary",$D$7="Individual"),ROUND(SUM(IF(AJ18="",0,AJ18*'Demo and Services'!BG9),IF(AJ19="",0,AJ19*'Demo and Services'!BG10),IF(AJ20="",0,AJ20*'Demo and Services'!BG11),IF(AJ21="",0,AJ21*'Demo and Services'!BG12),IF(AJ22="",0,AJ22*'Demo and Services'!BG13),IF(AJ23="",0,AJ23*'Demo and Services'!BG14),IF(AJ24="",0,AJ24*'Demo and Services'!BG15),IF(AJ25="",0,AJ25*'Demo and Services'!BG16),IF(AJ26="",0,AJ26*'Demo and Services'!BG17),IF(AJ27="",0,AJ27*'Demo and Services'!BG18),IF(AJ28="",0,AJ28*'Demo and Services'!BG19),IF(AJ29="",0,AJ29*'Demo and Services'!BG20)),0),"")))</f>
        <v/>
      </c>
      <c r="I94" s="160"/>
      <c r="J94" s="378" t="str">
        <f>IF($D$5="Program Budget",ROUND('Demo and Services'!BG21*AJ9,0),IF(AND($D$5="Staff Salary",$D$7="Total"),ROUND(SUM('Demo and Services'!BG21:BG32)*AJ30,0),IF(AND($D$5="Staff Salary",$D$7="Individual"),ROUND(SUM(IF(AJ18="",0,AJ18*'Demo and Services'!BG21),IF(AJ19="",0,AJ19*'Demo and Services'!BG22),IF(AJ20="",0,AJ20*'Demo and Services'!BG23),IF(AJ21="",0,AJ21*'Demo and Services'!BG24),IF(AJ22="",0,AJ22*'Demo and Services'!BG25),IF(AJ23="",0,AJ23*'Demo and Services'!BG26),IF(AJ24="",0,AJ24*'Demo and Services'!BG27),IF(AJ25="",0,AJ25*'Demo and Services'!BG28),IF(AJ26="",0,AJ26*'Demo and Services'!BG29),IF(AJ27="",0,AJ27*'Demo and Services'!BG30),IF(AJ28="",0,AJ28*'Demo and Services'!BG31),IF(AJ29="",0,AJ29*'Demo and Services'!BG32)),0),"")))</f>
        <v/>
      </c>
      <c r="K94" s="377"/>
      <c r="L94" s="160"/>
      <c r="M94" s="378" t="str">
        <f>IF($D$5="Program Budget",ROUND('Demo and Services'!BG33*AJ9,0),IF(AND($D$5="Staff Salary",$D$7="Total"),ROUND(SUM('Demo and Services'!BG33:BG44)*AJ30,0),IF(AND($D$5="Staff Salary",$D$7="Individual"),ROUND(SUM(IF(AJ18="",0,AJ18*'Demo and Services'!BG33),IF(AJ19="",0,AJ19*'Demo and Services'!BG34),IF(AJ20="",0,AJ20*'Demo and Services'!BG35),IF(AJ21="",0,AJ21*'Demo and Services'!BG36),IF(AJ22="",0,AJ22*'Demo and Services'!BG37),IF(AJ23="",0,AJ23*'Demo and Services'!BG38),IF(AJ24="",0,AJ24*'Demo and Services'!BG39),IF(AJ25="",0,AJ25*'Demo and Services'!BG40),IF(AJ26="",0,AJ26*'Demo and Services'!BG41),IF(AJ27="",0,AJ27*'Demo and Services'!BG42),IF(AJ28="",0,AJ28*'Demo and Services'!BG43),IF(AJ29="",0,AJ29*'Demo and Services'!BG44)),0),"")))</f>
        <v/>
      </c>
      <c r="N94" s="377"/>
      <c r="O94" s="160"/>
      <c r="P94" s="378" t="str">
        <f>IF($D$5="Program Budget",ROUND('Demo and Services'!BG45*AJ9,0),IF(AND($D$5="Staff Salary",$D$7="Total"),ROUND(SUM('Demo and Services'!BG45:BG56)*AJ30,0),IF(AND($D$5="Staff Salary",$D$7="Individual"),ROUND(SUM(IF(AJ18="",0,AJ18*'Demo and Services'!BG45),IF(AJ19="",0,AJ19*'Demo and Services'!BG46),IF(AJ20="",0,AJ20*'Demo and Services'!BG47),IF(AJ21="",0,AJ21*'Demo and Services'!BG48),IF(AJ22="",0,AJ22*'Demo and Services'!BG49),IF(AJ23="",0,AJ23*'Demo and Services'!BG50),IF(AJ24="",0,AJ24*'Demo and Services'!BG51),IF(AJ25="",0,AJ25*'Demo and Services'!BG52),IF(AJ26="",0,AJ26*'Demo and Services'!BG53),IF(AJ27="",0,AJ27*'Demo and Services'!BG54),IF(AJ28="",0,AJ28*'Demo and Services'!BG55),IF(AJ29="",0,AJ29*'Demo and Services'!BG56)),0),"")))</f>
        <v/>
      </c>
      <c r="Q94" s="377"/>
      <c r="R94" s="160"/>
      <c r="S94" s="378">
        <f>COUNTIFS('Demo and Services'!$A$9:$A$19,"Period 5 (October – December 2021)",'Demo and Services'!$E$9:$E$19,"new",'Demo and Services'!$BG$9:$BG$19,"&lt;&gt;")</f>
        <v>0</v>
      </c>
      <c r="T94" s="377"/>
      <c r="U94" s="160"/>
      <c r="V94" s="378">
        <f>COUNTIFS('Demo and Services'!$A$9:$A$19,"Period 6 (January – March 2022)",'Demo and Services'!$E$9:$E$19,"new",'Demo and Services'!$BG$9:$BG$19,"&lt;&gt;")</f>
        <v>0</v>
      </c>
      <c r="W94" s="377"/>
      <c r="X94" s="160"/>
      <c r="Y94" s="378">
        <f>COUNTIFS('Demo and Services'!$A$9:$A$19,"Period 7 (April – June 2022)",'Demo and Services'!$E$9:$E$19,"new",'Demo and Services'!$BG$9:$BG$19,"&lt;&gt;")</f>
        <v>0</v>
      </c>
      <c r="Z94" s="377"/>
      <c r="AA94" s="160"/>
      <c r="AB94" s="378">
        <f>COUNTIFS('Demo and Services'!$A$9:$A$19,"Period 8 (July – September 2022)",'Demo and Services'!$E$9:$E$19,"new",'Demo and Services'!$BG$9:$BG$19,"&lt;&gt;")</f>
        <v>0</v>
      </c>
      <c r="AC94" s="377"/>
      <c r="AD94" s="158"/>
      <c r="AE94" s="81"/>
      <c r="CI94"/>
      <c r="CJ94"/>
      <c r="CK94"/>
      <c r="CL94"/>
      <c r="CM94"/>
    </row>
    <row r="95" spans="1:91" s="2" customFormat="1" outlineLevel="1" x14ac:dyDescent="0.35">
      <c r="A95" s="68"/>
      <c r="B95" s="379" t="s">
        <v>42</v>
      </c>
      <c r="C95" s="379"/>
      <c r="D95" s="379"/>
      <c r="E95" s="379"/>
      <c r="F95" s="403"/>
      <c r="G95" s="404"/>
      <c r="H95" s="161" t="str">
        <f>IF($D$5="Program Budget",ROUND('Demo and Services'!BH9*AJ9,0),IF(AND($D$5="Staff Salary",$D$7="Total"),ROUND(SUM('Demo and Services'!BH9:BH20)*AJ30,0),IF(AND($D$5="Staff Salary",$D$7="Individual"),ROUND(SUM(IF(AJ18="",0,AJ18*'Demo and Services'!BH9),IF(AJ19="",0,AJ19*'Demo and Services'!BH10),IF(AJ20="",0,AJ20*'Demo and Services'!BH11),IF(AJ21="",0,AJ21*'Demo and Services'!BH12),IF(AJ22="",0,AJ22*'Demo and Services'!BH13),IF(AJ23="",0,AJ23*'Demo and Services'!BH14),IF(AJ24="",0,AJ24*'Demo and Services'!BH15),IF(AJ25="",0,AJ25*'Demo and Services'!BH16),IF(AJ26="",0,AJ26*'Demo and Services'!BH17),IF(AJ27="",0,AJ27*'Demo and Services'!BH18),IF(AJ28="",0,AJ28*'Demo and Services'!BH19),IF(AJ29="",0,AJ29*'Demo and Services'!BH20)),0),"")))</f>
        <v/>
      </c>
      <c r="I95" s="163"/>
      <c r="J95" s="401" t="str">
        <f>IF($D$5="Program Budget",ROUND('Demo and Services'!BH21*AJ9,0),IF(AND($D$5="Staff Salary",$D$7="Total"),ROUND(SUM('Demo and Services'!BH21:BH32)*AJ30,0),IF(AND($D$5="Staff Salary",$D$7="Individual"),ROUND(SUM(IF(AJ18="",0,AJ18*'Demo and Services'!BH21),IF(AJ19="",0,AJ19*'Demo and Services'!BH22),IF(AJ20="",0,AJ20*'Demo and Services'!BH23),IF(AJ21="",0,AJ21*'Demo and Services'!BH24),IF(AJ22="",0,AJ22*'Demo and Services'!BH25),IF(AJ23="",0,AJ23*'Demo and Services'!BH26),IF(AJ24="",0,AJ24*'Demo and Services'!BH27),IF(AJ25="",0,AJ25*'Demo and Services'!BH28),IF(AJ26="",0,AJ26*'Demo and Services'!BH29),IF(AJ27="",0,AJ27*'Demo and Services'!BH30),IF(AJ28="",0,AJ28*'Demo and Services'!BH31),IF(AJ29="",0,AJ29*'Demo and Services'!BH32)),0),"")))</f>
        <v/>
      </c>
      <c r="K95" s="402"/>
      <c r="L95" s="163"/>
      <c r="M95" s="401" t="str">
        <f>IF($D$5="Program Budget",ROUND('Demo and Services'!BH33*AJ9,0),IF(AND($D$5="Staff Salary",$D$7="Total"),ROUND(SUM('Demo and Services'!BH33:BH44)*AJ30,0),IF(AND($D$5="Staff Salary",$D$7="Individual"),ROUND(SUM(IF(AJ18="",0,AJ18*'Demo and Services'!BH33),IF(AJ19="",0,AJ19*'Demo and Services'!BH34),IF(AJ20="",0,AJ20*'Demo and Services'!BH35),IF(AJ21="",0,AJ21*'Demo and Services'!BH36),IF(AJ22="",0,AJ22*'Demo and Services'!BH37),IF(AJ23="",0,AJ23*'Demo and Services'!BH38),IF(AJ24="",0,AJ24*'Demo and Services'!BH39),IF(AJ25="",0,AJ25*'Demo and Services'!BH40),IF(AJ26="",0,AJ26*'Demo and Services'!BH41),IF(AJ27="",0,AJ27*'Demo and Services'!BH42),IF(AJ28="",0,AJ28*'Demo and Services'!BH43),IF(AJ29="",0,AJ29*'Demo and Services'!BH44)),0),"")))</f>
        <v/>
      </c>
      <c r="N95" s="402"/>
      <c r="O95" s="163"/>
      <c r="P95" s="401" t="str">
        <f>IF($D$5="Program Budget",ROUND('Demo and Services'!BH45*AJ9,0),IF(AND($D$5="Staff Salary",$D$7="Total"),ROUND(SUM('Demo and Services'!BH45:BH56)*AJ30,0),IF(AND($D$5="Staff Salary",$D$7="Individual"),ROUND(SUM(IF(AJ18="",0,AJ18*'Demo and Services'!BH45),IF(AJ19="",0,AJ19*'Demo and Services'!BH46),IF(AJ20="",0,AJ20*'Demo and Services'!BH47),IF(AJ21="",0,AJ21*'Demo and Services'!BH48),IF(AJ22="",0,AJ22*'Demo and Services'!BH49),IF(AJ23="",0,AJ23*'Demo and Services'!BH50),IF(AJ24="",0,AJ24*'Demo and Services'!BH51),IF(AJ25="",0,AJ25*'Demo and Services'!BH52),IF(AJ26="",0,AJ26*'Demo and Services'!BH53),IF(AJ27="",0,AJ27*'Demo and Services'!BH54),IF(AJ28="",0,AJ28*'Demo and Services'!BH55),IF(AJ29="",0,AJ29*'Demo and Services'!BH56)),0),"")))</f>
        <v/>
      </c>
      <c r="Q95" s="402"/>
      <c r="R95" s="163"/>
      <c r="S95" s="401">
        <f>COUNTIFS('Demo and Services'!$A$9:$A$19,"Period 5 (October – December 2021)",'Demo and Services'!$E$9:$E$19,"new",'Demo and Services'!$BH$9:$BH$19,"&lt;&gt;")</f>
        <v>0</v>
      </c>
      <c r="T95" s="402"/>
      <c r="U95" s="163"/>
      <c r="V95" s="401">
        <f>COUNTIFS('Demo and Services'!$A$9:$A$19,"Period 6 (January – March 2022)",'Demo and Services'!$E$9:$E$19,"new",'Demo and Services'!$BH$9:$BH$19,"&lt;&gt;")</f>
        <v>0</v>
      </c>
      <c r="W95" s="402"/>
      <c r="X95" s="163"/>
      <c r="Y95" s="401">
        <f>COUNTIFS('Demo and Services'!$A$9:$A$19,"Period 7 (April – June 2022)",'Demo and Services'!$E$9:$E$19,"new",'Demo and Services'!$BH$9:$BH$19,"&lt;&gt;")</f>
        <v>0</v>
      </c>
      <c r="Z95" s="402"/>
      <c r="AA95" s="163"/>
      <c r="AB95" s="401">
        <f>COUNTIFS('Demo and Services'!$A$9:$A$19,"Period 8 (July – September 2022)",'Demo and Services'!$E$9:$E$19,"new",'Demo and Services'!$BH$9:$BH$19,"&lt;&gt;")</f>
        <v>0</v>
      </c>
      <c r="AC95" s="402"/>
      <c r="AD95" s="164"/>
      <c r="AE95" s="81"/>
      <c r="CI95"/>
      <c r="CJ95"/>
      <c r="CK95"/>
      <c r="CL95"/>
      <c r="CM95"/>
    </row>
    <row r="96" spans="1:91" s="2" customFormat="1" outlineLevel="1" x14ac:dyDescent="0.35">
      <c r="A96" s="68"/>
      <c r="B96" s="384" t="s">
        <v>51</v>
      </c>
      <c r="C96" s="385"/>
      <c r="D96" s="385"/>
      <c r="E96" s="385"/>
      <c r="F96" s="385"/>
      <c r="G96" s="386"/>
      <c r="H96" s="165"/>
      <c r="I96" s="148">
        <f>SUM(H97:H107)</f>
        <v>0</v>
      </c>
      <c r="J96" s="130"/>
      <c r="K96" s="130"/>
      <c r="L96" s="148">
        <f>SUM(J97:K107)</f>
        <v>0</v>
      </c>
      <c r="M96" s="131"/>
      <c r="N96" s="130"/>
      <c r="O96" s="148">
        <f>SUM(M97:N107)</f>
        <v>0</v>
      </c>
      <c r="P96" s="150"/>
      <c r="Q96" s="130"/>
      <c r="R96" s="148">
        <f>SUM(P97:Q107)</f>
        <v>0</v>
      </c>
      <c r="S96" s="152"/>
      <c r="T96" s="129"/>
      <c r="U96" s="153">
        <f>SUM(S97:T107)</f>
        <v>0</v>
      </c>
      <c r="V96" s="152"/>
      <c r="W96" s="129"/>
      <c r="X96" s="153">
        <f>SUM(V97:W107)</f>
        <v>0</v>
      </c>
      <c r="Y96" s="152"/>
      <c r="Z96" s="129"/>
      <c r="AA96" s="153">
        <f>SUM(Y97:Z107)</f>
        <v>0</v>
      </c>
      <c r="AB96" s="129"/>
      <c r="AC96" s="129"/>
      <c r="AD96" s="154">
        <f>SUM(AB97:AC107)</f>
        <v>0</v>
      </c>
      <c r="AE96" s="81"/>
      <c r="CI96"/>
      <c r="CJ96"/>
      <c r="CK96"/>
      <c r="CL96"/>
      <c r="CM96"/>
    </row>
    <row r="97" spans="1:91" s="2" customFormat="1" outlineLevel="1" x14ac:dyDescent="0.35">
      <c r="A97" s="68"/>
      <c r="B97" s="387" t="s">
        <v>52</v>
      </c>
      <c r="C97" s="387"/>
      <c r="D97" s="387"/>
      <c r="E97" s="387"/>
      <c r="F97" s="388"/>
      <c r="G97" s="389"/>
      <c r="H97" s="155" t="str">
        <f>IF($D$5="Program Budget",ROUND('Demo and Services'!BI9*AJ9,0),IF(AND($D$5="Staff Salary",$D$7="Total"),ROUND(SUM('Demo and Services'!BI9:BI20)*AJ30,0),IF(AND($D$5="Staff Salary",$D$7="Individual"),ROUND(SUM(IF(AJ18="",0,AJ18*'Demo and Services'!BI9),IF(AJ19="",0,AJ19*'Demo and Services'!BI10),IF(AJ20="",0,AJ20*'Demo and Services'!BI11),IF(AJ21="",0,AJ21*'Demo and Services'!BI12),IF(AJ22="",0,AJ22*'Demo and Services'!BI13),IF(AJ23="",0,AJ23*'Demo and Services'!BI14),IF(AJ24="",0,AJ24*'Demo and Services'!BI15),IF(AJ25="",0,AJ25*'Demo and Services'!BI16),IF(AJ26="",0,AJ26*'Demo and Services'!BI17),IF(AJ27="",0,AJ27*'Demo and Services'!BI18),IF(AJ28="",0,AJ28*'Demo and Services'!BI19),IF(AJ29="",0,AJ29*'Demo and Services'!BI20)),0),"")))</f>
        <v/>
      </c>
      <c r="I97" s="157"/>
      <c r="J97" s="316" t="str">
        <f>IF($D$5="Program Budget",ROUND('Demo and Services'!BI21*AJ9,0),IF(AND($D$5="Staff Salary",$D$7="Total"),ROUND(SUM('Demo and Services'!BI21:BI32)*AJ30,0),IF(AND($D$5="Staff Salary",$D$7="Individual"),ROUND(SUM(IF(AJ18="",0,AJ18*'Demo and Services'!BI21),IF(AJ19="",0,AJ19*'Demo and Services'!BI22),IF(AJ20="",0,AJ20*'Demo and Services'!BI23),IF(AJ21="",0,AJ21*'Demo and Services'!BI24),IF(AJ22="",0,AJ22*'Demo and Services'!BI25),IF(AJ23="",0,AJ23*'Demo and Services'!BI26),IF(AJ24="",0,AJ24*'Demo and Services'!BI27),IF(AJ25="",0,AJ25*'Demo and Services'!BI28),IF(AJ26="",0,AJ26*'Demo and Services'!BI29),IF(AJ27="",0,AJ27*'Demo and Services'!BI30),IF(AJ28="",0,AJ28*'Demo and Services'!BI31),IF(AJ29="",0,AJ29*'Demo and Services'!BI32)),0),"")))</f>
        <v/>
      </c>
      <c r="K97" s="318"/>
      <c r="L97" s="156"/>
      <c r="M97" s="316" t="str">
        <f>IF($D$5="Program Budget",ROUND('Demo and Services'!BI33*AJ9,0),IF(AND($D$5="Staff Salary",$D$7="Total"),ROUND(SUM('Demo and Services'!BI33:BI44)*AJ30,0),IF(AND($D$5="Staff Salary",$D$7="Individual"),ROUND(SUM(IF(AJ18="",0,AJ18*'Demo and Services'!BI33),IF(AJ19="",0,AJ19*'Demo and Services'!BI34),IF(AJ20="",0,AJ20*'Demo and Services'!BI35),IF(AJ21="",0,AJ21*'Demo and Services'!BI36),IF(AJ22="",0,AJ22*'Demo and Services'!BI37),IF(AJ23="",0,AJ23*'Demo and Services'!BI38),IF(AJ24="",0,AJ24*'Demo and Services'!BI39),IF(AJ25="",0,AJ25*'Demo and Services'!BI40),IF(AJ26="",0,AJ26*'Demo and Services'!BI41),IF(AJ27="",0,AJ27*'Demo and Services'!BI42),IF(AJ28="",0,AJ28*'Demo and Services'!BI43),IF(AJ29="",0,AJ29*'Demo and Services'!BI44)),0),"")))</f>
        <v/>
      </c>
      <c r="N97" s="318"/>
      <c r="O97" s="157"/>
      <c r="P97" s="318" t="str">
        <f>IF($D$5="Program Budget",ROUND('Demo and Services'!BI45*AJ9,0),IF(AND($D$5="Staff Salary",$D$7="Total"),ROUND(SUM('Demo and Services'!BI45:BI56)*AJ30,0),IF(AND($D$5="Staff Salary",$D$7="Individual"),ROUND(SUM(IF(AJ18="",0,AJ18*'Demo and Services'!BI45),IF(AJ19="",0,AJ19*'Demo and Services'!BI46),IF(AJ20="",0,AJ20*'Demo and Services'!BI47),IF(AJ21="",0,AJ21*'Demo and Services'!BI48),IF(AJ22="",0,AJ22*'Demo and Services'!BI49),IF(AJ23="",0,AJ23*'Demo and Services'!BI50),IF(AJ24="",0,AJ24*'Demo and Services'!BI51),IF(AJ25="",0,AJ25*'Demo and Services'!BI52),IF(AJ26="",0,AJ26*'Demo and Services'!BI53),IF(AJ27="",0,AJ27*'Demo and Services'!BI54),IF(AJ28="",0,AJ28*'Demo and Services'!BI55),IF(AJ29="",0,AJ29*'Demo and Services'!BI56)),0),"")))</f>
        <v/>
      </c>
      <c r="Q97" s="318"/>
      <c r="R97" s="157"/>
      <c r="S97" s="378">
        <f>COUNTIFS('Demo and Services'!$A$9:$A$19,"Period 5 (October – December 2021)",'Demo and Services'!$E$9:$E$19,"new",'Demo and Services'!$BI$9:$BI$19,"&lt;&gt;")</f>
        <v>0</v>
      </c>
      <c r="T97" s="377"/>
      <c r="U97" s="160"/>
      <c r="V97" s="378">
        <f>COUNTIFS('Demo and Services'!$A$9:$A$19,"Period 6 (January – March 2022)",'Demo and Services'!$E$9:$E$19,"new",'Demo and Services'!$BI$9:$BI$19,"&lt;&gt;")</f>
        <v>0</v>
      </c>
      <c r="W97" s="377"/>
      <c r="X97" s="160"/>
      <c r="Y97" s="378">
        <f>COUNTIFS('Demo and Services'!$A$9:$A$19,"Period 7 (April – June 2022)",'Demo and Services'!$E$9:$E$19,"new",'Demo and Services'!$BI$9:$BI$19,"&lt;&gt;")</f>
        <v>0</v>
      </c>
      <c r="Z97" s="377"/>
      <c r="AA97" s="160"/>
      <c r="AB97" s="378">
        <f>COUNTIFS('Demo and Services'!$A$9:$A$19,"Period 8 (July – September 2022)",'Demo and Services'!$E$9:$E$19,"new",'Demo and Services'!$BI$9:$BI$19,"&lt;&gt;")</f>
        <v>0</v>
      </c>
      <c r="AC97" s="377"/>
      <c r="AD97" s="158"/>
      <c r="AE97" s="81"/>
      <c r="CI97"/>
      <c r="CJ97"/>
      <c r="CK97"/>
      <c r="CL97"/>
      <c r="CM97"/>
    </row>
    <row r="98" spans="1:91" s="2" customFormat="1" outlineLevel="1" x14ac:dyDescent="0.35">
      <c r="A98" s="68"/>
      <c r="B98" s="379" t="s">
        <v>42</v>
      </c>
      <c r="C98" s="379"/>
      <c r="D98" s="379"/>
      <c r="E98" s="379"/>
      <c r="F98" s="381"/>
      <c r="G98" s="382"/>
      <c r="H98" s="161" t="str">
        <f>IF($D$5="Program Budget",ROUND('Demo and Services'!BJ9*AJ9,0),IF(AND($D$5="Staff Salary",$D$7="Total"),ROUND(SUM('Demo and Services'!BJ9:BJ20)*AJ30,0),IF(AND($D$5="Staff Salary",$D$7="Individual"),ROUND(SUM(IF(AJ18="",0,AJ18*'Demo and Services'!BJ9),IF(AJ19="",0,AJ19*'Demo and Services'!BJ10),IF(AJ20="",0,AJ20*'Demo and Services'!BJ11),IF(AJ21="",0,AJ21*'Demo and Services'!BJ12),IF(AJ22="",0,AJ22*'Demo and Services'!BJ13),IF(AJ23="",0,AJ23*'Demo and Services'!BJ14),IF(AJ24="",0,AJ24*'Demo and Services'!BJ15),IF(AJ25="",0,AJ25*'Demo and Services'!BJ16),IF(AJ26="",0,AJ26*'Demo and Services'!BJ17),IF(AJ27="",0,AJ27*'Demo and Services'!BJ18),IF(AJ28="",0,AJ28*'Demo and Services'!BJ19),IF(AJ29="",0,AJ29*'Demo and Services'!BJ20)),0),"")))</f>
        <v/>
      </c>
      <c r="I98" s="160"/>
      <c r="J98" s="378" t="str">
        <f>IF($D$5="Program Budget",ROUND('Demo and Services'!BJ21*AJ9,0),IF(AND($D$5="Staff Salary",$D$7="Total"),ROUND(SUM('Demo and Services'!BJ21:BJ32)*AJ30,0),IF(AND($D$5="Staff Salary",$D$7="Individual"),ROUND(SUM(IF(AJ18="",0,AJ18*'Demo and Services'!BJ21),IF(AJ19="",0,AJ19*'Demo and Services'!BJ22),IF(AJ20="",0,AJ20*'Demo and Services'!BJ23),IF(AJ21="",0,AJ21*'Demo and Services'!BJ24),IF(AJ22="",0,AJ22*'Demo and Services'!BJ25),IF(AJ23="",0,AJ23*'Demo and Services'!BJ26),IF(AJ24="",0,AJ24*'Demo and Services'!BJ27),IF(AJ25="",0,AJ25*'Demo and Services'!BJ28),IF(AJ26="",0,AJ26*'Demo and Services'!BJ29),IF(AJ27="",0,AJ27*'Demo and Services'!BJ30),IF(AJ28="",0,AJ28*'Demo and Services'!BJ31),IF(AJ29="",0,AJ29*'Demo and Services'!BJ32)),0),"")))</f>
        <v/>
      </c>
      <c r="K98" s="377"/>
      <c r="L98" s="160"/>
      <c r="M98" s="378" t="str">
        <f>IF($D$5="Program Budget",ROUND('Demo and Services'!BJ33*AJ9,0),IF(AND($D$5="Staff Salary",$D$7="Total"),ROUND(SUM('Demo and Services'!BJ33:BJ44)*AJ30,0),IF(AND($D$5="Staff Salary",$D$7="Individual"),ROUND(SUM(IF(AJ18="",0,AJ18*'Demo and Services'!BJ33),IF(AJ19="",0,AJ19*'Demo and Services'!BJ34),IF(AJ20="",0,AJ20*'Demo and Services'!BJ35),IF(AJ21="",0,AJ21*'Demo and Services'!BJ36),IF(AJ22="",0,AJ22*'Demo and Services'!BJ37),IF(AJ23="",0,AJ23*'Demo and Services'!BJ38),IF(AJ24="",0,AJ24*'Demo and Services'!BJ39),IF(AJ25="",0,AJ25*'Demo and Services'!BJ40),IF(AJ26="",0,AJ26*'Demo and Services'!BJ41),IF(AJ27="",0,AJ27*'Demo and Services'!BJ42),IF(AJ28="",0,AJ28*'Demo and Services'!BJ43),IF(AJ29="",0,AJ29*'Demo and Services'!BJ44)),0),"")))</f>
        <v/>
      </c>
      <c r="N98" s="377"/>
      <c r="O98" s="160"/>
      <c r="P98" s="378" t="str">
        <f>IF($D$5="Program Budget",ROUND('Demo and Services'!BJ45*AJ9,0),IF(AND($D$5="Staff Salary",$D$7="Total"),ROUND(SUM('Demo and Services'!BJ45:BJ56)*AJ30,0),IF(AND($D$5="Staff Salary",$D$7="Individual"),ROUND(SUM(IF(AJ18="",0,AJ18*'Demo and Services'!BJ45),IF(AJ19="",0,AJ19*'Demo and Services'!BJ46),IF(AJ20="",0,AJ20*'Demo and Services'!BJ47),IF(AJ21="",0,AJ21*'Demo and Services'!BJ48),IF(AJ22="",0,AJ22*'Demo and Services'!BJ49),IF(AJ23="",0,AJ23*'Demo and Services'!BJ50),IF(AJ24="",0,AJ24*'Demo and Services'!BJ51),IF(AJ25="",0,AJ25*'Demo and Services'!BJ52),IF(AJ26="",0,AJ26*'Demo and Services'!BJ53),IF(AJ27="",0,AJ27*'Demo and Services'!BJ54),IF(AJ28="",0,AJ28*'Demo and Services'!BJ55),IF(AJ29="",0,AJ29*'Demo and Services'!BJ56)),0),"")))</f>
        <v/>
      </c>
      <c r="Q98" s="377"/>
      <c r="R98" s="160"/>
      <c r="S98" s="378">
        <f>COUNTIFS('Demo and Services'!$A$9:$A$19,"Period 5 (October – December 2021)",'Demo and Services'!$E$9:$E$19,"new",'Demo and Services'!$BJ$9:$BJ$19,"&lt;&gt;")</f>
        <v>0</v>
      </c>
      <c r="T98" s="377"/>
      <c r="U98" s="160"/>
      <c r="V98" s="378">
        <f>COUNTIFS('Demo and Services'!$A$9:$A$19,"Period 6 (January – March 2022)",'Demo and Services'!$E$9:$E$19,"new",'Demo and Services'!$BJ$9:$BJ$19,"&lt;&gt;")</f>
        <v>0</v>
      </c>
      <c r="W98" s="377"/>
      <c r="X98" s="162"/>
      <c r="Y98" s="378">
        <f>COUNTIFS('Demo and Services'!$A$9:$A$19,"Period 7 (April – June 2022)",'Demo and Services'!$E$9:$E$19,"new",'Demo and Services'!$BJ$9:$BJ$19,"&lt;&gt;")</f>
        <v>0</v>
      </c>
      <c r="Z98" s="377"/>
      <c r="AA98" s="160"/>
      <c r="AB98" s="378">
        <f>COUNTIFS('Demo and Services'!$A$9:$A$19,"Period 8 (July – September 2022)",'Demo and Services'!$E$9:$E$19,"new",'Demo and Services'!$BJ$9:$BJ$19,"&lt;&gt;")</f>
        <v>0</v>
      </c>
      <c r="AC98" s="377"/>
      <c r="AD98" s="158"/>
      <c r="AE98" s="81"/>
      <c r="CI98"/>
      <c r="CJ98"/>
      <c r="CK98"/>
      <c r="CL98"/>
      <c r="CM98"/>
    </row>
    <row r="99" spans="1:91" s="2" customFormat="1" outlineLevel="1" x14ac:dyDescent="0.35">
      <c r="A99" s="68"/>
      <c r="B99" s="379" t="s">
        <v>42</v>
      </c>
      <c r="C99" s="379"/>
      <c r="D99" s="379"/>
      <c r="E99" s="379"/>
      <c r="F99" s="381"/>
      <c r="G99" s="382"/>
      <c r="H99" s="161" t="str">
        <f>IF($D$5="Program Budget",ROUND('Demo and Services'!BK9*AJ9,0),IF(AND($D$5="Staff Salary",$D$7="Total"),ROUND(SUM('Demo and Services'!BK9:BK20)*AJ30,0),IF(AND($D$5="Staff Salary",$D$7="Individual"),ROUND(SUM(IF(AJ18="",0,AJ18*'Demo and Services'!BK9),IF(AJ19="",0,AJ19*'Demo and Services'!BK10),IF(AJ20="",0,AJ20*'Demo and Services'!BK11),IF(AJ21="",0,AJ21*'Demo and Services'!BK12),IF(AJ22="",0,AJ22*'Demo and Services'!BK13),IF(AJ23="",0,AJ23*'Demo and Services'!BK14),IF(AJ24="",0,AJ24*'Demo and Services'!BK15),IF(AJ25="",0,AJ25*'Demo and Services'!BK16),IF(AJ26="",0,AJ26*'Demo and Services'!BK17),IF(AJ27="",0,AJ27*'Demo and Services'!BK18),IF(AJ28="",0,AJ28*'Demo and Services'!BK19),IF(AJ29="",0,AJ29*'Demo and Services'!BK20)),0),"")))</f>
        <v/>
      </c>
      <c r="I99" s="160"/>
      <c r="J99" s="378" t="str">
        <f>IF($D$5="Program Budget",ROUND('Demo and Services'!BK21*AJ9,0),IF(AND($D$5="Staff Salary",$D$7="Total"),ROUND(SUM('Demo and Services'!BK21:BK32)*AJ30,0),IF(AND($D$5="Staff Salary",$D$7="Individual"),ROUND(SUM(IF(AJ18="",0,AJ18*'Demo and Services'!BK21),IF(AJ19="",0,AJ19*'Demo and Services'!BK22),IF(AJ20="",0,AJ20*'Demo and Services'!BK23),IF(AJ21="",0,AJ21*'Demo and Services'!BK24),IF(AJ22="",0,AJ22*'Demo and Services'!BK25),IF(AJ23="",0,AJ23*'Demo and Services'!BK26),IF(AJ24="",0,AJ24*'Demo and Services'!BK27),IF(AJ25="",0,AJ25*'Demo and Services'!BK28),IF(AJ26="",0,AJ26*'Demo and Services'!BK29),IF(AJ27="",0,AJ27*'Demo and Services'!BK30),IF(AJ28="",0,AJ28*'Demo and Services'!BK31),IF(AJ29="",0,AJ29*'Demo and Services'!BK32)),0),"")))</f>
        <v/>
      </c>
      <c r="K99" s="377"/>
      <c r="L99" s="160"/>
      <c r="M99" s="378" t="str">
        <f>IF($D$5="Program Budget",ROUND('Demo and Services'!BK33*AJ9,0),IF(AND($D$5="Staff Salary",$D$7="Total"),ROUND(SUM('Demo and Services'!BK33:BK44)*AJ30,0),IF(AND($D$5="Staff Salary",$D$7="Individual"),ROUND(SUM(IF(AJ18="",0,AJ18*'Demo and Services'!BK33),IF(AJ19="",0,AJ19*'Demo and Services'!BK34),IF(AJ20="",0,AJ20*'Demo and Services'!BK35),IF(AJ21="",0,AJ21*'Demo and Services'!BK36),IF(AJ22="",0,AJ22*'Demo and Services'!BK37),IF(AJ23="",0,AJ23*'Demo and Services'!BK38),IF(AJ24="",0,AJ24*'Demo and Services'!BK39),IF(AJ25="",0,AJ25*'Demo and Services'!BK40),IF(AJ26="",0,AJ26*'Demo and Services'!BK41),IF(AJ27="",0,AJ27*'Demo and Services'!BK42),IF(AJ28="",0,AJ28*'Demo and Services'!BK43),IF(AJ29="",0,AJ29*'Demo and Services'!BK44)),0),"")))</f>
        <v/>
      </c>
      <c r="N99" s="377"/>
      <c r="O99" s="160"/>
      <c r="P99" s="378" t="str">
        <f>IF($D$5="Program Budget",ROUND('Demo and Services'!BK45*AJ9,0),IF(AND($D$5="Staff Salary",$D$7="Total"),ROUND(SUM('Demo and Services'!BK45:BK56)*AJ30,0),IF(AND($D$5="Staff Salary",$D$7="Individual"),ROUND(SUM(IF(AJ18="",0,AJ18*'Demo and Services'!BK45),IF(AJ19="",0,AJ19*'Demo and Services'!BK46),IF(AJ20="",0,AJ20*'Demo and Services'!BK47),IF(AJ21="",0,AJ21*'Demo and Services'!BK48),IF(AJ22="",0,AJ22*'Demo and Services'!BK49),IF(AJ23="",0,AJ23*'Demo and Services'!BK50),IF(AJ24="",0,AJ24*'Demo and Services'!BK51),IF(AJ25="",0,AJ25*'Demo and Services'!BK52),IF(AJ26="",0,AJ26*'Demo and Services'!BK53),IF(AJ27="",0,AJ27*'Demo and Services'!BK54),IF(AJ28="",0,AJ28*'Demo and Services'!BK55),IF(AJ29="",0,AJ29*'Demo and Services'!BK56)),0),"")))</f>
        <v/>
      </c>
      <c r="Q99" s="377"/>
      <c r="R99" s="160"/>
      <c r="S99" s="378">
        <f>COUNTIFS('Demo and Services'!$A$9:$A$19,"Period 5 (October – December 2021)",'Demo and Services'!$E$9:$E$19,"new",'Demo and Services'!$BK$9:$BK$19,"&lt;&gt;")</f>
        <v>0</v>
      </c>
      <c r="T99" s="377"/>
      <c r="U99" s="160"/>
      <c r="V99" s="378">
        <f>COUNTIFS('Demo and Services'!$A$9:$A$19,"Period 6 (January – March 2022)",'Demo and Services'!$E$9:$E$19,"new",'Demo and Services'!$BK$9:$BK$19,"&lt;&gt;")</f>
        <v>0</v>
      </c>
      <c r="W99" s="377"/>
      <c r="X99" s="160"/>
      <c r="Y99" s="378">
        <f>COUNTIFS('Demo and Services'!$A$9:$A$19,"Period 7 (April – June 2022)",'Demo and Services'!$E$9:$E$19,"new",'Demo and Services'!$BK$9:$BK$19,"&lt;&gt;")</f>
        <v>0</v>
      </c>
      <c r="Z99" s="377"/>
      <c r="AA99" s="160"/>
      <c r="AB99" s="378">
        <f>COUNTIFS('Demo and Services'!$A$9:$A$19,"Period 8 (July – September 2022)",'Demo and Services'!$E$9:$E$19,"new",'Demo and Services'!$BK$9:$BK$19,"&lt;&gt;")</f>
        <v>0</v>
      </c>
      <c r="AC99" s="377"/>
      <c r="AD99" s="158"/>
      <c r="AE99" s="81"/>
      <c r="CI99"/>
      <c r="CJ99"/>
      <c r="CK99"/>
      <c r="CL99"/>
      <c r="CM99"/>
    </row>
    <row r="100" spans="1:91" s="2" customFormat="1" outlineLevel="1" x14ac:dyDescent="0.35">
      <c r="A100" s="68"/>
      <c r="B100" s="379" t="s">
        <v>42</v>
      </c>
      <c r="C100" s="379"/>
      <c r="D100" s="379"/>
      <c r="E100" s="379"/>
      <c r="F100" s="381"/>
      <c r="G100" s="382"/>
      <c r="H100" s="161" t="str">
        <f>IF($D$5="Program Budget",ROUND('Demo and Services'!BL9*AJ9,0),IF(AND($D$5="Staff Salary",$D$7="Total"),ROUND(SUM('Demo and Services'!BL9:BL20)*AJ30,0),IF(AND($D$5="Staff Salary",$D$7="Individual"),ROUND(SUM(IF(AJ18="",0,AJ18*'Demo and Services'!BL9),IF(AJ19="",0,AJ19*'Demo and Services'!BL10),IF(AJ20="",0,AJ20*'Demo and Services'!BL11),IF(AJ21="",0,AJ21*'Demo and Services'!BL12),IF(AJ22="",0,AJ22*'Demo and Services'!BL13),IF(AJ23="",0,AJ23*'Demo and Services'!BL14),IF(AJ24="",0,AJ24*'Demo and Services'!BL15),IF(AJ25="",0,AJ25*'Demo and Services'!BL16),IF(AJ26="",0,AJ26*'Demo and Services'!BL17),IF(AJ27="",0,AJ27*'Demo and Services'!BL18),IF(AJ28="",0,AJ28*'Demo and Services'!BL19),IF(AJ29="",0,AJ29*'Demo and Services'!BL20)),0),"")))</f>
        <v/>
      </c>
      <c r="I100" s="160"/>
      <c r="J100" s="378" t="str">
        <f>IF($D$5="Program Budget",ROUND('Demo and Services'!BL21*AJ9,0),IF(AND($D$5="Staff Salary",$D$7="Total"),ROUND(SUM('Demo and Services'!BL21:BL32)*AJ30,0),IF(AND($D$5="Staff Salary",$D$7="Individual"),ROUND(SUM(IF(AJ18="",0,AJ18*'Demo and Services'!BL21),IF(AJ19="",0,AJ19*'Demo and Services'!BL22),IF(AJ20="",0,AJ20*'Demo and Services'!BL23),IF(AJ21="",0,AJ21*'Demo and Services'!BL24),IF(AJ22="",0,AJ22*'Demo and Services'!BL25),IF(AJ23="",0,AJ23*'Demo and Services'!BL26),IF(AJ24="",0,AJ24*'Demo and Services'!BL27),IF(AJ25="",0,AJ25*'Demo and Services'!BL28),IF(AJ26="",0,AJ26*'Demo and Services'!BL29),IF(AJ27="",0,AJ27*'Demo and Services'!BL30),IF(AJ28="",0,AJ28*'Demo and Services'!BL31),IF(AJ29="",0,AJ29*'Demo and Services'!BL32)),0),"")))</f>
        <v/>
      </c>
      <c r="K100" s="377"/>
      <c r="L100" s="160"/>
      <c r="M100" s="378" t="str">
        <f>IF($D$5="Program Budget",ROUND('Demo and Services'!BL33*AJ9,0),IF(AND($D$5="Staff Salary",$D$7="Total"),ROUND(SUM('Demo and Services'!BL33:BL44)*AJ30,0),IF(AND($D$5="Staff Salary",$D$7="Individual"),ROUND(SUM(IF(AJ18="",0,AJ18*'Demo and Services'!BL33),IF(AJ19="",0,AJ19*'Demo and Services'!BL34),IF(AJ20="",0,AJ20*'Demo and Services'!BL35),IF(AJ21="",0,AJ21*'Demo and Services'!BL36),IF(AJ22="",0,AJ22*'Demo and Services'!BL37),IF(AJ23="",0,AJ23*'Demo and Services'!BL38),IF(AJ24="",0,AJ24*'Demo and Services'!BL39),IF(AJ25="",0,AJ25*'Demo and Services'!BL40),IF(AJ26="",0,AJ26*'Demo and Services'!BL41),IF(AJ27="",0,AJ27*'Demo and Services'!BL42),IF(AJ28="",0,AJ28*'Demo and Services'!BL43),IF(AJ29="",0,AJ29*'Demo and Services'!BL44)),0),"")))</f>
        <v/>
      </c>
      <c r="N100" s="377"/>
      <c r="O100" s="160"/>
      <c r="P100" s="378" t="str">
        <f>IF($D$5="Program Budget",ROUND('Demo and Services'!BL45*AJ9,0),IF(AND($D$5="Staff Salary",$D$7="Total"),ROUND(SUM('Demo and Services'!BL45:BL56)*AJ30,0),IF(AND($D$5="Staff Salary",$D$7="Individual"),ROUND(SUM(IF(AJ18="",0,AJ18*'Demo and Services'!BL45),IF(AJ19="",0,AJ19*'Demo and Services'!BL46),IF(AJ20="",0,AJ20*'Demo and Services'!BL47),IF(AJ21="",0,AJ21*'Demo and Services'!BL48),IF(AJ22="",0,AJ22*'Demo and Services'!BL49),IF(AJ23="",0,AJ23*'Demo and Services'!BL50),IF(AJ24="",0,AJ24*'Demo and Services'!BL51),IF(AJ25="",0,AJ25*'Demo and Services'!BL52),IF(AJ26="",0,AJ26*'Demo and Services'!BL53),IF(AJ27="",0,AJ27*'Demo and Services'!BL54),IF(AJ28="",0,AJ28*'Demo and Services'!BL55),IF(AJ29="",0,AJ29*'Demo and Services'!BL56)),0),"")))</f>
        <v/>
      </c>
      <c r="Q100" s="377"/>
      <c r="R100" s="160"/>
      <c r="S100" s="378">
        <f>COUNTIFS('Demo and Services'!$A$9:$A$19,"Period 5 (October – December 2021)",'Demo and Services'!$E$9:$E$19,"new",'Demo and Services'!$BL$9:$BL$19,"&lt;&gt;")</f>
        <v>0</v>
      </c>
      <c r="T100" s="377"/>
      <c r="U100" s="160"/>
      <c r="V100" s="378">
        <f>COUNTIFS('Demo and Services'!$A$9:$A$19,"Period 6 (January – March 2022)",'Demo and Services'!$E$9:$E$19,"new",'Demo and Services'!$BL$9:$BL$19,"&lt;&gt;")</f>
        <v>0</v>
      </c>
      <c r="W100" s="377"/>
      <c r="X100" s="160"/>
      <c r="Y100" s="378">
        <f>COUNTIFS('Demo and Services'!$A$9:$A$19,"Period 7 (April – June 2022)",'Demo and Services'!$E$9:$E$19,"new",'Demo and Services'!$BL$9:$BL$19,"&lt;&gt;")</f>
        <v>0</v>
      </c>
      <c r="Z100" s="377"/>
      <c r="AA100" s="160"/>
      <c r="AB100" s="378">
        <f>COUNTIFS('Demo and Services'!$A$9:$A$19,"Period 8 (July – September 2022)",'Demo and Services'!$E$9:$E$19,"new",'Demo and Services'!$BL$9:$BL$19,"&lt;&gt;")</f>
        <v>0</v>
      </c>
      <c r="AC100" s="377"/>
      <c r="AD100" s="158"/>
      <c r="AE100" s="81"/>
      <c r="CI100"/>
      <c r="CJ100"/>
      <c r="CK100"/>
      <c r="CL100"/>
      <c r="CM100"/>
    </row>
    <row r="101" spans="1:91" s="2" customFormat="1" outlineLevel="1" x14ac:dyDescent="0.35">
      <c r="A101" s="68"/>
      <c r="B101" s="379" t="s">
        <v>42</v>
      </c>
      <c r="C101" s="379"/>
      <c r="D101" s="379"/>
      <c r="E101" s="379"/>
      <c r="F101" s="381"/>
      <c r="G101" s="382"/>
      <c r="H101" s="161" t="str">
        <f>IF($D$5="Program Budget",ROUND('Demo and Services'!BM9*AJ9,0),IF(AND($D$5="Staff Salary",$D$7="Total"),ROUND(SUM('Demo and Services'!BM9:BM20)*AJ30,0),IF(AND($D$5="Staff Salary",$D$7="Individual"),ROUND(SUM(IF(AJ18="",0,AJ18*'Demo and Services'!BM9),IF(AJ19="",0,AJ19*'Demo and Services'!BM10),IF(AJ20="",0,AJ20*'Demo and Services'!BM11),IF(AJ21="",0,AJ21*'Demo and Services'!BM12),IF(AJ22="",0,AJ22*'Demo and Services'!BM13),IF(AJ23="",0,AJ23*'Demo and Services'!BM14),IF(AJ24="",0,AJ24*'Demo and Services'!BM15),IF(AJ25="",0,AJ25*'Demo and Services'!BM16),IF(AJ26="",0,AJ26*'Demo and Services'!BM17),IF(AJ27="",0,AJ27*'Demo and Services'!BM18),IF(AJ28="",0,AJ28*'Demo and Services'!BM19),IF(AJ29="",0,AJ29*'Demo and Services'!BM20)),0),"")))</f>
        <v/>
      </c>
      <c r="I101" s="160"/>
      <c r="J101" s="378" t="str">
        <f>IF($D$5="Program Budget",ROUND('Demo and Services'!BM21*AJ9,0),IF(AND($D$5="Staff Salary",$D$7="Total"),ROUND(SUM('Demo and Services'!BM21:BM32)*AJ30,0),IF(AND($D$5="Staff Salary",$D$7="Individual"),ROUND(SUM(IF(AJ18="",0,AJ18*'Demo and Services'!BM21),IF(AJ19="",0,AJ19*'Demo and Services'!BM22),IF(AJ20="",0,AJ20*'Demo and Services'!BM23),IF(AJ21="",0,AJ21*'Demo and Services'!BM24),IF(AJ22="",0,AJ22*'Demo and Services'!BM25),IF(AJ23="",0,AJ23*'Demo and Services'!BM26),IF(AJ24="",0,AJ24*'Demo and Services'!BM27),IF(AJ25="",0,AJ25*'Demo and Services'!BM28),IF(AJ26="",0,AJ26*'Demo and Services'!BM29),IF(AJ27="",0,AJ27*'Demo and Services'!BM30),IF(AJ28="",0,AJ28*'Demo and Services'!BM31),IF(AJ29="",0,AJ29*'Demo and Services'!BM32)),0),"")))</f>
        <v/>
      </c>
      <c r="K101" s="377"/>
      <c r="L101" s="160"/>
      <c r="M101" s="378" t="str">
        <f>IF($D$5="Program Budget",ROUND('Demo and Services'!BM33*AJ9,0),IF(AND($D$5="Staff Salary",$D$7="Total"),ROUND(SUM('Demo and Services'!BM33:BM44)*AJ30,0),IF(AND($D$5="Staff Salary",$D$7="Individual"),ROUND(SUM(IF(AJ18="",0,AJ18*'Demo and Services'!BM33),IF(AJ19="",0,AJ19*'Demo and Services'!BM34),IF(AJ20="",0,AJ20*'Demo and Services'!BM35),IF(AJ21="",0,AJ21*'Demo and Services'!BM36),IF(AJ22="",0,AJ22*'Demo and Services'!BM37),IF(AJ23="",0,AJ23*'Demo and Services'!BM38),IF(AJ24="",0,AJ24*'Demo and Services'!BM39),IF(AJ25="",0,AJ25*'Demo and Services'!BM40),IF(AJ26="",0,AJ26*'Demo and Services'!BM41),IF(AJ27="",0,AJ27*'Demo and Services'!BM42),IF(AJ28="",0,AJ28*'Demo and Services'!BM43),IF(AJ29="",0,AJ29*'Demo and Services'!BM44)),0),"")))</f>
        <v/>
      </c>
      <c r="N101" s="377"/>
      <c r="O101" s="160"/>
      <c r="P101" s="378" t="str">
        <f>IF($D$5="Program Budget",ROUND('Demo and Services'!BM45*AJ9,0),IF(AND($D$5="Staff Salary",$D$7="Total"),ROUND(SUM('Demo and Services'!BM45:BM56)*AJ30,0),IF(AND($D$5="Staff Salary",$D$7="Individual"),ROUND(SUM(IF(AJ18="",0,AJ18*'Demo and Services'!BM45),IF(AJ19="",0,AJ19*'Demo and Services'!BM46),IF(AJ20="",0,AJ20*'Demo and Services'!BM47),IF(AJ21="",0,AJ21*'Demo and Services'!BM48),IF(AJ22="",0,AJ22*'Demo and Services'!BM49),IF(AJ23="",0,AJ23*'Demo and Services'!BM50),IF(AJ24="",0,AJ24*'Demo and Services'!BM51),IF(AJ25="",0,AJ25*'Demo and Services'!BM52),IF(AJ26="",0,AJ26*'Demo and Services'!BM53),IF(AJ27="",0,AJ27*'Demo and Services'!BM54),IF(AJ28="",0,AJ28*'Demo and Services'!BM55),IF(AJ29="",0,AJ29*'Demo and Services'!BM56)),0),"")))</f>
        <v/>
      </c>
      <c r="Q101" s="377"/>
      <c r="R101" s="160"/>
      <c r="S101" s="378">
        <f>COUNTIFS('Demo and Services'!$A$9:$A$19,"Period 5 (October – December 2021)",'Demo and Services'!$E$9:$E$19,"new",'Demo and Services'!$BM$9:$BM$19,"&lt;&gt;")</f>
        <v>0</v>
      </c>
      <c r="T101" s="377"/>
      <c r="U101" s="160"/>
      <c r="V101" s="378">
        <f>COUNTIFS('Demo and Services'!$A$9:$A$19,"Period 6 (January – March 2022)",'Demo and Services'!$E$9:$E$19,"new",'Demo and Services'!$BM$9:$BM$19,"&lt;&gt;")</f>
        <v>0</v>
      </c>
      <c r="W101" s="377"/>
      <c r="X101" s="160"/>
      <c r="Y101" s="378">
        <f>COUNTIFS('Demo and Services'!$A$9:$A$19,"Period 7 (April – June 2022)",'Demo and Services'!$E$9:$E$19,"new",'Demo and Services'!$BM$9:$BM$19,"&lt;&gt;")</f>
        <v>0</v>
      </c>
      <c r="Z101" s="377"/>
      <c r="AA101" s="160"/>
      <c r="AB101" s="378">
        <f>COUNTIFS('Demo and Services'!$A$9:$A$19,"Period 8 (July – September 2022)",'Demo and Services'!$E$9:$E$19,"new",'Demo and Services'!$BM$9:$BM$19,"&lt;&gt;")</f>
        <v>0</v>
      </c>
      <c r="AC101" s="377"/>
      <c r="AD101" s="158"/>
      <c r="AE101" s="81"/>
      <c r="CI101"/>
      <c r="CJ101"/>
      <c r="CK101"/>
      <c r="CL101"/>
      <c r="CM101"/>
    </row>
    <row r="102" spans="1:91" s="2" customFormat="1" outlineLevel="1" x14ac:dyDescent="0.35">
      <c r="A102" s="68"/>
      <c r="B102" s="379" t="s">
        <v>42</v>
      </c>
      <c r="C102" s="379"/>
      <c r="D102" s="379"/>
      <c r="E102" s="379"/>
      <c r="F102" s="381"/>
      <c r="G102" s="382"/>
      <c r="H102" s="161" t="str">
        <f>IF($D$5="Program Budget",ROUND('Demo and Services'!BN9*AJ9,0),IF(AND($D$5="Staff Salary",$D$7="Total"),ROUND(SUM('Demo and Services'!BN9:BN20)*AJ30,0),IF(AND($D$5="Staff Salary",$D$7="Individual"),ROUND(SUM(IF(AJ18="",0,AJ18*'Demo and Services'!BN9),IF(AJ19="",0,AJ19*'Demo and Services'!BN10),IF(AJ20="",0,AJ20*'Demo and Services'!BN11),IF(AJ21="",0,AJ21*'Demo and Services'!BN12),IF(AJ22="",0,AJ22*'Demo and Services'!BN13),IF(AJ23="",0,AJ23*'Demo and Services'!BN14),IF(AJ24="",0,AJ24*'Demo and Services'!BN15),IF(AJ25="",0,AJ25*'Demo and Services'!BN16),IF(AJ26="",0,AJ26*'Demo and Services'!BN17),IF(AJ27="",0,AJ27*'Demo and Services'!BN18),IF(AJ28="",0,AJ28*'Demo and Services'!BN19),IF(AJ29="",0,AJ29*'Demo and Services'!BN20)),0),"")))</f>
        <v/>
      </c>
      <c r="I102" s="160"/>
      <c r="J102" s="378" t="str">
        <f>IF($D$5="Program Budget",ROUND('Demo and Services'!BN21*AJ9,0),IF(AND($D$5="Staff Salary",$D$7="Total"),ROUND(SUM('Demo and Services'!BN21:BN32)*AJ30,0),IF(AND($D$5="Staff Salary",$D$7="Individual"),ROUND(SUM(IF(AJ18="",0,AJ18*'Demo and Services'!BN21),IF(AJ19="",0,AJ19*'Demo and Services'!BN22),IF(AJ20="",0,AJ20*'Demo and Services'!BN23),IF(AJ21="",0,AJ21*'Demo and Services'!BN24),IF(AJ22="",0,AJ22*'Demo and Services'!BN25),IF(AJ23="",0,AJ23*'Demo and Services'!BN26),IF(AJ24="",0,AJ24*'Demo and Services'!BN27),IF(AJ25="",0,AJ25*'Demo and Services'!BN28),IF(AJ26="",0,AJ26*'Demo and Services'!BN29),IF(AJ27="",0,AJ27*'Demo and Services'!BN30),IF(AJ28="",0,AJ28*'Demo and Services'!BN31),IF(AJ29="",0,AJ29*'Demo and Services'!BN32)),0),"")))</f>
        <v/>
      </c>
      <c r="K102" s="377"/>
      <c r="L102" s="160"/>
      <c r="M102" s="378" t="str">
        <f>IF($D$5="Program Budget",ROUND('Demo and Services'!BN33*AJ9,0),IF(AND($D$5="Staff Salary",$D$7="Total"),ROUND(SUM('Demo and Services'!BN33:BN44)*AJ30,0),IF(AND($D$5="Staff Salary",$D$7="Individual"),ROUND(SUM(IF(AJ18="",0,AJ18*'Demo and Services'!BN33),IF(AJ19="",0,AJ19*'Demo and Services'!BN34),IF(AJ20="",0,AJ20*'Demo and Services'!BN35),IF(AJ21="",0,AJ21*'Demo and Services'!BN36),IF(AJ22="",0,AJ22*'Demo and Services'!BN37),IF(AJ23="",0,AJ23*'Demo and Services'!BN38),IF(AJ24="",0,AJ24*'Demo and Services'!BN39),IF(AJ25="",0,AJ25*'Demo and Services'!BN40),IF(AJ26="",0,AJ26*'Demo and Services'!BN41),IF(AJ27="",0,AJ27*'Demo and Services'!BN42),IF(AJ28="",0,AJ28*'Demo and Services'!BN43),IF(AJ29="",0,AJ29*'Demo and Services'!BN44)),0),"")))</f>
        <v/>
      </c>
      <c r="N102" s="377"/>
      <c r="O102" s="160"/>
      <c r="P102" s="378" t="str">
        <f>IF($D$5="Program Budget",ROUND('Demo and Services'!BN45*AJ9,0),IF(AND($D$5="Staff Salary",$D$7="Total"),ROUND(SUM('Demo and Services'!BN45:BN56)*AJ30,0),IF(AND($D$5="Staff Salary",$D$7="Individual"),ROUND(SUM(IF(AJ18="",0,AJ18*'Demo and Services'!BN45),IF(AJ19="",0,AJ19*'Demo and Services'!BN46),IF(AJ20="",0,AJ20*'Demo and Services'!BN47),IF(AJ21="",0,AJ21*'Demo and Services'!BN48),IF(AJ22="",0,AJ22*'Demo and Services'!BN49),IF(AJ23="",0,AJ23*'Demo and Services'!BN50),IF(AJ24="",0,AJ24*'Demo and Services'!BN51),IF(AJ25="",0,AJ25*'Demo and Services'!BN52),IF(AJ26="",0,AJ26*'Demo and Services'!BN53),IF(AJ27="",0,AJ27*'Demo and Services'!BN54),IF(AJ28="",0,AJ28*'Demo and Services'!BN55),IF(AJ29="",0,AJ29*'Demo and Services'!BN56)),0),"")))</f>
        <v/>
      </c>
      <c r="Q102" s="377"/>
      <c r="R102" s="160"/>
      <c r="S102" s="378">
        <f>COUNTIFS('Demo and Services'!$A$9:$A$19,"Period 5 (October – December 2021)",'Demo and Services'!$E$9:$E$19,"new",'Demo and Services'!$BN$9:$BN$19,"&lt;&gt;")</f>
        <v>0</v>
      </c>
      <c r="T102" s="377"/>
      <c r="U102" s="160"/>
      <c r="V102" s="378">
        <f>COUNTIFS('Demo and Services'!$A$9:$A$19,"Period 6 (January – March 2022)",'Demo and Services'!$E$9:$E$19,"new",'Demo and Services'!$BN$9:$BN$19,"&lt;&gt;")</f>
        <v>0</v>
      </c>
      <c r="W102" s="377"/>
      <c r="X102" s="160"/>
      <c r="Y102" s="378">
        <f>COUNTIFS('Demo and Services'!$A$9:$A$19,"Period 7 (April – June 2022)",'Demo and Services'!$E$9:$E$19,"new",'Demo and Services'!$BN$9:$BN$19,"&lt;&gt;")</f>
        <v>0</v>
      </c>
      <c r="Z102" s="377"/>
      <c r="AA102" s="160"/>
      <c r="AB102" s="378">
        <f>COUNTIFS('Demo and Services'!$A$9:$A$19,"Period 8 (July – September 2022)",'Demo and Services'!$E$9:$E$19,"new",'Demo and Services'!$BN$9:$BN$19,"&lt;&gt;")</f>
        <v>0</v>
      </c>
      <c r="AC102" s="377"/>
      <c r="AD102" s="158"/>
      <c r="AE102" s="81"/>
      <c r="CI102"/>
      <c r="CJ102"/>
      <c r="CK102"/>
      <c r="CL102"/>
      <c r="CM102"/>
    </row>
    <row r="103" spans="1:91" s="2" customFormat="1" outlineLevel="1" x14ac:dyDescent="0.35">
      <c r="A103" s="68"/>
      <c r="B103" s="379" t="s">
        <v>42</v>
      </c>
      <c r="C103" s="379"/>
      <c r="D103" s="379"/>
      <c r="E103" s="379"/>
      <c r="F103" s="381"/>
      <c r="G103" s="382"/>
      <c r="H103" s="161" t="str">
        <f>IF($D$5="Program Budget",ROUND('Demo and Services'!BO9*AJ9,0),IF(AND($D$5="Staff Salary",$D$7="Total"),ROUND(SUM('Demo and Services'!BO9:BO20)*AJ30,0),IF(AND($D$5="Staff Salary",$D$7="Individual"),ROUND(SUM(IF(AJ18="",0,AJ18*'Demo and Services'!BO9),IF(AJ19="",0,AJ19*'Demo and Services'!BO10),IF(AJ20="",0,AJ20*'Demo and Services'!BO11),IF(AJ21="",0,AJ21*'Demo and Services'!BO12),IF(AJ22="",0,AJ22*'Demo and Services'!BO13),IF(AJ23="",0,AJ23*'Demo and Services'!BO14),IF(AJ24="",0,AJ24*'Demo and Services'!BO15),IF(AJ25="",0,AJ25*'Demo and Services'!BO16),IF(AJ26="",0,AJ26*'Demo and Services'!BO17),IF(AJ27="",0,AJ27*'Demo and Services'!BO18),IF(AJ28="",0,AJ28*'Demo and Services'!BO19),IF(AJ29="",0,AJ29*'Demo and Services'!BO20)),0),"")))</f>
        <v/>
      </c>
      <c r="I103" s="160"/>
      <c r="J103" s="378" t="str">
        <f>IF($D$5="Program Budget",ROUND('Demo and Services'!BO21*AJ9,0),IF(AND($D$5="Staff Salary",$D$7="Total"),ROUND(SUM('Demo and Services'!BO21:BO32)*AJ30,0),IF(AND($D$5="Staff Salary",$D$7="Individual"),ROUND(SUM(IF(AJ18="",0,AJ18*'Demo and Services'!BO21),IF(AJ19="",0,AJ19*'Demo and Services'!BO22),IF(AJ20="",0,AJ20*'Demo and Services'!BO23),IF(AJ21="",0,AJ21*'Demo and Services'!BO24),IF(AJ22="",0,AJ22*'Demo and Services'!BO25),IF(AJ23="",0,AJ23*'Demo and Services'!BO26),IF(AJ24="",0,AJ24*'Demo and Services'!BO27),IF(AJ25="",0,AJ25*'Demo and Services'!BO28),IF(AJ26="",0,AJ26*'Demo and Services'!BO29),IF(AJ27="",0,AJ27*'Demo and Services'!BO30),IF(AJ28="",0,AJ28*'Demo and Services'!BO31),IF(AJ29="",0,AJ29*'Demo and Services'!BO32)),0),"")))</f>
        <v/>
      </c>
      <c r="K103" s="377"/>
      <c r="L103" s="160"/>
      <c r="M103" s="378" t="str">
        <f>IF($D$5="Program Budget",ROUND('Demo and Services'!BO33*AJ9,0),IF(AND($D$5="Staff Salary",$D$7="Total"),ROUND(SUM('Demo and Services'!BO33:BO44)*AJ30,0),IF(AND($D$5="Staff Salary",$D$7="Individual"),ROUND(SUM(IF(AJ18="",0,AJ18*'Demo and Services'!BO33),IF(AJ19="",0,AJ19*'Demo and Services'!BO34),IF(AJ20="",0,AJ20*'Demo and Services'!BO35),IF(AJ21="",0,AJ21*'Demo and Services'!BO36),IF(AJ22="",0,AJ22*'Demo and Services'!BO37),IF(AJ23="",0,AJ23*'Demo and Services'!BO38),IF(AJ24="",0,AJ24*'Demo and Services'!BO39),IF(AJ25="",0,AJ25*'Demo and Services'!BO40),IF(AJ26="",0,AJ26*'Demo and Services'!BO41),IF(AJ27="",0,AJ27*'Demo and Services'!BO42),IF(AJ28="",0,AJ28*'Demo and Services'!BO43),IF(AJ29="",0,AJ29*'Demo and Services'!BO44)),0),"")))</f>
        <v/>
      </c>
      <c r="N103" s="377"/>
      <c r="O103" s="160"/>
      <c r="P103" s="378" t="str">
        <f>IF($D$5="Program Budget",ROUND('Demo and Services'!BO45*AJ9,0),IF(AND($D$5="Staff Salary",$D$7="Total"),ROUND(SUM('Demo and Services'!BO45:BO56)*AJ30,0),IF(AND($D$5="Staff Salary",$D$7="Individual"),ROUND(SUM(IF(AJ18="",0,AJ18*'Demo and Services'!BO45),IF(AJ19="",0,AJ19*'Demo and Services'!BO46),IF(AJ20="",0,AJ20*'Demo and Services'!BO47),IF(AJ21="",0,AJ21*'Demo and Services'!BO48),IF(AJ22="",0,AJ22*'Demo and Services'!BO49),IF(AJ23="",0,AJ23*'Demo and Services'!BO50),IF(AJ24="",0,AJ24*'Demo and Services'!BO51),IF(AJ25="",0,AJ25*'Demo and Services'!BO52),IF(AJ26="",0,AJ26*'Demo and Services'!BO53),IF(AJ27="",0,AJ27*'Demo and Services'!BO54),IF(AJ28="",0,AJ28*'Demo and Services'!BO55),IF(AJ29="",0,AJ29*'Demo and Services'!BO56)),0),"")))</f>
        <v/>
      </c>
      <c r="Q103" s="377"/>
      <c r="R103" s="160"/>
      <c r="S103" s="378">
        <f>COUNTIFS('Demo and Services'!$A$9:$A$19,"Period 5 (October – December 2021)",'Demo and Services'!$E$9:$E$19,"new",'Demo and Services'!$BO$9:$BO$19,"&lt;&gt;")</f>
        <v>0</v>
      </c>
      <c r="T103" s="377"/>
      <c r="U103" s="160"/>
      <c r="V103" s="378">
        <f>COUNTIFS('Demo and Services'!$A$9:$A$19,"Period 6 (January – March 2022)",'Demo and Services'!$E$9:$E$19,"new",'Demo and Services'!$BO$9:$BO$19,"&lt;&gt;")</f>
        <v>0</v>
      </c>
      <c r="W103" s="377"/>
      <c r="X103" s="160"/>
      <c r="Y103" s="378">
        <f>COUNTIFS('Demo and Services'!$A$9:$A$19,"Period 7 (April – June 2022)",'Demo and Services'!$E$9:$E$19,"new",'Demo and Services'!$BO$9:$BO$19,"&lt;&gt;")</f>
        <v>0</v>
      </c>
      <c r="Z103" s="377"/>
      <c r="AA103" s="160"/>
      <c r="AB103" s="378">
        <f>COUNTIFS('Demo and Services'!$A$9:$A$19,"Period 8 (July – September 2022)",'Demo and Services'!$E$9:$E$19,"new",'Demo and Services'!$BO$9:$BO$19,"&lt;&gt;")</f>
        <v>0</v>
      </c>
      <c r="AC103" s="377"/>
      <c r="AD103" s="158"/>
      <c r="AE103" s="81"/>
      <c r="CI103"/>
      <c r="CJ103"/>
      <c r="CK103"/>
      <c r="CL103"/>
      <c r="CM103"/>
    </row>
    <row r="104" spans="1:91" s="2" customFormat="1" outlineLevel="1" x14ac:dyDescent="0.35">
      <c r="A104" s="68"/>
      <c r="B104" s="379" t="s">
        <v>42</v>
      </c>
      <c r="C104" s="379"/>
      <c r="D104" s="379"/>
      <c r="E104" s="379"/>
      <c r="F104" s="381"/>
      <c r="G104" s="382"/>
      <c r="H104" s="161" t="str">
        <f>IF($D$5="Program Budget",ROUND('Demo and Services'!BP9*AJ9,0),IF(AND($D$5="Staff Salary",$D$7="Total"),ROUND(SUM('Demo and Services'!BP9:BP20)*AJ30,0),IF(AND($D$5="Staff Salary",$D$7="Individual"),ROUND(SUM(IF(AJ18="",0,AJ18*'Demo and Services'!BP9),IF(AJ19="",0,AJ19*'Demo and Services'!BP10),IF(AJ20="",0,AJ20*'Demo and Services'!BP11),IF(AJ21="",0,AJ21*'Demo and Services'!BP12),IF(AJ22="",0,AJ22*'Demo and Services'!BP13),IF(AJ23="",0,AJ23*'Demo and Services'!BP14),IF(AJ24="",0,AJ24*'Demo and Services'!BP15),IF(AJ25="",0,AJ25*'Demo and Services'!BP16),IF(AJ26="",0,AJ26*'Demo and Services'!BP17),IF(AJ27="",0,AJ27*'Demo and Services'!BP18),IF(AJ28="",0,AJ28*'Demo and Services'!BP19),IF(AJ29="",0,AJ29*'Demo and Services'!BP20)),0),"")))</f>
        <v/>
      </c>
      <c r="I104" s="160"/>
      <c r="J104" s="378" t="str">
        <f>IF($D$5="Program Budget",ROUND('Demo and Services'!BP21*AJ9,0),IF(AND($D$5="Staff Salary",$D$7="Total"),ROUND(SUM('Demo and Services'!BP21:BP32)*AJ30,0),IF(AND($D$5="Staff Salary",$D$7="Individual"),ROUND(SUM(IF(AJ18="",0,AJ18*'Demo and Services'!BP21),IF(AJ19="",0,AJ19*'Demo and Services'!BP22),IF(AJ20="",0,AJ20*'Demo and Services'!BP23),IF(AJ21="",0,AJ21*'Demo and Services'!BP24),IF(AJ22="",0,AJ22*'Demo and Services'!BP25),IF(AJ23="",0,AJ23*'Demo and Services'!BP26),IF(AJ24="",0,AJ24*'Demo and Services'!BP27),IF(AJ25="",0,AJ25*'Demo and Services'!BP28),IF(AJ26="",0,AJ26*'Demo and Services'!BP29),IF(AJ27="",0,AJ27*'Demo and Services'!BP30),IF(AJ28="",0,AJ28*'Demo and Services'!BP31),IF(AJ29="",0,AJ29*'Demo and Services'!BP32)),0),"")))</f>
        <v/>
      </c>
      <c r="K104" s="377"/>
      <c r="L104" s="160"/>
      <c r="M104" s="378" t="str">
        <f>IF($D$5="Program Budget",ROUND('Demo and Services'!BP33*AJ9,0),IF(AND($D$5="Staff Salary",$D$7="Total"),ROUND(SUM('Demo and Services'!BP33:BP44)*AJ30,0),IF(AND($D$5="Staff Salary",$D$7="Individual"),ROUND(SUM(IF(AJ18="",0,AJ18*'Demo and Services'!BP33),IF(AJ19="",0,AJ19*'Demo and Services'!BP34),IF(AJ20="",0,AJ20*'Demo and Services'!BP35),IF(AJ21="",0,AJ21*'Demo and Services'!BP36),IF(AJ22="",0,AJ22*'Demo and Services'!BP37),IF(AJ23="",0,AJ23*'Demo and Services'!BP38),IF(AJ24="",0,AJ24*'Demo and Services'!BP39),IF(AJ25="",0,AJ25*'Demo and Services'!BP40),IF(AJ26="",0,AJ26*'Demo and Services'!BP41),IF(AJ27="",0,AJ27*'Demo and Services'!BP42),IF(AJ28="",0,AJ28*'Demo and Services'!BP43),IF(AJ29="",0,AJ29*'Demo and Services'!BP44)),0),"")))</f>
        <v/>
      </c>
      <c r="N104" s="377"/>
      <c r="O104" s="160"/>
      <c r="P104" s="378" t="str">
        <f>IF($D$5="Program Budget",ROUND('Demo and Services'!BP45*AJ9,0),IF(AND($D$5="Staff Salary",$D$7="Total"),ROUND(SUM('Demo and Services'!BP45:BP56)*AJ30,0),IF(AND($D$5="Staff Salary",$D$7="Individual"),ROUND(SUM(IF(AJ18="",0,AJ18*'Demo and Services'!BP45),IF(AJ19="",0,AJ19*'Demo and Services'!BP46),IF(AJ20="",0,AJ20*'Demo and Services'!BP47),IF(AJ21="",0,AJ21*'Demo and Services'!BP48),IF(AJ22="",0,AJ22*'Demo and Services'!BP49),IF(AJ23="",0,AJ23*'Demo and Services'!BP50),IF(AJ24="",0,AJ24*'Demo and Services'!BP51),IF(AJ25="",0,AJ25*'Demo and Services'!BP52),IF(AJ26="",0,AJ26*'Demo and Services'!BP53),IF(AJ27="",0,AJ27*'Demo and Services'!BP54),IF(AJ28="",0,AJ28*'Demo and Services'!BP55),IF(AJ29="",0,AJ29*'Demo and Services'!BP56)),0),"")))</f>
        <v/>
      </c>
      <c r="Q104" s="377"/>
      <c r="R104" s="160"/>
      <c r="S104" s="378">
        <f>COUNTIFS('Demo and Services'!$A$9:$A$19,"Period 5 (October – December 2021)",'Demo and Services'!$E$9:$E$19,"new",'Demo and Services'!$BP$9:$BP$19,"&lt;&gt;")</f>
        <v>0</v>
      </c>
      <c r="T104" s="377"/>
      <c r="U104" s="160"/>
      <c r="V104" s="378">
        <f>COUNTIFS('Demo and Services'!$A$9:$A$19,"Period 6 (January – March 2022)",'Demo and Services'!$E$9:$E$19,"new",'Demo and Services'!$BP$9:$BP$19,"&lt;&gt;")</f>
        <v>0</v>
      </c>
      <c r="W104" s="377"/>
      <c r="X104" s="160"/>
      <c r="Y104" s="378">
        <f>COUNTIFS('Demo and Services'!$A$9:$A$19,"Period 7 (April – June 2022)",'Demo and Services'!$E$9:$E$19,"new",'Demo and Services'!$BP$9:$BP$19,"&lt;&gt;")</f>
        <v>0</v>
      </c>
      <c r="Z104" s="377"/>
      <c r="AA104" s="160"/>
      <c r="AB104" s="378">
        <f>COUNTIFS('Demo and Services'!$A$9:$A$19,"Period 8 (July – September 2022)",'Demo and Services'!$E$9:$E$19,"new",'Demo and Services'!$BP$9:$BP$19,"&lt;&gt;")</f>
        <v>0</v>
      </c>
      <c r="AC104" s="377"/>
      <c r="AD104" s="158"/>
      <c r="AE104" s="81"/>
      <c r="CI104"/>
      <c r="CJ104"/>
      <c r="CK104"/>
      <c r="CL104"/>
      <c r="CM104"/>
    </row>
    <row r="105" spans="1:91" s="2" customFormat="1" outlineLevel="1" x14ac:dyDescent="0.35">
      <c r="A105" s="68"/>
      <c r="B105" s="379" t="s">
        <v>42</v>
      </c>
      <c r="C105" s="379"/>
      <c r="D105" s="379"/>
      <c r="E105" s="379"/>
      <c r="F105" s="381"/>
      <c r="G105" s="382"/>
      <c r="H105" s="161" t="str">
        <f>IF($D$5="Program Budget",ROUND('Demo and Services'!BQ9*AJ9,0),IF(AND($D$5="Staff Salary",$D$7="Total"),ROUND(SUM('Demo and Services'!BQ9:BQ20)*AJ30,0),IF(AND($D$5="Staff Salary",$D$7="Individual"),ROUND(SUM(IF(AJ18="",0,AJ18*'Demo and Services'!BQ9),IF(AJ19="",0,AJ19*'Demo and Services'!BQ10),IF(AJ20="",0,AJ20*'Demo and Services'!BQ11),IF(AJ21="",0,AJ21*'Demo and Services'!BQ12),IF(AJ22="",0,AJ22*'Demo and Services'!BQ13),IF(AJ23="",0,AJ23*'Demo and Services'!BQ14),IF(AJ24="",0,AJ24*'Demo and Services'!BQ15),IF(AJ25="",0,AJ25*'Demo and Services'!BQ16),IF(AJ26="",0,AJ26*'Demo and Services'!BQ17),IF(AJ27="",0,AJ27*'Demo and Services'!BQ18),IF(AJ28="",0,AJ28*'Demo and Services'!BQ19),IF(AJ29="",0,AJ29*'Demo and Services'!BQ20)),0),"")))</f>
        <v/>
      </c>
      <c r="I105" s="160"/>
      <c r="J105" s="378" t="str">
        <f>IF($D$5="Program Budget",ROUND('Demo and Services'!BQ21*AJ9,0),IF(AND($D$5="Staff Salary",$D$7="Total"),ROUND(SUM('Demo and Services'!BQ21:BQ32)*AJ30,0),IF(AND($D$5="Staff Salary",$D$7="Individual"),ROUND(SUM(IF(AJ18="",0,AJ18*'Demo and Services'!BQ21),IF(AJ19="",0,AJ19*'Demo and Services'!BQ22),IF(AJ20="",0,AJ20*'Demo and Services'!BQ23),IF(AJ21="",0,AJ21*'Demo and Services'!BQ24),IF(AJ22="",0,AJ22*'Demo and Services'!BQ25),IF(AJ23="",0,AJ23*'Demo and Services'!BQ26),IF(AJ24="",0,AJ24*'Demo and Services'!BQ27),IF(AJ25="",0,AJ25*'Demo and Services'!BQ28),IF(AJ26="",0,AJ26*'Demo and Services'!BQ29),IF(AJ27="",0,AJ27*'Demo and Services'!BQ30),IF(AJ28="",0,AJ28*'Demo and Services'!BQ31),IF(AJ29="",0,AJ29*'Demo and Services'!BQ32)),0),"")))</f>
        <v/>
      </c>
      <c r="K105" s="377"/>
      <c r="L105" s="160"/>
      <c r="M105" s="378" t="str">
        <f>IF($D$5="Program Budget",ROUND('Demo and Services'!BQ33*AJ9,0),IF(AND($D$5="Staff Salary",$D$7="Total"),ROUND(SUM('Demo and Services'!BQ33:BQ44)*AJ30,0),IF(AND($D$5="Staff Salary",$D$7="Individual"),ROUND(SUM(IF(AJ18="",0,AJ18*'Demo and Services'!BQ33),IF(AJ19="",0,AJ19*'Demo and Services'!BQ34),IF(AJ20="",0,AJ20*'Demo and Services'!BQ35),IF(AJ21="",0,AJ21*'Demo and Services'!BQ36),IF(AJ22="",0,AJ22*'Demo and Services'!BQ37),IF(AJ23="",0,AJ23*'Demo and Services'!BQ38),IF(AJ24="",0,AJ24*'Demo and Services'!BQ39),IF(AJ25="",0,AJ25*'Demo and Services'!BQ40),IF(AJ26="",0,AJ26*'Demo and Services'!BQ41),IF(AJ27="",0,AJ27*'Demo and Services'!BQ42),IF(AJ28="",0,AJ28*'Demo and Services'!BQ43),IF(AJ29="",0,AJ29*'Demo and Services'!BQ44)),0),"")))</f>
        <v/>
      </c>
      <c r="N105" s="377"/>
      <c r="O105" s="160"/>
      <c r="P105" s="378" t="str">
        <f>IF($D$5="Program Budget",ROUND('Demo and Services'!BQ45*AJ9,0),IF(AND($D$5="Staff Salary",$D$7="Total"),ROUND(SUM('Demo and Services'!BQ45:BQ56)*AJ30,0),IF(AND($D$5="Staff Salary",$D$7="Individual"),ROUND(SUM(IF(AJ18="",0,AJ18*'Demo and Services'!BQ45),IF(AJ19="",0,AJ19*'Demo and Services'!BQ46),IF(AJ20="",0,AJ20*'Demo and Services'!BQ47),IF(AJ21="",0,AJ21*'Demo and Services'!BQ48),IF(AJ22="",0,AJ22*'Demo and Services'!BQ49),IF(AJ23="",0,AJ23*'Demo and Services'!BQ50),IF(AJ24="",0,AJ24*'Demo and Services'!BQ51),IF(AJ25="",0,AJ25*'Demo and Services'!BQ52),IF(AJ26="",0,AJ26*'Demo and Services'!BQ53),IF(AJ27="",0,AJ27*'Demo and Services'!BQ54),IF(AJ28="",0,AJ28*'Demo and Services'!BQ55),IF(AJ29="",0,AJ29*'Demo and Services'!BQ56)),0),"")))</f>
        <v/>
      </c>
      <c r="Q105" s="377"/>
      <c r="R105" s="160"/>
      <c r="S105" s="378">
        <f>COUNTIFS('Demo and Services'!$A$9:$A$19,"Period 5 (October – December 2021)",'Demo and Services'!$E$9:$E$19,"new",'Demo and Services'!$BQ$9:$BQ$19,"&lt;&gt;")</f>
        <v>0</v>
      </c>
      <c r="T105" s="377"/>
      <c r="U105" s="160"/>
      <c r="V105" s="378">
        <f>COUNTIFS('Demo and Services'!$A$9:$A$19,"Period 6 (January – March 2022)",'Demo and Services'!$E$9:$E$19,"new",'Demo and Services'!$BQ$9:$BQ$19,"&lt;&gt;")</f>
        <v>0</v>
      </c>
      <c r="W105" s="377"/>
      <c r="X105" s="160"/>
      <c r="Y105" s="378">
        <f>COUNTIFS('Demo and Services'!$A$9:$A$19,"Period 7 (April – June 2022)",'Demo and Services'!$E$9:$E$19,"new",'Demo and Services'!$BQ$9:$BQ$19,"&lt;&gt;")</f>
        <v>0</v>
      </c>
      <c r="Z105" s="377"/>
      <c r="AA105" s="160"/>
      <c r="AB105" s="378">
        <f>COUNTIFS('Demo and Services'!$A$9:$A$19,"Period 8 (July – September 2022)",'Demo and Services'!$E$9:$E$19,"new",'Demo and Services'!$BQ$9:$BQ$19,"&lt;&gt;")</f>
        <v>0</v>
      </c>
      <c r="AC105" s="377"/>
      <c r="AD105" s="158"/>
      <c r="AE105" s="81"/>
      <c r="CI105"/>
      <c r="CJ105"/>
      <c r="CK105"/>
      <c r="CL105"/>
      <c r="CM105"/>
    </row>
    <row r="106" spans="1:91" s="2" customFormat="1" outlineLevel="1" x14ac:dyDescent="0.35">
      <c r="A106" s="68"/>
      <c r="B106" s="379" t="s">
        <v>42</v>
      </c>
      <c r="C106" s="379"/>
      <c r="D106" s="379"/>
      <c r="E106" s="379"/>
      <c r="F106" s="381"/>
      <c r="G106" s="382"/>
      <c r="H106" s="161" t="str">
        <f>IF($D$5="Program Budget",ROUND('Demo and Services'!BR9*AJ9,0),IF(AND($D$5="Staff Salary",$D$7="Total"),ROUND(SUM('Demo and Services'!BR9:BR20)*AJ30,0),IF(AND($D$5="Staff Salary",$D$7="Individual"),ROUND(SUM(IF(AJ18="",0,AJ18*'Demo and Services'!BR9),IF(AJ19="",0,AJ19*'Demo and Services'!BR10),IF(AJ20="",0,AJ20*'Demo and Services'!BR11),IF(AJ21="",0,AJ21*'Demo and Services'!BR12),IF(AJ22="",0,AJ22*'Demo and Services'!BR13),IF(AJ23="",0,AJ23*'Demo and Services'!BR14),IF(AJ24="",0,AJ24*'Demo and Services'!BR15),IF(AJ25="",0,AJ25*'Demo and Services'!BR16),IF(AJ26="",0,AJ26*'Demo and Services'!BR17),IF(AJ27="",0,AJ27*'Demo and Services'!BR18),IF(AJ28="",0,AJ28*'Demo and Services'!BR19),IF(AJ29="",0,AJ29*'Demo and Services'!BR20)),0),"")))</f>
        <v/>
      </c>
      <c r="I106" s="160"/>
      <c r="J106" s="378" t="str">
        <f>IF($D$5="Program Budget",ROUND('Demo and Services'!BR21*AJ9,0),IF(AND($D$5="Staff Salary",$D$7="Total"),ROUND(SUM('Demo and Services'!BR21:BR32)*AJ30,0),IF(AND($D$5="Staff Salary",$D$7="Individual"),ROUND(SUM(IF(AJ18="",0,AJ18*'Demo and Services'!BR21),IF(AJ19="",0,AJ19*'Demo and Services'!BR22),IF(AJ20="",0,AJ20*'Demo and Services'!BR23),IF(AJ21="",0,AJ21*'Demo and Services'!BR24),IF(AJ22="",0,AJ22*'Demo and Services'!BR25),IF(AJ23="",0,AJ23*'Demo and Services'!BR26),IF(AJ24="",0,AJ24*'Demo and Services'!BR27),IF(AJ25="",0,AJ25*'Demo and Services'!BR28),IF(AJ26="",0,AJ26*'Demo and Services'!BR29),IF(AJ27="",0,AJ27*'Demo and Services'!BR30),IF(AJ28="",0,AJ28*'Demo and Services'!BR31),IF(AJ29="",0,AJ29*'Demo and Services'!BR32)),0),"")))</f>
        <v/>
      </c>
      <c r="K106" s="377"/>
      <c r="L106" s="160"/>
      <c r="M106" s="378" t="str">
        <f>IF($D$5="Program Budget",ROUND('Demo and Services'!BR33*AJ9,0),IF(AND($D$5="Staff Salary",$D$7="Total"),ROUND(SUM('Demo and Services'!BR33:BR44)*AJ30,0),IF(AND($D$5="Staff Salary",$D$7="Individual"),ROUND(SUM(IF(AJ18="",0,AJ18*'Demo and Services'!BR33),IF(AJ19="",0,AJ19*'Demo and Services'!BR34),IF(AJ20="",0,AJ20*'Demo and Services'!BR35),IF(AJ21="",0,AJ21*'Demo and Services'!BR36),IF(AJ22="",0,AJ22*'Demo and Services'!BR37),IF(AJ23="",0,AJ23*'Demo and Services'!BR38),IF(AJ24="",0,AJ24*'Demo and Services'!BR39),IF(AJ25="",0,AJ25*'Demo and Services'!BR40),IF(AJ26="",0,AJ26*'Demo and Services'!BR41),IF(AJ27="",0,AJ27*'Demo and Services'!BR42),IF(AJ28="",0,AJ28*'Demo and Services'!BR43),IF(AJ29="",0,AJ29*'Demo and Services'!BR44)),0),"")))</f>
        <v/>
      </c>
      <c r="N106" s="377"/>
      <c r="O106" s="160"/>
      <c r="P106" s="378" t="str">
        <f>IF($D$5="Program Budget",ROUND('Demo and Services'!BR45*AJ9,0),IF(AND($D$5="Staff Salary",$D$7="Total"),ROUND(SUM('Demo and Services'!BR45:BR56)*AJ30,0),IF(AND($D$5="Staff Salary",$D$7="Individual"),ROUND(SUM(IF(AJ18="",0,AJ18*'Demo and Services'!BR45),IF(AJ19="",0,AJ19*'Demo and Services'!BR46),IF(AJ20="",0,AJ20*'Demo and Services'!BR47),IF(AJ21="",0,AJ21*'Demo and Services'!BR48),IF(AJ22="",0,AJ22*'Demo and Services'!BR49),IF(AJ23="",0,AJ23*'Demo and Services'!BR50),IF(AJ24="",0,AJ24*'Demo and Services'!BR51),IF(AJ25="",0,AJ25*'Demo and Services'!BR52),IF(AJ26="",0,AJ26*'Demo and Services'!BR53),IF(AJ27="",0,AJ27*'Demo and Services'!BR54),IF(AJ28="",0,AJ28*'Demo and Services'!BR55),IF(AJ29="",0,AJ29*'Demo and Services'!BR56)),0),"")))</f>
        <v/>
      </c>
      <c r="Q106" s="377"/>
      <c r="R106" s="160"/>
      <c r="S106" s="378">
        <f>COUNTIFS('Demo and Services'!$A$9:$A$19,"Period 5 (October – December 2021)",'Demo and Services'!$E$9:$E$19,"new",'Demo and Services'!$BR$9:$BR$19,"&lt;&gt;")</f>
        <v>0</v>
      </c>
      <c r="T106" s="377"/>
      <c r="U106" s="160"/>
      <c r="V106" s="378">
        <f>COUNTIFS('Demo and Services'!$A$9:$A$19,"Period 6 (January – March 2022)",'Demo and Services'!$E$9:$E$19,"new",'Demo and Services'!$BR$9:$BR$19,"&lt;&gt;")</f>
        <v>0</v>
      </c>
      <c r="W106" s="377"/>
      <c r="X106" s="160"/>
      <c r="Y106" s="378">
        <f>COUNTIFS('Demo and Services'!$A$9:$A$19,"Period 7 (April – June 2022)",'Demo and Services'!$E$9:$E$19,"new",'Demo and Services'!$BR$9:$BR$19,"&lt;&gt;")</f>
        <v>0</v>
      </c>
      <c r="Z106" s="377"/>
      <c r="AA106" s="160"/>
      <c r="AB106" s="378">
        <f>COUNTIFS('Demo and Services'!$A$9:$A$19,"Period 8 (July – September 2022)",'Demo and Services'!$E$9:$E$19,"new",'Demo and Services'!$BR$9:$BR$19,"&lt;&gt;")</f>
        <v>0</v>
      </c>
      <c r="AC106" s="377"/>
      <c r="AD106" s="158"/>
      <c r="AE106" s="81"/>
      <c r="CI106"/>
      <c r="CJ106"/>
      <c r="CK106"/>
      <c r="CL106"/>
      <c r="CM106"/>
    </row>
    <row r="107" spans="1:91" s="2" customFormat="1" outlineLevel="1" x14ac:dyDescent="0.35">
      <c r="A107" s="68"/>
      <c r="B107" s="379" t="s">
        <v>42</v>
      </c>
      <c r="C107" s="379"/>
      <c r="D107" s="379"/>
      <c r="E107" s="379"/>
      <c r="F107" s="403"/>
      <c r="G107" s="404"/>
      <c r="H107" s="161" t="str">
        <f>IF($D$5="Program Budget",ROUND('Demo and Services'!BS9*AJ9,0),IF(AND($D$5="Staff Salary",$D$7="Total"),ROUND(SUM('Demo and Services'!BS9:BS20)*AJ30,0),IF(AND($D$5="Staff Salary",$D$7="Individual"),ROUND(SUM(IF(AJ18="",0,AJ18*'Demo and Services'!BS9),IF(AJ19="",0,AJ19*'Demo and Services'!BS10),IF(AJ20="",0,AJ20*'Demo and Services'!BS11),IF(AJ21="",0,AJ21*'Demo and Services'!BS12),IF(AJ22="",0,AJ22*'Demo and Services'!BS13),IF(AJ23="",0,AJ23*'Demo and Services'!BS14),IF(AJ24="",0,AJ24*'Demo and Services'!BS15),IF(AJ25="",0,AJ25*'Demo and Services'!BS16),IF(AJ26="",0,AJ26*'Demo and Services'!BS17),IF(AJ27="",0,AJ27*'Demo and Services'!BS18),IF(AJ28="",0,AJ28*'Demo and Services'!BS19),IF(AJ29="",0,AJ29*'Demo and Services'!BS20)),0),"")))</f>
        <v/>
      </c>
      <c r="I107" s="163"/>
      <c r="J107" s="401" t="str">
        <f>IF($D$5="Program Budget",ROUND('Demo and Services'!BS21*AJ9,0),IF(AND($D$5="Staff Salary",$D$7="Total"),ROUND(SUM('Demo and Services'!BS21:BS32)*AJ30,0),IF(AND($D$5="Staff Salary",$D$7="Individual"),ROUND(SUM(IF(AJ18="",0,AJ18*'Demo and Services'!BS21),IF(AJ19="",0,AJ19*'Demo and Services'!BS22),IF(AJ20="",0,AJ20*'Demo and Services'!BS23),IF(AJ21="",0,AJ21*'Demo and Services'!BS24),IF(AJ22="",0,AJ22*'Demo and Services'!BS25),IF(AJ23="",0,AJ23*'Demo and Services'!BS26),IF(AJ24="",0,AJ24*'Demo and Services'!BS27),IF(AJ25="",0,AJ25*'Demo and Services'!BS28),IF(AJ26="",0,AJ26*'Demo and Services'!BS29),IF(AJ27="",0,AJ27*'Demo and Services'!BS30),IF(AJ28="",0,AJ28*'Demo and Services'!BS31),IF(AJ29="",0,AJ29*'Demo and Services'!BS32)),0),"")))</f>
        <v/>
      </c>
      <c r="K107" s="402"/>
      <c r="L107" s="163"/>
      <c r="M107" s="401" t="str">
        <f>IF($D$5="Program Budget",ROUND('Demo and Services'!BS33*AJ9,0),IF(AND($D$5="Staff Salary",$D$7="Total"),ROUND(SUM('Demo and Services'!BS33:BS44)*AJ30,0),IF(AND($D$5="Staff Salary",$D$7="Individual"),ROUND(SUM(IF(AJ18="",0,AJ18*'Demo and Services'!BS33),IF(AJ19="",0,AJ19*'Demo and Services'!BS34),IF(AJ20="",0,AJ20*'Demo and Services'!BS35),IF(AJ21="",0,AJ21*'Demo and Services'!BS36),IF(AJ22="",0,AJ22*'Demo and Services'!BS37),IF(AJ23="",0,AJ23*'Demo and Services'!BS38),IF(AJ24="",0,AJ24*'Demo and Services'!BS39),IF(AJ25="",0,AJ25*'Demo and Services'!BS40),IF(AJ26="",0,AJ26*'Demo and Services'!BS41),IF(AJ27="",0,AJ27*'Demo and Services'!BS42),IF(AJ28="",0,AJ28*'Demo and Services'!BS43),IF(AJ29="",0,AJ29*'Demo and Services'!BS44)),0),"")))</f>
        <v/>
      </c>
      <c r="N107" s="402"/>
      <c r="O107" s="163"/>
      <c r="P107" s="401" t="str">
        <f>IF($D$5="Program Budget",ROUND('Demo and Services'!BS45*AJ9,0),IF(AND($D$5="Staff Salary",$D$7="Total"),ROUND(SUM('Demo and Services'!BS45:BS56)*AJ30,0),IF(AND($D$5="Staff Salary",$D$7="Individual"),ROUND(SUM(IF(AJ18="",0,AJ18*'Demo and Services'!BS45),IF(AJ19="",0,AJ19*'Demo and Services'!BS46),IF(AJ20="",0,AJ20*'Demo and Services'!BS47),IF(AJ21="",0,AJ21*'Demo and Services'!BS48),IF(AJ22="",0,AJ22*'Demo and Services'!BS49),IF(AJ23="",0,AJ23*'Demo and Services'!BS50),IF(AJ24="",0,AJ24*'Demo and Services'!BS51),IF(AJ25="",0,AJ25*'Demo and Services'!BS52),IF(AJ26="",0,AJ26*'Demo and Services'!BS53),IF(AJ27="",0,AJ27*'Demo and Services'!BS54),IF(AJ28="",0,AJ28*'Demo and Services'!BS55),IF(AJ29="",0,AJ29*'Demo and Services'!BS56)),0),"")))</f>
        <v/>
      </c>
      <c r="Q107" s="402"/>
      <c r="R107" s="163"/>
      <c r="S107" s="401">
        <f>COUNTIFS('Demo and Services'!$A$9:$A$19,"Period 5 (October – December 2021)",'Demo and Services'!$E$9:$E$19,"new",'Demo and Services'!$BS$9:$BS$19,"&lt;&gt;")</f>
        <v>0</v>
      </c>
      <c r="T107" s="402"/>
      <c r="U107" s="163"/>
      <c r="V107" s="401">
        <f>COUNTIFS('Demo and Services'!$A$9:$A$19,"Period 6 (January – March 2022)",'Demo and Services'!$E$9:$E$19,"new",'Demo and Services'!$BS$9:$BS$19,"&lt;&gt;")</f>
        <v>0</v>
      </c>
      <c r="W107" s="402"/>
      <c r="X107" s="163"/>
      <c r="Y107" s="401">
        <f>COUNTIFS('Demo and Services'!$A$9:$A$19,"Period 7 (April – June 2022)",'Demo and Services'!$E$9:$E$19,"new",'Demo and Services'!$BS$9:$BS$19,"&lt;&gt;")</f>
        <v>0</v>
      </c>
      <c r="Z107" s="402"/>
      <c r="AA107" s="163"/>
      <c r="AB107" s="401">
        <f>COUNTIFS('Demo and Services'!$A$9:$A$19,"Period 8 (July – September 2022)",'Demo and Services'!$E$9:$E$19,"new",'Demo and Services'!$BS$9:$BS$19,"&lt;&gt;")</f>
        <v>0</v>
      </c>
      <c r="AC107" s="402"/>
      <c r="AD107" s="158"/>
      <c r="AE107" s="81"/>
      <c r="CI107"/>
      <c r="CJ107"/>
      <c r="CK107"/>
      <c r="CL107"/>
      <c r="CM107"/>
    </row>
    <row r="108" spans="1:91" s="2" customFormat="1" outlineLevel="1" x14ac:dyDescent="0.35">
      <c r="A108" s="68"/>
      <c r="B108" s="603" t="s">
        <v>53</v>
      </c>
      <c r="C108" s="604"/>
      <c r="D108" s="604"/>
      <c r="E108" s="604"/>
      <c r="F108" s="604"/>
      <c r="G108" s="605"/>
      <c r="H108" s="165"/>
      <c r="I108" s="148">
        <f>SUM(H109:H116)</f>
        <v>0</v>
      </c>
      <c r="J108" s="131"/>
      <c r="K108" s="130"/>
      <c r="L108" s="148">
        <f>SUM(J109:K116)</f>
        <v>0</v>
      </c>
      <c r="M108" s="156"/>
      <c r="N108" s="156"/>
      <c r="O108" s="148">
        <f>SUM(M109:N116)</f>
        <v>0</v>
      </c>
      <c r="P108" s="150"/>
      <c r="Q108" s="130"/>
      <c r="R108" s="148">
        <f>SUM(P109:Q116)</f>
        <v>0</v>
      </c>
      <c r="S108" s="152"/>
      <c r="T108" s="152"/>
      <c r="U108" s="153">
        <f>SUM(S109:T116)</f>
        <v>0</v>
      </c>
      <c r="V108" s="166"/>
      <c r="W108" s="162"/>
      <c r="X108" s="153">
        <f>SUM(V109:W116)</f>
        <v>0</v>
      </c>
      <c r="Y108" s="152"/>
      <c r="Z108" s="129"/>
      <c r="AA108" s="153">
        <f>SUM(Y109:Z116)</f>
        <v>0</v>
      </c>
      <c r="AB108" s="129"/>
      <c r="AC108" s="129"/>
      <c r="AD108" s="154">
        <f>SUM(AB109:AC116)</f>
        <v>0</v>
      </c>
      <c r="AE108" s="81"/>
      <c r="CI108"/>
      <c r="CJ108"/>
      <c r="CK108"/>
      <c r="CL108"/>
      <c r="CM108"/>
    </row>
    <row r="109" spans="1:91" s="2" customFormat="1" outlineLevel="1" x14ac:dyDescent="0.35">
      <c r="A109" s="68"/>
      <c r="B109" s="595" t="s">
        <v>54</v>
      </c>
      <c r="C109" s="596"/>
      <c r="D109" s="596"/>
      <c r="E109" s="596"/>
      <c r="F109" s="596"/>
      <c r="G109" s="597"/>
      <c r="H109" s="155" t="str">
        <f>IF($D$5="Program Budget",ROUND('Demo and Services'!BT9*AJ9,0),IF(AND($D$5="Staff Salary",$D$7="Total"),ROUND(SUM('Demo and Services'!BT9:BT20)*AJ30,0),IF(AND($D$5="Staff Salary",$D$7="Individual"),ROUND(SUM(IF(AJ18="",0,AJ18*'Demo and Services'!BT9),IF(AJ19="",0,AJ19*'Demo and Services'!BT10),IF(AJ20="",0,AJ20*'Demo and Services'!BT11),IF(AJ21="",0,AJ21*'Demo and Services'!BT12),IF(AJ22="",0,AJ22*'Demo and Services'!BT13),IF(AJ23="",0,AJ23*'Demo and Services'!BT14),IF(AJ24="",0,AJ24*'Demo and Services'!BT15),IF(AJ25="",0,AJ25*'Demo and Services'!BT16),IF(AJ26="",0,AJ26*'Demo and Services'!BT17),IF(AJ27="",0,AJ27*'Demo and Services'!BT18),IF(AJ28="",0,AJ28*'Demo and Services'!BT19),IF(AJ29="",0,AJ29*'Demo and Services'!BT20)),0),"")))</f>
        <v/>
      </c>
      <c r="I109" s="157"/>
      <c r="J109" s="316" t="str">
        <f>IF($D$5="Program Budget",ROUND('Demo and Services'!BT21*AJ9,0),IF(AND($D$5="Staff Salary",$D$7="Total"),ROUND(SUM('Demo and Services'!BT21:BT32)*AJ30,0),IF(AND($D$5="Staff Salary",$D$7="Individual"),ROUND(SUM(IF(AJ18="",0,AJ18*'Demo and Services'!BT21),IF(AJ19="",0,AJ19*'Demo and Services'!BT22),IF(AJ20="",0,AJ20*'Demo and Services'!BT23),IF(AJ21="",0,AJ21*'Demo and Services'!BT24),IF(AJ22="",0,AJ22*'Demo and Services'!BT25),IF(AJ23="",0,AJ23*'Demo and Services'!BT26),IF(AJ24="",0,AJ24*'Demo and Services'!BT27),IF(AJ25="",0,AJ25*'Demo and Services'!BT28),IF(AJ26="",0,AJ26*'Demo and Services'!BT29),IF(AJ27="",0,AJ27*'Demo and Services'!BT30),IF(AJ28="",0,AJ28*'Demo and Services'!BT31),IF(AJ29="",0,AJ29*'Demo and Services'!BT32)),0),"")))</f>
        <v/>
      </c>
      <c r="K109" s="318"/>
      <c r="L109" s="157"/>
      <c r="M109" s="316" t="str">
        <f>IF($D$5="Program Budget",ROUND('Demo and Services'!BT33*AJ9,0),IF(AND($D$5="Staff Salary",$D$7="Total"),ROUND(SUM('Demo and Services'!BT33:BT44)*AJ30,0),IF(AND($D$5="Staff Salary",$D$7="Individual"),ROUND(SUM(IF(AJ18="",0,AJ18*'Demo and Services'!BT33),IF(AJ19="",0,AJ19*'Demo and Services'!BT34),IF(AJ20="",0,AJ20*'Demo and Services'!BT35),IF(AJ21="",0,AJ21*'Demo and Services'!BT36),IF(AJ22="",0,AJ22*'Demo and Services'!BT37),IF(AJ23="",0,AJ23*'Demo and Services'!BT38),IF(AJ24="",0,AJ24*'Demo and Services'!BT39),IF(AJ25="",0,AJ25*'Demo and Services'!BT40),IF(AJ26="",0,AJ26*'Demo and Services'!BT41),IF(AJ27="",0,AJ27*'Demo and Services'!BT42),IF(AJ28="",0,AJ28*'Demo and Services'!BT43),IF(AJ29="",0,AJ29*'Demo and Services'!BT44)),0),"")))</f>
        <v/>
      </c>
      <c r="N109" s="318"/>
      <c r="O109" s="157"/>
      <c r="P109" s="316" t="str">
        <f>IF($D$5="Program Budget",ROUND('Demo and Services'!BT45*AJ9,0),IF(AND($D$5="Staff Salary",$D$7="Total"),ROUND(SUM('Demo and Services'!BT45:BT56)*AJ30,0),IF(AND($D$5="Staff Salary",$D$7="Individual"),ROUND(SUM(IF(AJ18="",0,AJ18*'Demo and Services'!BT45),IF(AJ19="",0,AJ19*'Demo and Services'!BT46),IF(AJ20="",0,AJ20*'Demo and Services'!BT47),IF(AJ21="",0,AJ21*'Demo and Services'!BT48),IF(AJ22="",0,AJ22*'Demo and Services'!BT49),IF(AJ23="",0,AJ23*'Demo and Services'!BT50),IF(AJ24="",0,AJ24*'Demo and Services'!BT51),IF(AJ25="",0,AJ25*'Demo and Services'!BT52),IF(AJ26="",0,AJ26*'Demo and Services'!BT53),IF(AJ27="",0,AJ27*'Demo and Services'!BT54),IF(AJ28="",0,AJ28*'Demo and Services'!BT55),IF(AJ29="",0,AJ29*'Demo and Services'!BT56)),0),"")))</f>
        <v/>
      </c>
      <c r="Q109" s="318"/>
      <c r="R109" s="160"/>
      <c r="S109" s="378">
        <f>COUNTIFS('Demo and Services'!$A$9:$A$19,"Period 5 (October – December 2021)",'Demo and Services'!$E$9:$E$19,"new",'Demo and Services'!$BT$9:$BT$19,"&lt;&gt;")</f>
        <v>0</v>
      </c>
      <c r="T109" s="377"/>
      <c r="U109" s="160"/>
      <c r="V109" s="378">
        <f>COUNTIFS('Demo and Services'!$A$9:$A$19,"Period 6 (January – March 2022)",'Demo and Services'!$E$9:$E$19,"new",'Demo and Services'!$BT$9:$BT$19,"&lt;&gt;")</f>
        <v>0</v>
      </c>
      <c r="W109" s="377"/>
      <c r="X109" s="160"/>
      <c r="Y109" s="378">
        <f>COUNTIFS('Demo and Services'!$A$9:$A$19,"Period 7 (April – June 2022)",'Demo and Services'!$E$9:$E$19,"new",'Demo and Services'!$BT$9:$BT$19,"&lt;&gt;")</f>
        <v>0</v>
      </c>
      <c r="Z109" s="377"/>
      <c r="AA109" s="160"/>
      <c r="AB109" s="378">
        <f>COUNTIFS('Demo and Services'!$A$9:$A$19,"Period 8 (July – September 2022)",'Demo and Services'!$E$9:$E$19,"new",'Demo and Services'!$BT$9:$BT$19,"&lt;&gt;")</f>
        <v>0</v>
      </c>
      <c r="AC109" s="377"/>
      <c r="AD109" s="158"/>
      <c r="AE109" s="81"/>
      <c r="CI109"/>
      <c r="CJ109"/>
      <c r="CK109"/>
      <c r="CL109"/>
      <c r="CM109"/>
    </row>
    <row r="110" spans="1:91" s="2" customFormat="1" outlineLevel="1" x14ac:dyDescent="0.35">
      <c r="A110" s="68"/>
      <c r="B110" s="595" t="s">
        <v>54</v>
      </c>
      <c r="C110" s="596"/>
      <c r="D110" s="596"/>
      <c r="E110" s="596"/>
      <c r="F110" s="596"/>
      <c r="G110" s="597"/>
      <c r="H110" s="155" t="str">
        <f>IF($D$5="Program Budget",ROUND('Demo and Services'!BU9*AJ9,0),IF(AND($D$5="Staff Salary",$D$7="Total"),ROUND(SUM('Demo and Services'!BU9:BU20)*AJ30,0),IF(AND($D$5="Staff Salary",$D$7="Individual"),ROUND(SUM(IF(AJ18="",0,AJ18*'Demo and Services'!BU9),IF(AJ19="",0,AJ19*'Demo and Services'!BU10),IF(AJ20="",0,AJ20*'Demo and Services'!BU11),IF(AJ21="",0,AJ21*'Demo and Services'!BU12),IF(AJ22="",0,AJ22*'Demo and Services'!BU13),IF(AJ23="",0,AJ23*'Demo and Services'!BU14),IF(AJ24="",0,AJ24*'Demo and Services'!BU15),IF(AJ25="",0,AJ25*'Demo and Services'!BU16),IF(AJ26="",0,AJ26*'Demo and Services'!BU17),IF(AJ27="",0,AJ27*'Demo and Services'!BU18),IF(AJ28="",0,AJ28*'Demo and Services'!BU19),IF(AJ29="",0,AJ29*'Demo and Services'!BU20)),0),"")))</f>
        <v/>
      </c>
      <c r="I110" s="157"/>
      <c r="J110" s="316" t="str">
        <f>IF($D$5="Program Budget",ROUND('Demo and Services'!BU21*AJ9,0),IF(AND($D$5="Staff Salary",$D$7="Total"),ROUND(SUM('Demo and Services'!BU21:BU32)*AJ30,0),IF(AND($D$5="Staff Salary",$D$7="Individual"),ROUND(SUM(IF(AJ18="",0,AJ18*'Demo and Services'!BU21),IF(AJ19="",0,AJ19*'Demo and Services'!BU22),IF(AJ20="",0,AJ20*'Demo and Services'!BU23),IF(AJ21="",0,AJ21*'Demo and Services'!BU24),IF(AJ22="",0,AJ22*'Demo and Services'!BU25),IF(AJ23="",0,AJ23*'Demo and Services'!BU26),IF(AJ24="",0,AJ24*'Demo and Services'!BU27),IF(AJ25="",0,AJ25*'Demo and Services'!BU28),IF(AJ26="",0,AJ26*'Demo and Services'!BU29),IF(AJ27="",0,AJ27*'Demo and Services'!BU30),IF(AJ28="",0,AJ28*'Demo and Services'!BU31),IF(AJ29="",0,AJ29*'Demo and Services'!BU32)),0),"")))</f>
        <v/>
      </c>
      <c r="K110" s="318"/>
      <c r="L110" s="157"/>
      <c r="M110" s="316" t="str">
        <f>IF($D$5="Program Budget",ROUND('Demo and Services'!BU33*AJ9,0),IF(AND($D$5="Staff Salary",$D$7="Total"),ROUND(SUM('Demo and Services'!BU33:BU44)*AJ30,0),IF(AND($D$5="Staff Salary",$D$7="Individual"),ROUND(SUM(IF(AJ18="",0,AJ18*'Demo and Services'!BU33),IF(AJ19="",0,AJ19*'Demo and Services'!BU34),IF(AJ20="",0,AJ20*'Demo and Services'!BU35),IF(AJ21="",0,AJ21*'Demo and Services'!BU36),IF(AJ22="",0,AJ22*'Demo and Services'!BU37),IF(AJ23="",0,AJ23*'Demo and Services'!BU38),IF(AJ24="",0,AJ24*'Demo and Services'!BU39),IF(AJ25="",0,AJ25*'Demo and Services'!BU40),IF(AJ26="",0,AJ26*'Demo and Services'!BU41),IF(AJ27="",0,AJ27*'Demo and Services'!BU42),IF(AJ28="",0,AJ28*'Demo and Services'!BU43),IF(AJ29="",0,AJ29*'Demo and Services'!BU44)),0),"")))</f>
        <v/>
      </c>
      <c r="N110" s="318"/>
      <c r="O110" s="157"/>
      <c r="P110" s="316" t="str">
        <f>IF($D$5="Program Budget",ROUND('Demo and Services'!BU45*AJ9,0),IF(AND($D$5="Staff Salary",$D$7="Total"),ROUND(SUM('Demo and Services'!BU45:BU56)*AJ30,0),IF(AND($D$5="Staff Salary",$D$7="Individual"),ROUND(SUM(IF(AJ18="",0,AJ18*'Demo and Services'!BU45),IF(AJ19="",0,AJ19*'Demo and Services'!BU46),IF(AJ20="",0,AJ20*'Demo and Services'!BU47),IF(AJ21="",0,AJ21*'Demo and Services'!BU48),IF(AJ22="",0,AJ22*'Demo and Services'!BU49),IF(AJ23="",0,AJ23*'Demo and Services'!BU50),IF(AJ24="",0,AJ24*'Demo and Services'!BU51),IF(AJ25="",0,AJ25*'Demo and Services'!BU52),IF(AJ26="",0,AJ26*'Demo and Services'!BU53),IF(AJ27="",0,AJ27*'Demo and Services'!BU54),IF(AJ28="",0,AJ28*'Demo and Services'!BU55),IF(AJ29="",0,AJ29*'Demo and Services'!BU56)),0),"")))</f>
        <v/>
      </c>
      <c r="Q110" s="318"/>
      <c r="R110" s="160"/>
      <c r="S110" s="378">
        <f>COUNTIFS('Demo and Services'!$A$9:$A$19,"Period 5 (October – December 2021)",'Demo and Services'!$E$9:$E$19,"new",'Demo and Services'!$BU$9:$BU$19,"&lt;&gt;")</f>
        <v>0</v>
      </c>
      <c r="T110" s="377"/>
      <c r="U110" s="160"/>
      <c r="V110" s="378">
        <f>COUNTIFS('Demo and Services'!$A$9:$A$19,"Period 6 (January – March 2022)",'Demo and Services'!$E$9:$E$19,"new",'Demo and Services'!$BU$9:$BU$19,"&lt;&gt;")</f>
        <v>0</v>
      </c>
      <c r="W110" s="377"/>
      <c r="X110" s="162"/>
      <c r="Y110" s="378">
        <f>COUNTIFS('Demo and Services'!$A$9:$A$19,"Period 7 (April – June 2022)",'Demo and Services'!$E$9:$E$19,"new",'Demo and Services'!$BU$9:$BU$19,"&lt;&gt;")</f>
        <v>0</v>
      </c>
      <c r="Z110" s="377"/>
      <c r="AA110" s="160"/>
      <c r="AB110" s="378">
        <f>COUNTIFS('Demo and Services'!$A$9:$A$19,"Period 8 (July – September 2022)",'Demo and Services'!$E$9:$E$19,"new",'Demo and Services'!$BU$9:$BU$19,"&lt;&gt;")</f>
        <v>0</v>
      </c>
      <c r="AC110" s="377"/>
      <c r="AD110" s="158"/>
      <c r="AE110" s="81"/>
      <c r="CI110"/>
      <c r="CJ110"/>
      <c r="CK110"/>
      <c r="CL110"/>
      <c r="CM110"/>
    </row>
    <row r="111" spans="1:91" s="2" customFormat="1" outlineLevel="1" x14ac:dyDescent="0.35">
      <c r="A111" s="68"/>
      <c r="B111" s="595" t="s">
        <v>54</v>
      </c>
      <c r="C111" s="596"/>
      <c r="D111" s="596"/>
      <c r="E111" s="596"/>
      <c r="F111" s="596"/>
      <c r="G111" s="597"/>
      <c r="H111" s="155" t="str">
        <f>IF($D$5="Program Budget",ROUND('Demo and Services'!BV9*AJ9,0),IF(AND($D$5="Staff Salary",$D$7="Total"),ROUND(SUM('Demo and Services'!BV9:BV20)*AJ30,0),IF(AND($D$5="Staff Salary",$D$7="Individual"),ROUND(SUM(IF(AJ18="",0,AJ18*'Demo and Services'!BV9),IF(AJ19="",0,AJ19*'Demo and Services'!BV10),IF(AJ20="",0,AJ20*'Demo and Services'!BV11),IF(AJ21="",0,AJ21*'Demo and Services'!BV12),IF(AJ22="",0,AJ22*'Demo and Services'!BV13),IF(AJ23="",0,AJ23*'Demo and Services'!BV14),IF(AJ24="",0,AJ24*'Demo and Services'!BV15),IF(AJ25="",0,AJ25*'Demo and Services'!BV16),IF(AJ26="",0,AJ26*'Demo and Services'!BV17),IF(AJ27="",0,AJ27*'Demo and Services'!BV18),IF(AJ28="",0,AJ28*'Demo and Services'!BV19),IF(AJ29="",0,AJ29*'Demo and Services'!BV20)),0),"")))</f>
        <v/>
      </c>
      <c r="I111" s="157"/>
      <c r="J111" s="316" t="str">
        <f>IF($D$5="Program Budget",ROUND('Demo and Services'!BV21*AJ9,0),IF(AND($D$5="Staff Salary",$D$7="Total"),ROUND(SUM('Demo and Services'!BV21:BV32)*AJ30,0),IF(AND($D$5="Staff Salary",$D$7="Individual"),ROUND(SUM(IF(AJ18="",0,AJ18*'Demo and Services'!BV21),IF(AJ19="",0,AJ19*'Demo and Services'!BV22),IF(AJ20="",0,AJ20*'Demo and Services'!BV23),IF(AJ21="",0,AJ21*'Demo and Services'!BV24),IF(AJ22="",0,AJ22*'Demo and Services'!BV25),IF(AJ23="",0,AJ23*'Demo and Services'!BV26),IF(AJ24="",0,AJ24*'Demo and Services'!BV27),IF(AJ25="",0,AJ25*'Demo and Services'!BV28),IF(AJ26="",0,AJ26*'Demo and Services'!BV29),IF(AJ27="",0,AJ27*'Demo and Services'!BV30),IF(AJ28="",0,AJ28*'Demo and Services'!BV31),IF(AJ29="",0,AJ29*'Demo and Services'!BV32)),0),"")))</f>
        <v/>
      </c>
      <c r="K111" s="318"/>
      <c r="L111" s="157"/>
      <c r="M111" s="316" t="str">
        <f>IF($D$5="Program Budget",ROUND('Demo and Services'!BV33*AJ9,0),IF(AND($D$5="Staff Salary",$D$7="Total"),ROUND(SUM('Demo and Services'!BV33:BV44)*AJ30,0),IF(AND($D$5="Staff Salary",$D$7="Individual"),ROUND(SUM(IF(AJ18="",0,AJ18*'Demo and Services'!BV33),IF(AJ19="",0,AJ19*'Demo and Services'!BV34),IF(AJ20="",0,AJ20*'Demo and Services'!BV35),IF(AJ21="",0,AJ21*'Demo and Services'!BV36),IF(AJ22="",0,AJ22*'Demo and Services'!BV37),IF(AJ23="",0,AJ23*'Demo and Services'!BV38),IF(AJ24="",0,AJ24*'Demo and Services'!BV39),IF(AJ25="",0,AJ25*'Demo and Services'!BV40),IF(AJ26="",0,AJ26*'Demo and Services'!BV41),IF(AJ27="",0,AJ27*'Demo and Services'!BV42),IF(AJ28="",0,AJ28*'Demo and Services'!BV43),IF(AJ29="",0,AJ29*'Demo and Services'!BV44)),0),"")))</f>
        <v/>
      </c>
      <c r="N111" s="318"/>
      <c r="O111" s="157"/>
      <c r="P111" s="316" t="str">
        <f>IF($D$5="Program Budget",ROUND('Demo and Services'!BV45*AJ9,0),IF(AND($D$5="Staff Salary",$D$7="Total"),ROUND(SUM('Demo and Services'!BV45:BV56)*AJ30,0),IF(AND($D$5="Staff Salary",$D$7="Individual"),ROUND(SUM(IF(AJ18="",0,AJ18*'Demo and Services'!BV45),IF(AJ19="",0,AJ19*'Demo and Services'!BV46),IF(AJ20="",0,AJ20*'Demo and Services'!BV47),IF(AJ21="",0,AJ21*'Demo and Services'!BV48),IF(AJ22="",0,AJ22*'Demo and Services'!BV49),IF(AJ23="",0,AJ23*'Demo and Services'!BV50),IF(AJ24="",0,AJ24*'Demo and Services'!BV51),IF(AJ25="",0,AJ25*'Demo and Services'!BV52),IF(AJ26="",0,AJ26*'Demo and Services'!BV53),IF(AJ27="",0,AJ27*'Demo and Services'!BV54),IF(AJ28="",0,AJ28*'Demo and Services'!BV55),IF(AJ29="",0,AJ29*'Demo and Services'!BV56)),0),"")))</f>
        <v/>
      </c>
      <c r="Q111" s="318"/>
      <c r="R111" s="160"/>
      <c r="S111" s="378">
        <f>COUNTIFS('Demo and Services'!$A$9:$A$19,"Period 5 (October – December 2021)",'Demo and Services'!$E$9:$E$19,"new",'Demo and Services'!$BV$9:$BV$19,"&lt;&gt;")</f>
        <v>0</v>
      </c>
      <c r="T111" s="377"/>
      <c r="U111" s="160"/>
      <c r="V111" s="378">
        <f>COUNTIFS('Demo and Services'!$A$9:$A$19,"Period 6 (January – March 2022)",'Demo and Services'!$E$9:$E$19,"new",'Demo and Services'!$BV$9:$BV$19,"&lt;&gt;")</f>
        <v>0</v>
      </c>
      <c r="W111" s="377"/>
      <c r="X111" s="160"/>
      <c r="Y111" s="378">
        <f>COUNTIFS('Demo and Services'!$A$9:$A$19,"Period 7 (April – June 2022)",'Demo and Services'!$E$9:$E$19,"new",'Demo and Services'!$BV$9:$BV$19,"&lt;&gt;")</f>
        <v>0</v>
      </c>
      <c r="Z111" s="377"/>
      <c r="AA111" s="160"/>
      <c r="AB111" s="378">
        <f>COUNTIFS('Demo and Services'!$A$9:$A$19,"Period 8 (July – September 2022)",'Demo and Services'!$E$9:$E$19,"new",'Demo and Services'!$BV$9:$BV$19,"&lt;&gt;")</f>
        <v>0</v>
      </c>
      <c r="AC111" s="377"/>
      <c r="AD111" s="158"/>
      <c r="AE111" s="81"/>
      <c r="CI111"/>
      <c r="CJ111"/>
      <c r="CK111"/>
      <c r="CL111"/>
      <c r="CM111"/>
    </row>
    <row r="112" spans="1:91" s="2" customFormat="1" outlineLevel="1" x14ac:dyDescent="0.35">
      <c r="A112" s="68"/>
      <c r="B112" s="595" t="s">
        <v>54</v>
      </c>
      <c r="C112" s="596"/>
      <c r="D112" s="596"/>
      <c r="E112" s="596"/>
      <c r="F112" s="596"/>
      <c r="G112" s="597"/>
      <c r="H112" s="155" t="str">
        <f>IF($D$5="Program Budget",ROUND('Demo and Services'!BW9*AJ9,0),IF(AND($D$5="Staff Salary",$D$7="Total"),ROUND(SUM('Demo and Services'!BW9:BW20)*AJ30,0),IF(AND($D$5="Staff Salary",$D$7="Individual"),ROUND(SUM(IF(AJ18="",0,AJ18*'Demo and Services'!BW9),IF(AJ19="",0,AJ19*'Demo and Services'!BW10),IF(AJ20="",0,AJ20*'Demo and Services'!BW11),IF(AJ21="",0,AJ21*'Demo and Services'!BW12),IF(AJ22="",0,AJ22*'Demo and Services'!BW13),IF(AJ23="",0,AJ23*'Demo and Services'!BW14),IF(AJ24="",0,AJ24*'Demo and Services'!BW15),IF(AJ25="",0,AJ25*'Demo and Services'!BW16),IF(AJ26="",0,AJ26*'Demo and Services'!BW17),IF(AJ27="",0,AJ27*'Demo and Services'!BW18),IF(AJ28="",0,AJ28*'Demo and Services'!BW19),IF(AJ29="",0,AJ29*'Demo and Services'!BW20)),0),"")))</f>
        <v/>
      </c>
      <c r="I112" s="157"/>
      <c r="J112" s="316" t="str">
        <f>IF($D$5="Program Budget",ROUND('Demo and Services'!BW21*AJ9,0),IF(AND($D$5="Staff Salary",$D$7="Total"),ROUND(SUM('Demo and Services'!BW21:BW32)*AJ30,0),IF(AND($D$5="Staff Salary",$D$7="Individual"),ROUND(SUM(IF(AJ18="",0,AJ18*'Demo and Services'!BW21),IF(AJ19="",0,AJ19*'Demo and Services'!BW22),IF(AJ20="",0,AJ20*'Demo and Services'!BW23),IF(AJ21="",0,AJ21*'Demo and Services'!BW24),IF(AJ22="",0,AJ22*'Demo and Services'!BW25),IF(AJ23="",0,AJ23*'Demo and Services'!BW26),IF(AJ24="",0,AJ24*'Demo and Services'!BW27),IF(AJ25="",0,AJ25*'Demo and Services'!BW28),IF(AJ26="",0,AJ26*'Demo and Services'!BW29),IF(AJ27="",0,AJ27*'Demo and Services'!BW30),IF(AJ28="",0,AJ28*'Demo and Services'!BW31),IF(AJ29="",0,AJ29*'Demo and Services'!BW32)),0),"")))</f>
        <v/>
      </c>
      <c r="K112" s="318"/>
      <c r="L112" s="157"/>
      <c r="M112" s="316" t="str">
        <f>IF($D$5="Program Budget",ROUND('Demo and Services'!BW33*AJ9,0),IF(AND($D$5="Staff Salary",$D$7="Total"),ROUND(SUM('Demo and Services'!BW33:BW44)*AJ30,0),IF(AND($D$5="Staff Salary",$D$7="Individual"),ROUND(SUM(IF(AJ18="",0,AJ18*'Demo and Services'!BW33),IF(AJ19="",0,AJ19*'Demo and Services'!BW34),IF(AJ20="",0,AJ20*'Demo and Services'!BW35),IF(AJ21="",0,AJ21*'Demo and Services'!BW36),IF(AJ22="",0,AJ22*'Demo and Services'!BW37),IF(AJ23="",0,AJ23*'Demo and Services'!BW38),IF(AJ24="",0,AJ24*'Demo and Services'!BW39),IF(AJ25="",0,AJ25*'Demo and Services'!BW40),IF(AJ26="",0,AJ26*'Demo and Services'!BW41),IF(AJ27="",0,AJ27*'Demo and Services'!BW42),IF(AJ28="",0,AJ28*'Demo and Services'!BW43),IF(AJ29="",0,AJ29*'Demo and Services'!BW44)),0),"")))</f>
        <v/>
      </c>
      <c r="N112" s="318"/>
      <c r="O112" s="157"/>
      <c r="P112" s="316" t="str">
        <f>IF($D$5="Program Budget",ROUND('Demo and Services'!BW45*AJ9,0),IF(AND($D$5="Staff Salary",$D$7="Total"),ROUND(SUM('Demo and Services'!BW45:BW56)*AJ30,0),IF(AND($D$5="Staff Salary",$D$7="Individual"),ROUND(SUM(IF(AJ18="",0,AJ18*'Demo and Services'!BW45),IF(AJ19="",0,AJ19*'Demo and Services'!BW46),IF(AJ20="",0,AJ20*'Demo and Services'!BW47),IF(AJ21="",0,AJ21*'Demo and Services'!BW48),IF(AJ22="",0,AJ22*'Demo and Services'!BW49),IF(AJ23="",0,AJ23*'Demo and Services'!BW50),IF(AJ24="",0,AJ24*'Demo and Services'!BW51),IF(AJ25="",0,AJ25*'Demo and Services'!BW52),IF(AJ26="",0,AJ26*'Demo and Services'!BW53),IF(AJ27="",0,AJ27*'Demo and Services'!BW54),IF(AJ28="",0,AJ28*'Demo and Services'!BW55),IF(AJ29="",0,AJ29*'Demo and Services'!BW56)),0),"")))</f>
        <v/>
      </c>
      <c r="Q112" s="318"/>
      <c r="R112" s="160"/>
      <c r="S112" s="378">
        <f>COUNTIFS('Demo and Services'!$A$9:$A$19,"Period 5 (October – December 2021)",'Demo and Services'!$E$9:$E$19,"new",'Demo and Services'!$BW$9:$BW$19,"&lt;&gt;")</f>
        <v>0</v>
      </c>
      <c r="T112" s="377"/>
      <c r="U112" s="160"/>
      <c r="V112" s="378">
        <f>COUNTIFS('Demo and Services'!$A$9:$A$19,"Period 6 (January – March 2022)",'Demo and Services'!$E$9:$E$19,"new",'Demo and Services'!$BW$9:$BW$19,"&lt;&gt;")</f>
        <v>0</v>
      </c>
      <c r="W112" s="377"/>
      <c r="X112" s="160"/>
      <c r="Y112" s="378">
        <f>COUNTIFS('Demo and Services'!$A$9:$A$19,"Period 7 (April – June 2022)",'Demo and Services'!$E$9:$E$19,"new",'Demo and Services'!$BW$9:$BW$19,"&lt;&gt;")</f>
        <v>0</v>
      </c>
      <c r="Z112" s="377"/>
      <c r="AA112" s="160"/>
      <c r="AB112" s="378">
        <f>COUNTIFS('Demo and Services'!$A$9:$A$19,"Period 8 (July – September 2022)",'Demo and Services'!$E$9:$E$19,"new",'Demo and Services'!$BW$9:$BW$19,"&lt;&gt;")</f>
        <v>0</v>
      </c>
      <c r="AC112" s="377"/>
      <c r="AD112" s="158"/>
      <c r="AE112" s="81"/>
      <c r="CI112"/>
      <c r="CJ112"/>
      <c r="CK112"/>
      <c r="CL112"/>
      <c r="CM112"/>
    </row>
    <row r="113" spans="1:91" s="2" customFormat="1" outlineLevel="1" x14ac:dyDescent="0.35">
      <c r="A113" s="68"/>
      <c r="B113" s="595" t="s">
        <v>54</v>
      </c>
      <c r="C113" s="596"/>
      <c r="D113" s="596"/>
      <c r="E113" s="596"/>
      <c r="F113" s="596"/>
      <c r="G113" s="597"/>
      <c r="H113" s="155" t="str">
        <f>IF($D$5="Program Budget",ROUND('Demo and Services'!BX9*AJ9,0),IF(AND($D$5="Staff Salary",$D$7="Total"),ROUND(SUM('Demo and Services'!BX9:BX20)*AJ30,0),IF(AND($D$5="Staff Salary",$D$7="Individual"),ROUND(SUM(IF(AJ18="",0,AJ18*'Demo and Services'!BX9),IF(AJ19="",0,AJ19*'Demo and Services'!BX10),IF(AJ20="",0,AJ20*'Demo and Services'!BX11),IF(AJ21="",0,AJ21*'Demo and Services'!BX12),IF(AJ22="",0,AJ22*'Demo and Services'!BX13),IF(AJ23="",0,AJ23*'Demo and Services'!BX14),IF(AJ24="",0,AJ24*'Demo and Services'!BX15),IF(AJ25="",0,AJ25*'Demo and Services'!BX16),IF(AJ26="",0,AJ26*'Demo and Services'!BX17),IF(AJ27="",0,AJ27*'Demo and Services'!BX18),IF(AJ28="",0,AJ28*'Demo and Services'!BX19),IF(AJ29="",0,AJ29*'Demo and Services'!BX20)),0),"")))</f>
        <v/>
      </c>
      <c r="I113" s="157"/>
      <c r="J113" s="316" t="str">
        <f>IF($D$5="Program Budget",ROUND('Demo and Services'!BX21*AJ9,0),IF(AND($D$5="Staff Salary",$D$7="Total"),ROUND(SUM('Demo and Services'!BX21:BX32)*AJ30,0),IF(AND($D$5="Staff Salary",$D$7="Individual"),ROUND(SUM(IF(AJ18="",0,AJ18*'Demo and Services'!BX21),IF(AJ19="",0,AJ19*'Demo and Services'!BX22),IF(AJ20="",0,AJ20*'Demo and Services'!BX23),IF(AJ21="",0,AJ21*'Demo and Services'!BX24),IF(AJ22="",0,AJ22*'Demo and Services'!BX25),IF(AJ23="",0,AJ23*'Demo and Services'!BX26),IF(AJ24="",0,AJ24*'Demo and Services'!BX27),IF(AJ25="",0,AJ25*'Demo and Services'!BX28),IF(AJ26="",0,AJ26*'Demo and Services'!BX29),IF(AJ27="",0,AJ27*'Demo and Services'!BX30),IF(AJ28="",0,AJ28*'Demo and Services'!BX31),IF(AJ29="",0,AJ29*'Demo and Services'!BX32)),0),"")))</f>
        <v/>
      </c>
      <c r="K113" s="318"/>
      <c r="L113" s="157"/>
      <c r="M113" s="316" t="str">
        <f>IF($D$5="Program Budget",ROUND('Demo and Services'!BX33*AJ9,0),IF(AND($D$5="Staff Salary",$D$7="Total"),ROUND(SUM('Demo and Services'!BX33:BX44)*AJ30,0),IF(AND($D$5="Staff Salary",$D$7="Individual"),ROUND(SUM(IF(AJ18="",0,AJ18*'Demo and Services'!BX33),IF(AJ19="",0,AJ19*'Demo and Services'!BX34),IF(AJ20="",0,AJ20*'Demo and Services'!BX35),IF(AJ21="",0,AJ21*'Demo and Services'!BX36),IF(AJ22="",0,AJ22*'Demo and Services'!BX37),IF(AJ23="",0,AJ23*'Demo and Services'!BX38),IF(AJ24="",0,AJ24*'Demo and Services'!BX39),IF(AJ25="",0,AJ25*'Demo and Services'!BX40),IF(AJ26="",0,AJ26*'Demo and Services'!BX41),IF(AJ27="",0,AJ27*'Demo and Services'!BX42),IF(AJ28="",0,AJ28*'Demo and Services'!BX43),IF(AJ29="",0,AJ29*'Demo and Services'!BX44)),0),"")))</f>
        <v/>
      </c>
      <c r="N113" s="318"/>
      <c r="O113" s="157"/>
      <c r="P113" s="316" t="str">
        <f>IF($D$5="Program Budget",ROUND('Demo and Services'!BX45*AJ9,0),IF(AND($D$5="Staff Salary",$D$7="Total"),ROUND(SUM('Demo and Services'!BX45:BX56)*AJ30,0),IF(AND($D$5="Staff Salary",$D$7="Individual"),ROUND(SUM(IF(AJ18="",0,AJ18*'Demo and Services'!BX45),IF(AJ19="",0,AJ19*'Demo and Services'!BX46),IF(AJ20="",0,AJ20*'Demo and Services'!BX47),IF(AJ21="",0,AJ21*'Demo and Services'!BX48),IF(AJ22="",0,AJ22*'Demo and Services'!BX49),IF(AJ23="",0,AJ23*'Demo and Services'!BX50),IF(AJ24="",0,AJ24*'Demo and Services'!BX51),IF(AJ25="",0,AJ25*'Demo and Services'!BX52),IF(AJ26="",0,AJ26*'Demo and Services'!BX53),IF(AJ27="",0,AJ27*'Demo and Services'!BX54),IF(AJ28="",0,AJ28*'Demo and Services'!BX55),IF(AJ29="",0,AJ29*'Demo and Services'!BX56)),0),"")))</f>
        <v/>
      </c>
      <c r="Q113" s="318"/>
      <c r="R113" s="160"/>
      <c r="S113" s="378">
        <f>COUNTIFS('Demo and Services'!$A$9:$A$19,"Period 5 (October – December 2021)",'Demo and Services'!$E$9:$E$19,"new",'Demo and Services'!$BX$9:$BX$19,"&lt;&gt;")</f>
        <v>0</v>
      </c>
      <c r="T113" s="377"/>
      <c r="U113" s="160"/>
      <c r="V113" s="378">
        <f>COUNTIFS('Demo and Services'!$A$9:$A$19,"Period 6 (January – March 2022)",'Demo and Services'!$E$9:$E$19,"new",'Demo and Services'!$BX$9:$BX$19,"&lt;&gt;")</f>
        <v>0</v>
      </c>
      <c r="W113" s="377"/>
      <c r="X113" s="160"/>
      <c r="Y113" s="378">
        <f>COUNTIFS('Demo and Services'!$A$9:$A$19,"Period 7 (April – June 2022)",'Demo and Services'!$E$9:$E$19,"new",'Demo and Services'!$BX$9:$BX$19,"&lt;&gt;")</f>
        <v>0</v>
      </c>
      <c r="Z113" s="377"/>
      <c r="AA113" s="160"/>
      <c r="AB113" s="378">
        <f>COUNTIFS('Demo and Services'!$A$9:$A$19,"Period 8 (July – September 2022)",'Demo and Services'!$E$9:$E$19,"new",'Demo and Services'!$BX$9:$BX$19,"&lt;&gt;")</f>
        <v>0</v>
      </c>
      <c r="AC113" s="377"/>
      <c r="AD113" s="158"/>
      <c r="AE113" s="81"/>
      <c r="CI113"/>
      <c r="CJ113"/>
      <c r="CK113"/>
      <c r="CL113"/>
      <c r="CM113"/>
    </row>
    <row r="114" spans="1:91" s="2" customFormat="1" outlineLevel="1" x14ac:dyDescent="0.35">
      <c r="A114" s="68"/>
      <c r="B114" s="595" t="s">
        <v>54</v>
      </c>
      <c r="C114" s="596"/>
      <c r="D114" s="596"/>
      <c r="E114" s="596"/>
      <c r="F114" s="596"/>
      <c r="G114" s="597"/>
      <c r="H114" s="155" t="str">
        <f>IF($D$5="Program Budget",ROUND('Demo and Services'!BY9*AJ9,0),IF(AND($D$5="Staff Salary",$D$7="Total"),ROUND(SUM('Demo and Services'!BY9:BY20)*AJ30,0),IF(AND($D$5="Staff Salary",$D$7="Individual"),ROUND(SUM(IF(AJ18="",0,AJ18*'Demo and Services'!BY9),IF(AJ19="",0,AJ19*'Demo and Services'!BY10),IF(AJ20="",0,AJ20*'Demo and Services'!BY11),IF(AJ21="",0,AJ21*'Demo and Services'!BY12),IF(AJ22="",0,AJ22*'Demo and Services'!BY13),IF(AJ23="",0,AJ23*'Demo and Services'!BY14),IF(AJ24="",0,AJ24*'Demo and Services'!BY15),IF(AJ25="",0,AJ25*'Demo and Services'!BY16),IF(AJ26="",0,AJ26*'Demo and Services'!BY17),IF(AJ27="",0,AJ27*'Demo and Services'!BY18),IF(AJ28="",0,AJ28*'Demo and Services'!BY19),IF(AJ29="",0,AJ29*'Demo and Services'!BY20)),0),"")))</f>
        <v/>
      </c>
      <c r="I114" s="157"/>
      <c r="J114" s="316" t="str">
        <f>IF($D$5="Program Budget",ROUND('Demo and Services'!BY21*AJ9,0),IF(AND($D$5="Staff Salary",$D$7="Total"),ROUND(SUM('Demo and Services'!BY21:BY32)*AJ30,0),IF(AND($D$5="Staff Salary",$D$7="Individual"),ROUND(SUM(IF(AJ18="",0,AJ18*'Demo and Services'!BY21),IF(AJ19="",0,AJ19*'Demo and Services'!BY22),IF(AJ20="",0,AJ20*'Demo and Services'!BY23),IF(AJ21="",0,AJ21*'Demo and Services'!BY24),IF(AJ22="",0,AJ22*'Demo and Services'!BY25),IF(AJ23="",0,AJ23*'Demo and Services'!BY26),IF(AJ24="",0,AJ24*'Demo and Services'!BY27),IF(AJ25="",0,AJ25*'Demo and Services'!BY28),IF(AJ26="",0,AJ26*'Demo and Services'!BY29),IF(AJ27="",0,AJ27*'Demo and Services'!BY30),IF(AJ28="",0,AJ28*'Demo and Services'!BY31),IF(AJ29="",0,AJ29*'Demo and Services'!BY32)),0),"")))</f>
        <v/>
      </c>
      <c r="K114" s="318"/>
      <c r="L114" s="157"/>
      <c r="M114" s="316" t="str">
        <f>IF($D$5="Program Budget",ROUND('Demo and Services'!BY33*AJ9,0),IF(AND($D$5="Staff Salary",$D$7="Total"),ROUND(SUM('Demo and Services'!BY33:BY44)*AJ30,0),IF(AND($D$5="Staff Salary",$D$7="Individual"),ROUND(SUM(IF(AJ18="",0,AJ18*'Demo and Services'!BY33),IF(AJ19="",0,AJ19*'Demo and Services'!BY34),IF(AJ20="",0,AJ20*'Demo and Services'!BY35),IF(AJ21="",0,AJ21*'Demo and Services'!BY36),IF(AJ22="",0,AJ22*'Demo and Services'!BY37),IF(AJ23="",0,AJ23*'Demo and Services'!BY38),IF(AJ24="",0,AJ24*'Demo and Services'!BY39),IF(AJ25="",0,AJ25*'Demo and Services'!BY40),IF(AJ26="",0,AJ26*'Demo and Services'!BY41),IF(AJ27="",0,AJ27*'Demo and Services'!BY42),IF(AJ28="",0,AJ28*'Demo and Services'!BY43),IF(AJ29="",0,AJ29*'Demo and Services'!BY44)),0),"")))</f>
        <v/>
      </c>
      <c r="N114" s="318"/>
      <c r="O114" s="157"/>
      <c r="P114" s="316" t="str">
        <f>IF($D$5="Program Budget",ROUND('Demo and Services'!BY45*AJ9,0),IF(AND($D$5="Staff Salary",$D$7="Total"),ROUND(SUM('Demo and Services'!BY45:BY56)*AJ30,0),IF(AND($D$5="Staff Salary",$D$7="Individual"),ROUND(SUM(IF(AJ18="",0,AJ18*'Demo and Services'!BY45),IF(AJ19="",0,AJ19*'Demo and Services'!BY46),IF(AJ20="",0,AJ20*'Demo and Services'!BY47),IF(AJ21="",0,AJ21*'Demo and Services'!BY48),IF(AJ22="",0,AJ22*'Demo and Services'!BY49),IF(AJ23="",0,AJ23*'Demo and Services'!BY50),IF(AJ24="",0,AJ24*'Demo and Services'!BY51),IF(AJ25="",0,AJ25*'Demo and Services'!BY52),IF(AJ26="",0,AJ26*'Demo and Services'!BY53),IF(AJ27="",0,AJ27*'Demo and Services'!BY54),IF(AJ28="",0,AJ28*'Demo and Services'!BY55),IF(AJ29="",0,AJ29*'Demo and Services'!BY56)),0),"")))</f>
        <v/>
      </c>
      <c r="Q114" s="318"/>
      <c r="R114" s="160"/>
      <c r="S114" s="378">
        <f>COUNTIFS('Demo and Services'!$A$9:$A$19,"Period 5 (October – December 2021)",'Demo and Services'!$E$9:$E$19,"new",'Demo and Services'!$BY$9:$BY$19,"&lt;&gt;")</f>
        <v>0</v>
      </c>
      <c r="T114" s="377"/>
      <c r="U114" s="160"/>
      <c r="V114" s="378">
        <f>COUNTIFS('Demo and Services'!$A$9:$A$19,"Period 6 (January – March 2022)",'Demo and Services'!$E$9:$E$19,"new",'Demo and Services'!$BY$9:$BY$19,"&lt;&gt;")</f>
        <v>0</v>
      </c>
      <c r="W114" s="377"/>
      <c r="X114" s="160"/>
      <c r="Y114" s="378">
        <f>COUNTIFS('Demo and Services'!$A$9:$A$19,"Period 7 (April – June 2022)",'Demo and Services'!$E$9:$E$19,"new",'Demo and Services'!$BY$9:$BY$19,"&lt;&gt;")</f>
        <v>0</v>
      </c>
      <c r="Z114" s="377"/>
      <c r="AA114" s="160"/>
      <c r="AB114" s="378">
        <f>COUNTIFS('Demo and Services'!$A$9:$A$19,"Period 8 (July – September 2022)",'Demo and Services'!$E$9:$E$19,"new",'Demo and Services'!$BY$9:$BY$19,"&lt;&gt;")</f>
        <v>0</v>
      </c>
      <c r="AC114" s="377"/>
      <c r="AD114" s="158"/>
      <c r="AE114" s="81"/>
      <c r="CI114"/>
      <c r="CJ114"/>
      <c r="CK114"/>
      <c r="CL114"/>
      <c r="CM114"/>
    </row>
    <row r="115" spans="1:91" s="2" customFormat="1" outlineLevel="1" x14ac:dyDescent="0.35">
      <c r="A115" s="68"/>
      <c r="B115" s="595" t="s">
        <v>54</v>
      </c>
      <c r="C115" s="596"/>
      <c r="D115" s="596"/>
      <c r="E115" s="596"/>
      <c r="F115" s="596"/>
      <c r="G115" s="597"/>
      <c r="H115" s="155" t="str">
        <f>IF($D$5="Program Budget",ROUND('Demo and Services'!BZ9*AJ9,0),IF(AND($D$5="Staff Salary",$D$7="Total"),ROUND(SUM('Demo and Services'!BZ9:BZ20)*AJ30,0),IF(AND($D$5="Staff Salary",$D$7="Individual"),ROUND(SUM(IF(AJ18="",0,AJ18*'Demo and Services'!BZ9),IF(AJ19="",0,AJ19*'Demo and Services'!BZ10),IF(AJ20="",0,AJ20*'Demo and Services'!BZ11),IF(AJ21="",0,AJ21*'Demo and Services'!BZ12),IF(AJ22="",0,AJ22*'Demo and Services'!BZ13),IF(AJ23="",0,AJ23*'Demo and Services'!BZ14),IF(AJ24="",0,AJ24*'Demo and Services'!BZ15),IF(AJ25="",0,AJ25*'Demo and Services'!BZ16),IF(AJ26="",0,AJ26*'Demo and Services'!BZ17),IF(AJ27="",0,AJ27*'Demo and Services'!BZ18),IF(AJ28="",0,AJ28*'Demo and Services'!BZ19),IF(AJ29="",0,AJ29*'Demo and Services'!BZ20)),0),"")))</f>
        <v/>
      </c>
      <c r="I115" s="157"/>
      <c r="J115" s="316" t="str">
        <f>IF($D$5="Program Budget",ROUND('Demo and Services'!BZ21*AJ9,0),IF(AND($D$5="Staff Salary",$D$7="Total"),ROUND(SUM('Demo and Services'!BZ21:BZ32)*AJ30,0),IF(AND($D$5="Staff Salary",$D$7="Individual"),ROUND(SUM(IF(AJ18="",0,AJ18*'Demo and Services'!BZ21),IF(AJ19="",0,AJ19*'Demo and Services'!BZ22),IF(AJ20="",0,AJ20*'Demo and Services'!BZ23),IF(AJ21="",0,AJ21*'Demo and Services'!BZ24),IF(AJ22="",0,AJ22*'Demo and Services'!BZ25),IF(AJ23="",0,AJ23*'Demo and Services'!BZ26),IF(AJ24="",0,AJ24*'Demo and Services'!BZ27),IF(AJ25="",0,AJ25*'Demo and Services'!BZ28),IF(AJ26="",0,AJ26*'Demo and Services'!BZ29),IF(AJ27="",0,AJ27*'Demo and Services'!BZ30),IF(AJ28="",0,AJ28*'Demo and Services'!BZ31),IF(AJ29="",0,AJ29*'Demo and Services'!BZ32)),0),"")))</f>
        <v/>
      </c>
      <c r="K115" s="318"/>
      <c r="L115" s="157"/>
      <c r="M115" s="316" t="str">
        <f>IF($D$5="Program Budget",ROUND('Demo and Services'!BZ33*AJ9,0),IF(AND($D$5="Staff Salary",$D$7="Total"),ROUND(SUM('Demo and Services'!BZ33:BZ44)*AJ30,0),IF(AND($D$5="Staff Salary",$D$7="Individual"),ROUND(SUM(IF(AJ18="",0,AJ18*'Demo and Services'!BZ33),IF(AJ19="",0,AJ19*'Demo and Services'!BZ34),IF(AJ20="",0,AJ20*'Demo and Services'!BZ35),IF(AJ21="",0,AJ21*'Demo and Services'!BZ36),IF(AJ22="",0,AJ22*'Demo and Services'!BZ37),IF(AJ23="",0,AJ23*'Demo and Services'!BZ38),IF(AJ24="",0,AJ24*'Demo and Services'!BZ39),IF(AJ25="",0,AJ25*'Demo and Services'!BZ40),IF(AJ26="",0,AJ26*'Demo and Services'!BZ41),IF(AJ27="",0,AJ27*'Demo and Services'!BZ42),IF(AJ28="",0,AJ28*'Demo and Services'!BZ43),IF(AJ29="",0,AJ29*'Demo and Services'!BZ44)),0),"")))</f>
        <v/>
      </c>
      <c r="N115" s="318"/>
      <c r="O115" s="157"/>
      <c r="P115" s="316" t="str">
        <f>IF($D$5="Program Budget",ROUND('Demo and Services'!BZ45*AJ9,0),IF(AND($D$5="Staff Salary",$D$7="Total"),ROUND(SUM('Demo and Services'!BZ45:BZ56)*AJ30,0),IF(AND($D$5="Staff Salary",$D$7="Individual"),ROUND(SUM(IF(AJ18="",0,AJ18*'Demo and Services'!BZ45),IF(AJ19="",0,AJ19*'Demo and Services'!BZ46),IF(AJ20="",0,AJ20*'Demo and Services'!BZ47),IF(AJ21="",0,AJ21*'Demo and Services'!BZ48),IF(AJ22="",0,AJ22*'Demo and Services'!BZ49),IF(AJ23="",0,AJ23*'Demo and Services'!BZ50),IF(AJ24="",0,AJ24*'Demo and Services'!BZ51),IF(AJ25="",0,AJ25*'Demo and Services'!BZ52),IF(AJ26="",0,AJ26*'Demo and Services'!BZ53),IF(AJ27="",0,AJ27*'Demo and Services'!BZ54),IF(AJ28="",0,AJ28*'Demo and Services'!BZ55),IF(AJ29="",0,AJ29*'Demo and Services'!BZ56)),0),"")))</f>
        <v/>
      </c>
      <c r="Q115" s="318"/>
      <c r="R115" s="160"/>
      <c r="S115" s="378">
        <f>COUNTIFS('Demo and Services'!$A$9:$A$19,"Period 5 (October – December 2021)",'Demo and Services'!$E$9:$E$19,"new",'Demo and Services'!$BZ$9:$BZ$19,"&lt;&gt;")</f>
        <v>0</v>
      </c>
      <c r="T115" s="377"/>
      <c r="U115" s="160"/>
      <c r="V115" s="378">
        <f>COUNTIFS('Demo and Services'!$A$9:$A$19,"Period 6 (January – March 2022)",'Demo and Services'!$E$9:$E$19,"new",'Demo and Services'!$BZ$9:$BZ$19,"&lt;&gt;")</f>
        <v>0</v>
      </c>
      <c r="W115" s="377"/>
      <c r="X115" s="160"/>
      <c r="Y115" s="378">
        <f>COUNTIFS('Demo and Services'!$A$9:$A$19,"Period 7 (April – June 2022)",'Demo and Services'!$E$9:$E$19,"new",'Demo and Services'!$BZ$9:$BZ$19,"&lt;&gt;")</f>
        <v>0</v>
      </c>
      <c r="Z115" s="377"/>
      <c r="AA115" s="160"/>
      <c r="AB115" s="378">
        <f>COUNTIFS('Demo and Services'!$A$9:$A$19,"Period 8 (July – September 2022)",'Demo and Services'!$E$9:$E$19,"new",'Demo and Services'!$BZ$9:$BZ$19,"&lt;&gt;")</f>
        <v>0</v>
      </c>
      <c r="AC115" s="377"/>
      <c r="AD115" s="158"/>
      <c r="AE115" s="81"/>
      <c r="CI115"/>
      <c r="CJ115"/>
      <c r="CK115"/>
      <c r="CL115"/>
      <c r="CM115"/>
    </row>
    <row r="116" spans="1:91" s="2" customFormat="1" outlineLevel="1" x14ac:dyDescent="0.35">
      <c r="A116" s="68"/>
      <c r="B116" s="406" t="s">
        <v>54</v>
      </c>
      <c r="C116" s="407"/>
      <c r="D116" s="407"/>
      <c r="E116" s="407"/>
      <c r="F116" s="407"/>
      <c r="G116" s="408"/>
      <c r="H116" s="155" t="str">
        <f>IF($D$5="Program Budget",ROUND('Demo and Services'!CA9*AJ9,0),IF(AND($D$5="Staff Salary",$D$7="Total"),ROUND(SUM('Demo and Services'!CA9:CA20)*AJ30,0),IF(AND($D$5="Staff Salary",$D$7="Individual"),ROUND(SUM(IF(AJ18="",0,AJ18*'Demo and Services'!CA9),IF(AJ19="",0,AJ19*'Demo and Services'!CA10),IF(AJ20="",0,AJ20*'Demo and Services'!CA11),IF(AJ21="",0,AJ21*'Demo and Services'!CA12),IF(AJ22="",0,AJ22*'Demo and Services'!CA13),IF(AJ23="",0,AJ23*'Demo and Services'!CA14),IF(AJ24="",0,AJ24*'Demo and Services'!CA15),IF(AJ25="",0,AJ25*'Demo and Services'!CA16),IF(AJ26="",0,AJ26*'Demo and Services'!CA17),IF(AJ27="",0,AJ27*'Demo and Services'!CA18),IF(AJ28="",0,AJ28*'Demo and Services'!CA19),IF(AJ29="",0,AJ29*'Demo and Services'!CA20)),0),"")))</f>
        <v/>
      </c>
      <c r="I116" s="157"/>
      <c r="J116" s="316" t="str">
        <f>IF($D$5="Program Budget",ROUND('Demo and Services'!CA21*AJ9,0),IF(AND($D$5="Staff Salary",$D$7="Total"),ROUND(SUM('Demo and Services'!CA21:CA32)*AJ30,0),IF(AND($D$5="Staff Salary",$D$7="Individual"),ROUND(SUM(IF(AJ18="",0,AJ18*'Demo and Services'!CA21),IF(AJ19="",0,AJ19*'Demo and Services'!CA22),IF(AJ20="",0,AJ20*'Demo and Services'!CA23),IF(AJ21="",0,AJ21*'Demo and Services'!CA24),IF(AJ22="",0,AJ22*'Demo and Services'!CA25),IF(AJ23="",0,AJ23*'Demo and Services'!CA26),IF(AJ24="",0,AJ24*'Demo and Services'!CA27),IF(AJ25="",0,AJ25*'Demo and Services'!CA28),IF(AJ26="",0,AJ26*'Demo and Services'!CA29),IF(AJ27="",0,AJ27*'Demo and Services'!CA30),IF(AJ28="",0,AJ28*'Demo and Services'!CA31),IF(AJ29="",0,AJ29*'Demo and Services'!CA32)),0),"")))</f>
        <v/>
      </c>
      <c r="K116" s="318"/>
      <c r="L116" s="157"/>
      <c r="M116" s="316" t="str">
        <f>IF($D$5="Program Budget",ROUND('Demo and Services'!CA33*AJ9,0),IF(AND($D$5="Staff Salary",$D$7="Total"),ROUND(SUM('Demo and Services'!CA33:CA44)*AJ30,0),IF(AND($D$5="Staff Salary",$D$7="Individual"),ROUND(SUM(IF(AJ18="",0,AJ18*'Demo and Services'!CA33),IF(AJ19="",0,AJ19*'Demo and Services'!CA34),IF(AJ20="",0,AJ20*'Demo and Services'!CA35),IF(AJ21="",0,AJ21*'Demo and Services'!CA36),IF(AJ22="",0,AJ22*'Demo and Services'!CA37),IF(AJ23="",0,AJ23*'Demo and Services'!CA38),IF(AJ24="",0,AJ24*'Demo and Services'!CA39),IF(AJ25="",0,AJ25*'Demo and Services'!CA40),IF(AJ26="",0,AJ26*'Demo and Services'!CA41),IF(AJ27="",0,AJ27*'Demo and Services'!CA42),IF(AJ28="",0,AJ28*'Demo and Services'!CA43),IF(AJ29="",0,AJ29*'Demo and Services'!CA44)),0),"")))</f>
        <v/>
      </c>
      <c r="N116" s="318"/>
      <c r="O116" s="157"/>
      <c r="P116" s="316" t="str">
        <f>IF($D$5="Program Budget",ROUND('Demo and Services'!CA45*AJ9,0),IF(AND($D$5="Staff Salary",$D$7="Total"),ROUND(SUM('Demo and Services'!CA45:CA56)*AJ30,0),IF(AND($D$5="Staff Salary",$D$7="Individual"),ROUND(SUM(IF(AJ18="",0,AJ18*'Demo and Services'!CA45),IF(AJ19="",0,AJ19*'Demo and Services'!CA46),IF(AJ20="",0,AJ20*'Demo and Services'!CA47),IF(AJ21="",0,AJ21*'Demo and Services'!CA48),IF(AJ22="",0,AJ22*'Demo and Services'!CA49),IF(AJ23="",0,AJ23*'Demo and Services'!CA50),IF(AJ24="",0,AJ24*'Demo and Services'!CA51),IF(AJ25="",0,AJ25*'Demo and Services'!CA52),IF(AJ26="",0,AJ26*'Demo and Services'!CA53),IF(AJ27="",0,AJ27*'Demo and Services'!CA54),IF(AJ28="",0,AJ28*'Demo and Services'!CA55),IF(AJ29="",0,AJ29*'Demo and Services'!CA56)),0),"")))</f>
        <v/>
      </c>
      <c r="Q116" s="318"/>
      <c r="R116" s="160"/>
      <c r="S116" s="378">
        <f>COUNTIFS('Demo and Services'!$A$9:$A$19,"Period 5 (October – December 2021)",'Demo and Services'!$E$9:$E$19,"new",'Demo and Services'!$CA$9:$CA$19,"&lt;&gt;")</f>
        <v>0</v>
      </c>
      <c r="T116" s="377"/>
      <c r="U116" s="160"/>
      <c r="V116" s="378">
        <f>COUNTIFS('Demo and Services'!$A$9:$A$19,"Period 6 (January – March 2022)",'Demo and Services'!$E$9:$E$19,"new",'Demo and Services'!$CA$9:$CA$19,"&lt;&gt;")</f>
        <v>0</v>
      </c>
      <c r="W116" s="377"/>
      <c r="X116" s="160"/>
      <c r="Y116" s="378">
        <f>COUNTIFS('Demo and Services'!$A$9:$A$19,"Period 7 (April – June 2022)",'Demo and Services'!$E$9:$E$19,"new",'Demo and Services'!$CA$9:$CA$19,"&lt;&gt;")</f>
        <v>0</v>
      </c>
      <c r="Z116" s="377"/>
      <c r="AA116" s="160"/>
      <c r="AB116" s="378">
        <f>COUNTIFS('Demo and Services'!$A$9:$A$19,"Period 8 (July – September 2022)",'Demo and Services'!$E$9:$E$19,"new",'Demo and Services'!$CA$9:$CA$19,"&lt;&gt;")</f>
        <v>0</v>
      </c>
      <c r="AC116" s="377"/>
      <c r="AD116" s="158"/>
      <c r="AE116" s="81"/>
      <c r="CI116"/>
      <c r="CJ116"/>
      <c r="CK116"/>
      <c r="CL116"/>
      <c r="CM116"/>
    </row>
    <row r="117" spans="1:91" s="2" customFormat="1" outlineLevel="1" x14ac:dyDescent="0.35">
      <c r="A117" s="68"/>
      <c r="B117" s="384" t="s">
        <v>55</v>
      </c>
      <c r="C117" s="385"/>
      <c r="D117" s="385"/>
      <c r="E117" s="385"/>
      <c r="F117" s="385"/>
      <c r="G117" s="386"/>
      <c r="H117" s="165"/>
      <c r="I117" s="148">
        <f>SUM(H118:H128)</f>
        <v>0</v>
      </c>
      <c r="J117" s="149"/>
      <c r="K117" s="149"/>
      <c r="L117" s="148">
        <f>SUM(J118:K128)</f>
        <v>0</v>
      </c>
      <c r="M117" s="130"/>
      <c r="N117" s="130"/>
      <c r="O117" s="148">
        <f>SUM(M118:N128)</f>
        <v>0</v>
      </c>
      <c r="P117" s="150"/>
      <c r="Q117" s="130"/>
      <c r="R117" s="148">
        <f>SUM(P118:Q128)</f>
        <v>0</v>
      </c>
      <c r="S117" s="152"/>
      <c r="T117" s="129"/>
      <c r="U117" s="153">
        <f>SUM(S118:T128)</f>
        <v>0</v>
      </c>
      <c r="V117" s="152"/>
      <c r="W117" s="129"/>
      <c r="X117" s="153">
        <f>SUM(V118:W128)</f>
        <v>0</v>
      </c>
      <c r="Y117" s="152"/>
      <c r="Z117" s="129"/>
      <c r="AA117" s="153">
        <f>SUM(Y118:Z128)</f>
        <v>0</v>
      </c>
      <c r="AB117" s="129"/>
      <c r="AC117" s="129"/>
      <c r="AD117" s="154">
        <f>SUM(AB118:AC128)</f>
        <v>0</v>
      </c>
      <c r="AE117" s="81"/>
      <c r="CI117"/>
      <c r="CJ117"/>
      <c r="CK117"/>
      <c r="CL117"/>
      <c r="CM117"/>
    </row>
    <row r="118" spans="1:91" s="2" customFormat="1" outlineLevel="1" x14ac:dyDescent="0.35">
      <c r="A118" s="68"/>
      <c r="B118" s="387" t="s">
        <v>56</v>
      </c>
      <c r="C118" s="387"/>
      <c r="D118" s="387"/>
      <c r="E118" s="387"/>
      <c r="F118" s="388"/>
      <c r="G118" s="389"/>
      <c r="H118" s="155" t="str">
        <f>IF($D$5="Program Budget",ROUND('Demo and Services'!CB9*AJ9,0),IF(AND($D$5="Staff Salary",$D$7="Total"),ROUND(SUM('Demo and Services'!CB9:CB20)*AJ30,0),IF(AND($D$5="Staff Salary",$D$7="Individual"),ROUND(SUM(IF(AJ18="",0,AJ18*'Demo and Services'!CB9),IF(AJ19="",0,AJ19*'Demo and Services'!CB10),IF(AJ20="",0,AJ20*'Demo and Services'!CB11),IF(AJ21="",0,AJ21*'Demo and Services'!CB12),IF(AJ22="",0,AJ22*'Demo and Services'!CB13),IF(AJ23="",0,AJ23*'Demo and Services'!CB14),IF(AJ24="",0,AJ24*'Demo and Services'!CB15),IF(AJ25="",0,AJ25*'Demo and Services'!CB16),IF(AJ26="",0,AJ26*'Demo and Services'!CB17),IF(AJ27="",0,AJ27*'Demo and Services'!CB18),IF(AJ28="",0,AJ28*'Demo and Services'!CB19),IF(AJ29="",0,AJ29*'Demo and Services'!CB20)),0),"")))</f>
        <v/>
      </c>
      <c r="I118" s="157"/>
      <c r="J118" s="316" t="str">
        <f>IF($D$5="Program Budget",ROUND('Demo and Services'!CB21*AJ9,0),IF(AND($D$5="Staff Salary",$D$7="Total"),ROUND(SUM('Demo and Services'!CB21:CB32)*AJ30,0),IF(AND($D$5="Staff Salary",$D$7="Individual"),ROUND(SUM(IF(AJ18="",0,AJ18*'Demo and Services'!CB21),IF(AJ19="",0,AJ19*'Demo and Services'!CB22),IF(AJ20="",0,AJ20*'Demo and Services'!CB23),IF(AJ21="",0,AJ21*'Demo and Services'!CB24),IF(AJ22="",0,AJ22*'Demo and Services'!CB25),IF(AJ23="",0,AJ23*'Demo and Services'!CB26),IF(AJ24="",0,AJ24*'Demo and Services'!CB27),IF(AJ25="",0,AJ25*'Demo and Services'!CB28),IF(AJ26="",0,AJ26*'Demo and Services'!CB29),IF(AJ27="",0,AJ27*'Demo and Services'!CB30),IF(AJ28="",0,AJ28*'Demo and Services'!CB31),IF(AJ29="",0,AJ29*'Demo and Services'!CB32)),0),"")))</f>
        <v/>
      </c>
      <c r="K118" s="318"/>
      <c r="L118" s="157"/>
      <c r="M118" s="316" t="str">
        <f>IF($D$5="Program Budget",ROUND('Demo and Services'!CB33*AJ9,0),IF(AND($D$5="Staff Salary",$D$7="Total"),ROUND(SUM('Demo and Services'!CB33:CB44)*AJ30,0),IF(AND($D$5="Staff Salary",$D$7="Individual"),ROUND(SUM(IF(AJ18="",0,AJ18*'Demo and Services'!CB33),IF(AJ19="",0,AJ19*'Demo and Services'!CB34),IF(AJ20="",0,AJ20*'Demo and Services'!CB35),IF(AJ21="",0,AJ21*'Demo and Services'!CB36),IF(AJ22="",0,AJ22*'Demo and Services'!CB37),IF(AJ23="",0,AJ23*'Demo and Services'!CB38),IF(AJ24="",0,AJ24*'Demo and Services'!CB39),IF(AJ25="",0,AJ25*'Demo and Services'!CB40),IF(AJ26="",0,AJ26*'Demo and Services'!CB41),IF(AJ27="",0,AJ27*'Demo and Services'!CB42),IF(AJ28="",0,AJ28*'Demo and Services'!CB43),IF(AJ29="",0,AJ29*'Demo and Services'!CB44)),0),"")))</f>
        <v/>
      </c>
      <c r="N118" s="318"/>
      <c r="O118" s="157"/>
      <c r="P118" s="316" t="str">
        <f>IF($D$5="Program Budget",ROUND('Demo and Services'!CB45*AJ9,0),IF(AND($D$5="Staff Salary",$D$7="Total"),ROUND(SUM('Demo and Services'!CB45:CB56)*AJ30,0),IF(AND($D$5="Staff Salary",$D$7="Individual"),ROUND(SUM(IF(AJ18="",0,AJ18*'Demo and Services'!CB45),IF(AJ19="",0,AJ19*'Demo and Services'!CB46),IF(AJ20="",0,AJ20*'Demo and Services'!CB47),IF(AJ21="",0,AJ21*'Demo and Services'!CB48),IF(AJ22="",0,AJ22*'Demo and Services'!CB49),IF(AJ23="",0,AJ23*'Demo and Services'!CB50),IF(AJ24="",0,AJ24*'Demo and Services'!CB51),IF(AJ25="",0,AJ25*'Demo and Services'!CB52),IF(AJ26="",0,AJ26*'Demo and Services'!CB53),IF(AJ27="",0,AJ27*'Demo and Services'!CB54),IF(AJ28="",0,AJ28*'Demo and Services'!CB55),IF(AJ29="",0,AJ29*'Demo and Services'!CB56)),0),"")))</f>
        <v/>
      </c>
      <c r="Q118" s="318"/>
      <c r="R118" s="160"/>
      <c r="S118" s="378">
        <f>COUNTIFS('Demo and Services'!$A$9:$A$19,"Period 5 (October – December 2021)",'Demo and Services'!$E$9:$E$19,"new",'Demo and Services'!$CB$9:$CB$19,"&lt;&gt;")</f>
        <v>0</v>
      </c>
      <c r="T118" s="377"/>
      <c r="U118" s="160"/>
      <c r="V118" s="378">
        <f>COUNTIFS('Demo and Services'!$A$9:$A$19,"Period 6 (January – March 2022)",'Demo and Services'!$E$9:$E$19,"new",'Demo and Services'!$CB$9:$CB$19,"&lt;&gt;")</f>
        <v>0</v>
      </c>
      <c r="W118" s="377"/>
      <c r="X118" s="160"/>
      <c r="Y118" s="378">
        <f>COUNTIFS('Demo and Services'!$A$9:$A$19,"Period 7 (April – June 2022)",'Demo and Services'!$E$9:$E$19,"new",'Demo and Services'!$CB$9:$CB$19,"&lt;&gt;")</f>
        <v>0</v>
      </c>
      <c r="Z118" s="377"/>
      <c r="AA118" s="160"/>
      <c r="AB118" s="378">
        <f>COUNTIFS('Demo and Services'!$A$9:$A$19,"Period 8 (July – September 2022)",'Demo and Services'!$E$9:$E$19,"new",'Demo and Services'!$CB$9:$CB$19,"&lt;&gt;")</f>
        <v>0</v>
      </c>
      <c r="AC118" s="377"/>
      <c r="AD118" s="158"/>
      <c r="AE118" s="81"/>
      <c r="CI118"/>
      <c r="CJ118"/>
      <c r="CK118"/>
      <c r="CL118"/>
      <c r="CM118"/>
    </row>
    <row r="119" spans="1:91" s="2" customFormat="1" outlineLevel="1" x14ac:dyDescent="0.35">
      <c r="A119" s="68"/>
      <c r="B119" s="379" t="s">
        <v>42</v>
      </c>
      <c r="C119" s="380"/>
      <c r="D119" s="380"/>
      <c r="E119" s="380"/>
      <c r="F119" s="381"/>
      <c r="G119" s="382"/>
      <c r="H119" s="155" t="str">
        <f>IF($D$5="Program Budget",ROUND('Demo and Services'!CC9*AJ9,0),IF(AND($D$5="Staff Salary",$D$7="Total"),ROUND(SUM('Demo and Services'!CC9:CC20)*AJ30,0),IF(AND($D$5="Staff Salary",$D$7="Individual"),ROUND(SUM(IF(AJ18="",0,AJ18*'Demo and Services'!CC9),IF(AJ19="",0,AJ19*'Demo and Services'!CC10),IF(AJ20="",0,AJ20*'Demo and Services'!CC11),IF(AJ21="",0,AJ21*'Demo and Services'!CC12),IF(AJ22="",0,AJ22*'Demo and Services'!CC13),IF(AJ23="",0,AJ23*'Demo and Services'!CC14),IF(AJ24="",0,AJ24*'Demo and Services'!CC15),IF(AJ25="",0,AJ25*'Demo and Services'!CC16),IF(AJ26="",0,AJ26*'Demo and Services'!CC17),IF(AJ27="",0,AJ27*'Demo and Services'!CC18),IF(AJ28="",0,AJ28*'Demo and Services'!CC19),IF(AJ29="",0,AJ29*'Demo and Services'!CC20)),0),"")))</f>
        <v/>
      </c>
      <c r="I119" s="157"/>
      <c r="J119" s="316" t="str">
        <f>IF($D$5="Program Budget",ROUND('Demo and Services'!CC21*AJ9,0),IF(AND($D$5="Staff Salary",$D$7="Total"),ROUND(SUM('Demo and Services'!CC21:CC32)*AJ30,0),IF(AND($D$5="Staff Salary",$D$7="Individual"),ROUND(SUM(IF(AJ18="",0,AJ18*'Demo and Services'!CC21),IF(AJ19="",0,AJ19*'Demo and Services'!CC22),IF(AJ20="",0,AJ20*'Demo and Services'!CC23),IF(AJ21="",0,AJ21*'Demo and Services'!CC24),IF(AJ22="",0,AJ22*'Demo and Services'!CC25),IF(AJ23="",0,AJ23*'Demo and Services'!CC26),IF(AJ24="",0,AJ24*'Demo and Services'!CC27),IF(AJ25="",0,AJ25*'Demo and Services'!CC28),IF(AJ26="",0,AJ26*'Demo and Services'!CC29),IF(AJ27="",0,AJ27*'Demo and Services'!CC30),IF(AJ28="",0,AJ28*'Demo and Services'!CC31),IF(AJ29="",0,AJ29*'Demo and Services'!CC32)),0),"")))</f>
        <v/>
      </c>
      <c r="K119" s="318"/>
      <c r="L119" s="157"/>
      <c r="M119" s="316" t="str">
        <f>IF($D$5="Program Budget",ROUND('Demo and Services'!CC33*AJ9,0),IF(AND($D$5="Staff Salary",$D$7="Total"),ROUND(SUM('Demo and Services'!CC33:CC44)*AJ30,0),IF(AND($D$5="Staff Salary",$D$7="Individual"),ROUND(SUM(IF(AJ18="",0,AJ18*'Demo and Services'!CC33),IF(AJ19="",0,AJ19*'Demo and Services'!CC34),IF(AJ20="",0,AJ20*'Demo and Services'!CC35),IF(AJ21="",0,AJ21*'Demo and Services'!CC36),IF(AJ22="",0,AJ22*'Demo and Services'!CC37),IF(AJ23="",0,AJ23*'Demo and Services'!CC38),IF(AJ24="",0,AJ24*'Demo and Services'!CC39),IF(AJ25="",0,AJ25*'Demo and Services'!CC40),IF(AJ26="",0,AJ26*'Demo and Services'!CC41),IF(AJ27="",0,AJ27*'Demo and Services'!CC42),IF(AJ28="",0,AJ28*'Demo and Services'!CC43),IF(AJ29="",0,AJ29*'Demo and Services'!CC44)),0),"")))</f>
        <v/>
      </c>
      <c r="N119" s="318"/>
      <c r="O119" s="157"/>
      <c r="P119" s="316" t="str">
        <f>IF($D$5="Program Budget",ROUND('Demo and Services'!CC45*AJ9,0),IF(AND($D$5="Staff Salary",$D$7="Total"),ROUND(SUM('Demo and Services'!CC45:CC56)*AJ30,0),IF(AND($D$5="Staff Salary",$D$7="Individual"),ROUND(SUM(IF(AJ18="",0,AJ18*'Demo and Services'!CC45),IF(AJ19="",0,AJ19*'Demo and Services'!CC46),IF(AJ20="",0,AJ20*'Demo and Services'!CC47),IF(AJ21="",0,AJ21*'Demo and Services'!CC48),IF(AJ22="",0,AJ22*'Demo and Services'!CC49),IF(AJ23="",0,AJ23*'Demo and Services'!CC50),IF(AJ24="",0,AJ24*'Demo and Services'!CC51),IF(AJ25="",0,AJ25*'Demo and Services'!CC52),IF(AJ26="",0,AJ26*'Demo and Services'!CC53),IF(AJ27="",0,AJ27*'Demo and Services'!CC54),IF(AJ28="",0,AJ28*'Demo and Services'!CC55),IF(AJ29="",0,AJ29*'Demo and Services'!CC56)),0),"")))</f>
        <v/>
      </c>
      <c r="Q119" s="318"/>
      <c r="R119" s="160"/>
      <c r="S119" s="378">
        <f>COUNTIFS('Demo and Services'!$A$9:$A$19,"Period 5 (October – December 2021)",'Demo and Services'!$E$9:$E$19,"new",'Demo and Services'!$CC$9:$CC$19,"&lt;&gt;")</f>
        <v>0</v>
      </c>
      <c r="T119" s="377"/>
      <c r="U119" s="160"/>
      <c r="V119" s="378">
        <f>COUNTIFS('Demo and Services'!$A$9:$A$19,"Period 6 (January – March 2022)",'Demo and Services'!$E$9:$E$19,"new",'Demo and Services'!$CC$9:$CC$19,"&lt;&gt;")</f>
        <v>0</v>
      </c>
      <c r="W119" s="377"/>
      <c r="X119" s="162"/>
      <c r="Y119" s="378">
        <f>COUNTIFS('Demo and Services'!$A$9:$A$19,"Period 7 (April – June 2022)",'Demo and Services'!$E$9:$E$19,"new",'Demo and Services'!$CC$9:$CC$19,"&lt;&gt;")</f>
        <v>0</v>
      </c>
      <c r="Z119" s="377"/>
      <c r="AA119" s="160"/>
      <c r="AB119" s="378">
        <f>COUNTIFS('Demo and Services'!$A$9:$A$19,"Period 8 (July – September 2022)",'Demo and Services'!$E$9:$E$19,"new",'Demo and Services'!$CC$9:$CC$19,"&lt;&gt;")</f>
        <v>0</v>
      </c>
      <c r="AC119" s="377"/>
      <c r="AD119" s="158"/>
      <c r="AE119" s="81"/>
      <c r="CI119"/>
      <c r="CJ119"/>
      <c r="CK119"/>
      <c r="CL119"/>
      <c r="CM119"/>
    </row>
    <row r="120" spans="1:91" s="2" customFormat="1" outlineLevel="1" x14ac:dyDescent="0.35">
      <c r="A120" s="68"/>
      <c r="B120" s="379" t="s">
        <v>42</v>
      </c>
      <c r="C120" s="380"/>
      <c r="D120" s="380"/>
      <c r="E120" s="380"/>
      <c r="F120" s="381"/>
      <c r="G120" s="382"/>
      <c r="H120" s="155" t="str">
        <f>IF($D$5="Program Budget",ROUND('Demo and Services'!CD9*AJ9,0),IF(AND($D$5="Staff Salary",$D$7="Total"),ROUND(SUM('Demo and Services'!CD9:CD20)*AJ30,0),IF(AND($D$5="Staff Salary",$D$7="Individual"),ROUND(SUM(IF(AJ18="",0,AJ18*'Demo and Services'!CD9),IF(AJ19="",0,AJ19*'Demo and Services'!CD10),IF(AJ20="",0,AJ20*'Demo and Services'!CD11),IF(AJ21="",0,AJ21*'Demo and Services'!CD12),IF(AJ22="",0,AJ22*'Demo and Services'!CD13),IF(AJ23="",0,AJ23*'Demo and Services'!CD14),IF(AJ24="",0,AJ24*'Demo and Services'!CD15),IF(AJ25="",0,AJ25*'Demo and Services'!CD16),IF(AJ26="",0,AJ26*'Demo and Services'!CD17),IF(AJ27="",0,AJ27*'Demo and Services'!CD18),IF(AJ28="",0,AJ28*'Demo and Services'!CD19),IF(AJ29="",0,AJ29*'Demo and Services'!CD20)),0),"")))</f>
        <v/>
      </c>
      <c r="I120" s="157"/>
      <c r="J120" s="316" t="str">
        <f>IF($D$5="Program Budget",ROUND('Demo and Services'!CD21*AJ9,0),IF(AND($D$5="Staff Salary",$D$7="Total"),ROUND(SUM('Demo and Services'!CD21:CD32)*AJ30,0),IF(AND($D$5="Staff Salary",$D$7="Individual"),ROUND(SUM(IF(AJ18="",0,AJ18*'Demo and Services'!CD21),IF(AJ19="",0,AJ19*'Demo and Services'!CD22),IF(AJ20="",0,AJ20*'Demo and Services'!CD23),IF(AJ21="",0,AJ21*'Demo and Services'!CD24),IF(AJ22="",0,AJ22*'Demo and Services'!CD25),IF(AJ23="",0,AJ23*'Demo and Services'!CD26),IF(AJ24="",0,AJ24*'Demo and Services'!CD27),IF(AJ25="",0,AJ25*'Demo and Services'!CD28),IF(AJ26="",0,AJ26*'Demo and Services'!CD29),IF(AJ27="",0,AJ27*'Demo and Services'!CD30),IF(AJ28="",0,AJ28*'Demo and Services'!CD31),IF(AJ29="",0,AJ29*'Demo and Services'!CD32)),0),"")))</f>
        <v/>
      </c>
      <c r="K120" s="318"/>
      <c r="L120" s="157"/>
      <c r="M120" s="316" t="str">
        <f>IF($D$5="Program Budget",ROUND('Demo and Services'!CD33*AJ9,0),IF(AND($D$5="Staff Salary",$D$7="Total"),ROUND(SUM('Demo and Services'!CD33:CD44)*AJ30,0),IF(AND($D$5="Staff Salary",$D$7="Individual"),ROUND(SUM(IF(AJ18="",0,AJ18*'Demo and Services'!CD33),IF(AJ19="",0,AJ19*'Demo and Services'!CD34),IF(AJ20="",0,AJ20*'Demo and Services'!CD35),IF(AJ21="",0,AJ21*'Demo and Services'!CD36),IF(AJ22="",0,AJ22*'Demo and Services'!CD37),IF(AJ23="",0,AJ23*'Demo and Services'!CD38),IF(AJ24="",0,AJ24*'Demo and Services'!CD39),IF(AJ25="",0,AJ25*'Demo and Services'!CD40),IF(AJ26="",0,AJ26*'Demo and Services'!CD41),IF(AJ27="",0,AJ27*'Demo and Services'!CD42),IF(AJ28="",0,AJ28*'Demo and Services'!CD43),IF(AJ29="",0,AJ29*'Demo and Services'!CD44)),0),"")))</f>
        <v/>
      </c>
      <c r="N120" s="318"/>
      <c r="O120" s="157"/>
      <c r="P120" s="316" t="str">
        <f>IF($D$5="Program Budget",ROUND('Demo and Services'!CD45*AJ9,0),IF(AND($D$5="Staff Salary",$D$7="Total"),ROUND(SUM('Demo and Services'!CD45:CD56)*AJ30,0),IF(AND($D$5="Staff Salary",$D$7="Individual"),ROUND(SUM(IF(AJ18="",0,AJ18*'Demo and Services'!CD45),IF(AJ19="",0,AJ19*'Demo and Services'!CD46),IF(AJ20="",0,AJ20*'Demo and Services'!CD47),IF(AJ21="",0,AJ21*'Demo and Services'!CD48),IF(AJ22="",0,AJ22*'Demo and Services'!CD49),IF(AJ23="",0,AJ23*'Demo and Services'!CD50),IF(AJ24="",0,AJ24*'Demo and Services'!CD51),IF(AJ25="",0,AJ25*'Demo and Services'!CD52),IF(AJ26="",0,AJ26*'Demo and Services'!CD53),IF(AJ27="",0,AJ27*'Demo and Services'!CD54),IF(AJ28="",0,AJ28*'Demo and Services'!CD55),IF(AJ29="",0,AJ29*'Demo and Services'!CD56)),0),"")))</f>
        <v/>
      </c>
      <c r="Q120" s="318"/>
      <c r="R120" s="160"/>
      <c r="S120" s="378">
        <f>COUNTIFS('Demo and Services'!$A$9:$A$19,"Period 5 (October – December 2021)",'Demo and Services'!$E$9:$E$19,"new",'Demo and Services'!$CD$9:$CD$19,"&lt;&gt;")</f>
        <v>0</v>
      </c>
      <c r="T120" s="377"/>
      <c r="U120" s="160"/>
      <c r="V120" s="378">
        <f>COUNTIFS('Demo and Services'!$A$9:$A$19,"Period 6 (January – March 2022)",'Demo and Services'!$E$9:$E$19,"new",'Demo and Services'!$CD$9:$CD$19,"&lt;&gt;")</f>
        <v>0</v>
      </c>
      <c r="W120" s="377"/>
      <c r="X120" s="160"/>
      <c r="Y120" s="378">
        <f>COUNTIFS('Demo and Services'!$A$9:$A$19,"Period 7 (April – June 2022)",'Demo and Services'!$E$9:$E$19,"new",'Demo and Services'!$CD$9:$CD$19,"&lt;&gt;")</f>
        <v>0</v>
      </c>
      <c r="Z120" s="377"/>
      <c r="AA120" s="160"/>
      <c r="AB120" s="378">
        <f>COUNTIFS('Demo and Services'!$A$9:$A$19,"Period 8 (July – September 2022)",'Demo and Services'!$E$9:$E$19,"new",'Demo and Services'!$CD$9:$CD$19,"&lt;&gt;")</f>
        <v>0</v>
      </c>
      <c r="AC120" s="377"/>
      <c r="AD120" s="158"/>
      <c r="AE120" s="81"/>
      <c r="CI120"/>
      <c r="CJ120"/>
      <c r="CK120"/>
      <c r="CL120"/>
      <c r="CM120"/>
    </row>
    <row r="121" spans="1:91" s="2" customFormat="1" outlineLevel="1" x14ac:dyDescent="0.35">
      <c r="A121" s="68"/>
      <c r="B121" s="379" t="s">
        <v>42</v>
      </c>
      <c r="C121" s="380"/>
      <c r="D121" s="380"/>
      <c r="E121" s="380"/>
      <c r="F121" s="381"/>
      <c r="G121" s="382"/>
      <c r="H121" s="155" t="str">
        <f>IF($D$5="Program Budget",ROUND('Demo and Services'!CE9*AJ9,0),IF(AND($D$5="Staff Salary",$D$7="Total"),ROUND(SUM('Demo and Services'!CE9:CE20)*AJ30,0),IF(AND($D$5="Staff Salary",$D$7="Individual"),ROUND(SUM(IF(AJ18="",0,AJ18*'Demo and Services'!CE9),IF(AJ19="",0,AJ19*'Demo and Services'!CE10),IF(AJ20="",0,AJ20*'Demo and Services'!CE11),IF(AJ21="",0,AJ21*'Demo and Services'!CE12),IF(AJ22="",0,AJ22*'Demo and Services'!CE13),IF(AJ23="",0,AJ23*'Demo and Services'!CE14),IF(AJ24="",0,AJ24*'Demo and Services'!CE15),IF(AJ25="",0,AJ25*'Demo and Services'!CE16),IF(AJ26="",0,AJ26*'Demo and Services'!CE17),IF(AJ27="",0,AJ27*'Demo and Services'!CE18),IF(AJ28="",0,AJ28*'Demo and Services'!CE19),IF(AJ29="",0,AJ29*'Demo and Services'!CE20)),0),"")))</f>
        <v/>
      </c>
      <c r="I121" s="157"/>
      <c r="J121" s="316" t="str">
        <f>IF($D$5="Program Budget",ROUND('Demo and Services'!CE21*AJ9,0),IF(AND($D$5="Staff Salary",$D$7="Total"),ROUND(SUM('Demo and Services'!CE21:CE32)*AJ30,0),IF(AND($D$5="Staff Salary",$D$7="Individual"),ROUND(SUM(IF(AJ18="",0,AJ18*'Demo and Services'!CE21),IF(AJ19="",0,AJ19*'Demo and Services'!CE22),IF(AJ20="",0,AJ20*'Demo and Services'!CE23),IF(AJ21="",0,AJ21*'Demo and Services'!CE24),IF(AJ22="",0,AJ22*'Demo and Services'!CE25),IF(AJ23="",0,AJ23*'Demo and Services'!CE26),IF(AJ24="",0,AJ24*'Demo and Services'!CE27),IF(AJ25="",0,AJ25*'Demo and Services'!CE28),IF(AJ26="",0,AJ26*'Demo and Services'!CE29),IF(AJ27="",0,AJ27*'Demo and Services'!CE30),IF(AJ28="",0,AJ28*'Demo and Services'!CE31),IF(AJ29="",0,AJ29*'Demo and Services'!CE32)),0),"")))</f>
        <v/>
      </c>
      <c r="K121" s="318"/>
      <c r="L121" s="157"/>
      <c r="M121" s="316" t="str">
        <f>IF($D$5="Program Budget",ROUND('Demo and Services'!CE33*AJ9,0),IF(AND($D$5="Staff Salary",$D$7="Total"),ROUND(SUM('Demo and Services'!CE33:CE44)*AJ30,0),IF(AND($D$5="Staff Salary",$D$7="Individual"),ROUND(SUM(IF(AJ18="",0,AJ18*'Demo and Services'!CE33),IF(AJ19="",0,AJ19*'Demo and Services'!CE34),IF(AJ20="",0,AJ20*'Demo and Services'!CE35),IF(AJ21="",0,AJ21*'Demo and Services'!CE36),IF(AJ22="",0,AJ22*'Demo and Services'!CE37),IF(AJ23="",0,AJ23*'Demo and Services'!CE38),IF(AJ24="",0,AJ24*'Demo and Services'!CE39),IF(AJ25="",0,AJ25*'Demo and Services'!CE40),IF(AJ26="",0,AJ26*'Demo and Services'!CE41),IF(AJ27="",0,AJ27*'Demo and Services'!CE42),IF(AJ28="",0,AJ28*'Demo and Services'!CE43),IF(AJ29="",0,AJ29*'Demo and Services'!CE44)),0),"")))</f>
        <v/>
      </c>
      <c r="N121" s="318"/>
      <c r="O121" s="157"/>
      <c r="P121" s="316" t="str">
        <f>IF($D$5="Program Budget",ROUND('Demo and Services'!CE45*AJ9,0),IF(AND($D$5="Staff Salary",$D$7="Total"),ROUND(SUM('Demo and Services'!CE45:CE56)*AJ30,0),IF(AND($D$5="Staff Salary",$D$7="Individual"),ROUND(SUM(IF(AJ18="",0,AJ18*'Demo and Services'!CE45),IF(AJ19="",0,AJ19*'Demo and Services'!CE46),IF(AJ20="",0,AJ20*'Demo and Services'!CE47),IF(AJ21="",0,AJ21*'Demo and Services'!CE48),IF(AJ22="",0,AJ22*'Demo and Services'!CE49),IF(AJ23="",0,AJ23*'Demo and Services'!CE50),IF(AJ24="",0,AJ24*'Demo and Services'!CE51),IF(AJ25="",0,AJ25*'Demo and Services'!CE52),IF(AJ26="",0,AJ26*'Demo and Services'!CE53),IF(AJ27="",0,AJ27*'Demo and Services'!CE54),IF(AJ28="",0,AJ28*'Demo and Services'!CE55),IF(AJ29="",0,AJ29*'Demo and Services'!CE56)),0),"")))</f>
        <v/>
      </c>
      <c r="Q121" s="318"/>
      <c r="R121" s="160"/>
      <c r="S121" s="378">
        <f>COUNTIFS('Demo and Services'!$A$9:$A$19,"Period 5 (October – December 2021)",'Demo and Services'!$E$9:$E$19,"new",'Demo and Services'!$CE$9:$CE$19,"&lt;&gt;")</f>
        <v>0</v>
      </c>
      <c r="T121" s="377"/>
      <c r="U121" s="160"/>
      <c r="V121" s="378">
        <f>COUNTIFS('Demo and Services'!$A$9:$A$19,"Period 6 (January – March 2022)",'Demo and Services'!$E$9:$E$19,"new",'Demo and Services'!$CE$9:$CE$19,"&lt;&gt;")</f>
        <v>0</v>
      </c>
      <c r="W121" s="377"/>
      <c r="X121" s="160"/>
      <c r="Y121" s="378">
        <f>COUNTIFS('Demo and Services'!$A$9:$A$19,"Period 7 (April – June 2022)",'Demo and Services'!$E$9:$E$19,"new",'Demo and Services'!$CE$9:$CE$19,"&lt;&gt;")</f>
        <v>0</v>
      </c>
      <c r="Z121" s="377"/>
      <c r="AA121" s="160"/>
      <c r="AB121" s="378">
        <f>COUNTIFS('Demo and Services'!$A$9:$A$19,"Period 8 (July – September 2022)",'Demo and Services'!$E$9:$E$19,"new",'Demo and Services'!$CE$9:$CE$19,"&lt;&gt;")</f>
        <v>0</v>
      </c>
      <c r="AC121" s="377"/>
      <c r="AD121" s="158"/>
      <c r="AE121" s="81"/>
      <c r="CI121"/>
      <c r="CJ121"/>
      <c r="CK121"/>
      <c r="CL121"/>
      <c r="CM121"/>
    </row>
    <row r="122" spans="1:91" s="2" customFormat="1" outlineLevel="1" x14ac:dyDescent="0.35">
      <c r="A122" s="68"/>
      <c r="B122" s="379" t="s">
        <v>42</v>
      </c>
      <c r="C122" s="380"/>
      <c r="D122" s="380"/>
      <c r="E122" s="380"/>
      <c r="F122" s="381"/>
      <c r="G122" s="382"/>
      <c r="H122" s="155" t="str">
        <f>IF($D$5="Program Budget",ROUND('Demo and Services'!CF9*AJ9,0),IF(AND($D$5="Staff Salary",$D$7="Total"),ROUND(SUM('Demo and Services'!CF9:CF20)*AJ30,0),IF(AND($D$5="Staff Salary",$D$7="Individual"),ROUND(SUM(IF(AJ18="",0,AJ18*'Demo and Services'!CF9),IF(AJ19="",0,AJ19*'Demo and Services'!CF10),IF(AJ20="",0,AJ20*'Demo and Services'!CF11),IF(AJ21="",0,AJ21*'Demo and Services'!CF12),IF(AJ22="",0,AJ22*'Demo and Services'!CF13),IF(AJ23="",0,AJ23*'Demo and Services'!CF14),IF(AJ24="",0,AJ24*'Demo and Services'!CF15),IF(AJ25="",0,AJ25*'Demo and Services'!CF16),IF(AJ26="",0,AJ26*'Demo and Services'!CF17),IF(AJ27="",0,AJ27*'Demo and Services'!CF18),IF(AJ28="",0,AJ28*'Demo and Services'!CF19),IF(AJ29="",0,AJ29*'Demo and Services'!CF20)),0),"")))</f>
        <v/>
      </c>
      <c r="I122" s="157"/>
      <c r="J122" s="316" t="str">
        <f>IF($D$5="Program Budget",ROUND('Demo and Services'!CF21*AJ9,0),IF(AND($D$5="Staff Salary",$D$7="Total"),ROUND(SUM('Demo and Services'!CF21:CF32)*AJ30,0),IF(AND($D$5="Staff Salary",$D$7="Individual"),ROUND(SUM(IF(AJ18="",0,AJ18*'Demo and Services'!CF21),IF(AJ19="",0,AJ19*'Demo and Services'!CF22),IF(AJ20="",0,AJ20*'Demo and Services'!CF23),IF(AJ21="",0,AJ21*'Demo and Services'!CF24),IF(AJ22="",0,AJ22*'Demo and Services'!CF25),IF(AJ23="",0,AJ23*'Demo and Services'!CF26),IF(AJ24="",0,AJ24*'Demo and Services'!CF27),IF(AJ25="",0,AJ25*'Demo and Services'!CF28),IF(AJ26="",0,AJ26*'Demo and Services'!CF29),IF(AJ27="",0,AJ27*'Demo and Services'!CF30),IF(AJ28="",0,AJ28*'Demo and Services'!CF31),IF(AJ29="",0,AJ29*'Demo and Services'!CF32)),0),"")))</f>
        <v/>
      </c>
      <c r="K122" s="318"/>
      <c r="L122" s="157"/>
      <c r="M122" s="316" t="str">
        <f>IF($D$5="Program Budget",ROUND('Demo and Services'!CF33*AJ9,0),IF(AND($D$5="Staff Salary",$D$7="Total"),ROUND(SUM('Demo and Services'!CF33:CF44)*AJ30,0),IF(AND($D$5="Staff Salary",$D$7="Individual"),ROUND(SUM(IF(AJ18="",0,AJ18*'Demo and Services'!CF33),IF(AJ19="",0,AJ19*'Demo and Services'!CF34),IF(AJ20="",0,AJ20*'Demo and Services'!CF35),IF(AJ21="",0,AJ21*'Demo and Services'!CF36),IF(AJ22="",0,AJ22*'Demo and Services'!CF37),IF(AJ23="",0,AJ23*'Demo and Services'!CF38),IF(AJ24="",0,AJ24*'Demo and Services'!CF39),IF(AJ25="",0,AJ25*'Demo and Services'!CF40),IF(AJ26="",0,AJ26*'Demo and Services'!CF41),IF(AJ27="",0,AJ27*'Demo and Services'!CF42),IF(AJ28="",0,AJ28*'Demo and Services'!CF43),IF(AJ29="",0,AJ29*'Demo and Services'!CF44)),0),"")))</f>
        <v/>
      </c>
      <c r="N122" s="318"/>
      <c r="O122" s="157"/>
      <c r="P122" s="316" t="str">
        <f>IF($D$5="Program Budget",ROUND('Demo and Services'!CF45*AJ9,0),IF(AND($D$5="Staff Salary",$D$7="Total"),ROUND(SUM('Demo and Services'!CF45:CF56)*AJ30,0),IF(AND($D$5="Staff Salary",$D$7="Individual"),ROUND(SUM(IF(AJ18="",0,AJ18*'Demo and Services'!CF45),IF(AJ19="",0,AJ19*'Demo and Services'!CF46),IF(AJ20="",0,AJ20*'Demo and Services'!CF47),IF(AJ21="",0,AJ21*'Demo and Services'!CF48),IF(AJ22="",0,AJ22*'Demo and Services'!CF49),IF(AJ23="",0,AJ23*'Demo and Services'!CF50),IF(AJ24="",0,AJ24*'Demo and Services'!CF51),IF(AJ25="",0,AJ25*'Demo and Services'!CF52),IF(AJ26="",0,AJ26*'Demo and Services'!CF53),IF(AJ27="",0,AJ27*'Demo and Services'!CF54),IF(AJ28="",0,AJ28*'Demo and Services'!CF55),IF(AJ29="",0,AJ29*'Demo and Services'!CF56)),0),"")))</f>
        <v/>
      </c>
      <c r="Q122" s="318"/>
      <c r="R122" s="160"/>
      <c r="S122" s="378">
        <f>COUNTIFS('Demo and Services'!$A$9:$A$19,"Period 5 (October – December 2021)",'Demo and Services'!$E$9:$E$19,"new",'Demo and Services'!$CF$9:$CF$19,"&lt;&gt;")</f>
        <v>0</v>
      </c>
      <c r="T122" s="377"/>
      <c r="U122" s="160"/>
      <c r="V122" s="378">
        <f>COUNTIFS('Demo and Services'!$A$9:$A$19,"Period 6 (January – March 2022)",'Demo and Services'!$E$9:$E$19,"new",'Demo and Services'!$CF$9:$CF$19,"&lt;&gt;")</f>
        <v>0</v>
      </c>
      <c r="W122" s="377"/>
      <c r="X122" s="160"/>
      <c r="Y122" s="378">
        <f>COUNTIFS('Demo and Services'!$A$9:$A$19,"Period 7 (April – June 2022)",'Demo and Services'!$E$9:$E$19,"new",'Demo and Services'!$CF$9:$CF$19,"&lt;&gt;")</f>
        <v>0</v>
      </c>
      <c r="Z122" s="377"/>
      <c r="AA122" s="160"/>
      <c r="AB122" s="378">
        <f>COUNTIFS('Demo and Services'!$A$9:$A$19,"Period 8 (July – September 2022)",'Demo and Services'!$E$9:$E$19,"new",'Demo and Services'!$CF$9:$CF$19,"&lt;&gt;")</f>
        <v>0</v>
      </c>
      <c r="AC122" s="377"/>
      <c r="AD122" s="158"/>
      <c r="AE122" s="81"/>
      <c r="CI122"/>
      <c r="CJ122"/>
      <c r="CK122"/>
      <c r="CL122"/>
      <c r="CM122"/>
    </row>
    <row r="123" spans="1:91" s="2" customFormat="1" outlineLevel="1" x14ac:dyDescent="0.35">
      <c r="A123" s="68"/>
      <c r="B123" s="379" t="s">
        <v>42</v>
      </c>
      <c r="C123" s="380"/>
      <c r="D123" s="380"/>
      <c r="E123" s="380"/>
      <c r="F123" s="381"/>
      <c r="G123" s="382"/>
      <c r="H123" s="155" t="str">
        <f>IF($D$5="Program Budget",ROUND('Demo and Services'!CG9*AJ9,0),IF(AND($D$5="Staff Salary",$D$7="Total"),ROUND(SUM('Demo and Services'!CG9:CG20)*AJ30,0),IF(AND($D$5="Staff Salary",$D$7="Individual"),ROUND(SUM(IF(AJ18="",0,AJ18*'Demo and Services'!CG9),IF(AJ19="",0,AJ19*'Demo and Services'!CG10),IF(AJ20="",0,AJ20*'Demo and Services'!CG11),IF(AJ21="",0,AJ21*'Demo and Services'!CG12),IF(AJ22="",0,AJ22*'Demo and Services'!CG13),IF(AJ23="",0,AJ23*'Demo and Services'!CG14),IF(AJ24="",0,AJ24*'Demo and Services'!CG15),IF(AJ25="",0,AJ25*'Demo and Services'!CG16),IF(AJ26="",0,AJ26*'Demo and Services'!CG17),IF(AJ27="",0,AJ27*'Demo and Services'!CG18),IF(AJ28="",0,AJ28*'Demo and Services'!CG19),IF(AJ29="",0,AJ29*'Demo and Services'!CG20)),0),"")))</f>
        <v/>
      </c>
      <c r="I123" s="157"/>
      <c r="J123" s="316" t="str">
        <f>IF($D$5="Program Budget",ROUND('Demo and Services'!CG21*AJ9,0),IF(AND($D$5="Staff Salary",$D$7="Total"),ROUND(SUM('Demo and Services'!CG21:CG32)*AJ30,0),IF(AND($D$5="Staff Salary",$D$7="Individual"),ROUND(SUM(IF(AJ18="",0,AJ18*'Demo and Services'!CG21),IF(AJ19="",0,AJ19*'Demo and Services'!CG22),IF(AJ20="",0,AJ20*'Demo and Services'!CG23),IF(AJ21="",0,AJ21*'Demo and Services'!CG24),IF(AJ22="",0,AJ22*'Demo and Services'!CG25),IF(AJ23="",0,AJ23*'Demo and Services'!CG26),IF(AJ24="",0,AJ24*'Demo and Services'!CG27),IF(AJ25="",0,AJ25*'Demo and Services'!CG28),IF(AJ26="",0,AJ26*'Demo and Services'!CG29),IF(AJ27="",0,AJ27*'Demo and Services'!CG30),IF(AJ28="",0,AJ28*'Demo and Services'!CG31),IF(AJ29="",0,AJ29*'Demo and Services'!CG32)),0),"")))</f>
        <v/>
      </c>
      <c r="K123" s="318"/>
      <c r="L123" s="157"/>
      <c r="M123" s="316" t="str">
        <f>IF($D$5="Program Budget",ROUND('Demo and Services'!CG33*AJ9,0),IF(AND($D$5="Staff Salary",$D$7="Total"),ROUND(SUM('Demo and Services'!CG33:CG44)*AJ30,0),IF(AND($D$5="Staff Salary",$D$7="Individual"),ROUND(SUM(IF(AJ18="",0,AJ18*'Demo and Services'!CG33),IF(AJ19="",0,AJ19*'Demo and Services'!CG34),IF(AJ20="",0,AJ20*'Demo and Services'!CG35),IF(AJ21="",0,AJ21*'Demo and Services'!CG36),IF(AJ22="",0,AJ22*'Demo and Services'!CG37),IF(AJ23="",0,AJ23*'Demo and Services'!CG38),IF(AJ24="",0,AJ24*'Demo and Services'!CG39),IF(AJ25="",0,AJ25*'Demo and Services'!CG40),IF(AJ26="",0,AJ26*'Demo and Services'!CG41),IF(AJ27="",0,AJ27*'Demo and Services'!CG42),IF(AJ28="",0,AJ28*'Demo and Services'!CG43),IF(AJ29="",0,AJ29*'Demo and Services'!CG44)),0),"")))</f>
        <v/>
      </c>
      <c r="N123" s="318"/>
      <c r="O123" s="157"/>
      <c r="P123" s="316" t="str">
        <f>IF($D$5="Program Budget",ROUND('Demo and Services'!CG45*AJ9,0),IF(AND($D$5="Staff Salary",$D$7="Total"),ROUND(SUM('Demo and Services'!CG45:CG56)*AJ30,0),IF(AND($D$5="Staff Salary",$D$7="Individual"),ROUND(SUM(IF(AJ18="",0,AJ18*'Demo and Services'!CG45),IF(AJ19="",0,AJ19*'Demo and Services'!CG46),IF(AJ20="",0,AJ20*'Demo and Services'!CG47),IF(AJ21="",0,AJ21*'Demo and Services'!CG48),IF(AJ22="",0,AJ22*'Demo and Services'!CG49),IF(AJ23="",0,AJ23*'Demo and Services'!CG50),IF(AJ24="",0,AJ24*'Demo and Services'!CG51),IF(AJ25="",0,AJ25*'Demo and Services'!CG52),IF(AJ26="",0,AJ26*'Demo and Services'!CG53),IF(AJ27="",0,AJ27*'Demo and Services'!CG54),IF(AJ28="",0,AJ28*'Demo and Services'!CG55),IF(AJ29="",0,AJ29*'Demo and Services'!CG56)),0),"")))</f>
        <v/>
      </c>
      <c r="Q123" s="318"/>
      <c r="R123" s="160"/>
      <c r="S123" s="378">
        <f>COUNTIFS('Demo and Services'!$A$9:$A$19,"Period 5 (October – December 2021)",'Demo and Services'!$E$9:$E$19,"new",'Demo and Services'!$CG$9:$CG$19,"&lt;&gt;")</f>
        <v>0</v>
      </c>
      <c r="T123" s="377"/>
      <c r="U123" s="160"/>
      <c r="V123" s="378">
        <f>COUNTIFS('Demo and Services'!$A$9:$A$19,"Period 6 (January – March 2022)",'Demo and Services'!$E$9:$E$19,"new",'Demo and Services'!$CG$9:$CG$19,"&lt;&gt;")</f>
        <v>0</v>
      </c>
      <c r="W123" s="377"/>
      <c r="X123" s="160"/>
      <c r="Y123" s="378">
        <f>COUNTIFS('Demo and Services'!$A$9:$A$19,"Period 7 (April – June 2022)",'Demo and Services'!$E$9:$E$19,"new",'Demo and Services'!$CG$9:$CG$19,"&lt;&gt;")</f>
        <v>0</v>
      </c>
      <c r="Z123" s="377"/>
      <c r="AA123" s="160"/>
      <c r="AB123" s="378">
        <f>COUNTIFS('Demo and Services'!$A$9:$A$19,"Period 8 (July – September 2022)",'Demo and Services'!$E$9:$E$19,"new",'Demo and Services'!$CG$9:$CG$19,"&lt;&gt;")</f>
        <v>0</v>
      </c>
      <c r="AC123" s="377"/>
      <c r="AD123" s="158"/>
      <c r="AE123" s="81"/>
      <c r="CI123"/>
      <c r="CJ123"/>
      <c r="CK123"/>
      <c r="CL123"/>
      <c r="CM123"/>
    </row>
    <row r="124" spans="1:91" s="2" customFormat="1" outlineLevel="1" x14ac:dyDescent="0.35">
      <c r="A124" s="68"/>
      <c r="B124" s="379" t="s">
        <v>42</v>
      </c>
      <c r="C124" s="380"/>
      <c r="D124" s="380"/>
      <c r="E124" s="380"/>
      <c r="F124" s="381"/>
      <c r="G124" s="382"/>
      <c r="H124" s="155" t="str">
        <f>IF($D$5="Program Budget",ROUND('Demo and Services'!CH9*AJ9,0),IF(AND($D$5="Staff Salary",$D$7="Total"),ROUND(SUM('Demo and Services'!CH9:CH20)*AJ30,0),IF(AND($D$5="Staff Salary",$D$7="Individual"),ROUND(SUM(IF(AJ18="",0,AJ18*'Demo and Services'!CH9),IF(AJ19="",0,AJ19*'Demo and Services'!CH10),IF(AJ20="",0,AJ20*'Demo and Services'!CH11),IF(AJ21="",0,AJ21*'Demo and Services'!CH12),IF(AJ22="",0,AJ22*'Demo and Services'!CH13),IF(AJ23="",0,AJ23*'Demo and Services'!CH14),IF(AJ24="",0,AJ24*'Demo and Services'!CH15),IF(AJ25="",0,AJ25*'Demo and Services'!CH16),IF(AJ26="",0,AJ26*'Demo and Services'!CH17),IF(AJ27="",0,AJ27*'Demo and Services'!CH18),IF(AJ28="",0,AJ28*'Demo and Services'!CH19),IF(AJ29="",0,AJ29*'Demo and Services'!CH20)),0),"")))</f>
        <v/>
      </c>
      <c r="I124" s="157"/>
      <c r="J124" s="316" t="str">
        <f>IF($D$5="Program Budget",ROUND('Demo and Services'!CH21*AJ9,0),IF(AND($D$5="Staff Salary",$D$7="Total"),ROUND(SUM('Demo and Services'!CH21:CH32)*AJ30,0),IF(AND($D$5="Staff Salary",$D$7="Individual"),ROUND(SUM(IF(AJ18="",0,AJ18*'Demo and Services'!CH21),IF(AJ19="",0,AJ19*'Demo and Services'!CH22),IF(AJ20="",0,AJ20*'Demo and Services'!CH23),IF(AJ21="",0,AJ21*'Demo and Services'!CH24),IF(AJ22="",0,AJ22*'Demo and Services'!CH25),IF(AJ23="",0,AJ23*'Demo and Services'!CH26),IF(AJ24="",0,AJ24*'Demo and Services'!CH27),IF(AJ25="",0,AJ25*'Demo and Services'!CH28),IF(AJ26="",0,AJ26*'Demo and Services'!CH29),IF(AJ27="",0,AJ27*'Demo and Services'!CH30),IF(AJ28="",0,AJ28*'Demo and Services'!CH31),IF(AJ29="",0,AJ29*'Demo and Services'!CH32)),0),"")))</f>
        <v/>
      </c>
      <c r="K124" s="318"/>
      <c r="L124" s="157"/>
      <c r="M124" s="316" t="str">
        <f>IF($D$5="Program Budget",ROUND('Demo and Services'!CH33*AJ9,0),IF(AND($D$5="Staff Salary",$D$7="Total"),ROUND(SUM('Demo and Services'!CH33:CH44)*AJ30,0),IF(AND($D$5="Staff Salary",$D$7="Individual"),ROUND(SUM(IF(AJ18="",0,AJ18*'Demo and Services'!CH33),IF(AJ19="",0,AJ19*'Demo and Services'!CH34),IF(AJ20="",0,AJ20*'Demo and Services'!CH35),IF(AJ21="",0,AJ21*'Demo and Services'!CH36),IF(AJ22="",0,AJ22*'Demo and Services'!CH37),IF(AJ23="",0,AJ23*'Demo and Services'!CH38),IF(AJ24="",0,AJ24*'Demo and Services'!CH39),IF(AJ25="",0,AJ25*'Demo and Services'!CH40),IF(AJ26="",0,AJ26*'Demo and Services'!CH41),IF(AJ27="",0,AJ27*'Demo and Services'!CH42),IF(AJ28="",0,AJ28*'Demo and Services'!CH43),IF(AJ29="",0,AJ29*'Demo and Services'!CH44)),0),"")))</f>
        <v/>
      </c>
      <c r="N124" s="318"/>
      <c r="O124" s="157"/>
      <c r="P124" s="316" t="str">
        <f>IF($D$5="Program Budget",ROUND('Demo and Services'!CH45*AJ9,0),IF(AND($D$5="Staff Salary",$D$7="Total"),ROUND(SUM('Demo and Services'!CH45:CH56)*AJ30,0),IF(AND($D$5="Staff Salary",$D$7="Individual"),ROUND(SUM(IF(AJ18="",0,AJ18*'Demo and Services'!CH45),IF(AJ19="",0,AJ19*'Demo and Services'!CH46),IF(AJ20="",0,AJ20*'Demo and Services'!CH47),IF(AJ21="",0,AJ21*'Demo and Services'!CH48),IF(AJ22="",0,AJ22*'Demo and Services'!CH49),IF(AJ23="",0,AJ23*'Demo and Services'!CH50),IF(AJ24="",0,AJ24*'Demo and Services'!CH51),IF(AJ25="",0,AJ25*'Demo and Services'!CH52),IF(AJ26="",0,AJ26*'Demo and Services'!CH53),IF(AJ27="",0,AJ27*'Demo and Services'!CH54),IF(AJ28="",0,AJ28*'Demo and Services'!CH55),IF(AJ29="",0,AJ29*'Demo and Services'!CH56)),0),"")))</f>
        <v/>
      </c>
      <c r="Q124" s="318"/>
      <c r="R124" s="160"/>
      <c r="S124" s="378">
        <f>COUNTIFS('Demo and Services'!$A$9:$A$19,"Period 5 (October – December 2021)",'Demo and Services'!$E$9:$E$19,"new",'Demo and Services'!$CH$9:$CH$19,"&lt;&gt;")</f>
        <v>0</v>
      </c>
      <c r="T124" s="377"/>
      <c r="U124" s="160"/>
      <c r="V124" s="378">
        <f>COUNTIFS('Demo and Services'!$A$9:$A$19,"Period 6 (January – March 2022)",'Demo and Services'!$E$9:$E$19,"new",'Demo and Services'!$CH$9:$CH$19,"&lt;&gt;")</f>
        <v>0</v>
      </c>
      <c r="W124" s="377"/>
      <c r="X124" s="160"/>
      <c r="Y124" s="378">
        <f>COUNTIFS('Demo and Services'!$A$9:$A$19,"Period 7 (April – June 2022)",'Demo and Services'!$E$9:$E$19,"new",'Demo and Services'!$CH$9:$CH$19,"&lt;&gt;")</f>
        <v>0</v>
      </c>
      <c r="Z124" s="377"/>
      <c r="AA124" s="160"/>
      <c r="AB124" s="378">
        <f>COUNTIFS('Demo and Services'!$A$9:$A$19,"Period 8 (July – September 2022)",'Demo and Services'!$E$9:$E$19,"new",'Demo and Services'!$CH$9:$CH$19,"&lt;&gt;")</f>
        <v>0</v>
      </c>
      <c r="AC124" s="377"/>
      <c r="AD124" s="158"/>
      <c r="AE124" s="81"/>
      <c r="CI124"/>
      <c r="CJ124"/>
      <c r="CK124"/>
      <c r="CL124"/>
      <c r="CM124"/>
    </row>
    <row r="125" spans="1:91" s="2" customFormat="1" outlineLevel="1" x14ac:dyDescent="0.35">
      <c r="A125" s="68"/>
      <c r="B125" s="379" t="s">
        <v>42</v>
      </c>
      <c r="C125" s="380"/>
      <c r="D125" s="380"/>
      <c r="E125" s="380"/>
      <c r="F125" s="381"/>
      <c r="G125" s="382"/>
      <c r="H125" s="155" t="str">
        <f>IF($D$5="Program Budget",ROUND('Demo and Services'!CI9*AJ9,0),IF(AND($D$5="Staff Salary",$D$7="Total"),ROUND(SUM('Demo and Services'!CI9:CI20)*AJ30,0),IF(AND($D$5="Staff Salary",$D$7="Individual"),ROUND(SUM(IF(AJ18="",0,AJ18*'Demo and Services'!CI9),IF(AJ19="",0,AJ19*'Demo and Services'!CI10),IF(AJ20="",0,AJ20*'Demo and Services'!CI11),IF(AJ21="",0,AJ21*'Demo and Services'!CI12),IF(AJ22="",0,AJ22*'Demo and Services'!CI13),IF(AJ23="",0,AJ23*'Demo and Services'!CI14),IF(AJ24="",0,AJ24*'Demo and Services'!CI15),IF(AJ25="",0,AJ25*'Demo and Services'!CI16),IF(AJ26="",0,AJ26*'Demo and Services'!CI17),IF(AJ27="",0,AJ27*'Demo and Services'!CI18),IF(AJ28="",0,AJ28*'Demo and Services'!CI19),IF(AJ29="",0,AJ29*'Demo and Services'!CI20)),0),"")))</f>
        <v/>
      </c>
      <c r="I125" s="157"/>
      <c r="J125" s="316" t="str">
        <f>IF($D$5="Program Budget",ROUND('Demo and Services'!CI21*AJ9,0),IF(AND($D$5="Staff Salary",$D$7="Total"),ROUND(SUM('Demo and Services'!CI21:CI32)*AJ30,0),IF(AND($D$5="Staff Salary",$D$7="Individual"),ROUND(SUM(IF(AJ18="",0,AJ18*'Demo and Services'!CI21),IF(AJ19="",0,AJ19*'Demo and Services'!CI22),IF(AJ20="",0,AJ20*'Demo and Services'!CI23),IF(AJ21="",0,AJ21*'Demo and Services'!CI24),IF(AJ22="",0,AJ22*'Demo and Services'!CI25),IF(AJ23="",0,AJ23*'Demo and Services'!CI26),IF(AJ24="",0,AJ24*'Demo and Services'!CI27),IF(AJ25="",0,AJ25*'Demo and Services'!CI28),IF(AJ26="",0,AJ26*'Demo and Services'!CI29),IF(AJ27="",0,AJ27*'Demo and Services'!CI30),IF(AJ28="",0,AJ28*'Demo and Services'!CI31),IF(AJ29="",0,AJ29*'Demo and Services'!CI32)),0),"")))</f>
        <v/>
      </c>
      <c r="K125" s="318"/>
      <c r="L125" s="157"/>
      <c r="M125" s="316" t="str">
        <f>IF($D$5="Program Budget",ROUND('Demo and Services'!CI33*AJ9,0),IF(AND($D$5="Staff Salary",$D$7="Total"),ROUND(SUM('Demo and Services'!CI33:CI44)*AJ30,0),IF(AND($D$5="Staff Salary",$D$7="Individual"),ROUND(SUM(IF(AJ18="",0,AJ18*'Demo and Services'!CI33),IF(AJ19="",0,AJ19*'Demo and Services'!CI34),IF(AJ20="",0,AJ20*'Demo and Services'!CI35),IF(AJ21="",0,AJ21*'Demo and Services'!CI36),IF(AJ22="",0,AJ22*'Demo and Services'!CI37),IF(AJ23="",0,AJ23*'Demo and Services'!CI38),IF(AJ24="",0,AJ24*'Demo and Services'!CI39),IF(AJ25="",0,AJ25*'Demo and Services'!CI40),IF(AJ26="",0,AJ26*'Demo and Services'!CI41),IF(AJ27="",0,AJ27*'Demo and Services'!CI42),IF(AJ28="",0,AJ28*'Demo and Services'!CI43),IF(AJ29="",0,AJ29*'Demo and Services'!CI44)),0),"")))</f>
        <v/>
      </c>
      <c r="N125" s="318"/>
      <c r="O125" s="157"/>
      <c r="P125" s="316" t="str">
        <f>IF($D$5="Program Budget",ROUND('Demo and Services'!CI45*AJ9,0),IF(AND($D$5="Staff Salary",$D$7="Total"),ROUND(SUM('Demo and Services'!CI45:CI56)*AJ30,0),IF(AND($D$5="Staff Salary",$D$7="Individual"),ROUND(SUM(IF(AJ18="",0,AJ18*'Demo and Services'!CI45),IF(AJ19="",0,AJ19*'Demo and Services'!CI46),IF(AJ20="",0,AJ20*'Demo and Services'!CI47),IF(AJ21="",0,AJ21*'Demo and Services'!CI48),IF(AJ22="",0,AJ22*'Demo and Services'!CI49),IF(AJ23="",0,AJ23*'Demo and Services'!CI50),IF(AJ24="",0,AJ24*'Demo and Services'!CI51),IF(AJ25="",0,AJ25*'Demo and Services'!CI52),IF(AJ26="",0,AJ26*'Demo and Services'!CI53),IF(AJ27="",0,AJ27*'Demo and Services'!CI54),IF(AJ28="",0,AJ28*'Demo and Services'!CI55),IF(AJ29="",0,AJ29*'Demo and Services'!CI56)),0),"")))</f>
        <v/>
      </c>
      <c r="Q125" s="318"/>
      <c r="R125" s="160"/>
      <c r="S125" s="378">
        <f>COUNTIFS('Demo and Services'!$A$9:$A$19,"Period 5 (October – December 2021)",'Demo and Services'!$E$9:$E$19,"new",'Demo and Services'!$CI$9:$CI$19,"&lt;&gt;")</f>
        <v>0</v>
      </c>
      <c r="T125" s="377"/>
      <c r="U125" s="160"/>
      <c r="V125" s="378">
        <f>COUNTIFS('Demo and Services'!$A$9:$A$19,"Period 6 (January – March 2022)",'Demo and Services'!$E$9:$E$19,"new",'Demo and Services'!$CI$9:$CI$19,"&lt;&gt;")</f>
        <v>0</v>
      </c>
      <c r="W125" s="377"/>
      <c r="X125" s="160"/>
      <c r="Y125" s="378">
        <f>COUNTIFS('Demo and Services'!$A$9:$A$19,"Period 7 (April – June 2022)",'Demo and Services'!$E$9:$E$19,"new",'Demo and Services'!$CI$9:$CI$19,"&lt;&gt;")</f>
        <v>0</v>
      </c>
      <c r="Z125" s="377"/>
      <c r="AA125" s="160"/>
      <c r="AB125" s="378">
        <f>COUNTIFS('Demo and Services'!$A$9:$A$19,"Period 8 (July – September 2022)",'Demo and Services'!$E$9:$E$19,"new",'Demo and Services'!$CI$9:$CI$19,"&lt;&gt;")</f>
        <v>0</v>
      </c>
      <c r="AC125" s="377"/>
      <c r="AD125" s="158"/>
      <c r="AE125" s="81"/>
      <c r="CI125"/>
      <c r="CJ125"/>
      <c r="CK125"/>
      <c r="CL125"/>
      <c r="CM125"/>
    </row>
    <row r="126" spans="1:91" s="2" customFormat="1" outlineLevel="1" x14ac:dyDescent="0.35">
      <c r="A126" s="68"/>
      <c r="B126" s="379" t="s">
        <v>42</v>
      </c>
      <c r="C126" s="380"/>
      <c r="D126" s="380"/>
      <c r="E126" s="380"/>
      <c r="F126" s="381"/>
      <c r="G126" s="382"/>
      <c r="H126" s="155" t="str">
        <f>IF($D$5="Program Budget",ROUND('Demo and Services'!CJ9*AJ9,0),IF(AND($D$5="Staff Salary",$D$7="Total"),ROUND(SUM('Demo and Services'!CJ9:CJ20)*AJ30,0),IF(AND($D$5="Staff Salary",$D$7="Individual"),ROUND(SUM(IF(AJ18="",0,AJ18*'Demo and Services'!CJ9),IF(AJ19="",0,AJ19*'Demo and Services'!CJ10),IF(AJ20="",0,AJ20*'Demo and Services'!CJ11),IF(AJ21="",0,AJ21*'Demo and Services'!CJ12),IF(AJ22="",0,AJ22*'Demo and Services'!CJ13),IF(AJ23="",0,AJ23*'Demo and Services'!CJ14),IF(AJ24="",0,AJ24*'Demo and Services'!CJ15),IF(AJ25="",0,AJ25*'Demo and Services'!CJ16),IF(AJ26="",0,AJ26*'Demo and Services'!CJ17),IF(AJ27="",0,AJ27*'Demo and Services'!CJ18),IF(AJ28="",0,AJ28*'Demo and Services'!CJ19),IF(AJ29="",0,AJ29*'Demo and Services'!CJ20)),0),"")))</f>
        <v/>
      </c>
      <c r="I126" s="157"/>
      <c r="J126" s="316" t="str">
        <f>IF($D$5="Program Budget",ROUND('Demo and Services'!CJ21*AJ9,0),IF(AND($D$5="Staff Salary",$D$7="Total"),ROUND(SUM('Demo and Services'!CJ21:CJ32)*AJ30,0),IF(AND($D$5="Staff Salary",$D$7="Individual"),ROUND(SUM(IF(AJ18="",0,AJ18*'Demo and Services'!CJ21),IF(AJ19="",0,AJ19*'Demo and Services'!CJ22),IF(AJ20="",0,AJ20*'Demo and Services'!CJ23),IF(AJ21="",0,AJ21*'Demo and Services'!CJ24),IF(AJ22="",0,AJ22*'Demo and Services'!CJ25),IF(AJ23="",0,AJ23*'Demo and Services'!CJ26),IF(AJ24="",0,AJ24*'Demo and Services'!CJ27),IF(AJ25="",0,AJ25*'Demo and Services'!CJ28),IF(AJ26="",0,AJ26*'Demo and Services'!CJ29),IF(AJ27="",0,AJ27*'Demo and Services'!CJ30),IF(AJ28="",0,AJ28*'Demo and Services'!CJ31),IF(AJ29="",0,AJ29*'Demo and Services'!CJ32)),0),"")))</f>
        <v/>
      </c>
      <c r="K126" s="318"/>
      <c r="L126" s="157"/>
      <c r="M126" s="316" t="str">
        <f>IF($D$5="Program Budget",ROUND('Demo and Services'!CJ33*AJ9,0),IF(AND($D$5="Staff Salary",$D$7="Total"),ROUND(SUM('Demo and Services'!CJ33:CJ44)*AJ30,0),IF(AND($D$5="Staff Salary",$D$7="Individual"),ROUND(SUM(IF(AJ18="",0,AJ18*'Demo and Services'!CJ33),IF(AJ19="",0,AJ19*'Demo and Services'!CJ34),IF(AJ20="",0,AJ20*'Demo and Services'!CJ35),IF(AJ21="",0,AJ21*'Demo and Services'!CJ36),IF(AJ22="",0,AJ22*'Demo and Services'!CJ37),IF(AJ23="",0,AJ23*'Demo and Services'!CJ38),IF(AJ24="",0,AJ24*'Demo and Services'!CJ39),IF(AJ25="",0,AJ25*'Demo and Services'!CJ40),IF(AJ26="",0,AJ26*'Demo and Services'!CJ41),IF(AJ27="",0,AJ27*'Demo and Services'!CJ42),IF(AJ28="",0,AJ28*'Demo and Services'!CJ43),IF(AJ29="",0,AJ29*'Demo and Services'!CJ44)),0),"")))</f>
        <v/>
      </c>
      <c r="N126" s="318"/>
      <c r="O126" s="157"/>
      <c r="P126" s="316" t="str">
        <f>IF($D$5="Program Budget",ROUND('Demo and Services'!CJ45*AJ9,0),IF(AND($D$5="Staff Salary",$D$7="Total"),ROUND(SUM('Demo and Services'!CJ45:CJ56)*AJ30,0),IF(AND($D$5="Staff Salary",$D$7="Individual"),ROUND(SUM(IF(AJ18="",0,AJ18*'Demo and Services'!CJ45),IF(AJ19="",0,AJ19*'Demo and Services'!CJ46),IF(AJ20="",0,AJ20*'Demo and Services'!CJ47),IF(AJ21="",0,AJ21*'Demo and Services'!CJ48),IF(AJ22="",0,AJ22*'Demo and Services'!CJ49),IF(AJ23="",0,AJ23*'Demo and Services'!CJ50),IF(AJ24="",0,AJ24*'Demo and Services'!CJ51),IF(AJ25="",0,AJ25*'Demo and Services'!CJ52),IF(AJ26="",0,AJ26*'Demo and Services'!CJ53),IF(AJ27="",0,AJ27*'Demo and Services'!CJ54),IF(AJ28="",0,AJ28*'Demo and Services'!CJ55),IF(AJ29="",0,AJ29*'Demo and Services'!CJ56)),0),"")))</f>
        <v/>
      </c>
      <c r="Q126" s="318"/>
      <c r="R126" s="160"/>
      <c r="S126" s="378">
        <f>COUNTIFS('Demo and Services'!$A$9:$A$19,"Period 5 (October – December 2021)",'Demo and Services'!$E$9:$E$19,"new",'Demo and Services'!$CJ$9:$CJ$19,"&lt;&gt;")</f>
        <v>0</v>
      </c>
      <c r="T126" s="377"/>
      <c r="U126" s="160"/>
      <c r="V126" s="378">
        <f>COUNTIFS('Demo and Services'!$A$9:$A$19,"Period 6 (January – March 2022)",'Demo and Services'!$E$9:$E$19,"new",'Demo and Services'!$CJ$9:$CJ$19,"&lt;&gt;")</f>
        <v>0</v>
      </c>
      <c r="W126" s="377"/>
      <c r="X126" s="160"/>
      <c r="Y126" s="378">
        <f>COUNTIFS('Demo and Services'!$A$9:$A$19,"Period 7 (April – June 2022)",'Demo and Services'!$E$9:$E$19,"new",'Demo and Services'!$CJ$9:$CJ$19,"&lt;&gt;")</f>
        <v>0</v>
      </c>
      <c r="Z126" s="377"/>
      <c r="AA126" s="160"/>
      <c r="AB126" s="378">
        <f>COUNTIFS('Demo and Services'!$A$9:$A$19,"Period 8 (July – September 2022)",'Demo and Services'!$E$9:$E$19,"new",'Demo and Services'!$CJ$9:$CJ$19,"&lt;&gt;")</f>
        <v>0</v>
      </c>
      <c r="AC126" s="377"/>
      <c r="AD126" s="158"/>
      <c r="AE126" s="81"/>
      <c r="CI126"/>
      <c r="CJ126"/>
      <c r="CK126"/>
      <c r="CL126"/>
      <c r="CM126"/>
    </row>
    <row r="127" spans="1:91" s="2" customFormat="1" outlineLevel="1" x14ac:dyDescent="0.35">
      <c r="A127" s="68"/>
      <c r="B127" s="379" t="s">
        <v>42</v>
      </c>
      <c r="C127" s="380"/>
      <c r="D127" s="380"/>
      <c r="E127" s="380"/>
      <c r="F127" s="381"/>
      <c r="G127" s="382"/>
      <c r="H127" s="155" t="str">
        <f>IF($D$5="Program Budget",ROUND('Demo and Services'!CK9*AJ9,0),IF(AND($D$5="Staff Salary",$D$7="Total"),ROUND(SUM('Demo and Services'!CK9:CK20)*AJ30,0),IF(AND($D$5="Staff Salary",$D$7="Individual"),ROUND(SUM(IF(AJ18="",0,AJ18*'Demo and Services'!CK9),IF(AJ19="",0,AJ19*'Demo and Services'!CK10),IF(AJ20="",0,AJ20*'Demo and Services'!CK11),IF(AJ21="",0,AJ21*'Demo and Services'!CK12),IF(AJ22="",0,AJ22*'Demo and Services'!CK13),IF(AJ23="",0,AJ23*'Demo and Services'!CK14),IF(AJ24="",0,AJ24*'Demo and Services'!CK15),IF(AJ25="",0,AJ25*'Demo and Services'!CK16),IF(AJ26="",0,AJ26*'Demo and Services'!CK17),IF(AJ27="",0,AJ27*'Demo and Services'!CK18),IF(AJ28="",0,AJ28*'Demo and Services'!CK19),IF(AJ29="",0,AJ29*'Demo and Services'!CK20)),0),"")))</f>
        <v/>
      </c>
      <c r="I127" s="157"/>
      <c r="J127" s="316" t="str">
        <f>IF($D$5="Program Budget",ROUND('Demo and Services'!CK21*AJ9,0),IF(AND($D$5="Staff Salary",$D$7="Total"),ROUND(SUM('Demo and Services'!CK21:CK32)*AJ30,0),IF(AND($D$5="Staff Salary",$D$7="Individual"),ROUND(SUM(IF(AJ18="",0,AJ18*'Demo and Services'!CK21),IF(AJ19="",0,AJ19*'Demo and Services'!CK22),IF(AJ20="",0,AJ20*'Demo and Services'!CK23),IF(AJ21="",0,AJ21*'Demo and Services'!CK24),IF(AJ22="",0,AJ22*'Demo and Services'!CK25),IF(AJ23="",0,AJ23*'Demo and Services'!CK26),IF(AJ24="",0,AJ24*'Demo and Services'!CK27),IF(AJ25="",0,AJ25*'Demo and Services'!CK28),IF(AJ26="",0,AJ26*'Demo and Services'!CK29),IF(AJ27="",0,AJ27*'Demo and Services'!CK30),IF(AJ28="",0,AJ28*'Demo and Services'!CK31),IF(AJ29="",0,AJ29*'Demo and Services'!CK32)),0),"")))</f>
        <v/>
      </c>
      <c r="K127" s="318"/>
      <c r="L127" s="157"/>
      <c r="M127" s="316" t="str">
        <f>IF($D$5="Program Budget",ROUND('Demo and Services'!CK33*AJ9,0),IF(AND($D$5="Staff Salary",$D$7="Total"),ROUND(SUM('Demo and Services'!CK33:CK44)*AJ30,0),IF(AND($D$5="Staff Salary",$D$7="Individual"),ROUND(SUM(IF(AJ18="",0,AJ18*'Demo and Services'!CK33),IF(AJ19="",0,AJ19*'Demo and Services'!CK34),IF(AJ20="",0,AJ20*'Demo and Services'!CK35),IF(AJ21="",0,AJ21*'Demo and Services'!CK36),IF(AJ22="",0,AJ22*'Demo and Services'!CK37),IF(AJ23="",0,AJ23*'Demo and Services'!CK38),IF(AJ24="",0,AJ24*'Demo and Services'!CK39),IF(AJ25="",0,AJ25*'Demo and Services'!CK40),IF(AJ26="",0,AJ26*'Demo and Services'!CK41),IF(AJ27="",0,AJ27*'Demo and Services'!CK42),IF(AJ28="",0,AJ28*'Demo and Services'!CK43),IF(AJ29="",0,AJ29*'Demo and Services'!CK44)),0),"")))</f>
        <v/>
      </c>
      <c r="N127" s="318"/>
      <c r="O127" s="157"/>
      <c r="P127" s="316" t="str">
        <f>IF($D$5="Program Budget",ROUND('Demo and Services'!CK45*AJ9,0),IF(AND($D$5="Staff Salary",$D$7="Total"),ROUND(SUM('Demo and Services'!CK45:CK56)*AJ30,0),IF(AND($D$5="Staff Salary",$D$7="Individual"),ROUND(SUM(IF(AJ18="",0,AJ18*'Demo and Services'!CK45),IF(AJ19="",0,AJ19*'Demo and Services'!CK46),IF(AJ20="",0,AJ20*'Demo and Services'!CK47),IF(AJ21="",0,AJ21*'Demo and Services'!CK48),IF(AJ22="",0,AJ22*'Demo and Services'!CK49),IF(AJ23="",0,AJ23*'Demo and Services'!CK50),IF(AJ24="",0,AJ24*'Demo and Services'!CK51),IF(AJ25="",0,AJ25*'Demo and Services'!CK52),IF(AJ26="",0,AJ26*'Demo and Services'!CK53),IF(AJ27="",0,AJ27*'Demo and Services'!CK54),IF(AJ28="",0,AJ28*'Demo and Services'!CK55),IF(AJ29="",0,AJ29*'Demo and Services'!CK56)),0),"")))</f>
        <v/>
      </c>
      <c r="Q127" s="318"/>
      <c r="R127" s="160"/>
      <c r="S127" s="378">
        <f>COUNTIFS('Demo and Services'!$A$9:$A$19,"Period 5 (October – December 2021)",'Demo and Services'!$E$9:$E$19,"new",'Demo and Services'!$CK$9:$CK$19,"&lt;&gt;")</f>
        <v>0</v>
      </c>
      <c r="T127" s="377"/>
      <c r="U127" s="160"/>
      <c r="V127" s="378">
        <f>COUNTIFS('Demo and Services'!$A$9:$A$19,"Period 6 (January – March 2022)",'Demo and Services'!$E$9:$E$19,"new",'Demo and Services'!$CK$9:$CK$19,"&lt;&gt;")</f>
        <v>0</v>
      </c>
      <c r="W127" s="377"/>
      <c r="X127" s="160"/>
      <c r="Y127" s="378">
        <f>COUNTIFS('Demo and Services'!$A$9:$A$19,"Period 7 (April – June 2022)",'Demo and Services'!$E$9:$E$19,"new",'Demo and Services'!$CK$9:$CK$19,"&lt;&gt;")</f>
        <v>0</v>
      </c>
      <c r="Z127" s="377"/>
      <c r="AA127" s="160"/>
      <c r="AB127" s="378">
        <f>COUNTIFS('Demo and Services'!$A$9:$A$19,"Period 8 (July – September 2022)",'Demo and Services'!$E$9:$E$19,"new",'Demo and Services'!$CK$9:$CK$19,"&lt;&gt;")</f>
        <v>0</v>
      </c>
      <c r="AC127" s="377"/>
      <c r="AD127" s="158"/>
      <c r="AE127" s="81"/>
      <c r="CI127"/>
      <c r="CJ127"/>
      <c r="CK127"/>
      <c r="CL127"/>
      <c r="CM127"/>
    </row>
    <row r="128" spans="1:91" s="2" customFormat="1" outlineLevel="1" x14ac:dyDescent="0.35">
      <c r="A128" s="68"/>
      <c r="B128" s="379" t="s">
        <v>42</v>
      </c>
      <c r="C128" s="380"/>
      <c r="D128" s="380"/>
      <c r="E128" s="380"/>
      <c r="F128" s="381"/>
      <c r="G128" s="382"/>
      <c r="H128" s="167" t="str">
        <f>IF($D$5="Program Budget",ROUND('Demo and Services'!CL9*AJ9,0),IF(AND($D$5="Staff Salary",$D$7="Total"),ROUND(SUM('Demo and Services'!CL9:CL20)*AJ30,0),IF(AND($D$5="Staff Salary",$D$7="Individual"),ROUND(SUM(IF(AJ18="",0,AJ18*'Demo and Services'!CL9),IF(AJ19="",0,AJ19*'Demo and Services'!CL10),IF(AJ20="",0,AJ20*'Demo and Services'!CL11),IF(AJ21="",0,AJ21*'Demo and Services'!CL12),IF(AJ22="",0,AJ22*'Demo and Services'!CL13),IF(AJ23="",0,AJ23*'Demo and Services'!CL14),IF(AJ24="",0,AJ24*'Demo and Services'!CL15),IF(AJ25="",0,AJ25*'Demo and Services'!CL16),IF(AJ26="",0,AJ26*'Demo and Services'!CL17),IF(AJ27="",0,AJ27*'Demo and Services'!CL18),IF(AJ28="",0,AJ28*'Demo and Services'!CL19),IF(AJ29="",0,AJ29*'Demo and Services'!CL20)),0),"")))</f>
        <v/>
      </c>
      <c r="I128" s="168"/>
      <c r="J128" s="421" t="str">
        <f>IF($D$5="Program Budget",ROUND('Demo and Services'!CL21*AJ9,0),IF(AND($D$5="Staff Salary",$D$7="Total"),ROUND(SUM('Demo and Services'!CL21:CL32)*AJ30,0),IF(AND($D$5="Staff Salary",$D$7="Individual"),ROUND(SUM(IF(AJ18="",0,AJ18*'Demo and Services'!CL21),IF(AJ19="",0,AJ19*'Demo and Services'!CL22),IF(AJ20="",0,AJ20*'Demo and Services'!CL23),IF(AJ21="",0,AJ21*'Demo and Services'!CL24),IF(AJ22="",0,AJ22*'Demo and Services'!CL25),IF(AJ23="",0,AJ23*'Demo and Services'!CL26),IF(AJ24="",0,AJ24*'Demo and Services'!CL27),IF(AJ25="",0,AJ25*'Demo and Services'!CL28),IF(AJ26="",0,AJ26*'Demo and Services'!CL29),IF(AJ27="",0,AJ27*'Demo and Services'!CL30),IF(AJ28="",0,AJ28*'Demo and Services'!CL31),IF(AJ29="",0,AJ29*'Demo and Services'!CL32)),0),"")))</f>
        <v/>
      </c>
      <c r="K128" s="422"/>
      <c r="L128" s="168"/>
      <c r="M128" s="421" t="str">
        <f>IF($D$5="Program Budget",ROUND('Demo and Services'!CL33*AJ9,0),IF(AND($D$5="Staff Salary",$D$7="Total"),ROUND(SUM('Demo and Services'!CL33:CL44)*AJ30,0),IF(AND($D$5="Staff Salary",$D$7="Individual"),ROUND(SUM(IF(AJ18="",0,AJ18*'Demo and Services'!CL33),IF(AJ19="",0,AJ19*'Demo and Services'!CL34),IF(AJ20="",0,AJ20*'Demo and Services'!CL35),IF(AJ21="",0,AJ21*'Demo and Services'!CL36),IF(AJ22="",0,AJ22*'Demo and Services'!CL37),IF(AJ23="",0,AJ23*'Demo and Services'!CL38),IF(AJ24="",0,AJ24*'Demo and Services'!CL39),IF(AJ25="",0,AJ25*'Demo and Services'!CL40),IF(AJ26="",0,AJ26*'Demo and Services'!CL41),IF(AJ27="",0,AJ27*'Demo and Services'!CL42),IF(AJ28="",0,AJ28*'Demo and Services'!CL43),IF(AJ29="",0,AJ29*'Demo and Services'!CL44)),0),"")))</f>
        <v/>
      </c>
      <c r="N128" s="422"/>
      <c r="O128" s="168"/>
      <c r="P128" s="421" t="str">
        <f>IF($D$5="Program Budget",ROUND('Demo and Services'!CL45*AJ9,0),IF(AND($D$5="Staff Salary",$D$7="Total"),ROUND(SUM('Demo and Services'!CL45:CL56)*AJ30,0),IF(AND($D$5="Staff Salary",$D$7="Individual"),ROUND(SUM(IF(AJ18="",0,AJ18*'Demo and Services'!CL45),IF(AJ19="",0,AJ19*'Demo and Services'!CL46),IF(AJ20="",0,AJ20*'Demo and Services'!CL47),IF(AJ21="",0,AJ21*'Demo and Services'!CL48),IF(AJ22="",0,AJ22*'Demo and Services'!CL49),IF(AJ23="",0,AJ23*'Demo and Services'!CL50),IF(AJ24="",0,AJ24*'Demo and Services'!CL51),IF(AJ25="",0,AJ25*'Demo and Services'!CL52),IF(AJ26="",0,AJ26*'Demo and Services'!CL53),IF(AJ27="",0,AJ27*'Demo and Services'!CL54),IF(AJ28="",0,AJ28*'Demo and Services'!CL55),IF(AJ29="",0,AJ29*'Demo and Services'!CL56)),0),"")))</f>
        <v/>
      </c>
      <c r="Q128" s="422"/>
      <c r="R128" s="163"/>
      <c r="S128" s="401">
        <f>COUNTIFS('Demo and Services'!$A$9:$A$19,"Period 5 (October – December 2021)",'Demo and Services'!$E$9:$E$19,"new",'Demo and Services'!$CL$9:$CL$19,"&lt;&gt;")</f>
        <v>0</v>
      </c>
      <c r="T128" s="402"/>
      <c r="U128" s="163"/>
      <c r="V128" s="401">
        <f>COUNTIFS('Demo and Services'!$A$9:$A$19,"Period 6 (January – March 2022)",'Demo and Services'!$E$9:$E$19,"new",'Demo and Services'!$CL$9:$CL$19,"&lt;&gt;")</f>
        <v>0</v>
      </c>
      <c r="W128" s="402"/>
      <c r="X128" s="163"/>
      <c r="Y128" s="401">
        <f>COUNTIFS('Demo and Services'!$A$9:$A$19,"Period 7 (April – June 2022)",'Demo and Services'!$E$9:$E$19,"new",'Demo and Services'!$CL$9:$CL$19,"&lt;&gt;")</f>
        <v>0</v>
      </c>
      <c r="Z128" s="402"/>
      <c r="AA128" s="163"/>
      <c r="AB128" s="401">
        <f>COUNTIFS('Demo and Services'!$A$9:$A$19,"Period 8 (July – September 2022)",'Demo and Services'!$E$9:$E$19,"new",'Demo and Services'!$CL$9:$CL$19,"&lt;&gt;")</f>
        <v>0</v>
      </c>
      <c r="AC128" s="402"/>
      <c r="AD128" s="158"/>
      <c r="AE128" s="81"/>
      <c r="CI128"/>
      <c r="CJ128"/>
      <c r="CK128"/>
      <c r="CL128"/>
      <c r="CM128"/>
    </row>
    <row r="129" spans="1:91" s="2" customFormat="1" outlineLevel="1" x14ac:dyDescent="0.35">
      <c r="A129" s="68"/>
      <c r="B129" s="418" t="s">
        <v>57</v>
      </c>
      <c r="C129" s="419"/>
      <c r="D129" s="419"/>
      <c r="E129" s="419"/>
      <c r="F129" s="419"/>
      <c r="G129" s="420"/>
      <c r="H129" s="155" t="str">
        <f>IF($D$5="Program Budget",ROUND('Demo and Services'!CM9*AJ9,0),IF(AND($D$5="Staff Salary",$D$7="Total"),ROUND(SUM('Demo and Services'!CM9:CM20)*AJ30,0),IF(AND($D$5="Staff Salary",$D$7="Individual"),ROUND(SUM(IF(AJ18="",0,AJ18*'Demo and Services'!CM9),IF(AJ19="",0,AJ19*'Demo and Services'!CM10),IF(AJ20="",0,AJ20*'Demo and Services'!CM11),IF(AJ21="",0,AJ21*'Demo and Services'!CM12),IF(AJ22="",0,AJ22*'Demo and Services'!CM13),IF(AJ23="",0,AJ23*'Demo and Services'!CM14),IF(AJ24="",0,AJ24*'Demo and Services'!CM15),IF(AJ25="",0,AJ25*'Demo and Services'!CM16),IF(AJ26="",0,AJ26*'Demo and Services'!CM17),IF(AJ27="",0,AJ27*'Demo and Services'!CM18),IF(AJ28="",0,AJ28*'Demo and Services'!CM19),IF(AJ29="",0,AJ29*'Demo and Services'!CM20)),0),"")))</f>
        <v/>
      </c>
      <c r="I129" s="157"/>
      <c r="J129" s="316" t="str">
        <f>IF($D$5="Program Budget",ROUND('Demo and Services'!CM21*AJ9,0),IF(AND($D$5="Staff Salary",$D$7="Total"),ROUND(SUM('Demo and Services'!CM21:CM32)*AJ30,0),IF(AND($D$5="Staff Salary",$D$7="Individual"),ROUND(SUM(IF(AJ18="",0,AJ18*'Demo and Services'!CM21),IF(AJ19="",0,AJ19*'Demo and Services'!CM22),IF(AJ20="",0,AJ20*'Demo and Services'!CM23),IF(AJ21="",0,AJ21*'Demo and Services'!CM24),IF(AJ22="",0,AJ22*'Demo and Services'!CM25),IF(AJ23="",0,AJ23*'Demo and Services'!CM26),IF(AJ24="",0,AJ24*'Demo and Services'!CM27),IF(AJ25="",0,AJ25*'Demo and Services'!CM28),IF(AJ26="",0,AJ26*'Demo and Services'!CM29),IF(AJ27="",0,AJ27*'Demo and Services'!CM30),IF(AJ28="",0,AJ28*'Demo and Services'!CM31),IF(AJ29="",0,AJ29*'Demo and Services'!CM32)),0),"")))</f>
        <v/>
      </c>
      <c r="K129" s="318"/>
      <c r="L129" s="157"/>
      <c r="M129" s="316" t="str">
        <f>IF($D$5="Program Budget",ROUND('Demo and Services'!CM33*AJ9,0),IF(AND($D$5="Staff Salary",$D$7="Total"),ROUND(SUM('Demo and Services'!CM33:CM44)*AJ30,0),IF(AND($D$5="Staff Salary",$D$7="Individual"),ROUND(SUM(IF(AJ18="",0,AJ18*'Demo and Services'!CM33),IF(AJ19="",0,AJ19*'Demo and Services'!CM34),IF(AJ20="",0,AJ20*'Demo and Services'!CM35),IF(AJ21="",0,AJ21*'Demo and Services'!CM36),IF(AJ22="",0,AJ22*'Demo and Services'!CM37),IF(AJ23="",0,AJ23*'Demo and Services'!CM38),IF(AJ24="",0,AJ24*'Demo and Services'!CM39),IF(AJ25="",0,AJ25*'Demo and Services'!CM40),IF(AJ26="",0,AJ26*'Demo and Services'!CM41),IF(AJ27="",0,AJ27*'Demo and Services'!CM42),IF(AJ28="",0,AJ28*'Demo and Services'!CM43),IF(AJ29="",0,AJ29*'Demo and Services'!CM44)),0),"")))</f>
        <v/>
      </c>
      <c r="N129" s="318"/>
      <c r="O129" s="157"/>
      <c r="P129" s="316" t="str">
        <f>IF($D$5="Program Budget",ROUND('Demo and Services'!CM45*AJ9,0),IF(AND($D$5="Staff Salary",$D$7="Total"),ROUND(SUM('Demo and Services'!CM45:CM56)*AJ30,0),IF(AND($D$5="Staff Salary",$D$7="Individual"),ROUND(SUM(IF(AJ18="",0,AJ18*'Demo and Services'!CM45),IF(AJ19="",0,AJ19*'Demo and Services'!CM46),IF(AJ20="",0,AJ20*'Demo and Services'!CM47),IF(AJ21="",0,AJ21*'Demo and Services'!CM48),IF(AJ22="",0,AJ22*'Demo and Services'!CM49),IF(AJ23="",0,AJ23*'Demo and Services'!CM50),IF(AJ24="",0,AJ24*'Demo and Services'!CM51),IF(AJ25="",0,AJ25*'Demo and Services'!CM52),IF(AJ26="",0,AJ26*'Demo and Services'!CM53),IF(AJ27="",0,AJ27*'Demo and Services'!CM54),IF(AJ28="",0,AJ28*'Demo and Services'!CM55),IF(AJ29="",0,AJ29*'Demo and Services'!CM56)),0),"")))</f>
        <v/>
      </c>
      <c r="Q129" s="318"/>
      <c r="R129" s="160"/>
      <c r="S129" s="409">
        <f>COUNTIFS('Demo and Services'!$A$9:$A$19,"Period 5 (October – December 2021)",'Demo and Services'!$E$9:$E$19,"new",'Demo and Services'!$CM$9:$CM$19,"&lt;&gt;")</f>
        <v>0</v>
      </c>
      <c r="T129" s="410"/>
      <c r="U129" s="160"/>
      <c r="V129" s="409">
        <f>COUNTIFS('Demo and Services'!$A$9:$A$19,"Period 6 (January – March 2022)",'Demo and Services'!$E$9:$E$19,"new",'Demo and Services'!$CM$9:$CM$19,"&lt;&gt;")</f>
        <v>0</v>
      </c>
      <c r="W129" s="410"/>
      <c r="X129" s="160"/>
      <c r="Y129" s="409">
        <f>COUNTIFS('Demo and Services'!$A$9:$A$19,"Period 7 (April – June 2022)",'Demo and Services'!$E$9:$E$19,"new",'Demo and Services'!$CM$9:$CM$19,"&lt;&gt;")</f>
        <v>0</v>
      </c>
      <c r="Z129" s="410"/>
      <c r="AA129" s="160"/>
      <c r="AB129" s="409">
        <f>COUNTIFS('Demo and Services'!$A$9:$A$19,"Period 8 (July – September 2022)",'Demo and Services'!$E$9:$E$19,"new",'Demo and Services'!$CM$9:$CM$19,"&lt;&gt;")</f>
        <v>0</v>
      </c>
      <c r="AC129" s="410"/>
      <c r="AD129" s="169"/>
      <c r="AE129" s="81"/>
      <c r="CI129"/>
      <c r="CJ129"/>
      <c r="CK129"/>
      <c r="CL129"/>
      <c r="CM129"/>
    </row>
    <row r="130" spans="1:91" s="2" customFormat="1" ht="15" outlineLevel="1" thickBot="1" x14ac:dyDescent="0.4">
      <c r="A130" s="68"/>
      <c r="B130" s="411" t="s">
        <v>58</v>
      </c>
      <c r="C130" s="412"/>
      <c r="D130" s="412"/>
      <c r="E130" s="412"/>
      <c r="F130" s="412"/>
      <c r="G130" s="413"/>
      <c r="H130" s="170" t="str">
        <f>IF($D$5="Program Budget",ROUND('Demo and Services'!CN9*AJ9,0),IF(AND($D$5="Staff Salary",$D$7="Total"),ROUND(SUM('Demo and Services'!CN9:CN20)*AJ30,0),IF(AND($D$5="Staff Salary",$D$7="Individual"),ROUND(SUM(IF(AJ18="",0,AJ18*'Demo and Services'!CN9),IF(AJ19="",0,AJ19*'Demo and Services'!CN10),IF(AJ20="",0,AJ20*'Demo and Services'!CN11),IF(AJ21="",0,AJ21*'Demo and Services'!CN12),IF(AJ22="",0,AJ22*'Demo and Services'!CN13),IF(AJ23="",0,AJ23*'Demo and Services'!CN14),IF(AJ24="",0,AJ24*'Demo and Services'!CN15),IF(AJ25="",0,AJ25*'Demo and Services'!CN16),IF(AJ26="",0,AJ26*'Demo and Services'!CN17),IF(AJ27="",0,AJ27*'Demo and Services'!CN18),IF(AJ28="",0,AJ28*'Demo and Services'!CN19),IF(AJ29="",0,AJ29*'Demo and Services'!CN20)),0),"")))</f>
        <v/>
      </c>
      <c r="I130" s="171"/>
      <c r="J130" s="414" t="str">
        <f>IF($D$5="Program Budget",ROUND('Demo and Services'!CN21*AJ9,0),IF(AND($D$5="Staff Salary",$D$7="Total"),ROUND(SUM('Demo and Services'!CN21:CN32)*AJ30,0),IF(AND($D$5="Staff Salary",$D$7="Individual"),ROUND(SUM(IF(AJ18="",0,AJ18*'Demo and Services'!CN21),IF(AJ19="",0,AJ19*'Demo and Services'!CN22),IF(AJ20="",0,AJ20*'Demo and Services'!CN23),IF(AJ21="",0,AJ21*'Demo and Services'!CN24),IF(AJ22="",0,AJ22*'Demo and Services'!CN25),IF(AJ23="",0,AJ23*'Demo and Services'!CN26),IF(AJ24="",0,AJ24*'Demo and Services'!CN27),IF(AJ25="",0,AJ25*'Demo and Services'!CN28),IF(AJ26="",0,AJ26*'Demo and Services'!CN29),IF(AJ27="",0,AJ27*'Demo and Services'!CN30),IF(AJ28="",0,AJ28*'Demo and Services'!CN31),IF(AJ29="",0,AJ29*'Demo and Services'!CN32)),0),"")))</f>
        <v/>
      </c>
      <c r="K130" s="415"/>
      <c r="L130" s="171"/>
      <c r="M130" s="414" t="str">
        <f>IF($D$5="Program Budget",ROUND('Demo and Services'!CN33*AJ9,0),IF(AND($D$5="Staff Salary",$D$7="Total"),ROUND(SUM('Demo and Services'!CN33:CN44)*AJ30,0),IF(AND($D$5="Staff Salary",$D$7="Individual"),ROUND(SUM(IF(AJ18="",0,AJ18*'Demo and Services'!CN33),IF(AJ19="",0,AJ19*'Demo and Services'!CN34),IF(AJ20="",0,AJ20*'Demo and Services'!CN35),IF(AJ21="",0,AJ21*'Demo and Services'!CN36),IF(AJ22="",0,AJ22*'Demo and Services'!CN37),IF(AJ23="",0,AJ23*'Demo and Services'!CN38),IF(AJ24="",0,AJ24*'Demo and Services'!CN39),IF(AJ25="",0,AJ25*'Demo and Services'!CN40),IF(AJ26="",0,AJ26*'Demo and Services'!CN41),IF(AJ27="",0,AJ27*'Demo and Services'!CN42),IF(AJ28="",0,AJ28*'Demo and Services'!CN43),IF(AJ29="",0,AJ29*'Demo and Services'!CN44)),0),"")))</f>
        <v/>
      </c>
      <c r="N130" s="415"/>
      <c r="O130" s="171"/>
      <c r="P130" s="414" t="str">
        <f>IF($D$5="Program Budget",ROUND('Demo and Services'!CN45*AJ9,0),IF(AND($D$5="Staff Salary",$D$7="Total"),ROUND(SUM('Demo and Services'!CN45:CN56)*AJ30,0),IF(AND($D$5="Staff Salary",$D$7="Individual"),ROUND(SUM(IF(AJ18="",0,AJ18*'Demo and Services'!CN45),IF(AJ19="",0,AJ19*'Demo and Services'!CN46),IF(AJ20="",0,AJ20*'Demo and Services'!CN47),IF(AJ21="",0,AJ21*'Demo and Services'!CN48),IF(AJ22="",0,AJ22*'Demo and Services'!CN49),IF(AJ23="",0,AJ23*'Demo and Services'!CN50),IF(AJ24="",0,AJ24*'Demo and Services'!CN51),IF(AJ25="",0,AJ25*'Demo and Services'!CN52),IF(AJ26="",0,AJ26*'Demo and Services'!CN53),IF(AJ27="",0,AJ27*'Demo and Services'!CN54),IF(AJ28="",0,AJ28*'Demo and Services'!CN55),IF(AJ29="",0,AJ29*'Demo and Services'!CN56)),0),"")))</f>
        <v/>
      </c>
      <c r="Q130" s="415"/>
      <c r="R130" s="172"/>
      <c r="S130" s="416">
        <f>COUNTIFS('Demo and Services'!$A$9:$A$19,"Period 5 (October – December 2021)",'Demo and Services'!$E$9:$E$19,"new",'Demo and Services'!$CN$9:$CN$19,"&lt;&gt;")</f>
        <v>0</v>
      </c>
      <c r="T130" s="417"/>
      <c r="U130" s="172"/>
      <c r="V130" s="416">
        <f>COUNTIFS('Demo and Services'!$A$9:$A$19,"Period 6 (January – March 2022)",'Demo and Services'!$E$9:$E$19,"new",'Demo and Services'!$CN$9:$CN$19,"&lt;&gt;")</f>
        <v>0</v>
      </c>
      <c r="W130" s="417"/>
      <c r="X130" s="172"/>
      <c r="Y130" s="416">
        <f>COUNTIFS('Demo and Services'!$A$9:$A$19,"Period 7 (April – June 2022)",'Demo and Services'!$E$9:$E$19,"new",'Demo and Services'!$CN$9:$CN$19,"&lt;&gt;")</f>
        <v>0</v>
      </c>
      <c r="Z130" s="417"/>
      <c r="AA130" s="172"/>
      <c r="AB130" s="416">
        <f>COUNTIFS('Demo and Services'!$A$9:$A$19,"Period 8 (July – September 2022)",'Demo and Services'!$E$9:$E$19,"new",'Demo and Services'!$CN$9:$CN$19,"&lt;&gt;")</f>
        <v>0</v>
      </c>
      <c r="AC130" s="417"/>
      <c r="AD130" s="173"/>
      <c r="AE130" s="81"/>
      <c r="CI130"/>
      <c r="CJ130"/>
      <c r="CK130"/>
      <c r="CL130"/>
      <c r="CM130"/>
    </row>
    <row r="131" spans="1:91" s="2" customFormat="1" ht="15" customHeight="1" outlineLevel="1" thickBot="1" x14ac:dyDescent="0.4">
      <c r="A131" s="68"/>
      <c r="B131" s="121"/>
      <c r="C131" s="121"/>
      <c r="D131" s="121"/>
      <c r="E131" s="121"/>
      <c r="F131" s="442" t="s">
        <v>59</v>
      </c>
      <c r="G131" s="442"/>
      <c r="H131" s="375" t="e">
        <f>H24-SUM(I36,I48,I60,I72,I84,I96,I108,I117,H129,H130)</f>
        <v>#VALUE!</v>
      </c>
      <c r="I131" s="375"/>
      <c r="J131" s="375" t="e">
        <f>J24-SUM(L36,L48,L60,L72,L84,L96,L108,L117,J129,J130)</f>
        <v>#VALUE!</v>
      </c>
      <c r="K131" s="375"/>
      <c r="L131" s="375"/>
      <c r="M131" s="375" t="e">
        <f>M24-SUM(O36,O48,O60,O72,O84,O96,O108,O117,M129,M130)</f>
        <v>#VALUE!</v>
      </c>
      <c r="N131" s="375"/>
      <c r="O131" s="375"/>
      <c r="P131" s="375" t="e">
        <f>P24-SUM(R36,R48,R60,R72,R84,R96,R108,R117,P129,P130)</f>
        <v>#VALUE!</v>
      </c>
      <c r="Q131" s="375"/>
      <c r="R131" s="375"/>
      <c r="S131" s="362">
        <f>S24-SUM(U36,U48,U60,U72,U84,U96,U108,U117,S129,S130)</f>
        <v>0</v>
      </c>
      <c r="T131" s="362"/>
      <c r="U131" s="362"/>
      <c r="V131" s="362">
        <f>V24-SUM(X36,X48,X60,X72,X84,X96,X108,X117,V129,V130)</f>
        <v>0</v>
      </c>
      <c r="W131" s="362"/>
      <c r="X131" s="362"/>
      <c r="Y131" s="362">
        <f>Y24-SUM(AA36,AA48,AA60,AA72,AA84,AA96,AA108,AA117,Y129,Y130)</f>
        <v>0</v>
      </c>
      <c r="Z131" s="362"/>
      <c r="AA131" s="362"/>
      <c r="AB131" s="362">
        <f>AB24-SUM(AD36,AD48,AD60,AD72,AD84,AD96,AD108,AD117,AB129,AB130)</f>
        <v>0</v>
      </c>
      <c r="AC131" s="362"/>
      <c r="AD131" s="362"/>
    </row>
    <row r="132" spans="1:91" s="2" customFormat="1" ht="13.5" customHeight="1" x14ac:dyDescent="0.35">
      <c r="A132" s="68"/>
      <c r="B132" s="121"/>
      <c r="C132" s="121"/>
      <c r="D132" s="121"/>
      <c r="E132" s="121"/>
      <c r="F132" s="443"/>
      <c r="G132" s="443"/>
      <c r="H132" s="375"/>
      <c r="I132" s="375"/>
      <c r="J132" s="376"/>
      <c r="K132" s="376"/>
      <c r="L132" s="376"/>
      <c r="M132" s="376"/>
      <c r="N132" s="376"/>
      <c r="O132" s="376"/>
      <c r="P132" s="376"/>
      <c r="Q132" s="376"/>
      <c r="R132" s="376"/>
      <c r="S132" s="363"/>
      <c r="T132" s="363"/>
      <c r="U132" s="363"/>
      <c r="V132" s="363"/>
      <c r="W132" s="363"/>
      <c r="X132" s="363"/>
      <c r="Y132" s="363"/>
      <c r="Z132" s="363"/>
      <c r="AA132" s="363"/>
      <c r="AB132" s="363"/>
      <c r="AC132" s="363"/>
      <c r="AD132" s="363"/>
      <c r="CI132"/>
      <c r="CJ132"/>
      <c r="CK132"/>
      <c r="CL132"/>
      <c r="CM132"/>
    </row>
    <row r="133" spans="1:91" s="2" customFormat="1" ht="13.5" customHeight="1" thickBot="1" x14ac:dyDescent="0.4">
      <c r="A133" s="68"/>
      <c r="B133" s="121"/>
      <c r="C133" s="121"/>
      <c r="D133" s="121"/>
      <c r="E133" s="121"/>
      <c r="F133" s="174"/>
      <c r="G133" s="174"/>
      <c r="H133" s="175"/>
      <c r="I133" s="175"/>
      <c r="J133" s="175"/>
      <c r="K133" s="175"/>
      <c r="L133" s="175"/>
      <c r="M133" s="175"/>
      <c r="N133" s="175"/>
      <c r="O133" s="175"/>
      <c r="P133" s="175"/>
      <c r="Q133" s="175"/>
      <c r="R133" s="175"/>
      <c r="S133" s="175"/>
      <c r="T133" s="175"/>
      <c r="U133" s="175"/>
      <c r="V133" s="175"/>
      <c r="W133" s="175"/>
      <c r="X133" s="175"/>
      <c r="Y133" s="175"/>
      <c r="Z133" s="175"/>
      <c r="AA133" s="175"/>
      <c r="AB133" s="175"/>
      <c r="AC133" s="175"/>
      <c r="AD133" s="175"/>
      <c r="CI133"/>
      <c r="CJ133"/>
      <c r="CK133"/>
      <c r="CL133"/>
      <c r="CM133"/>
    </row>
    <row r="134" spans="1:91" s="2" customFormat="1" ht="18" customHeight="1" thickBot="1" x14ac:dyDescent="0.4">
      <c r="A134" s="68"/>
      <c r="B134" s="432" t="s">
        <v>60</v>
      </c>
      <c r="C134" s="433"/>
      <c r="D134" s="433"/>
      <c r="E134" s="433"/>
      <c r="F134" s="433"/>
      <c r="G134" s="433"/>
      <c r="H134" s="433"/>
      <c r="I134" s="433"/>
      <c r="J134" s="433"/>
      <c r="K134" s="433"/>
      <c r="L134" s="433"/>
      <c r="M134" s="433"/>
      <c r="N134" s="433"/>
      <c r="O134" s="433"/>
      <c r="P134" s="433"/>
      <c r="Q134" s="433"/>
      <c r="R134" s="433"/>
      <c r="S134" s="433"/>
      <c r="T134" s="433"/>
      <c r="U134" s="433"/>
      <c r="V134" s="433"/>
      <c r="W134" s="433"/>
      <c r="X134" s="433"/>
      <c r="Y134" s="433"/>
      <c r="Z134" s="433"/>
      <c r="AA134" s="433"/>
      <c r="AB134" s="433"/>
      <c r="AC134" s="433"/>
      <c r="AD134" s="176"/>
      <c r="AE134" s="81"/>
      <c r="CI134"/>
      <c r="CJ134"/>
      <c r="CK134"/>
      <c r="CL134"/>
      <c r="CM134"/>
    </row>
    <row r="135" spans="1:91" s="2" customFormat="1" ht="15" customHeight="1" outlineLevel="1" x14ac:dyDescent="0.35">
      <c r="A135" s="68"/>
      <c r="B135" s="434" t="s">
        <v>37</v>
      </c>
      <c r="C135" s="435"/>
      <c r="D135" s="435"/>
      <c r="E135" s="435"/>
      <c r="F135" s="435"/>
      <c r="G135" s="436"/>
      <c r="H135" s="440" t="s">
        <v>61</v>
      </c>
      <c r="I135" s="440"/>
      <c r="J135" s="440"/>
      <c r="K135" s="440"/>
      <c r="L135" s="440"/>
      <c r="M135" s="440"/>
      <c r="N135" s="440"/>
      <c r="O135" s="440"/>
      <c r="P135" s="440"/>
      <c r="Q135" s="440"/>
      <c r="R135" s="177"/>
      <c r="S135" s="178"/>
      <c r="T135" s="347" t="s">
        <v>62</v>
      </c>
      <c r="U135" s="347"/>
      <c r="V135" s="347"/>
      <c r="W135" s="347"/>
      <c r="X135" s="347"/>
      <c r="Y135" s="347"/>
      <c r="Z135" s="347"/>
      <c r="AA135" s="347"/>
      <c r="AB135" s="347"/>
      <c r="AC135" s="347"/>
      <c r="AD135" s="441"/>
      <c r="AE135" s="81"/>
      <c r="CI135"/>
      <c r="CJ135"/>
      <c r="CK135"/>
      <c r="CL135"/>
      <c r="CM135"/>
    </row>
    <row r="136" spans="1:91" s="2" customFormat="1" ht="13.5" customHeight="1" outlineLevel="1" x14ac:dyDescent="0.35">
      <c r="A136" s="68"/>
      <c r="B136" s="437"/>
      <c r="C136" s="438"/>
      <c r="D136" s="438"/>
      <c r="E136" s="438"/>
      <c r="F136" s="438"/>
      <c r="G136" s="439"/>
      <c r="H136" s="423" t="s">
        <v>2</v>
      </c>
      <c r="I136" s="423"/>
      <c r="J136" s="423" t="s">
        <v>3</v>
      </c>
      <c r="K136" s="423"/>
      <c r="L136" s="423"/>
      <c r="M136" s="423" t="s">
        <v>4</v>
      </c>
      <c r="N136" s="423"/>
      <c r="O136" s="423"/>
      <c r="P136" s="423" t="s">
        <v>5</v>
      </c>
      <c r="Q136" s="423"/>
      <c r="R136" s="424"/>
      <c r="S136" s="425" t="s">
        <v>27</v>
      </c>
      <c r="T136" s="426"/>
      <c r="U136" s="426"/>
      <c r="V136" s="423" t="s">
        <v>28</v>
      </c>
      <c r="W136" s="423"/>
      <c r="X136" s="423"/>
      <c r="Y136" s="423" t="s">
        <v>29</v>
      </c>
      <c r="Z136" s="423"/>
      <c r="AA136" s="423"/>
      <c r="AB136" s="423" t="s">
        <v>30</v>
      </c>
      <c r="AC136" s="423"/>
      <c r="AD136" s="427"/>
      <c r="AE136" s="81"/>
      <c r="CI136"/>
      <c r="CJ136"/>
      <c r="CK136"/>
      <c r="CL136"/>
      <c r="CM136"/>
    </row>
    <row r="137" spans="1:91" s="2" customFormat="1" ht="13.5" customHeight="1" outlineLevel="1" x14ac:dyDescent="0.35">
      <c r="A137" s="68"/>
      <c r="B137" s="428" t="s">
        <v>63</v>
      </c>
      <c r="C137" s="428"/>
      <c r="D137" s="428"/>
      <c r="E137" s="428"/>
      <c r="F137" s="428"/>
      <c r="G137" s="179"/>
      <c r="H137" s="429" t="str">
        <f>IF($D$5="Program Budget",ROUND('Demo and Services'!CO9*AJ9,0),IF(AND($D$5="Staff Salary",$D$7="Total"),ROUND(SUM('Demo and Services'!CO9:CO20)*AJ30,0),IF(AND($D$5="Staff Salary",$D$7="Individual"),ROUND(SUM(IF(AJ18="",0,AJ18*'Demo and Services'!CO9),IF(AJ19="",0,AJ19*'Demo and Services'!CO10),IF(AJ20="",0,AJ20*'Demo and Services'!CO11),IF(AJ21="",0,AJ21*'Demo and Services'!CO12),IF(AJ22="",0,AJ22*'Demo and Services'!CO13),IF(AJ23="",0,AJ23*'Demo and Services'!CO14),IF(AJ24="",0,AJ24*'Demo and Services'!CO15),IF(AJ25="",0,AJ25*'Demo and Services'!CO16),IF(AJ26="",0,AJ26*'Demo and Services'!CO17),IF(AJ27="",0,AJ27*'Demo and Services'!CO18),IF(AJ28="",0,AJ28*'Demo and Services'!CO19),IF(AJ29="",0,AJ29*'Demo and Services'!CO20)),0),"")))</f>
        <v/>
      </c>
      <c r="I137" s="430"/>
      <c r="J137" s="429" t="str">
        <f>IF($D$5="Program Budget",ROUND('Demo and Services'!CO21*AJ9,0),IF(AND($D$5="Staff Salary",$D$7="Total"),ROUND(SUM('Demo and Services'!CO21:CO32)*AJ30,0),IF(AND($D$5="Staff Salary",$D$7="Individual"),ROUND(SUM(IF(AJ18="",0,AJ18*'Demo and Services'!CO21),IF(AJ19="",0,AJ19*'Demo and Services'!CO22),IF(AJ20="",0,AJ20*'Demo and Services'!CO23),IF(AJ21="",0,AJ21*'Demo and Services'!CO24),IF(AJ22="",0,AJ22*'Demo and Services'!CO25),IF(AJ23="",0,AJ23*'Demo and Services'!CO26),IF(AJ24="",0,AJ24*'Demo and Services'!CO27),IF(AJ25="",0,AJ25*'Demo and Services'!CO28),IF(AJ26="",0,AJ26*'Demo and Services'!CO29),IF(AJ27="",0,AJ27*'Demo and Services'!CO30),IF(AJ28="",0,AJ28*'Demo and Services'!CO31),IF(AJ29="",0,AJ29*'Demo and Services'!CO32)),0),"")))</f>
        <v/>
      </c>
      <c r="K137" s="429"/>
      <c r="L137" s="429"/>
      <c r="M137" s="429" t="str">
        <f>IF($D$5="Program Budget",ROUND('Demo and Services'!CO33*AJ9,0),IF(AND($D$5="Staff Salary",$D$7="Total"),ROUND(SUM('Demo and Services'!CO33:CO44)*AJ30,0),IF(AND($D$5="Staff Salary",$D$7="Individual"),ROUND(SUM(IF(AJ18="",0,AJ18*'Demo and Services'!CO33),IF(AJ19="",0,AJ19*'Demo and Services'!CO34),IF(AJ20="",0,AJ20*'Demo and Services'!CO35),IF(AJ21="",0,AJ21*'Demo and Services'!CO36),IF(AJ22="",0,AJ22*'Demo and Services'!CO37),IF(AJ23="",0,AJ23*'Demo and Services'!CO38),IF(AJ24="",0,AJ24*'Demo and Services'!CO39),IF(AJ25="",0,AJ25*'Demo and Services'!CO40),IF(AJ26="",0,AJ26*'Demo and Services'!CO41),IF(AJ27="",0,AJ27*'Demo and Services'!CO42),IF(AJ28="",0,AJ28*'Demo and Services'!CO43),IF(AJ29="",0,AJ29*'Demo and Services'!CO44)),0),"")))</f>
        <v/>
      </c>
      <c r="N137" s="429"/>
      <c r="O137" s="429"/>
      <c r="P137" s="429" t="str">
        <f>IF($D$5="Program Budget",ROUND('Demo and Services'!CO45*AJ9,0),IF(AND($D$5="Staff Salary",$D$7="Total"),ROUND(SUM('Demo and Services'!CO45:CO56)*AJ30,0),IF(AND($D$5="Staff Salary",$D$7="Individual"),ROUND(SUM(IF(AJ18="",0,AJ18*'Demo and Services'!CO45),IF(AJ19="",0,AJ19*'Demo and Services'!CO46),IF(AJ20="",0,AJ20*'Demo and Services'!CO47),IF(AJ21="",0,AJ21*'Demo and Services'!CO48),IF(AJ22="",0,AJ22*'Demo and Services'!CO49),IF(AJ23="",0,AJ23*'Demo and Services'!CO50),IF(AJ24="",0,AJ24*'Demo and Services'!CO51),IF(AJ25="",0,AJ25*'Demo and Services'!CO52),IF(AJ26="",0,AJ26*'Demo and Services'!CO53),IF(AJ27="",0,AJ27*'Demo and Services'!CO54),IF(AJ28="",0,AJ28*'Demo and Services'!CO55),IF(AJ29="",0,AJ29*'Demo and Services'!CO56)),0),"")))</f>
        <v/>
      </c>
      <c r="Q137" s="429"/>
      <c r="R137" s="431"/>
      <c r="S137" s="410">
        <f>COUNTIFS('Demo and Services'!$A$9:$A$19,"Period 5 (October – December 2021)",'Demo and Services'!$E$9:$E$19,"new",'Demo and Services'!$CO$9:$CO$19,"&lt;&gt;")</f>
        <v>0</v>
      </c>
      <c r="T137" s="410"/>
      <c r="U137" s="410"/>
      <c r="V137" s="409">
        <f>COUNTIFS('Demo and Services'!$A$9:$A$19,"Period 6 (January – March 2022)",'Demo and Services'!$E$9:$E$19,"new",'Demo and Services'!$CO$9:$CO$19,"&lt;&gt;")</f>
        <v>0</v>
      </c>
      <c r="W137" s="409"/>
      <c r="X137" s="450"/>
      <c r="Y137" s="409">
        <f>COUNTIFS('Demo and Services'!$A$9:$A$19,"Period 7 (April – June 2022)",'Demo and Services'!$E$9:$E$19,"new",'Demo and Services'!$CO$9:$CO$19,"&lt;&gt;")</f>
        <v>0</v>
      </c>
      <c r="Z137" s="409"/>
      <c r="AA137" s="409"/>
      <c r="AB137" s="451">
        <f>COUNTIFS('Demo and Services'!$A$9:$A$19,"Period 8 (July – September 2022)",'Demo and Services'!$E$9:$E$19,"new",'Demo and Services'!$CO$9:$CO$19,"&lt;&gt;")</f>
        <v>0</v>
      </c>
      <c r="AC137" s="451"/>
      <c r="AD137" s="452"/>
      <c r="AE137" s="81"/>
      <c r="CI137"/>
      <c r="CJ137"/>
      <c r="CK137"/>
      <c r="CL137"/>
      <c r="CM137"/>
    </row>
    <row r="138" spans="1:91" s="2" customFormat="1" ht="13.5" customHeight="1" outlineLevel="1" x14ac:dyDescent="0.35">
      <c r="A138" s="68"/>
      <c r="B138" s="447" t="s">
        <v>64</v>
      </c>
      <c r="C138" s="447"/>
      <c r="D138" s="447"/>
      <c r="E138" s="447"/>
      <c r="F138" s="447"/>
      <c r="H138" s="316" t="str">
        <f>IF($D$5="Program Budget",ROUND('Demo and Services'!CP9*AJ9,0),IF(AND($D$5="Staff Salary",$D$7="Total"),ROUND(SUM('Demo and Services'!CP9:CP20)*AJ30,0),IF(AND($D$5="Staff Salary",$D$7="Individual"),ROUND(SUM(IF(AJ18="",0,AJ18*'Demo and Services'!CP9),IF(AJ19="",0,AJ19*'Demo and Services'!CP10),IF(AJ20="",0,AJ20*'Demo and Services'!CP11),IF(AJ21="",0,AJ21*'Demo and Services'!CP12),IF(AJ22="",0,AJ22*'Demo and Services'!CP13),IF(AJ23="",0,AJ23*'Demo and Services'!CP14),IF(AJ24="",0,AJ24*'Demo and Services'!CP15),IF(AJ25="",0,AJ25*'Demo and Services'!CP16),IF(AJ26="",0,AJ26*'Demo and Services'!CP17),IF(AJ27="",0,AJ27*'Demo and Services'!CP18),IF(AJ28="",0,AJ28*'Demo and Services'!CP19),IF(AJ29="",0,AJ29*'Demo and Services'!CP20)),0),"")))</f>
        <v/>
      </c>
      <c r="I138" s="317"/>
      <c r="J138" s="316" t="str">
        <f>IF($D$5="Program Budget",ROUND('Demo and Services'!CP21*AJ9,0),IF(AND($D$5="Staff Salary",$D$7="Total"),ROUND(SUM('Demo and Services'!CP21:CP32)*AJ30,0),IF(AND($D$5="Staff Salary",$D$7="Individual"),ROUND(SUM(IF(AJ18="",0,AJ18*'Demo and Services'!CP21),IF(AJ19="",0,AJ19*'Demo and Services'!CP22),IF(AJ20="",0,AJ20*'Demo and Services'!CP23),IF(AJ21="",0,AJ21*'Demo and Services'!CP24),IF(AJ22="",0,AJ22*'Demo and Services'!CP25),IF(AJ23="",0,AJ23*'Demo and Services'!CP26),IF(AJ24="",0,AJ24*'Demo and Services'!CP27),IF(AJ25="",0,AJ25*'Demo and Services'!CP28),IF(AJ26="",0,AJ26*'Demo and Services'!CP29),IF(AJ27="",0,AJ27*'Demo and Services'!CP30),IF(AJ28="",0,AJ28*'Demo and Services'!CP31),IF(AJ29="",0,AJ29*'Demo and Services'!CP32)),0),"")))</f>
        <v/>
      </c>
      <c r="K138" s="318"/>
      <c r="L138" s="317"/>
      <c r="M138" s="316" t="str">
        <f>IF($D$5="Program Budget",ROUND('Demo and Services'!CP33*AJ9,0),IF(AND($D$5="Staff Salary",$D$7="Total"),ROUND(SUM('Demo and Services'!CP33:CP44)*AJ30,0),IF(AND($D$5="Staff Salary",$D$7="Individual"),ROUND(SUM(IF(AJ18="",0,AJ18*'Demo and Services'!CP33),IF(AJ19="",0,AJ19*'Demo and Services'!CP34),IF(AJ20="",0,AJ20*'Demo and Services'!CP35),IF(AJ21="",0,AJ21*'Demo and Services'!CP36),IF(AJ22="",0,AJ22*'Demo and Services'!CP37),IF(AJ23="",0,AJ23*'Demo and Services'!CP38),IF(AJ24="",0,AJ24*'Demo and Services'!CP39),IF(AJ25="",0,AJ25*'Demo and Services'!CP40),IF(AJ26="",0,AJ26*'Demo and Services'!CP41),IF(AJ27="",0,AJ27*'Demo and Services'!CP42),IF(AJ28="",0,AJ28*'Demo and Services'!CP43),IF(AJ29="",0,AJ29*'Demo and Services'!CP44)),0),"")))</f>
        <v/>
      </c>
      <c r="N138" s="316"/>
      <c r="O138" s="316"/>
      <c r="P138" s="316" t="str">
        <f>IF($D$5="Program Budget",ROUND('Demo and Services'!CP45*AJ9,0),IF(AND($D$5="Staff Salary",$D$7="Total"),ROUND(SUM('Demo and Services'!CP45:CP56)*AJ30,0),IF(AND($D$5="Staff Salary",$D$7="Individual"),ROUND(SUM(IF(AJ18="",0,AJ18*'Demo and Services'!CP45),IF(AJ19="",0,AJ19*'Demo and Services'!CP46),IF(AJ20="",0,AJ20*'Demo and Services'!CP47),IF(AJ21="",0,AJ21*'Demo and Services'!CP48),IF(AJ22="",0,AJ22*'Demo and Services'!CP49),IF(AJ23="",0,AJ23*'Demo and Services'!CP50),IF(AJ24="",0,AJ24*'Demo and Services'!CP51),IF(AJ25="",0,AJ25*'Demo and Services'!CP52),IF(AJ26="",0,AJ26*'Demo and Services'!CP53),IF(AJ27="",0,AJ27*'Demo and Services'!CP54),IF(AJ28="",0,AJ28*'Demo and Services'!CP55),IF(AJ29="",0,AJ29*'Demo and Services'!CP56)),0),"")))</f>
        <v/>
      </c>
      <c r="Q138" s="316"/>
      <c r="R138" s="448"/>
      <c r="S138" s="378">
        <f>COUNTIFS('Demo and Services'!$A$9:$A$19,"Period 5 (October – December 2021)",'Demo and Services'!$E$9:$E$19,"new",'Demo and Services'!$CP$9:$CP$19,"&lt;&gt;")</f>
        <v>0</v>
      </c>
      <c r="T138" s="377"/>
      <c r="U138" s="449"/>
      <c r="V138" s="378">
        <f>COUNTIFS('Demo and Services'!$A$9:$A$19,"Period 6 (January – March 2022)",'Demo and Services'!$E$9:$E$19,"new",'Demo and Services'!$CP$9:$CP$19,"&lt;&gt;")</f>
        <v>0</v>
      </c>
      <c r="W138" s="378"/>
      <c r="X138" s="444"/>
      <c r="Y138" s="378">
        <f>COUNTIFS('Demo and Services'!$A$9:$A$19,"Period 7 (April – June 2022)",'Demo and Services'!$E$9:$E$19,"new",'Demo and Services'!$CP$9:$CP$19,"&lt;&gt;")</f>
        <v>0</v>
      </c>
      <c r="Z138" s="378"/>
      <c r="AA138" s="444"/>
      <c r="AB138" s="445">
        <f>COUNTIFS('Demo and Services'!$A$9:$A$19,"Period 8 (July – September 2022)",'Demo and Services'!$E$9:$E$19,"new",'Demo and Services'!$CP$9:$CP$19,"&lt;&gt;")</f>
        <v>0</v>
      </c>
      <c r="AC138" s="445"/>
      <c r="AD138" s="446"/>
      <c r="AE138" s="81"/>
      <c r="CI138"/>
      <c r="CJ138"/>
      <c r="CK138"/>
      <c r="CL138"/>
      <c r="CM138"/>
    </row>
    <row r="139" spans="1:91" s="2" customFormat="1" ht="13.5" customHeight="1" outlineLevel="1" x14ac:dyDescent="0.35">
      <c r="A139" s="68"/>
      <c r="B139" s="447" t="s">
        <v>65</v>
      </c>
      <c r="C139" s="447"/>
      <c r="D139" s="447"/>
      <c r="E139" s="447"/>
      <c r="F139" s="447"/>
      <c r="H139" s="316" t="str">
        <f>IF($D$5="Program Budget",ROUND('Demo and Services'!CQ9*AJ9,0),IF(AND($D$5="Staff Salary",$D$7="Total"),ROUND(SUM('Demo and Services'!CQ9:CQ20)*AJ30,0),IF(AND($D$5="Staff Salary",$D$7="Individual"),ROUND(SUM(IF(AJ18="",0,AJ18*'Demo and Services'!CQ9),IF(AJ19="",0,AJ19*'Demo and Services'!CQ10),IF(AJ20="",0,AJ20*'Demo and Services'!CQ11),IF(AJ21="",0,AJ21*'Demo and Services'!CQ12),IF(AJ22="",0,AJ22*'Demo and Services'!CQ13),IF(AJ23="",0,AJ23*'Demo and Services'!CQ14),IF(AJ24="",0,AJ24*'Demo and Services'!CQ15),IF(AJ25="",0,AJ25*'Demo and Services'!CQ16),IF(AJ26="",0,AJ26*'Demo and Services'!CQ17),IF(AJ27="",0,AJ27*'Demo and Services'!CQ18),IF(AJ28="",0,AJ28*'Demo and Services'!CQ19),IF(AJ29="",0,AJ29*'Demo and Services'!CQ20)),0),"")))</f>
        <v/>
      </c>
      <c r="I139" s="317"/>
      <c r="J139" s="316" t="str">
        <f>IF($D$5="Program Budget",ROUND('Demo and Services'!CQ21*AJ9,0),IF(AND($D$5="Staff Salary",$D$7="Total"),ROUND(SUM('Demo and Services'!CQ21:CQ32)*AJ30,0),IF(AND($D$5="Staff Salary",$D$7="Individual"),ROUND(SUM(IF(AJ18="",0,AJ18*'Demo and Services'!CQ21),IF(AJ19="",0,AJ19*'Demo and Services'!CQ22),IF(AJ20="",0,AJ20*'Demo and Services'!CQ23),IF(AJ21="",0,AJ21*'Demo and Services'!CQ24),IF(AJ22="",0,AJ22*'Demo and Services'!CQ25),IF(AJ23="",0,AJ23*'Demo and Services'!CQ26),IF(AJ24="",0,AJ24*'Demo and Services'!CQ27),IF(AJ25="",0,AJ25*'Demo and Services'!CQ28),IF(AJ26="",0,AJ26*'Demo and Services'!CQ29),IF(AJ27="",0,AJ27*'Demo and Services'!CQ30),IF(AJ28="",0,AJ28*'Demo and Services'!CQ31),IF(AJ29="",0,AJ29*'Demo and Services'!CQ32)),0),"")))</f>
        <v/>
      </c>
      <c r="K139" s="318"/>
      <c r="L139" s="317"/>
      <c r="M139" s="316" t="str">
        <f>IF($D$5="Program Budget",ROUND('Demo and Services'!CQ33*AJ9,0),IF(AND($D$5="Staff Salary",$D$7="Total"),ROUND(SUM('Demo and Services'!CQ33:CQ44)*AJ30,0),IF(AND($D$5="Staff Salary",$D$7="Individual"),ROUND(SUM(IF(AJ18="",0,AJ18*'Demo and Services'!CQ33),IF(AJ19="",0,AJ19*'Demo and Services'!CQ34),IF(AJ20="",0,AJ20*'Demo and Services'!CQ35),IF(AJ21="",0,AJ21*'Demo and Services'!CQ36),IF(AJ22="",0,AJ22*'Demo and Services'!CQ37),IF(AJ23="",0,AJ23*'Demo and Services'!CQ38),IF(AJ24="",0,AJ24*'Demo and Services'!CQ39),IF(AJ25="",0,AJ25*'Demo and Services'!CQ40),IF(AJ26="",0,AJ26*'Demo and Services'!CQ41),IF(AJ27="",0,AJ27*'Demo and Services'!CQ42),IF(AJ28="",0,AJ28*'Demo and Services'!CQ43),IF(AJ29="",0,AJ29*'Demo and Services'!CQ44)),0),"")))</f>
        <v/>
      </c>
      <c r="N139" s="316"/>
      <c r="O139" s="316"/>
      <c r="P139" s="316" t="str">
        <f>IF($D$5="Program Budget",ROUND('Demo and Services'!CQ45*AJ9,0),IF(AND($D$5="Staff Salary",$D$7="Total"),ROUND(SUM('Demo and Services'!CQ45:CQ56)*AJ30,0),IF(AND($D$5="Staff Salary",$D$7="Individual"),ROUND(SUM(IF(AJ18="",0,AJ18*'Demo and Services'!CQ45),IF(AJ19="",0,AJ19*'Demo and Services'!CQ46),IF(AJ20="",0,AJ20*'Demo and Services'!CQ47),IF(AJ21="",0,AJ21*'Demo and Services'!CQ48),IF(AJ22="",0,AJ22*'Demo and Services'!CQ49),IF(AJ23="",0,AJ23*'Demo and Services'!CQ50),IF(AJ24="",0,AJ24*'Demo and Services'!CQ51),IF(AJ25="",0,AJ25*'Demo and Services'!CQ52),IF(AJ26="",0,AJ26*'Demo and Services'!CQ53),IF(AJ27="",0,AJ27*'Demo and Services'!CQ54),IF(AJ28="",0,AJ28*'Demo and Services'!CQ55),IF(AJ29="",0,AJ29*'Demo and Services'!CQ56)),0),"")))</f>
        <v/>
      </c>
      <c r="Q139" s="316"/>
      <c r="R139" s="448"/>
      <c r="S139" s="378">
        <f>COUNTIFS('Demo and Services'!$A$9:$A$19,"Period 5 (October – December 2021)",'Demo and Services'!$E$9:$E$19,"new",'Demo and Services'!$CQ$9:$CQ$19,"&lt;&gt;")</f>
        <v>0</v>
      </c>
      <c r="T139" s="377"/>
      <c r="U139" s="449"/>
      <c r="V139" s="378">
        <f>COUNTIFS('Demo and Services'!$A$9:$A$19,"Period 6 (January – March 2022)",'Demo and Services'!$E$9:$E$19,"new",'Demo and Services'!$CQ$9:$CQ$19,"&lt;&gt;")</f>
        <v>0</v>
      </c>
      <c r="W139" s="378"/>
      <c r="X139" s="444"/>
      <c r="Y139" s="378">
        <f>COUNTIFS('Demo and Services'!$A$9:$A$19,"Period 7 (April – June 2022)",'Demo and Services'!$E$9:$E$19,"new",'Demo and Services'!$CQ$9:$CQ$19,"&lt;&gt;")</f>
        <v>0</v>
      </c>
      <c r="Z139" s="378"/>
      <c r="AA139" s="444"/>
      <c r="AB139" s="445">
        <f>COUNTIFS('Demo and Services'!$A$9:$A$19,"Period 8 (July – September 2022)",'Demo and Services'!$E$9:$E$19,"new",'Demo and Services'!$CQ$9:$CQ$19,"&lt;&gt;")</f>
        <v>0</v>
      </c>
      <c r="AC139" s="445"/>
      <c r="AD139" s="446"/>
      <c r="AE139" s="81"/>
      <c r="CI139"/>
      <c r="CJ139"/>
      <c r="CK139"/>
      <c r="CL139"/>
      <c r="CM139"/>
    </row>
    <row r="140" spans="1:91" s="2" customFormat="1" ht="13.5" customHeight="1" outlineLevel="1" x14ac:dyDescent="0.35">
      <c r="A140" s="68"/>
      <c r="B140" s="447" t="s">
        <v>66</v>
      </c>
      <c r="C140" s="447"/>
      <c r="D140" s="447"/>
      <c r="E140" s="447"/>
      <c r="F140" s="447"/>
      <c r="H140" s="316" t="str">
        <f>IF($D$5="Program Budget",ROUND('Demo and Services'!CR9*AJ9,0),IF(AND($D$5="Staff Salary",$D$7="Total"),ROUND(SUM('Demo and Services'!CR9:CR20)*AJ30,0),IF(AND($D$5="Staff Salary",$D$7="Individual"),ROUND(SUM(IF(AJ18="",0,AJ18*'Demo and Services'!CR9),IF(AJ19="",0,AJ19*'Demo and Services'!CR10),IF(AJ20="",0,AJ20*'Demo and Services'!CR11),IF(AJ21="",0,AJ21*'Demo and Services'!CR12),IF(AJ22="",0,AJ22*'Demo and Services'!CR13),IF(AJ23="",0,AJ23*'Demo and Services'!CR14),IF(AJ24="",0,AJ24*'Demo and Services'!CR15),IF(AJ25="",0,AJ25*'Demo and Services'!CR16),IF(AJ26="",0,AJ26*'Demo and Services'!CR17),IF(AJ27="",0,AJ27*'Demo and Services'!CR18),IF(AJ28="",0,AJ28*'Demo and Services'!CR19),IF(AJ29="",0,AJ29*'Demo and Services'!CR20)),0),"")))</f>
        <v/>
      </c>
      <c r="I140" s="317"/>
      <c r="J140" s="316" t="str">
        <f>IF($D$5="Program Budget",ROUND('Demo and Services'!CR21*AJ9,0),IF(AND($D$5="Staff Salary",$D$7="Total"),ROUND(SUM('Demo and Services'!CR21:CR32)*AJ30,0),IF(AND($D$5="Staff Salary",$D$7="Individual"),ROUND(SUM(IF(AJ18="",0,AJ18*'Demo and Services'!CR21),IF(AJ19="",0,AJ19*'Demo and Services'!CR22),IF(AJ20="",0,AJ20*'Demo and Services'!CR23),IF(AJ21="",0,AJ21*'Demo and Services'!CR24),IF(AJ22="",0,AJ22*'Demo and Services'!CR25),IF(AJ23="",0,AJ23*'Demo and Services'!CR26),IF(AJ24="",0,AJ24*'Demo and Services'!CR27),IF(AJ25="",0,AJ25*'Demo and Services'!CR28),IF(AJ26="",0,AJ26*'Demo and Services'!CR29),IF(AJ27="",0,AJ27*'Demo and Services'!CR30),IF(AJ28="",0,AJ28*'Demo and Services'!CR31),IF(AJ29="",0,AJ29*'Demo and Services'!CR32)),0),"")))</f>
        <v/>
      </c>
      <c r="K140" s="318"/>
      <c r="L140" s="317"/>
      <c r="M140" s="316" t="str">
        <f>IF($D$5="Program Budget",ROUND('Demo and Services'!CR33*AJ9,0),IF(AND($D$5="Staff Salary",$D$7="Total"),ROUND(SUM('Demo and Services'!CR33:CR44)*AJ30,0),IF(AND($D$5="Staff Salary",$D$7="Individual"),ROUND(SUM(IF(AJ18="",0,AJ18*'Demo and Services'!CR33),IF(AJ19="",0,AJ19*'Demo and Services'!CR34),IF(AJ20="",0,AJ20*'Demo and Services'!CR35),IF(AJ21="",0,AJ21*'Demo and Services'!CR36),IF(AJ22="",0,AJ22*'Demo and Services'!CR37),IF(AJ23="",0,AJ23*'Demo and Services'!CR38),IF(AJ24="",0,AJ24*'Demo and Services'!CR39),IF(AJ25="",0,AJ25*'Demo and Services'!CR40),IF(AJ26="",0,AJ26*'Demo and Services'!CR41),IF(AJ27="",0,AJ27*'Demo and Services'!CR42),IF(AJ28="",0,AJ28*'Demo and Services'!CR43),IF(AJ29="",0,AJ29*'Demo and Services'!CR44)),0),"")))</f>
        <v/>
      </c>
      <c r="N140" s="316"/>
      <c r="O140" s="316"/>
      <c r="P140" s="316" t="str">
        <f>IF($D$5="Program Budget",ROUND('Demo and Services'!CR45*AJ9,0),IF(AND($D$5="Staff Salary",$D$7="Total"),ROUND(SUM('Demo and Services'!CR45:CR56)*AJ30,0),IF(AND($D$5="Staff Salary",$D$7="Individual"),ROUND(SUM(IF(AJ18="",0,AJ18*'Demo and Services'!CR45),IF(AJ19="",0,AJ19*'Demo and Services'!CR46),IF(AJ20="",0,AJ20*'Demo and Services'!CR47),IF(AJ21="",0,AJ21*'Demo and Services'!CR48),IF(AJ22="",0,AJ22*'Demo and Services'!CR49),IF(AJ23="",0,AJ23*'Demo and Services'!CR50),IF(AJ24="",0,AJ24*'Demo and Services'!CR51),IF(AJ25="",0,AJ25*'Demo and Services'!CR52),IF(AJ26="",0,AJ26*'Demo and Services'!CR53),IF(AJ27="",0,AJ27*'Demo and Services'!CR54),IF(AJ28="",0,AJ28*'Demo and Services'!CR55),IF(AJ29="",0,AJ29*'Demo and Services'!CR56)),0),"")))</f>
        <v/>
      </c>
      <c r="Q140" s="316"/>
      <c r="R140" s="448"/>
      <c r="S140" s="378">
        <f>COUNTIFS('Demo and Services'!$A$9:$A$19,"Period 5 (October – December 2021)",'Demo and Services'!$E$9:$E$19,"new",'Demo and Services'!$CR$9:$CR$19,"&lt;&gt;")</f>
        <v>0</v>
      </c>
      <c r="T140" s="377"/>
      <c r="U140" s="449"/>
      <c r="V140" s="378">
        <f>COUNTIFS('Demo and Services'!$A$9:$A$19,"Period 6 (January – March 2022)",'Demo and Services'!$E$9:$E$19,"new",'Demo and Services'!$CR$9:$CR$19,"&lt;&gt;")</f>
        <v>0</v>
      </c>
      <c r="W140" s="378"/>
      <c r="X140" s="444"/>
      <c r="Y140" s="378">
        <f>COUNTIFS('Demo and Services'!$A$9:$A$19,"Period 7 (April – June 2022)",'Demo and Services'!$E$9:$E$19,"new",'Demo and Services'!$CR$9:$CR$19,"&lt;&gt;")</f>
        <v>0</v>
      </c>
      <c r="Z140" s="378"/>
      <c r="AA140" s="444"/>
      <c r="AB140" s="445">
        <f>COUNTIFS('Demo and Services'!$A$9:$A$19,"Period 8 (July – September 2022)",'Demo and Services'!$E$9:$E$19,"new",'Demo and Services'!$CR$9:$CR$19,"&lt;&gt;")</f>
        <v>0</v>
      </c>
      <c r="AC140" s="445"/>
      <c r="AD140" s="446"/>
      <c r="AE140" s="81"/>
      <c r="CI140"/>
      <c r="CJ140"/>
      <c r="CK140"/>
      <c r="CL140"/>
      <c r="CM140"/>
    </row>
    <row r="141" spans="1:91" s="2" customFormat="1" ht="13.5" customHeight="1" outlineLevel="1" x14ac:dyDescent="0.35">
      <c r="A141" s="68"/>
      <c r="B141" s="447" t="s">
        <v>67</v>
      </c>
      <c r="C141" s="447"/>
      <c r="D141" s="447"/>
      <c r="E141" s="447"/>
      <c r="F141" s="447"/>
      <c r="H141" s="316" t="str">
        <f>IF($D$5="Program Budget",ROUND('Demo and Services'!CS9*AJ9,0),IF(AND($D$5="Staff Salary",$D$7="Total"),ROUND(SUM('Demo and Services'!CS9:CS20)*AJ30,0),IF(AND($D$5="Staff Salary",$D$7="Individual"),ROUND(SUM(IF(AJ18="",0,AJ18*'Demo and Services'!CS9),IF(AJ19="",0,AJ19*'Demo and Services'!CS10),IF(AJ20="",0,AJ20*'Demo and Services'!CS11),IF(AJ21="",0,AJ21*'Demo and Services'!CS12),IF(AJ22="",0,AJ22*'Demo and Services'!CS13),IF(AJ23="",0,AJ23*'Demo and Services'!CS14),IF(AJ24="",0,AJ24*'Demo and Services'!CS15),IF(AJ25="",0,AJ25*'Demo and Services'!CS16),IF(AJ26="",0,AJ26*'Demo and Services'!CS17),IF(AJ27="",0,AJ27*'Demo and Services'!CS18),IF(AJ28="",0,AJ28*'Demo and Services'!CS19),IF(AJ29="",0,AJ29*'Demo and Services'!CS20)),0),"")))</f>
        <v/>
      </c>
      <c r="I141" s="317"/>
      <c r="J141" s="316" t="str">
        <f>IF($D$5="Program Budget",ROUND('Demo and Services'!CS21*AJ9,0),IF(AND($D$5="Staff Salary",$D$7="Total"),ROUND(SUM('Demo and Services'!CS21:CS32)*AJ30,0),IF(AND($D$5="Staff Salary",$D$7="Individual"),ROUND(SUM(IF(AJ18="",0,AJ18*'Demo and Services'!CS21),IF(AJ19="",0,AJ19*'Demo and Services'!CS22),IF(AJ20="",0,AJ20*'Demo and Services'!CS23),IF(AJ21="",0,AJ21*'Demo and Services'!CS24),IF(AJ22="",0,AJ22*'Demo and Services'!CS25),IF(AJ23="",0,AJ23*'Demo and Services'!CS26),IF(AJ24="",0,AJ24*'Demo and Services'!CS27),IF(AJ25="",0,AJ25*'Demo and Services'!CS28),IF(AJ26="",0,AJ26*'Demo and Services'!CS29),IF(AJ27="",0,AJ27*'Demo and Services'!CS30),IF(AJ28="",0,AJ28*'Demo and Services'!CS31),IF(AJ29="",0,AJ29*'Demo and Services'!CS32)),0),"")))</f>
        <v/>
      </c>
      <c r="K141" s="318"/>
      <c r="L141" s="317"/>
      <c r="M141" s="316" t="str">
        <f>IF($D$5="Program Budget",ROUND('Demo and Services'!CS33*AJ9,0),IF(AND($D$5="Staff Salary",$D$7="Total"),ROUND(SUM('Demo and Services'!CS33:CS44)*AJ30,0),IF(AND($D$5="Staff Salary",$D$7="Individual"),ROUND(SUM(IF(AJ18="",0,AJ18*'Demo and Services'!CS33),IF(AJ19="",0,AJ19*'Demo and Services'!CS34),IF(AJ20="",0,AJ20*'Demo and Services'!CS35),IF(AJ21="",0,AJ21*'Demo and Services'!CS36),IF(AJ22="",0,AJ22*'Demo and Services'!CS37),IF(AJ23="",0,AJ23*'Demo and Services'!CS38),IF(AJ24="",0,AJ24*'Demo and Services'!CS39),IF(AJ25="",0,AJ25*'Demo and Services'!CS40),IF(AJ26="",0,AJ26*'Demo and Services'!CS41),IF(AJ27="",0,AJ27*'Demo and Services'!CS42),IF(AJ28="",0,AJ28*'Demo and Services'!CS43),IF(AJ29="",0,AJ29*'Demo and Services'!CS44)),0),"")))</f>
        <v/>
      </c>
      <c r="N141" s="316"/>
      <c r="O141" s="316"/>
      <c r="P141" s="316" t="str">
        <f>IF($D$5="Program Budget",ROUND('Demo and Services'!CS45*AJ9,0),IF(AND($D$5="Staff Salary",$D$7="Total"),ROUND(SUM('Demo and Services'!CS45:CS56)*AJ30,0),IF(AND($D$5="Staff Salary",$D$7="Individual"),ROUND(SUM(IF(AJ18="",0,AJ18*'Demo and Services'!CS45),IF(AJ19="",0,AJ19*'Demo and Services'!CS46),IF(AJ20="",0,AJ20*'Demo and Services'!CS47),IF(AJ21="",0,AJ21*'Demo and Services'!CS48),IF(AJ22="",0,AJ22*'Demo and Services'!CS49),IF(AJ23="",0,AJ23*'Demo and Services'!CS50),IF(AJ24="",0,AJ24*'Demo and Services'!CS51),IF(AJ25="",0,AJ25*'Demo and Services'!CS52),IF(AJ26="",0,AJ26*'Demo and Services'!CS53),IF(AJ27="",0,AJ27*'Demo and Services'!CS54),IF(AJ28="",0,AJ28*'Demo and Services'!CS55),IF(AJ29="",0,AJ29*'Demo and Services'!CS56)),0),"")))</f>
        <v/>
      </c>
      <c r="Q141" s="316"/>
      <c r="R141" s="448"/>
      <c r="S141" s="378">
        <f>COUNTIFS('Demo and Services'!$A$9:$A$19,"Period 5 (October – December 2021)",'Demo and Services'!$E$9:$E$19,"new",'Demo and Services'!$CS$9:$CS$19,"&lt;&gt;")</f>
        <v>0</v>
      </c>
      <c r="T141" s="377"/>
      <c r="U141" s="449"/>
      <c r="V141" s="378">
        <f>COUNTIFS('Demo and Services'!$A$9:$A$19,"Period 6 (January – March 2022)",'Demo and Services'!$E$9:$E$19,"new",'Demo and Services'!$CS$9:$CS$19,"&lt;&gt;")</f>
        <v>0</v>
      </c>
      <c r="W141" s="378"/>
      <c r="X141" s="444"/>
      <c r="Y141" s="378">
        <f>COUNTIFS('Demo and Services'!$A$9:$A$19,"Period 7 (April – June 2022)",'Demo and Services'!$E$9:$E$19,"new",'Demo and Services'!$CS$9:$CS$19,"&lt;&gt;")</f>
        <v>0</v>
      </c>
      <c r="Z141" s="378"/>
      <c r="AA141" s="444"/>
      <c r="AB141" s="445">
        <f>COUNTIFS('Demo and Services'!$A$9:$A$19,"Period 8 (July – September 2022)",'Demo and Services'!$E$9:$E$19,"new",'Demo and Services'!$CS$9:$CS$19,"&lt;&gt;")</f>
        <v>0</v>
      </c>
      <c r="AC141" s="445"/>
      <c r="AD141" s="446"/>
      <c r="AE141" s="81"/>
      <c r="CI141"/>
      <c r="CJ141"/>
      <c r="CK141"/>
      <c r="CL141"/>
      <c r="CM141"/>
    </row>
    <row r="142" spans="1:91" s="2" customFormat="1" ht="13.5" customHeight="1" outlineLevel="1" x14ac:dyDescent="0.35">
      <c r="A142" s="68"/>
      <c r="B142" s="520" t="s">
        <v>68</v>
      </c>
      <c r="C142" s="520"/>
      <c r="D142" s="520"/>
      <c r="E142" s="520"/>
      <c r="F142" s="520"/>
      <c r="H142" s="453"/>
      <c r="I142" s="453"/>
      <c r="J142" s="453"/>
      <c r="K142" s="453"/>
      <c r="L142" s="453"/>
      <c r="M142" s="453"/>
      <c r="N142" s="453"/>
      <c r="O142" s="453"/>
      <c r="P142" s="453"/>
      <c r="Q142" s="453"/>
      <c r="R142" s="453"/>
      <c r="S142" s="185"/>
      <c r="T142" s="185"/>
      <c r="U142" s="186"/>
      <c r="V142" s="185"/>
      <c r="W142" s="185"/>
      <c r="X142" s="186"/>
      <c r="Y142" s="185"/>
      <c r="Z142" s="185"/>
      <c r="AA142" s="186"/>
      <c r="AB142" s="185"/>
      <c r="AC142" s="185"/>
      <c r="AD142" s="187"/>
      <c r="AE142" s="81"/>
      <c r="CI142"/>
      <c r="CJ142"/>
      <c r="CK142"/>
      <c r="CL142"/>
      <c r="CM142"/>
    </row>
    <row r="143" spans="1:91" s="2" customFormat="1" ht="13.5" customHeight="1" outlineLevel="1" x14ac:dyDescent="0.35">
      <c r="A143" s="68"/>
      <c r="B143" s="454" t="s">
        <v>69</v>
      </c>
      <c r="C143" s="454"/>
      <c r="D143" s="454"/>
      <c r="E143" s="454"/>
      <c r="F143" s="454"/>
      <c r="G143" s="188"/>
      <c r="H143" s="316" t="str">
        <f>IF($D$5="Program Budget",ROUND('Demo and Services'!CT9*AJ9,0),IF(AND($D$5="Staff Salary",$D$7="Total"),ROUND(SUM('Demo and Services'!CT9:CT20)*AJ30,0),IF(AND($D$5="Staff Salary",$D$7="Individual"),ROUND(SUM(IF(AJ18="",0,AJ18*'Demo and Services'!CT9),IF(AJ19="",0,AJ19*'Demo and Services'!CT10),IF(AJ20="",0,AJ20*'Demo and Services'!CT11),IF(AJ21="",0,AJ21*'Demo and Services'!CT12),IF(AJ22="",0,AJ22*'Demo and Services'!CT13),IF(AJ23="",0,AJ23*'Demo and Services'!CT14),IF(AJ24="",0,AJ24*'Demo and Services'!CT15),IF(AJ25="",0,AJ25*'Demo and Services'!CT16),IF(AJ26="",0,AJ26*'Demo and Services'!CT17),IF(AJ27="",0,AJ27*'Demo and Services'!CT18),IF(AJ28="",0,AJ28*'Demo and Services'!CT19),IF(AJ29="",0,AJ29*'Demo and Services'!CT20)),0),"")))</f>
        <v/>
      </c>
      <c r="I143" s="317"/>
      <c r="J143" s="316" t="str">
        <f>IF($D$5="Program Budget",ROUND('Demo and Services'!CT21*AJ9,0),IF(AND($D$5="Staff Salary",$D$7="Total"),ROUND(SUM('Demo and Services'!CT21:CT32)*AJ30,0),IF(AND($D$5="Staff Salary",$D$7="Individual"),ROUND(SUM(IF(AJ18="",0,AJ18*'Demo and Services'!CT21),IF(AJ19="",0,AJ19*'Demo and Services'!CT22),IF(AJ20="",0,AJ20*'Demo and Services'!CT23),IF(AJ21="",0,AJ21*'Demo and Services'!CT24),IF(AJ22="",0,AJ22*'Demo and Services'!CT25),IF(AJ23="",0,AJ23*'Demo and Services'!CT26),IF(AJ24="",0,AJ24*'Demo and Services'!CT27),IF(AJ25="",0,AJ25*'Demo and Services'!CT28),IF(AJ26="",0,AJ26*'Demo and Services'!CT29),IF(AJ27="",0,AJ27*'Demo and Services'!CT30),IF(AJ28="",0,AJ28*'Demo and Services'!CT31),IF(AJ29="",0,AJ29*'Demo and Services'!CT32)),0),"")))</f>
        <v/>
      </c>
      <c r="K143" s="316"/>
      <c r="L143" s="448"/>
      <c r="M143" s="316" t="str">
        <f>IF($D$5="Program Budget",ROUND('Demo and Services'!CT33*AJ9,0),IF(AND($D$5="Staff Salary",$D$7="Total"),ROUND(SUM('Demo and Services'!CT33:CT44)*AJ30,0),IF(AND($D$5="Staff Salary",$D$7="Individual"),ROUND(SUM(IF(AJ18="",0,AJ18*'Demo and Services'!CT33),IF(AJ19="",0,AJ19*'Demo and Services'!CT34),IF(AJ20="",0,AJ20*'Demo and Services'!CT35),IF(AJ21="",0,AJ21*'Demo and Services'!CT36),IF(AJ22="",0,AJ22*'Demo and Services'!CT37),IF(AJ23="",0,AJ23*'Demo and Services'!CT38),IF(AJ24="",0,AJ24*'Demo and Services'!CT39),IF(AJ25="",0,AJ25*'Demo and Services'!CT40),IF(AJ26="",0,AJ26*'Demo and Services'!CT41),IF(AJ27="",0,AJ27*'Demo and Services'!CT42),IF(AJ28="",0,AJ28*'Demo and Services'!CT43),IF(AJ29="",0,AJ29*'Demo and Services'!CT44)),0),"")))</f>
        <v/>
      </c>
      <c r="N143" s="316"/>
      <c r="O143" s="316"/>
      <c r="P143" s="316" t="str">
        <f>IF($D$5="Program Budget",ROUND('Demo and Services'!CT45*AJ9,0),IF(AND($D$5="Staff Salary",$D$7="Total"),ROUND(SUM('Demo and Services'!CT45:CT56)*AJ30,0),IF(AND($D$5="Staff Salary",$D$7="Individual"),ROUND(SUM(IF(AJ18="",0,AJ18*'Demo and Services'!CT45),IF(AJ19="",0,AJ19*'Demo and Services'!CT46),IF(AJ20="",0,AJ20*'Demo and Services'!CT47),IF(AJ21="",0,AJ21*'Demo and Services'!CT48),IF(AJ22="",0,AJ22*'Demo and Services'!CT49),IF(AJ23="",0,AJ23*'Demo and Services'!CT50),IF(AJ24="",0,AJ24*'Demo and Services'!CT51),IF(AJ25="",0,AJ25*'Demo and Services'!CT52),IF(AJ26="",0,AJ26*'Demo and Services'!CT53),IF(AJ27="",0,AJ27*'Demo and Services'!CT54),IF(AJ28="",0,AJ28*'Demo and Services'!CT55),IF(AJ29="",0,AJ29*'Demo and Services'!CT56)),0),"")))</f>
        <v/>
      </c>
      <c r="Q143" s="316"/>
      <c r="R143" s="448"/>
      <c r="S143" s="378">
        <f>COUNTIFS('Demo and Services'!$A$9:$A$19,"Period 5 (October – December 2021)",'Demo and Services'!$E$9:$E$19,"new",'Demo and Services'!$CT$9:$CT$19,"&lt;&gt;")</f>
        <v>0</v>
      </c>
      <c r="T143" s="377"/>
      <c r="U143" s="449"/>
      <c r="V143" s="378">
        <f>COUNTIFS('Demo and Services'!$A$9:$A$19,"Period 6 (January – March 2022)",'Demo and Services'!$E$9:$E$19,"new",'Demo and Services'!$CT$9:$CT$19,"&lt;&gt;")</f>
        <v>0</v>
      </c>
      <c r="W143" s="378"/>
      <c r="X143" s="444"/>
      <c r="Y143" s="378">
        <f>COUNTIFS('Demo and Services'!$A$9:$A$19,"Period 7 (April – June 2022)",'Demo and Services'!$E$9:$E$19,"new",'Demo and Services'!$CT$9:$CT$19,"&lt;&gt;")</f>
        <v>0</v>
      </c>
      <c r="Z143" s="378"/>
      <c r="AA143" s="444"/>
      <c r="AB143" s="445">
        <f>COUNTIFS('Demo and Services'!$A$9:$A$19,"Period 8 (July – September 2022)",'Demo and Services'!$E$9:$E$19,"new",'Demo and Services'!$CT$9:$CT$19,"&lt;&gt;")</f>
        <v>0</v>
      </c>
      <c r="AC143" s="445"/>
      <c r="AD143" s="446"/>
      <c r="AE143" s="81"/>
      <c r="CI143"/>
      <c r="CJ143"/>
      <c r="CK143"/>
      <c r="CL143"/>
      <c r="CM143"/>
    </row>
    <row r="144" spans="1:91" s="2" customFormat="1" ht="13.5" customHeight="1" outlineLevel="1" x14ac:dyDescent="0.35">
      <c r="A144" s="68"/>
      <c r="B144" s="454" t="s">
        <v>69</v>
      </c>
      <c r="C144" s="454"/>
      <c r="D144" s="454"/>
      <c r="E144" s="454"/>
      <c r="F144" s="454"/>
      <c r="G144" s="188"/>
      <c r="H144" s="316" t="str">
        <f>IF($D$5="Program Budget",ROUND('Demo and Services'!CU9*AJ9,0),IF(AND($D$5="Staff Salary",$D$7="Total"),ROUND(SUM('Demo and Services'!CU9:CU20)*AJ30,0),IF(AND($D$5="Staff Salary",$D$7="Individual"),ROUND(SUM(IF(AJ18="",0,AJ18*'Demo and Services'!CU9),IF(AJ19="",0,AJ19*'Demo and Services'!CU10),IF(AJ20="",0,AJ20*'Demo and Services'!CU11),IF(AJ21="",0,AJ21*'Demo and Services'!CU12),IF(AJ22="",0,AJ22*'Demo and Services'!CU13),IF(AJ23="",0,AJ23*'Demo and Services'!CU14),IF(AJ24="",0,AJ24*'Demo and Services'!CU15),IF(AJ25="",0,AJ25*'Demo and Services'!CU16),IF(AJ26="",0,AJ26*'Demo and Services'!CU17),IF(AJ27="",0,AJ27*'Demo and Services'!CU18),IF(AJ28="",0,AJ28*'Demo and Services'!CU19),IF(AJ29="",0,AJ29*'Demo and Services'!CU20)),0),"")))</f>
        <v/>
      </c>
      <c r="I144" s="317"/>
      <c r="J144" s="316" t="str">
        <f>IF($D$5="Program Budget",ROUND('Demo and Services'!CU21*AJ9,0),IF(AND($D$5="Staff Salary",$D$7="Total"),ROUND(SUM('Demo and Services'!CU21:CU32)*AJ30,0),IF(AND($D$5="Staff Salary",$D$7="Individual"),ROUND(SUM(IF(AJ18="",0,AJ18*'Demo and Services'!CU21),IF(AJ19="",0,AJ19*'Demo and Services'!CU22),IF(AJ20="",0,AJ20*'Demo and Services'!CU23),IF(AJ21="",0,AJ21*'Demo and Services'!CU24),IF(AJ22="",0,AJ22*'Demo and Services'!CU25),IF(AJ23="",0,AJ23*'Demo and Services'!CU26),IF(AJ24="",0,AJ24*'Demo and Services'!CU27),IF(AJ25="",0,AJ25*'Demo and Services'!CU28),IF(AJ26="",0,AJ26*'Demo and Services'!CU29),IF(AJ27="",0,AJ27*'Demo and Services'!CU30),IF(AJ28="",0,AJ28*'Demo and Services'!CU31),IF(AJ29="",0,AJ29*'Demo and Services'!CU32)),0),"")))</f>
        <v/>
      </c>
      <c r="K144" s="318"/>
      <c r="L144" s="317"/>
      <c r="M144" s="316" t="str">
        <f>IF($D$5="Program Budget",ROUND('Demo and Services'!CU33*AJ9,0),IF(AND($D$5="Staff Salary",$D$7="Total"),ROUND(SUM('Demo and Services'!CU33:CU44)*AJ30,0),IF(AND($D$5="Staff Salary",$D$7="Individual"),ROUND(SUM(IF(AJ18="",0,AJ18*'Demo and Services'!CU33),IF(AJ19="",0,AJ19*'Demo and Services'!CU34),IF(AJ20="",0,AJ20*'Demo and Services'!CU35),IF(AJ21="",0,AJ21*'Demo and Services'!CU36),IF(AJ22="",0,AJ22*'Demo and Services'!CU37),IF(AJ23="",0,AJ23*'Demo and Services'!CU38),IF(AJ24="",0,AJ24*'Demo and Services'!CU39),IF(AJ25="",0,AJ25*'Demo and Services'!CU40),IF(AJ26="",0,AJ26*'Demo and Services'!CU41),IF(AJ27="",0,AJ27*'Demo and Services'!CU42),IF(AJ28="",0,AJ28*'Demo and Services'!CU43),IF(AJ29="",0,AJ29*'Demo and Services'!CU44)),0),"")))</f>
        <v/>
      </c>
      <c r="N144" s="316"/>
      <c r="O144" s="316"/>
      <c r="P144" s="316" t="str">
        <f>IF($D$5="Program Budget",ROUND('Demo and Services'!CU45*AJ9,0),IF(AND($D$5="Staff Salary",$D$7="Total"),ROUND(SUM('Demo and Services'!CU45:CU56)*AJ30,0),IF(AND($D$5="Staff Salary",$D$7="Individual"),ROUND(SUM(IF(AJ18="",0,AJ18*'Demo and Services'!CU45),IF(AJ19="",0,AJ19*'Demo and Services'!CU46),IF(AJ20="",0,AJ20*'Demo and Services'!CU47),IF(AJ21="",0,AJ21*'Demo and Services'!CU48),IF(AJ22="",0,AJ22*'Demo and Services'!CU49),IF(AJ23="",0,AJ23*'Demo and Services'!CU50),IF(AJ24="",0,AJ24*'Demo and Services'!CU51),IF(AJ25="",0,AJ25*'Demo and Services'!CU52),IF(AJ26="",0,AJ26*'Demo and Services'!CU53),IF(AJ27="",0,AJ27*'Demo and Services'!CU54),IF(AJ28="",0,AJ28*'Demo and Services'!CU55),IF(AJ29="",0,AJ29*'Demo and Services'!CU56)),0),"")))</f>
        <v/>
      </c>
      <c r="Q144" s="316"/>
      <c r="R144" s="448"/>
      <c r="S144" s="378">
        <f>COUNTIFS('Demo and Services'!$A$9:$A$19,"Period 5 (October – December 2021)",'Demo and Services'!$E$9:$E$19,"new",'Demo and Services'!$CU$9:$CU$19,"&lt;&gt;")</f>
        <v>0</v>
      </c>
      <c r="T144" s="377"/>
      <c r="U144" s="449"/>
      <c r="V144" s="378">
        <f>COUNTIFS('Demo and Services'!$A$9:$A$19,"Period 6 (January – March 2022)",'Demo and Services'!$E$9:$E$19,"new",'Demo and Services'!$CU$9:$CU$19,"&lt;&gt;")</f>
        <v>0</v>
      </c>
      <c r="W144" s="378"/>
      <c r="X144" s="444"/>
      <c r="Y144" s="378">
        <f>COUNTIFS('Demo and Services'!$A$9:$A$19,"Period 7 (April – June 2022)",'Demo and Services'!$E$9:$E$19,"new",'Demo and Services'!$CU$9:$CU$19,"&lt;&gt;")</f>
        <v>0</v>
      </c>
      <c r="Z144" s="378"/>
      <c r="AA144" s="444"/>
      <c r="AB144" s="445">
        <f>COUNTIFS('Demo and Services'!$A$9:$A$19,"Period 8 (July – September 2022)",'Demo and Services'!$E$9:$E$19,"new",'Demo and Services'!$CU$9:$CU$19,"&lt;&gt;")</f>
        <v>0</v>
      </c>
      <c r="AC144" s="445"/>
      <c r="AD144" s="446"/>
      <c r="AE144" s="81"/>
      <c r="CI144"/>
      <c r="CJ144"/>
      <c r="CK144"/>
      <c r="CL144"/>
      <c r="CM144"/>
    </row>
    <row r="145" spans="1:91" s="2" customFormat="1" ht="13.5" customHeight="1" outlineLevel="1" x14ac:dyDescent="0.35">
      <c r="A145" s="68"/>
      <c r="B145" s="454" t="s">
        <v>69</v>
      </c>
      <c r="C145" s="454"/>
      <c r="D145" s="454"/>
      <c r="E145" s="454"/>
      <c r="F145" s="454"/>
      <c r="G145" s="188"/>
      <c r="H145" s="316" t="str">
        <f>IF($D$5="Program Budget",ROUND('Demo and Services'!CV9*AJ9,0),IF(AND($D$5="Staff Salary",$D$7="Total"),ROUND(SUM('Demo and Services'!CV9:CV20)*AJ30,0),IF(AND($D$5="Staff Salary",$D$7="Individual"),ROUND(SUM(IF(AJ18="",0,AJ18*'Demo and Services'!CV9),IF(AJ19="",0,AJ19*'Demo and Services'!CV10),IF(AJ20="",0,AJ20*'Demo and Services'!CV11),IF(AJ21="",0,AJ21*'Demo and Services'!CV12),IF(AJ22="",0,AJ22*'Demo and Services'!CV13),IF(AJ23="",0,AJ23*'Demo and Services'!CV14),IF(AJ24="",0,AJ24*'Demo and Services'!CV15),IF(AJ25="",0,AJ25*'Demo and Services'!CV16),IF(AJ26="",0,AJ26*'Demo and Services'!CV17),IF(AJ27="",0,AJ27*'Demo and Services'!CV18),IF(AJ28="",0,AJ28*'Demo and Services'!CV19),IF(AJ29="",0,AJ29*'Demo and Services'!CV20)),0),"")))</f>
        <v/>
      </c>
      <c r="I145" s="317"/>
      <c r="J145" s="316" t="str">
        <f>IF($D$5="Program Budget",ROUND('Demo and Services'!CV21*AJ9,0),IF(AND($D$5="Staff Salary",$D$7="Total"),ROUND(SUM('Demo and Services'!CV21:CV32)*AJ30,0),IF(AND($D$5="Staff Salary",$D$7="Individual"),ROUND(SUM(IF(AJ18="",0,AJ18*'Demo and Services'!CV21),IF(AJ19="",0,AJ19*'Demo and Services'!CV22),IF(AJ20="",0,AJ20*'Demo and Services'!CV23),IF(AJ21="",0,AJ21*'Demo and Services'!CV24),IF(AJ22="",0,AJ22*'Demo and Services'!CV25),IF(AJ23="",0,AJ23*'Demo and Services'!CV26),IF(AJ24="",0,AJ24*'Demo and Services'!CV27),IF(AJ25="",0,AJ25*'Demo and Services'!CV28),IF(AJ26="",0,AJ26*'Demo and Services'!CV29),IF(AJ27="",0,AJ27*'Demo and Services'!CV30),IF(AJ28="",0,AJ28*'Demo and Services'!CV31),IF(AJ29="",0,AJ29*'Demo and Services'!CV32)),0),"")))</f>
        <v/>
      </c>
      <c r="K145" s="318"/>
      <c r="L145" s="317"/>
      <c r="M145" s="316" t="str">
        <f>IF($D$5="Program Budget",ROUND('Demo and Services'!CV33*AJ9,0),IF(AND($D$5="Staff Salary",$D$7="Total"),ROUND(SUM('Demo and Services'!CV33:CV44)*AJ30,0),IF(AND($D$5="Staff Salary",$D$7="Individual"),ROUND(SUM(IF(AJ18="",0,AJ18*'Demo and Services'!CV33),IF(AJ19="",0,AJ19*'Demo and Services'!CV34),IF(AJ20="",0,AJ20*'Demo and Services'!CV35),IF(AJ21="",0,AJ21*'Demo and Services'!CV36),IF(AJ22="",0,AJ22*'Demo and Services'!CV37),IF(AJ23="",0,AJ23*'Demo and Services'!CV38),IF(AJ24="",0,AJ24*'Demo and Services'!CV39),IF(AJ25="",0,AJ25*'Demo and Services'!CV40),IF(AJ26="",0,AJ26*'Demo and Services'!CV41),IF(AJ27="",0,AJ27*'Demo and Services'!CV42),IF(AJ28="",0,AJ28*'Demo and Services'!CV43),IF(AJ29="",0,AJ29*'Demo and Services'!CV44)),0),"")))</f>
        <v/>
      </c>
      <c r="N145" s="316"/>
      <c r="O145" s="316"/>
      <c r="P145" s="316" t="str">
        <f>IF($D$5="Program Budget",ROUND('Demo and Services'!CV45*AJ9,0),IF(AND($D$5="Staff Salary",$D$7="Total"),ROUND(SUM('Demo and Services'!CV45:CV56)*AJ30,0),IF(AND($D$5="Staff Salary",$D$7="Individual"),ROUND(SUM(IF(AJ18="",0,AJ18*'Demo and Services'!CV45),IF(AJ19="",0,AJ19*'Demo and Services'!CV46),IF(AJ20="",0,AJ20*'Demo and Services'!CV47),IF(AJ21="",0,AJ21*'Demo and Services'!CV48),IF(AJ22="",0,AJ22*'Demo and Services'!CV49),IF(AJ23="",0,AJ23*'Demo and Services'!CV50),IF(AJ24="",0,AJ24*'Demo and Services'!CV51),IF(AJ25="",0,AJ25*'Demo and Services'!CV52),IF(AJ26="",0,AJ26*'Demo and Services'!CV53),IF(AJ27="",0,AJ27*'Demo and Services'!CV54),IF(AJ28="",0,AJ28*'Demo and Services'!CV55),IF(AJ29="",0,AJ29*'Demo and Services'!CV56)),0),"")))</f>
        <v/>
      </c>
      <c r="Q145" s="316"/>
      <c r="R145" s="448"/>
      <c r="S145" s="378">
        <f>COUNTIFS('Demo and Services'!$A$9:$A$19,"Period 5 (October – December 2021)",'Demo and Services'!$E$9:$E$19,"new",'Demo and Services'!$CV$9:$CV$19,"&lt;&gt;")</f>
        <v>0</v>
      </c>
      <c r="T145" s="377"/>
      <c r="U145" s="449"/>
      <c r="V145" s="378">
        <f>COUNTIFS('Demo and Services'!$A$9:$A$19,"Period 6 (January – March 2022)",'Demo and Services'!$E$9:$E$19,"new",'Demo and Services'!$CV$9:$CV$19,"&lt;&gt;")</f>
        <v>0</v>
      </c>
      <c r="W145" s="378"/>
      <c r="X145" s="444"/>
      <c r="Y145" s="378">
        <f>COUNTIFS('Demo and Services'!$A$9:$A$19,"Period 7 (April – June 2022)",'Demo and Services'!$E$9:$E$19,"new",'Demo and Services'!$CV$9:$CV$19,"&lt;&gt;")</f>
        <v>0</v>
      </c>
      <c r="Z145" s="378"/>
      <c r="AA145" s="444"/>
      <c r="AB145" s="445">
        <f>COUNTIFS('Demo and Services'!$A$9:$A$19,"Period 8 (July – September 2022)",'Demo and Services'!$E$9:$E$19,"new",'Demo and Services'!$CV$9:$CV$19,"&lt;&gt;")</f>
        <v>0</v>
      </c>
      <c r="AC145" s="445"/>
      <c r="AD145" s="446"/>
      <c r="AE145" s="81"/>
      <c r="CI145"/>
      <c r="CJ145"/>
      <c r="CK145"/>
      <c r="CL145"/>
      <c r="CM145"/>
    </row>
    <row r="146" spans="1:91" s="2" customFormat="1" ht="13.5" customHeight="1" outlineLevel="1" x14ac:dyDescent="0.35">
      <c r="A146" s="68"/>
      <c r="B146" s="454" t="s">
        <v>69</v>
      </c>
      <c r="C146" s="454"/>
      <c r="D146" s="454"/>
      <c r="E146" s="454"/>
      <c r="F146" s="454"/>
      <c r="G146" s="188"/>
      <c r="H146" s="316" t="str">
        <f>IF($D$5="Program Budget",ROUND('Demo and Services'!CW9*AJ9,0),IF(AND($D$5="Staff Salary",$D$7="Total"),ROUND(SUM('Demo and Services'!CW9:CW20)*AJ30,0),IF(AND($D$5="Staff Salary",$D$7="Individual"),ROUND(SUM(IF(AJ18="",0,AJ18*'Demo and Services'!CW9),IF(AJ19="",0,AJ19*'Demo and Services'!CW10),IF(AJ20="",0,AJ20*'Demo and Services'!CW11),IF(AJ21="",0,AJ21*'Demo and Services'!CW12),IF(AJ22="",0,AJ22*'Demo and Services'!CW13),IF(AJ23="",0,AJ23*'Demo and Services'!CW14),IF(AJ24="",0,AJ24*'Demo and Services'!CW15),IF(AJ25="",0,AJ25*'Demo and Services'!CW16),IF(AJ26="",0,AJ26*'Demo and Services'!CW17),IF(AJ27="",0,AJ27*'Demo and Services'!CW18),IF(AJ28="",0,AJ28*'Demo and Services'!CW19),IF(AJ29="",0,AJ29*'Demo and Services'!CW20)),0),"")))</f>
        <v/>
      </c>
      <c r="I146" s="317"/>
      <c r="J146" s="316" t="str">
        <f>IF($D$5="Program Budget",ROUND('Demo and Services'!CW21*AJ9,0),IF(AND($D$5="Staff Salary",$D$7="Total"),ROUND(SUM('Demo and Services'!CW21:CW32)*AJ30,0),IF(AND($D$5="Staff Salary",$D$7="Individual"),ROUND(SUM(IF(AJ18="",0,AJ18*'Demo and Services'!CW21),IF(AJ19="",0,AJ19*'Demo and Services'!CW22),IF(AJ20="",0,AJ20*'Demo and Services'!CW23),IF(AJ21="",0,AJ21*'Demo and Services'!CW24),IF(AJ22="",0,AJ22*'Demo and Services'!CW25),IF(AJ23="",0,AJ23*'Demo and Services'!CW26),IF(AJ24="",0,AJ24*'Demo and Services'!CW27),IF(AJ25="",0,AJ25*'Demo and Services'!CW28),IF(AJ26="",0,AJ26*'Demo and Services'!CW29),IF(AJ27="",0,AJ27*'Demo and Services'!CW30),IF(AJ28="",0,AJ28*'Demo and Services'!CW31),IF(AJ29="",0,AJ29*'Demo and Services'!CW32)),0),"")))</f>
        <v/>
      </c>
      <c r="K146" s="318"/>
      <c r="L146" s="317"/>
      <c r="M146" s="316" t="str">
        <f>IF($D$5="Program Budget",ROUND('Demo and Services'!CW33*AJ9,0),IF(AND($D$5="Staff Salary",$D$7="Total"),ROUND(SUM('Demo and Services'!CW33:CW44)*AJ30,0),IF(AND($D$5="Staff Salary",$D$7="Individual"),ROUND(SUM(IF(AJ18="",0,AJ18*'Demo and Services'!CW33),IF(AJ19="",0,AJ19*'Demo and Services'!CW34),IF(AJ20="",0,AJ20*'Demo and Services'!CW35),IF(AJ21="",0,AJ21*'Demo and Services'!CW36),IF(AJ22="",0,AJ22*'Demo and Services'!CW37),IF(AJ23="",0,AJ23*'Demo and Services'!CW38),IF(AJ24="",0,AJ24*'Demo and Services'!CW39),IF(AJ25="",0,AJ25*'Demo and Services'!CW40),IF(AJ26="",0,AJ26*'Demo and Services'!CW41),IF(AJ27="",0,AJ27*'Demo and Services'!CW42),IF(AJ28="",0,AJ28*'Demo and Services'!CW43),IF(AJ29="",0,AJ29*'Demo and Services'!CW44)),0),"")))</f>
        <v/>
      </c>
      <c r="N146" s="316"/>
      <c r="O146" s="316"/>
      <c r="P146" s="316" t="str">
        <f>IF($D$5="Program Budget",ROUND('Demo and Services'!CW45*AJ9,0),IF(AND($D$5="Staff Salary",$D$7="Total"),ROUND(SUM('Demo and Services'!CW45:CW56)*AJ30,0),IF(AND($D$5="Staff Salary",$D$7="Individual"),ROUND(SUM(IF(AJ18="",0,AJ18*'Demo and Services'!CW45),IF(AJ19="",0,AJ19*'Demo and Services'!CW46),IF(AJ20="",0,AJ20*'Demo and Services'!CW47),IF(AJ21="",0,AJ21*'Demo and Services'!CW48),IF(AJ22="",0,AJ22*'Demo and Services'!CW49),IF(AJ23="",0,AJ23*'Demo and Services'!CW50),IF(AJ24="",0,AJ24*'Demo and Services'!CW51),IF(AJ25="",0,AJ25*'Demo and Services'!CW52),IF(AJ26="",0,AJ26*'Demo and Services'!CW53),IF(AJ27="",0,AJ27*'Demo and Services'!CW54),IF(AJ28="",0,AJ28*'Demo and Services'!CW55),IF(AJ29="",0,AJ29*'Demo and Services'!CW56)),0),"")))</f>
        <v/>
      </c>
      <c r="Q146" s="316"/>
      <c r="R146" s="448"/>
      <c r="S146" s="378">
        <f>COUNTIFS('Demo and Services'!$A$9:$A$19,"Period 5 (October – December 2021)",'Demo and Services'!$E$9:$E$19,"new",'Demo and Services'!$CW$9:$CW$19,"&lt;&gt;")</f>
        <v>0</v>
      </c>
      <c r="T146" s="377"/>
      <c r="U146" s="449"/>
      <c r="V146" s="378">
        <f>COUNTIFS('Demo and Services'!$A$9:$A$19,"Period 6 (January – March 2022)",'Demo and Services'!$E$9:$E$19,"new",'Demo and Services'!$CW$9:$CW$19,"&lt;&gt;")</f>
        <v>0</v>
      </c>
      <c r="W146" s="378"/>
      <c r="X146" s="444"/>
      <c r="Y146" s="378">
        <f>COUNTIFS('Demo and Services'!$A$9:$A$19,"Period 7 (April – June 2022)",'Demo and Services'!$E$9:$E$19,"new",'Demo and Services'!$CW$9:$CW$19,"&lt;&gt;")</f>
        <v>0</v>
      </c>
      <c r="Z146" s="378"/>
      <c r="AA146" s="444"/>
      <c r="AB146" s="445">
        <f>COUNTIFS('Demo and Services'!$A$9:$A$19,"Period 8 (July – September 2022)",'Demo and Services'!$E$9:$E$19,"new",'Demo and Services'!$CW$9:$CW$19,"&lt;&gt;")</f>
        <v>0</v>
      </c>
      <c r="AC146" s="445"/>
      <c r="AD146" s="446"/>
      <c r="AE146" s="81"/>
      <c r="CI146"/>
      <c r="CJ146"/>
      <c r="CK146"/>
      <c r="CL146"/>
      <c r="CM146"/>
    </row>
    <row r="147" spans="1:91" s="2" customFormat="1" ht="13.5" customHeight="1" outlineLevel="1" x14ac:dyDescent="0.35">
      <c r="A147" s="68"/>
      <c r="B147" s="454" t="s">
        <v>69</v>
      </c>
      <c r="C147" s="454"/>
      <c r="D147" s="454"/>
      <c r="E147" s="454"/>
      <c r="F147" s="454"/>
      <c r="G147" s="188"/>
      <c r="H147" s="316" t="str">
        <f>IF($D$5="Program Budget",ROUND('Demo and Services'!CX9*AJ9,0),IF(AND($D$5="Staff Salary",$D$7="Total"),ROUND(SUM('Demo and Services'!CX9:CX20)*AJ30,0),IF(AND($D$5="Staff Salary",$D$7="Individual"),ROUND(SUM(IF(AJ18="",0,AJ18*'Demo and Services'!CX9),IF(AJ19="",0,AJ19*'Demo and Services'!CX10),IF(AJ20="",0,AJ20*'Demo and Services'!CX11),IF(AJ21="",0,AJ21*'Demo and Services'!CX12),IF(AJ22="",0,AJ22*'Demo and Services'!CX13),IF(AJ23="",0,AJ23*'Demo and Services'!CX14),IF(AJ24="",0,AJ24*'Demo and Services'!CX15),IF(AJ25="",0,AJ25*'Demo and Services'!CX16),IF(AJ26="",0,AJ26*'Demo and Services'!CX17),IF(AJ27="",0,AJ27*'Demo and Services'!CX18),IF(AJ28="",0,AJ28*'Demo and Services'!CX19),IF(AJ29="",0,AJ29*'Demo and Services'!CX20)),0),"")))</f>
        <v/>
      </c>
      <c r="I147" s="317"/>
      <c r="J147" s="316" t="str">
        <f>IF($D$5="Program Budget",ROUND('Demo and Services'!CX21*AJ9,0),IF(AND($D$5="Staff Salary",$D$7="Total"),ROUND(SUM('Demo and Services'!CX21:CX32)*AJ30,0),IF(AND($D$5="Staff Salary",$D$7="Individual"),ROUND(SUM(IF(AJ18="",0,AJ18*'Demo and Services'!CX21),IF(AJ19="",0,AJ19*'Demo and Services'!CX22),IF(AJ20="",0,AJ20*'Demo and Services'!CX23),IF(AJ21="",0,AJ21*'Demo and Services'!CX24),IF(AJ22="",0,AJ22*'Demo and Services'!CX25),IF(AJ23="",0,AJ23*'Demo and Services'!CX26),IF(AJ24="",0,AJ24*'Demo and Services'!CX27),IF(AJ25="",0,AJ25*'Demo and Services'!CX28),IF(AJ26="",0,AJ26*'Demo and Services'!CX29),IF(AJ27="",0,AJ27*'Demo and Services'!CX30),IF(AJ28="",0,AJ28*'Demo and Services'!CX31),IF(AJ29="",0,AJ29*'Demo and Services'!CX32)),0),"")))</f>
        <v/>
      </c>
      <c r="K147" s="318"/>
      <c r="L147" s="317"/>
      <c r="M147" s="316" t="str">
        <f>IF($D$5="Program Budget",ROUND('Demo and Services'!CX33*AJ9,0),IF(AND($D$5="Staff Salary",$D$7="Total"),ROUND(SUM('Demo and Services'!CX33:CX44)*AJ30,0),IF(AND($D$5="Staff Salary",$D$7="Individual"),ROUND(SUM(IF(AJ18="",0,AJ18*'Demo and Services'!CX33),IF(AJ19="",0,AJ19*'Demo and Services'!CX34),IF(AJ20="",0,AJ20*'Demo and Services'!CX35),IF(AJ21="",0,AJ21*'Demo and Services'!CX36),IF(AJ22="",0,AJ22*'Demo and Services'!CX37),IF(AJ23="",0,AJ23*'Demo and Services'!CX38),IF(AJ24="",0,AJ24*'Demo and Services'!CX39),IF(AJ25="",0,AJ25*'Demo and Services'!CX40),IF(AJ26="",0,AJ26*'Demo and Services'!CX41),IF(AJ27="",0,AJ27*'Demo and Services'!CX42),IF(AJ28="",0,AJ28*'Demo and Services'!CX43),IF(AJ29="",0,AJ29*'Demo and Services'!CX44)),0),"")))</f>
        <v/>
      </c>
      <c r="N147" s="316"/>
      <c r="O147" s="316"/>
      <c r="P147" s="316" t="str">
        <f>IF($D$5="Program Budget",ROUND('Demo and Services'!CX45*AJ9,0),IF(AND($D$5="Staff Salary",$D$7="Total"),ROUND(SUM('Demo and Services'!CX45:CX56)*AJ30,0),IF(AND($D$5="Staff Salary",$D$7="Individual"),ROUND(SUM(IF(AJ18="",0,AJ18*'Demo and Services'!CX45),IF(AJ19="",0,AJ19*'Demo and Services'!CX46),IF(AJ20="",0,AJ20*'Demo and Services'!CX47),IF(AJ21="",0,AJ21*'Demo and Services'!CX48),IF(AJ22="",0,AJ22*'Demo and Services'!CX49),IF(AJ23="",0,AJ23*'Demo and Services'!CX50),IF(AJ24="",0,AJ24*'Demo and Services'!CX51),IF(AJ25="",0,AJ25*'Demo and Services'!CX52),IF(AJ26="",0,AJ26*'Demo and Services'!CX53),IF(AJ27="",0,AJ27*'Demo and Services'!CX54),IF(AJ28="",0,AJ28*'Demo and Services'!CX55),IF(AJ29="",0,AJ29*'Demo and Services'!CX56)),0),"")))</f>
        <v/>
      </c>
      <c r="Q147" s="316"/>
      <c r="R147" s="448"/>
      <c r="S147" s="378">
        <f>COUNTIFS('Demo and Services'!$A$9:$A$19,"Period 5 (October – December 2021)",'Demo and Services'!$E$9:$E$19,"new",'Demo and Services'!$CX$9:$CX$19,"&lt;&gt;")</f>
        <v>0</v>
      </c>
      <c r="T147" s="377"/>
      <c r="U147" s="449"/>
      <c r="V147" s="378">
        <f>COUNTIFS('Demo and Services'!$A$9:$A$19,"Period 6 (January – March 2022)",'Demo and Services'!$E$9:$E$19,"new",'Demo and Services'!$CX$9:$CX$19,"&lt;&gt;")</f>
        <v>0</v>
      </c>
      <c r="W147" s="378"/>
      <c r="X147" s="444"/>
      <c r="Y147" s="378">
        <f>COUNTIFS('Demo and Services'!$A$9:$A$19,"Period 7 (April – June 2022)",'Demo and Services'!$E$9:$E$19,"new",'Demo and Services'!$CX$9:$CX$19,"&lt;&gt;")</f>
        <v>0</v>
      </c>
      <c r="Z147" s="378"/>
      <c r="AA147" s="444"/>
      <c r="AB147" s="445">
        <f>COUNTIFS('Demo and Services'!$A$9:$A$19,"Period 8 (July – September 2022)",'Demo and Services'!$E$9:$E$19,"new",'Demo and Services'!$CX$9:$CX$19,"&lt;&gt;")</f>
        <v>0</v>
      </c>
      <c r="AC147" s="445"/>
      <c r="AD147" s="446"/>
      <c r="AE147" s="81"/>
      <c r="CI147"/>
      <c r="CJ147"/>
      <c r="CK147"/>
      <c r="CL147"/>
      <c r="CM147"/>
    </row>
    <row r="148" spans="1:91" s="2" customFormat="1" ht="13.5" customHeight="1" outlineLevel="1" x14ac:dyDescent="0.35">
      <c r="A148" s="68"/>
      <c r="B148" s="454" t="s">
        <v>69</v>
      </c>
      <c r="C148" s="454"/>
      <c r="D148" s="454"/>
      <c r="E148" s="454"/>
      <c r="F148" s="454"/>
      <c r="G148" s="188"/>
      <c r="H148" s="316" t="str">
        <f>IF($D$5="Program Budget",ROUND('Demo and Services'!CY9*AJ9,0),IF(AND($D$5="Staff Salary",$D$7="Total"),ROUND(SUM('Demo and Services'!CY9:CY20)*AJ30,0),IF(AND($D$5="Staff Salary",$D$7="Individual"),ROUND(SUM(IF(AJ18="",0,AJ18*'Demo and Services'!CY9),IF(AJ19="",0,AJ19*'Demo and Services'!CY10),IF(AJ20="",0,AJ20*'Demo and Services'!CY11),IF(AJ21="",0,AJ21*'Demo and Services'!CY12),IF(AJ22="",0,AJ22*'Demo and Services'!CY13),IF(AJ23="",0,AJ23*'Demo and Services'!CY14),IF(AJ24="",0,AJ24*'Demo and Services'!CY15),IF(AJ25="",0,AJ25*'Demo and Services'!CY16),IF(AJ26="",0,AJ26*'Demo and Services'!CY17),IF(AJ27="",0,AJ27*'Demo and Services'!CY18),IF(AJ28="",0,AJ28*'Demo and Services'!CY19),IF(AJ29="",0,AJ29*'Demo and Services'!CY20)),0),"")))</f>
        <v/>
      </c>
      <c r="I148" s="317"/>
      <c r="J148" s="316" t="str">
        <f>IF($D$5="Program Budget",ROUND('Demo and Services'!CY21*AJ9,0),IF(AND($D$5="Staff Salary",$D$7="Total"),ROUND(SUM('Demo and Services'!CY21:CY32)*AJ30,0),IF(AND($D$5="Staff Salary",$D$7="Individual"),ROUND(SUM(IF(AJ18="",0,AJ18*'Demo and Services'!CY21),IF(AJ19="",0,AJ19*'Demo and Services'!CY22),IF(AJ20="",0,AJ20*'Demo and Services'!CY23),IF(AJ21="",0,AJ21*'Demo and Services'!CY24),IF(AJ22="",0,AJ22*'Demo and Services'!CY25),IF(AJ23="",0,AJ23*'Demo and Services'!CY26),IF(AJ24="",0,AJ24*'Demo and Services'!CY27),IF(AJ25="",0,AJ25*'Demo and Services'!CY28),IF(AJ26="",0,AJ26*'Demo and Services'!CY29),IF(AJ27="",0,AJ27*'Demo and Services'!CY30),IF(AJ28="",0,AJ28*'Demo and Services'!CY31),IF(AJ29="",0,AJ29*'Demo and Services'!CY32)),0),"")))</f>
        <v/>
      </c>
      <c r="K148" s="318"/>
      <c r="L148" s="317"/>
      <c r="M148" s="316" t="str">
        <f>IF($D$5="Program Budget",ROUND('Demo and Services'!CY33*AJ9,0),IF(AND($D$5="Staff Salary",$D$7="Total"),ROUND(SUM('Demo and Services'!CY33:CY44)*AJ30,0),IF(AND($D$5="Staff Salary",$D$7="Individual"),ROUND(SUM(IF(AJ18="",0,AJ18*'Demo and Services'!CY33),IF(AJ19="",0,AJ19*'Demo and Services'!CY34),IF(AJ20="",0,AJ20*'Demo and Services'!CY35),IF(AJ21="",0,AJ21*'Demo and Services'!CY36),IF(AJ22="",0,AJ22*'Demo and Services'!CY37),IF(AJ23="",0,AJ23*'Demo and Services'!CY38),IF(AJ24="",0,AJ24*'Demo and Services'!CY39),IF(AJ25="",0,AJ25*'Demo and Services'!CY40),IF(AJ26="",0,AJ26*'Demo and Services'!CY41),IF(AJ27="",0,AJ27*'Demo and Services'!CY42),IF(AJ28="",0,AJ28*'Demo and Services'!CY43),IF(AJ29="",0,AJ29*'Demo and Services'!CY44)),0),"")))</f>
        <v/>
      </c>
      <c r="N148" s="316"/>
      <c r="O148" s="316"/>
      <c r="P148" s="316" t="str">
        <f>IF($D$5="Program Budget",ROUND('Demo and Services'!CY45*AJ9,0),IF(AND($D$5="Staff Salary",$D$7="Total"),ROUND(SUM('Demo and Services'!CY45:CY56)*AJ30,0),IF(AND($D$5="Staff Salary",$D$7="Individual"),ROUND(SUM(IF(AJ18="",0,AJ18*'Demo and Services'!CY45),IF(AJ19="",0,AJ19*'Demo and Services'!CY46),IF(AJ20="",0,AJ20*'Demo and Services'!CY47),IF(AJ21="",0,AJ21*'Demo and Services'!CY48),IF(AJ22="",0,AJ22*'Demo and Services'!CY49),IF(AJ23="",0,AJ23*'Demo and Services'!CY50),IF(AJ24="",0,AJ24*'Demo and Services'!CY51),IF(AJ25="",0,AJ25*'Demo and Services'!CY52),IF(AJ26="",0,AJ26*'Demo and Services'!CY53),IF(AJ27="",0,AJ27*'Demo and Services'!CY54),IF(AJ28="",0,AJ28*'Demo and Services'!CY55),IF(AJ29="",0,AJ29*'Demo and Services'!CY56)),0),"")))</f>
        <v/>
      </c>
      <c r="Q148" s="316"/>
      <c r="R148" s="448"/>
      <c r="S148" s="378">
        <f>COUNTIFS('Demo and Services'!$A$9:$A$19,"Period 5 (October – December 2021)",'Demo and Services'!$E$9:$E$19,"new",'Demo and Services'!$CY$9:$CY$19,"&lt;&gt;")</f>
        <v>0</v>
      </c>
      <c r="T148" s="377"/>
      <c r="U148" s="449"/>
      <c r="V148" s="378">
        <f>COUNTIFS('Demo and Services'!$A$9:$A$19,"Period 6 (January – March 2022)",'Demo and Services'!$E$9:$E$19,"new",'Demo and Services'!$CY$9:$CY$19,"&lt;&gt;")</f>
        <v>0</v>
      </c>
      <c r="W148" s="378"/>
      <c r="X148" s="444"/>
      <c r="Y148" s="378">
        <f>COUNTIFS('Demo and Services'!$A$9:$A$19,"Period 7 (April – June 2022)",'Demo and Services'!$E$9:$E$19,"new",'Demo and Services'!$CY$9:$CY$19,"&lt;&gt;")</f>
        <v>0</v>
      </c>
      <c r="Z148" s="378"/>
      <c r="AA148" s="444"/>
      <c r="AB148" s="445">
        <f>COUNTIFS('Demo and Services'!$A$9:$A$19,"Period 8 (July – September 2022)",'Demo and Services'!$E$9:$E$19,"new",'Demo and Services'!$CY$9:$CY$19,"&lt;&gt;")</f>
        <v>0</v>
      </c>
      <c r="AC148" s="445"/>
      <c r="AD148" s="446"/>
      <c r="AE148" s="81"/>
      <c r="CI148"/>
      <c r="CJ148"/>
      <c r="CK148"/>
      <c r="CL148"/>
      <c r="CM148"/>
    </row>
    <row r="149" spans="1:91" s="2" customFormat="1" ht="13.5" customHeight="1" outlineLevel="1" x14ac:dyDescent="0.35">
      <c r="A149" s="68"/>
      <c r="B149" s="454" t="s">
        <v>69</v>
      </c>
      <c r="C149" s="454"/>
      <c r="D149" s="454"/>
      <c r="E149" s="454"/>
      <c r="F149" s="454"/>
      <c r="G149" s="188"/>
      <c r="H149" s="316" t="str">
        <f>IF($D$5="Program Budget",ROUND('Demo and Services'!CZ9*AJ9,0),IF(AND($D$5="Staff Salary",$D$7="Total"),ROUND(SUM('Demo and Services'!CZ9:CZ20)*AJ30,0),IF(AND($D$5="Staff Salary",$D$7="Individual"),ROUND(SUM(IF(AJ18="",0,AJ18*'Demo and Services'!CZ9),IF(AJ19="",0,AJ19*'Demo and Services'!CZ10),IF(AJ20="",0,AJ20*'Demo and Services'!CZ11),IF(AJ21="",0,AJ21*'Demo and Services'!CZ12),IF(AJ22="",0,AJ22*'Demo and Services'!CZ13),IF(AJ23="",0,AJ23*'Demo and Services'!CZ14),IF(AJ24="",0,AJ24*'Demo and Services'!CZ15),IF(AJ25="",0,AJ25*'Demo and Services'!CZ16),IF(AJ26="",0,AJ26*'Demo and Services'!CZ17),IF(AJ27="",0,AJ27*'Demo and Services'!CZ18),IF(AJ28="",0,AJ28*'Demo and Services'!CZ19),IF(AJ29="",0,AJ29*'Demo and Services'!CZ20)),0),"")))</f>
        <v/>
      </c>
      <c r="I149" s="317"/>
      <c r="J149" s="316" t="str">
        <f>IF($D$5="Program Budget",ROUND('Demo and Services'!CZ21*AJ9,0),IF(AND($D$5="Staff Salary",$D$7="Total"),ROUND(SUM('Demo and Services'!CZ21:CZ32)*AJ30,0),IF(AND($D$5="Staff Salary",$D$7="Individual"),ROUND(SUM(IF(AJ18="",0,AJ18*'Demo and Services'!CZ21),IF(AJ19="",0,AJ19*'Demo and Services'!CZ22),IF(AJ20="",0,AJ20*'Demo and Services'!CZ23),IF(AJ21="",0,AJ21*'Demo and Services'!CZ24),IF(AJ22="",0,AJ22*'Demo and Services'!CZ25),IF(AJ23="",0,AJ23*'Demo and Services'!CZ26),IF(AJ24="",0,AJ24*'Demo and Services'!CZ27),IF(AJ25="",0,AJ25*'Demo and Services'!CZ28),IF(AJ26="",0,AJ26*'Demo and Services'!CZ29),IF(AJ27="",0,AJ27*'Demo and Services'!CZ30),IF(AJ28="",0,AJ28*'Demo and Services'!CZ31),IF(AJ29="",0,AJ29*'Demo and Services'!CZ32)),0),"")))</f>
        <v/>
      </c>
      <c r="K149" s="318"/>
      <c r="L149" s="317"/>
      <c r="M149" s="316" t="str">
        <f>IF($D$5="Program Budget",ROUND('Demo and Services'!CZ33*AJ9,0),IF(AND($D$5="Staff Salary",$D$7="Total"),ROUND(SUM('Demo and Services'!CZ33:CZ44)*AJ30,0),IF(AND($D$5="Staff Salary",$D$7="Individual"),ROUND(SUM(IF(AJ18="",0,AJ18*'Demo and Services'!CZ33),IF(AJ19="",0,AJ19*'Demo and Services'!CZ34),IF(AJ20="",0,AJ20*'Demo and Services'!CZ35),IF(AJ21="",0,AJ21*'Demo and Services'!CZ36),IF(AJ22="",0,AJ22*'Demo and Services'!CZ37),IF(AJ23="",0,AJ23*'Demo and Services'!CZ38),IF(AJ24="",0,AJ24*'Demo and Services'!CZ39),IF(AJ25="",0,AJ25*'Demo and Services'!CZ40),IF(AJ26="",0,AJ26*'Demo and Services'!CZ41),IF(AJ27="",0,AJ27*'Demo and Services'!CZ42),IF(AJ28="",0,AJ28*'Demo and Services'!CZ43),IF(AJ29="",0,AJ29*'Demo and Services'!CZ44)),0),"")))</f>
        <v/>
      </c>
      <c r="N149" s="316"/>
      <c r="O149" s="316"/>
      <c r="P149" s="316" t="str">
        <f>IF($D$5="Program Budget",ROUND('Demo and Services'!CZ45*AJ9,0),IF(AND($D$5="Staff Salary",$D$7="Total"),ROUND(SUM('Demo and Services'!CZ45:CZ56)*AJ30,0),IF(AND($D$5="Staff Salary",$D$7="Individual"),ROUND(SUM(IF(AJ18="",0,AJ18*'Demo and Services'!CZ45),IF(AJ19="",0,AJ19*'Demo and Services'!CZ46),IF(AJ20="",0,AJ20*'Demo and Services'!CZ47),IF(AJ21="",0,AJ21*'Demo and Services'!CZ48),IF(AJ22="",0,AJ22*'Demo and Services'!CZ49),IF(AJ23="",0,AJ23*'Demo and Services'!CZ50),IF(AJ24="",0,AJ24*'Demo and Services'!CZ51),IF(AJ25="",0,AJ25*'Demo and Services'!CZ52),IF(AJ26="",0,AJ26*'Demo and Services'!CZ53),IF(AJ27="",0,AJ27*'Demo and Services'!CZ54),IF(AJ28="",0,AJ28*'Demo and Services'!CZ55),IF(AJ29="",0,AJ29*'Demo and Services'!CZ56)),0),"")))</f>
        <v/>
      </c>
      <c r="Q149" s="316"/>
      <c r="R149" s="448"/>
      <c r="S149" s="378">
        <f>COUNTIFS('Demo and Services'!$A$9:$A$19,"Period 5 (October – December 2021)",'Demo and Services'!$E$9:$E$19,"new",'Demo and Services'!$CZ$9:$CZ$19,"&lt;&gt;")</f>
        <v>0</v>
      </c>
      <c r="T149" s="377"/>
      <c r="U149" s="449"/>
      <c r="V149" s="378">
        <f>COUNTIFS('Demo and Services'!$A$9:$A$19,"Period 6 (January – March 2022)",'Demo and Services'!$E$9:$E$19,"new",'Demo and Services'!$CZ$9:$CZ$19,"&lt;&gt;")</f>
        <v>0</v>
      </c>
      <c r="W149" s="378"/>
      <c r="X149" s="444"/>
      <c r="Y149" s="378">
        <f>COUNTIFS('Demo and Services'!$A$9:$A$19,"Period 7 (April – June 2022)",'Demo and Services'!$E$9:$E$19,"new",'Demo and Services'!$CZ$9:$CZ$19,"&lt;&gt;")</f>
        <v>0</v>
      </c>
      <c r="Z149" s="378"/>
      <c r="AA149" s="444"/>
      <c r="AB149" s="445">
        <f>COUNTIFS('Demo and Services'!$A$9:$A$19,"Period 8 (July – September 2022)",'Demo and Services'!$E$9:$E$19,"new",'Demo and Services'!$CZ$9:$CZ$19,"&lt;&gt;")</f>
        <v>0</v>
      </c>
      <c r="AC149" s="445"/>
      <c r="AD149" s="446"/>
      <c r="AE149" s="81"/>
      <c r="CI149"/>
      <c r="CJ149"/>
      <c r="CK149"/>
      <c r="CL149"/>
      <c r="CM149"/>
    </row>
    <row r="150" spans="1:91" s="2" customFormat="1" ht="13.5" customHeight="1" outlineLevel="1" x14ac:dyDescent="0.35">
      <c r="A150" s="68"/>
      <c r="B150" s="313" t="s">
        <v>70</v>
      </c>
      <c r="C150" s="313"/>
      <c r="D150" s="313"/>
      <c r="E150" s="313"/>
      <c r="F150" s="313"/>
      <c r="H150" s="316" t="str">
        <f>IF($D$5="Program Budget",ROUND('Demo and Services'!DA9*AJ9,0),IF(AND($D$5="Staff Salary",$D$7="Total"),ROUND(SUM('Demo and Services'!DA9:DA20)*AJ30,0),IF(AND($D$5="Staff Salary",$D$7="Individual"),ROUND(SUM(IF(AJ18="",0,AJ18*'Demo and Services'!DA9),IF(AJ19="",0,AJ19*'Demo and Services'!DA10),IF(AJ20="",0,AJ20*'Demo and Services'!DA11),IF(AJ21="",0,AJ21*'Demo and Services'!DA12),IF(AJ22="",0,AJ22*'Demo and Services'!DA13),IF(AJ23="",0,AJ23*'Demo and Services'!DA14),IF(AJ24="",0,AJ24*'Demo and Services'!DA15),IF(AJ25="",0,AJ25*'Demo and Services'!DA16),IF(AJ26="",0,AJ26*'Demo and Services'!DA17),IF(AJ27="",0,AJ27*'Demo and Services'!DA18),IF(AJ28="",0,AJ28*'Demo and Services'!DA19),IF(AJ29="",0,AJ29*'Demo and Services'!DA20)),0),"")))</f>
        <v/>
      </c>
      <c r="I150" s="317"/>
      <c r="J150" s="316" t="str">
        <f>IF($D$5="Program Budget",ROUND('Demo and Services'!DA21*AJ9,0),IF(AND($D$5="Staff Salary",$D$7="Total"),ROUND(SUM('Demo and Services'!DA21:DA32)*AJ30,0),IF(AND($D$5="Staff Salary",$D$7="Individual"),ROUND(SUM(IF(AJ18="",0,AJ18*'Demo and Services'!DA21),IF(AJ19="",0,AJ19*'Demo and Services'!DA22),IF(AJ20="",0,AJ20*'Demo and Services'!DA23),IF(AJ21="",0,AJ21*'Demo and Services'!DA24),IF(AJ22="",0,AJ22*'Demo and Services'!DA25),IF(AJ23="",0,AJ23*'Demo and Services'!DA26),IF(AJ24="",0,AJ24*'Demo and Services'!DA27),IF(AJ25="",0,AJ25*'Demo and Services'!DA28),IF(AJ26="",0,AJ26*'Demo and Services'!DA29),IF(AJ27="",0,AJ27*'Demo and Services'!DA30),IF(AJ28="",0,AJ28*'Demo and Services'!DA31),IF(AJ29="",0,AJ29*'Demo and Services'!DA32)),0),"")))</f>
        <v/>
      </c>
      <c r="K150" s="318"/>
      <c r="L150" s="317"/>
      <c r="M150" s="316" t="str">
        <f>IF($D$5="Program Budget",ROUND('Demo and Services'!DA33*AJ9,0),IF(AND($D$5="Staff Salary",$D$7="Total"),ROUND(SUM('Demo and Services'!DA33:DA44)*AJ30,0),IF(AND($D$5="Staff Salary",$D$7="Individual"),ROUND(SUM(IF(AJ18="",0,AJ18*'Demo and Services'!DA33),IF(AJ19="",0,AJ19*'Demo and Services'!DA34),IF(AJ20="",0,AJ20*'Demo and Services'!DA35),IF(AJ21="",0,AJ21*'Demo and Services'!DA36),IF(AJ22="",0,AJ22*'Demo and Services'!DA37),IF(AJ23="",0,AJ23*'Demo and Services'!DA38),IF(AJ24="",0,AJ24*'Demo and Services'!DA39),IF(AJ25="",0,AJ25*'Demo and Services'!DA40),IF(AJ26="",0,AJ26*'Demo and Services'!DA41),IF(AJ27="",0,AJ27*'Demo and Services'!DA42),IF(AJ28="",0,AJ28*'Demo and Services'!DA43),IF(AJ29="",0,AJ29*'Demo and Services'!DA44)),0),"")))</f>
        <v/>
      </c>
      <c r="N150" s="316"/>
      <c r="O150" s="316"/>
      <c r="P150" s="316" t="str">
        <f>IF($D$5="Program Budget",ROUND('Demo and Services'!DA45*AJ9,0),IF(AND($D$5="Staff Salary",$D$7="Total"),ROUND(SUM('Demo and Services'!DA45:DA56)*AJ30,0),IF(AND($D$5="Staff Salary",$D$7="Individual"),ROUND(SUM(IF(AJ18="",0,AJ18*'Demo and Services'!DA45),IF(AJ19="",0,AJ19*'Demo and Services'!DA46),IF(AJ20="",0,AJ20*'Demo and Services'!DA47),IF(AJ21="",0,AJ21*'Demo and Services'!DA48),IF(AJ22="",0,AJ22*'Demo and Services'!DA49),IF(AJ23="",0,AJ23*'Demo and Services'!DA50),IF(AJ24="",0,AJ24*'Demo and Services'!DA51),IF(AJ25="",0,AJ25*'Demo and Services'!DA52),IF(AJ26="",0,AJ26*'Demo and Services'!DA53),IF(AJ27="",0,AJ27*'Demo and Services'!DA54),IF(AJ28="",0,AJ28*'Demo and Services'!DA55),IF(AJ29="",0,AJ29*'Demo and Services'!DA56)),0),"")))</f>
        <v/>
      </c>
      <c r="Q150" s="316"/>
      <c r="R150" s="448"/>
      <c r="S150" s="378">
        <f>COUNTIFS('Demo and Services'!$A$9:$A$19,"Period 5 (October – December 2021)",'Demo and Services'!$E$9:$E$19,"new",'Demo and Services'!$DA$9:$DA$19,"&lt;&gt;")</f>
        <v>0</v>
      </c>
      <c r="T150" s="377"/>
      <c r="U150" s="449"/>
      <c r="V150" s="378">
        <f>COUNTIFS('Demo and Services'!$A$9:$A$19,"Period 6 (January – March 2022)",'Demo and Services'!$E$9:$E$19,"new",'Demo and Services'!$DA$9:$DA$19,"&lt;&gt;")</f>
        <v>0</v>
      </c>
      <c r="W150" s="378"/>
      <c r="X150" s="444"/>
      <c r="Y150" s="378">
        <f>COUNTIFS('Demo and Services'!$A$9:$A$19,"Period 7 (April – June 2022)",'Demo and Services'!$E$9:$E$19,"new",'Demo and Services'!$DA$9:$DA$19,"&lt;&gt;")</f>
        <v>0</v>
      </c>
      <c r="Z150" s="378"/>
      <c r="AA150" s="444"/>
      <c r="AB150" s="445">
        <f>COUNTIFS('Demo and Services'!$A$9:$A$19,"Period 8 (July – September 2022)",'Demo and Services'!$E$9:$E$19,"new",'Demo and Services'!$DA$9:$DA$19,"&lt;&gt;")</f>
        <v>0</v>
      </c>
      <c r="AC150" s="445"/>
      <c r="AD150" s="446"/>
      <c r="AE150" s="81"/>
      <c r="CI150"/>
      <c r="CJ150"/>
      <c r="CK150"/>
      <c r="CL150"/>
      <c r="CM150"/>
    </row>
    <row r="151" spans="1:91" s="2" customFormat="1" ht="13.5" customHeight="1" outlineLevel="1" thickBot="1" x14ac:dyDescent="0.4">
      <c r="A151" s="68"/>
      <c r="B151" s="457" t="s">
        <v>71</v>
      </c>
      <c r="C151" s="457"/>
      <c r="D151" s="457"/>
      <c r="E151" s="457"/>
      <c r="F151" s="457"/>
      <c r="G151" s="190"/>
      <c r="H151" s="414" t="str">
        <f>IF($D$5="Program Budget",ROUND('Demo and Services'!DB9*AJ9,0),IF(AND($D$5="Staff Salary",$D$7="Total"),ROUND(SUM('Demo and Services'!DB9:DB20)*AJ30,0),IF(AND($D$5="Staff Salary",$D$7="Individual"),ROUND(SUM(IF(AJ18="",0,AJ18*'Demo and Services'!DB9),IF(AJ19="",0,AJ19*'Demo and Services'!DB10),IF(AJ20="",0,AJ20*'Demo and Services'!DB11),IF(AJ21="",0,AJ21*'Demo and Services'!DB12),IF(AJ22="",0,AJ22*'Demo and Services'!DB13),IF(AJ23="",0,AJ23*'Demo and Services'!DB14),IF(AJ24="",0,AJ24*'Demo and Services'!DB15),IF(AJ25="",0,AJ25*'Demo and Services'!DB16),IF(AJ26="",0,AJ26*'Demo and Services'!DB17),IF(AJ27="",0,AJ27*'Demo and Services'!DB18),IF(AJ28="",0,AJ28*'Demo and Services'!DB19),IF(AJ29="",0,AJ29*'Demo and Services'!DB20)),0),"")))</f>
        <v/>
      </c>
      <c r="I151" s="458"/>
      <c r="J151" s="414" t="str">
        <f>IF($D$5="Program Budget",ROUND('Demo and Services'!DB21*AJ9,0),IF(AND($D$5="Staff Salary",$D$7="Total"),ROUND(SUM('Demo and Services'!DB21:DB32)*AJ30,0),IF(AND($D$5="Staff Salary",$D$7="Individual"),ROUND(SUM(IF(AJ18="",0,AJ18*'Demo and Services'!DB21),IF(AJ19="",0,AJ19*'Demo and Services'!DB22),IF(AJ20="",0,AJ20*'Demo and Services'!DB23),IF(AJ21="",0,AJ21*'Demo and Services'!DB24),IF(AJ22="",0,AJ22*'Demo and Services'!DB25),IF(AJ23="",0,AJ23*'Demo and Services'!DB26),IF(AJ24="",0,AJ24*'Demo and Services'!DB27),IF(AJ25="",0,AJ25*'Demo and Services'!DB28),IF(AJ26="",0,AJ26*'Demo and Services'!DB29),IF(AJ27="",0,AJ27*'Demo and Services'!DB30),IF(AJ28="",0,AJ28*'Demo and Services'!DB31),IF(AJ29="",0,AJ29*'Demo and Services'!DB32)),0),"")))</f>
        <v/>
      </c>
      <c r="K151" s="415"/>
      <c r="L151" s="458"/>
      <c r="M151" s="414" t="str">
        <f>IF($D$5="Program Budget",ROUND('Demo and Services'!DB33*AJ9,0),IF(AND($D$5="Staff Salary",$D$7="Total"),ROUND(SUM('Demo and Services'!DB33:DB44)*AJ30,0),IF(AND($D$5="Staff Salary",$D$7="Individual"),ROUND(SUM(IF(AJ18="",0,AJ18*'Demo and Services'!DB33),IF(AJ19="",0,AJ19*'Demo and Services'!DB34),IF(AJ20="",0,AJ20*'Demo and Services'!DB35),IF(AJ21="",0,AJ21*'Demo and Services'!DB36),IF(AJ22="",0,AJ22*'Demo and Services'!DB37),IF(AJ23="",0,AJ23*'Demo and Services'!DB38),IF(AJ24="",0,AJ24*'Demo and Services'!DB39),IF(AJ25="",0,AJ25*'Demo and Services'!DB40),IF(AJ26="",0,AJ26*'Demo and Services'!DB41),IF(AJ27="",0,AJ27*'Demo and Services'!DB42),IF(AJ28="",0,AJ28*'Demo and Services'!DB43),IF(AJ29="",0,AJ29*'Demo and Services'!DB44)),0),"")))</f>
        <v/>
      </c>
      <c r="N151" s="414"/>
      <c r="O151" s="459"/>
      <c r="P151" s="414" t="str">
        <f>IF($D$5="Program Budget",ROUND('Demo and Services'!DB45*AJ9,0),IF(AND($D$5="Staff Salary",$D$7="Total"),ROUND(SUM('Demo and Services'!DB45:DB56)*AJ30,0),IF(AND($D$5="Staff Salary",$D$7="Individual"),ROUND(SUM(IF(AJ18="",0,AJ18*'Demo and Services'!DB45),IF(AJ19="",0,AJ19*'Demo and Services'!DB46),IF(AJ20="",0,AJ20*'Demo and Services'!DB47),IF(AJ21="",0,AJ21*'Demo and Services'!DB48),IF(AJ22="",0,AJ22*'Demo and Services'!DB49),IF(AJ23="",0,AJ23*'Demo and Services'!DB50),IF(AJ24="",0,AJ24*'Demo and Services'!DB51),IF(AJ25="",0,AJ25*'Demo and Services'!DB52),IF(AJ26="",0,AJ26*'Demo and Services'!DB53),IF(AJ27="",0,AJ27*'Demo and Services'!DB54),IF(AJ28="",0,AJ28*'Demo and Services'!DB55),IF(AJ29="",0,AJ29*'Demo and Services'!DB56)),0),"")))</f>
        <v/>
      </c>
      <c r="Q151" s="414"/>
      <c r="R151" s="459"/>
      <c r="S151" s="416">
        <f>COUNTIFS('Demo and Services'!$A$9:$A$19,"Period 5 (October – December 2021)",'Demo and Services'!$E$9:$E$19,"new",'Demo and Services'!$DB$9:$DB$19,"&lt;&gt;")</f>
        <v>0</v>
      </c>
      <c r="T151" s="417"/>
      <c r="U151" s="460"/>
      <c r="V151" s="416">
        <f>COUNTIFS('Demo and Services'!$A$9:$A$19,"Period 6 (January – March 2022)",'Demo and Services'!$E$9:$E$19,"new",'Demo and Services'!$DB$9:$DB$19,"&lt;&gt;")</f>
        <v>0</v>
      </c>
      <c r="W151" s="416"/>
      <c r="X151" s="461"/>
      <c r="Y151" s="416">
        <f>COUNTIFS('Demo and Services'!$A$9:$A$19,"Period 7 (April – June 2022)",'Demo and Services'!$E$9:$E$19,"new",'Demo and Services'!$DB$9:$DB$19,"&lt;&gt;")</f>
        <v>0</v>
      </c>
      <c r="Z151" s="416"/>
      <c r="AA151" s="461"/>
      <c r="AB151" s="455">
        <f>COUNTIFS('Demo and Services'!$A$9:$A$19,"Period 8 (July – September 2022)",'Demo and Services'!$E$9:$E$19,"new",'Demo and Services'!$DB$9:$DB$19,"&lt;&gt;")</f>
        <v>0</v>
      </c>
      <c r="AC151" s="455"/>
      <c r="AD151" s="456"/>
      <c r="AE151" s="81"/>
      <c r="CI151"/>
      <c r="CJ151"/>
      <c r="CK151"/>
      <c r="CL151"/>
      <c r="CM151"/>
    </row>
    <row r="152" spans="1:91" s="2" customFormat="1" ht="15" customHeight="1" outlineLevel="1" thickBot="1" x14ac:dyDescent="0.4">
      <c r="A152" s="68"/>
      <c r="B152" s="121"/>
      <c r="C152" s="121"/>
      <c r="D152" s="121"/>
      <c r="E152" s="121"/>
      <c r="F152" s="442" t="s">
        <v>59</v>
      </c>
      <c r="G152" s="442"/>
      <c r="H152" s="375" t="e">
        <f>H24-SUM(H137:I141,H143:I151)</f>
        <v>#VALUE!</v>
      </c>
      <c r="I152" s="375"/>
      <c r="J152" s="375" t="e">
        <f>J24-SUM(J137:L141,J143:L151)</f>
        <v>#VALUE!</v>
      </c>
      <c r="K152" s="375"/>
      <c r="L152" s="375"/>
      <c r="M152" s="375" t="e">
        <f>M24-SUM(M137:O141,M143:O151)</f>
        <v>#VALUE!</v>
      </c>
      <c r="N152" s="375"/>
      <c r="O152" s="375"/>
      <c r="P152" s="375" t="e">
        <f>P24-SUM(P137:R141,P143:R151)</f>
        <v>#VALUE!</v>
      </c>
      <c r="Q152" s="375"/>
      <c r="R152" s="375"/>
      <c r="S152" s="362">
        <f>S24-SUM(S137:U141,S143:U151)</f>
        <v>0</v>
      </c>
      <c r="T152" s="362"/>
      <c r="U152" s="362"/>
      <c r="V152" s="362">
        <f>V24-SUM(V137:X141,V143:X151)</f>
        <v>0</v>
      </c>
      <c r="W152" s="362"/>
      <c r="X152" s="362"/>
      <c r="Y152" s="362">
        <f>Y24-SUM(Y137:AA141,Y143:AA151)</f>
        <v>0</v>
      </c>
      <c r="Z152" s="362"/>
      <c r="AA152" s="362"/>
      <c r="AB152" s="362">
        <f>AB24-SUM(AB137:AD141,AB143:AD151)</f>
        <v>0</v>
      </c>
      <c r="AC152" s="362"/>
      <c r="AD152" s="362"/>
    </row>
    <row r="153" spans="1:91" s="2" customFormat="1" ht="13.5" customHeight="1" x14ac:dyDescent="0.35">
      <c r="A153" s="68"/>
      <c r="B153" s="121"/>
      <c r="C153" s="121"/>
      <c r="D153" s="121"/>
      <c r="E153" s="121"/>
      <c r="F153" s="443"/>
      <c r="G153" s="443"/>
      <c r="H153" s="375"/>
      <c r="I153" s="375"/>
      <c r="J153" s="376"/>
      <c r="K153" s="376"/>
      <c r="L153" s="376"/>
      <c r="M153" s="376"/>
      <c r="N153" s="376"/>
      <c r="O153" s="376"/>
      <c r="P153" s="376"/>
      <c r="Q153" s="376"/>
      <c r="R153" s="376"/>
      <c r="S153" s="363"/>
      <c r="T153" s="363"/>
      <c r="U153" s="363"/>
      <c r="V153" s="363"/>
      <c r="W153" s="363"/>
      <c r="X153" s="363"/>
      <c r="Y153" s="363"/>
      <c r="Z153" s="363"/>
      <c r="AA153" s="363"/>
      <c r="AB153" s="363"/>
      <c r="AC153" s="363"/>
      <c r="AD153" s="363"/>
      <c r="CI153"/>
      <c r="CJ153"/>
      <c r="CK153"/>
      <c r="CL153"/>
      <c r="CM153"/>
    </row>
    <row r="154" spans="1:91" s="2" customFormat="1" ht="13.5" customHeight="1" thickBot="1" x14ac:dyDescent="0.4">
      <c r="A154" s="68"/>
      <c r="B154" s="121"/>
      <c r="C154" s="121"/>
      <c r="D154" s="121"/>
      <c r="E154" s="121"/>
      <c r="F154" s="121"/>
      <c r="G154" s="121"/>
      <c r="I154" s="120"/>
      <c r="J154" s="120"/>
      <c r="Z154" s="191"/>
      <c r="AC154" s="191"/>
      <c r="CI154"/>
      <c r="CJ154"/>
      <c r="CK154"/>
      <c r="CL154"/>
      <c r="CM154"/>
    </row>
    <row r="155" spans="1:91" s="2" customFormat="1" ht="19.399999999999999" customHeight="1" thickBot="1" x14ac:dyDescent="0.4">
      <c r="A155" s="68"/>
      <c r="B155" s="192" t="s">
        <v>72</v>
      </c>
      <c r="C155" s="193"/>
      <c r="D155" s="193"/>
      <c r="E155" s="193"/>
      <c r="F155" s="193"/>
      <c r="G155" s="193"/>
      <c r="H155" s="193"/>
      <c r="I155" s="193"/>
      <c r="J155" s="193"/>
      <c r="K155" s="193"/>
      <c r="L155" s="193"/>
      <c r="M155" s="193"/>
      <c r="N155" s="193"/>
      <c r="O155" s="193"/>
      <c r="P155" s="193"/>
      <c r="Q155" s="193"/>
      <c r="R155" s="193"/>
      <c r="S155" s="193"/>
      <c r="T155" s="193"/>
      <c r="U155" s="193"/>
      <c r="V155" s="193"/>
      <c r="W155" s="193"/>
      <c r="X155" s="193"/>
      <c r="Y155" s="193"/>
      <c r="Z155" s="193"/>
      <c r="AA155" s="193"/>
      <c r="AB155" s="193"/>
      <c r="AC155" s="193"/>
      <c r="AD155" s="194"/>
      <c r="AE155" s="81"/>
      <c r="CI155"/>
      <c r="CJ155"/>
      <c r="CK155"/>
      <c r="CL155"/>
      <c r="CM155"/>
    </row>
    <row r="156" spans="1:91" s="2" customFormat="1" ht="13.5" customHeight="1" outlineLevel="1" x14ac:dyDescent="0.35">
      <c r="A156" s="68"/>
      <c r="B156" s="434" t="s">
        <v>37</v>
      </c>
      <c r="C156" s="435"/>
      <c r="D156" s="435"/>
      <c r="E156" s="435"/>
      <c r="F156" s="435"/>
      <c r="G156" s="436"/>
      <c r="H156" s="440" t="s">
        <v>61</v>
      </c>
      <c r="I156" s="440"/>
      <c r="J156" s="440"/>
      <c r="K156" s="440"/>
      <c r="L156" s="440"/>
      <c r="M156" s="440"/>
      <c r="N156" s="440"/>
      <c r="O156" s="440"/>
      <c r="P156" s="440"/>
      <c r="Q156" s="440"/>
      <c r="R156" s="440"/>
      <c r="S156" s="178"/>
      <c r="T156" s="463" t="s">
        <v>62</v>
      </c>
      <c r="U156" s="463"/>
      <c r="V156" s="463"/>
      <c r="W156" s="463"/>
      <c r="X156" s="463"/>
      <c r="Y156" s="463"/>
      <c r="Z156" s="463"/>
      <c r="AA156" s="463"/>
      <c r="AB156" s="463"/>
      <c r="AC156" s="463"/>
      <c r="AD156" s="464"/>
      <c r="AE156" s="81"/>
      <c r="CI156"/>
      <c r="CJ156"/>
      <c r="CK156"/>
      <c r="CL156"/>
      <c r="CM156"/>
    </row>
    <row r="157" spans="1:91" s="2" customFormat="1" ht="13.5" customHeight="1" outlineLevel="1" x14ac:dyDescent="0.35">
      <c r="A157" s="68"/>
      <c r="B157" s="437"/>
      <c r="C157" s="438"/>
      <c r="D157" s="438"/>
      <c r="E157" s="438"/>
      <c r="F157" s="438"/>
      <c r="G157" s="439"/>
      <c r="H157" s="423" t="s">
        <v>2</v>
      </c>
      <c r="I157" s="423"/>
      <c r="J157" s="423" t="s">
        <v>3</v>
      </c>
      <c r="K157" s="423"/>
      <c r="L157" s="423"/>
      <c r="M157" s="423" t="s">
        <v>4</v>
      </c>
      <c r="N157" s="423"/>
      <c r="O157" s="423"/>
      <c r="P157" s="423" t="s">
        <v>5</v>
      </c>
      <c r="Q157" s="423"/>
      <c r="R157" s="424"/>
      <c r="S157" s="425" t="s">
        <v>27</v>
      </c>
      <c r="T157" s="426"/>
      <c r="U157" s="426"/>
      <c r="V157" s="423" t="s">
        <v>28</v>
      </c>
      <c r="W157" s="423"/>
      <c r="X157" s="423"/>
      <c r="Y157" s="423" t="s">
        <v>29</v>
      </c>
      <c r="Z157" s="423"/>
      <c r="AA157" s="423"/>
      <c r="AB157" s="423" t="s">
        <v>30</v>
      </c>
      <c r="AC157" s="423"/>
      <c r="AD157" s="427"/>
      <c r="AE157" s="81"/>
      <c r="CI157"/>
      <c r="CJ157"/>
      <c r="CK157"/>
      <c r="CL157"/>
      <c r="CM157"/>
    </row>
    <row r="158" spans="1:91" s="2" customFormat="1" ht="13.5" customHeight="1" outlineLevel="1" x14ac:dyDescent="0.35">
      <c r="A158" s="68"/>
      <c r="B158" s="462" t="s">
        <v>73</v>
      </c>
      <c r="C158" s="462"/>
      <c r="D158" s="462"/>
      <c r="E158" s="195"/>
      <c r="F158" s="195"/>
      <c r="G158" s="179"/>
      <c r="H158" s="429" t="str">
        <f>IF($D$5="Program Budget",ROUND('Demo and Services'!DC9*AJ9,0),IF(AND($D$5="Staff Salary",$D$7="Total"),ROUND(SUM('Demo and Services'!DC9:DC20)*AJ30,0),IF(AND($D$5="Staff Salary",$D$7="Individual"),ROUND(SUM(IF(AJ18="",0,AJ18*'Demo and Services'!DC9),IF(AJ19="",0,AJ19*'Demo and Services'!DC10),IF(AJ20="",0,AJ20*'Demo and Services'!DC11),IF(AJ21="",0,AJ21*'Demo and Services'!DC12),IF(AJ22="",0,AJ22*'Demo and Services'!DC13),IF(AJ23="",0,AJ23*'Demo and Services'!DC14),IF(AJ24="",0,AJ24*'Demo and Services'!DC15),IF(AJ25="",0,AJ25*'Demo and Services'!DC16),IF(AJ26="",0,AJ26*'Demo and Services'!DC17),IF(AJ27="",0,AJ27*'Demo and Services'!DC18),IF(AJ28="",0,AJ28*'Demo and Services'!DC19),IF(AJ29="",0,AJ29*'Demo and Services'!DC20)),0),"")))</f>
        <v/>
      </c>
      <c r="I158" s="430"/>
      <c r="J158" s="316" t="str">
        <f>IF($D$5="Program Budget",ROUND('Demo and Services'!DC21*AJ9,0),IF(AND($D$5="Staff Salary",$D$7="Total"),ROUND(SUM('Demo and Services'!DC21:DC32)*AJ30,0),IF(AND($D$5="Staff Salary",$D$7="Individual"),ROUND(SUM(IF(AJ18="",0,AJ18*'Demo and Services'!DC21),IF(AJ19="",0,AJ19*'Demo and Services'!DC22),IF(AJ20="",0,AJ20*'Demo and Services'!DC23),IF(AJ21="",0,AJ21*'Demo and Services'!DC24),IF(AJ22="",0,AJ22*'Demo and Services'!DC25),IF(AJ23="",0,AJ23*'Demo and Services'!DC26),IF(AJ24="",0,AJ24*'Demo and Services'!DC27),IF(AJ25="",0,AJ25*'Demo and Services'!DC28),IF(AJ26="",0,AJ26*'Demo and Services'!DC29),IF(AJ27="",0,AJ27*'Demo and Services'!DC30),IF(AJ28="",0,AJ28*'Demo and Services'!DC31),IF(AJ29="",0,AJ29*'Demo and Services'!DC32)),0),"")))</f>
        <v/>
      </c>
      <c r="K158" s="316"/>
      <c r="L158" s="448"/>
      <c r="M158" s="429" t="str">
        <f>IF($D$5="Program Budget",ROUND('Demo and Services'!DC33*AJ9,0),IF(AND($D$5="Staff Salary",$D$7="Total"),ROUND(SUM('Demo and Services'!DC33:DC44)*AJ30,0),IF(AND($D$5="Staff Salary",$D$7="Individual"),ROUND(SUM(IF(AJ18="",0,AJ18*'Demo and Services'!DC33),IF(AJ19="",0,AJ19*'Demo and Services'!DC34),IF(AJ20="",0,AJ20*'Demo and Services'!DC35),IF(AJ21="",0,AJ21*'Demo and Services'!DC36),IF(AJ22="",0,AJ22*'Demo and Services'!DC37),IF(AJ23="",0,AJ23*'Demo and Services'!DC38),IF(AJ24="",0,AJ24*'Demo and Services'!DC39),IF(AJ25="",0,AJ25*'Demo and Services'!DC40),IF(AJ26="",0,AJ26*'Demo and Services'!DC41),IF(AJ27="",0,AJ27*'Demo and Services'!DC42),IF(AJ28="",0,AJ28*'Demo and Services'!DC43),IF(AJ29="",0,AJ29*'Demo and Services'!DC44)),0),"")))</f>
        <v/>
      </c>
      <c r="N158" s="429"/>
      <c r="O158" s="429"/>
      <c r="P158" s="429" t="str">
        <f>IF($D$5="Program Budget",ROUND('Demo and Services'!DC45*AJ9,0),IF(AND($D$5="Staff Salary",$D$7="Total"),ROUND(SUM('Demo and Services'!DC45:DC56)*AJ30,0),IF(AND($D$5="Staff Salary",$D$7="Individual"),ROUND(SUM(IF(AJ18="",0,AJ18*'Demo and Services'!DC45),IF(AJ19="",0,AJ19*'Demo and Services'!DC46),IF(AJ20="",0,AJ20*'Demo and Services'!DC47),IF(AJ21="",0,AJ21*'Demo and Services'!DC48),IF(AJ22="",0,AJ22*'Demo and Services'!DC49),IF(AJ23="",0,AJ23*'Demo and Services'!DC50),IF(AJ24="",0,AJ24*'Demo and Services'!DC51),IF(AJ25="",0,AJ25*'Demo and Services'!DC52),IF(AJ26="",0,AJ26*'Demo and Services'!DC53),IF(AJ27="",0,AJ27*'Demo and Services'!DC54),IF(AJ28="",0,AJ28*'Demo and Services'!DC55),IF(AJ29="",0,AJ29*'Demo and Services'!DC56)),0),"")))</f>
        <v/>
      </c>
      <c r="Q158" s="429"/>
      <c r="R158" s="431"/>
      <c r="S158" s="410">
        <f>COUNTIFS('Demo and Services'!$A$9:$A$19,"Period 5 (October – December 2021)",'Demo and Services'!$E$9:$E$19,"new",'Demo and Services'!$DC$9:$DC$19,"&lt;&gt;")</f>
        <v>0</v>
      </c>
      <c r="T158" s="410"/>
      <c r="U158" s="410"/>
      <c r="V158" s="409">
        <f>COUNTIFS('Demo and Services'!$A$9:$A$19,"Period 6 (January – March 2022)",'Demo and Services'!$E$9:$E$19,"new",'Demo and Services'!$DC$9:$DC$19,"&lt;&gt;")</f>
        <v>0</v>
      </c>
      <c r="W158" s="409"/>
      <c r="X158" s="450"/>
      <c r="Y158" s="409">
        <f>COUNTIFS('Demo and Services'!$A$9:$A$19,"Period 7 (April – June 2022)",'Demo and Services'!$E$9:$E$19,"new",'Demo and Services'!$DC$9:$DC$19,"&lt;&gt;")</f>
        <v>0</v>
      </c>
      <c r="Z158" s="409"/>
      <c r="AA158" s="409"/>
      <c r="AB158" s="451">
        <f>COUNTIFS('Demo and Services'!$A$9:$A$19,"Period 8 (July – September 2022)",'Demo and Services'!$E$9:$E$19,"new",'Demo and Services'!$DC$9:$DC$19,"&lt;&gt;")</f>
        <v>0</v>
      </c>
      <c r="AC158" s="451"/>
      <c r="AD158" s="452"/>
      <c r="AE158" s="81"/>
      <c r="CI158"/>
      <c r="CJ158"/>
      <c r="CK158"/>
      <c r="CL158"/>
      <c r="CM158"/>
    </row>
    <row r="159" spans="1:91" s="2" customFormat="1" ht="13.5" customHeight="1" outlineLevel="1" x14ac:dyDescent="0.35">
      <c r="A159" s="68"/>
      <c r="B159" s="465" t="s">
        <v>74</v>
      </c>
      <c r="C159" s="465"/>
      <c r="D159" s="465"/>
      <c r="H159" s="316" t="str">
        <f>IF($D$5="Program Budget",ROUND('Demo and Services'!DD9*AJ9,0),IF(AND($D$5="Staff Salary",$D$7="Total"),ROUND(SUM('Demo and Services'!DD9:DD20)*AJ30,0),IF(AND($D$5="Staff Salary",$D$7="Individual"),ROUND(SUM(IF(AJ18="",0,AJ18*'Demo and Services'!DD9),IF(AJ19="",0,AJ19*'Demo and Services'!DD10),IF(AJ20="",0,AJ20*'Demo and Services'!DD11),IF(AJ21="",0,AJ21*'Demo and Services'!DD12),IF(AJ22="",0,AJ22*'Demo and Services'!DD13),IF(AJ23="",0,AJ23*'Demo and Services'!DD14),IF(AJ24="",0,AJ24*'Demo and Services'!DD15),IF(AJ25="",0,AJ25*'Demo and Services'!DD16),IF(AJ26="",0,AJ26*'Demo and Services'!DD17),IF(AJ27="",0,AJ27*'Demo and Services'!DD18),IF(AJ28="",0,AJ28*'Demo and Services'!DD19),IF(AJ29="",0,AJ29*'Demo and Services'!DD20)),0),"")))</f>
        <v/>
      </c>
      <c r="I159" s="317"/>
      <c r="J159" s="316" t="str">
        <f>IF($D$5="Program Budget",ROUND('Demo and Services'!DD21*AJ9,0),IF(AND($D$5="Staff Salary",$D$7="Total"),ROUND(SUM('Demo and Services'!DD21:DD32)*AJ30,0),IF(AND($D$5="Staff Salary",$D$7="Individual"),ROUND(SUM(IF(AJ18="",0,AJ18*'Demo and Services'!DD21),IF(AJ19="",0,AJ19*'Demo and Services'!DD22),IF(AJ20="",0,AJ20*'Demo and Services'!DD23),IF(AJ21="",0,AJ21*'Demo and Services'!DD24),IF(AJ22="",0,AJ22*'Demo and Services'!DD25),IF(AJ23="",0,AJ23*'Demo and Services'!DD26),IF(AJ24="",0,AJ24*'Demo and Services'!DD27),IF(AJ25="",0,AJ25*'Demo and Services'!DD28),IF(AJ26="",0,AJ26*'Demo and Services'!DD29),IF(AJ27="",0,AJ27*'Demo and Services'!DD30),IF(AJ28="",0,AJ28*'Demo and Services'!DD31),IF(AJ29="",0,AJ29*'Demo and Services'!DD32)),0),"")))</f>
        <v/>
      </c>
      <c r="K159" s="318"/>
      <c r="L159" s="317"/>
      <c r="M159" s="316" t="str">
        <f>IF($D$5="Program Budget",ROUND('Demo and Services'!DD33*AJ9,0),IF(AND($D$5="Staff Salary",$D$7="Total"),ROUND(SUM('Demo and Services'!DD33:DD44)*AJ30,0),IF(AND($D$5="Staff Salary",$D$7="Individual"),ROUND(SUM(IF(AJ18="",0,AJ18*'Demo and Services'!DD33),IF(AJ19="",0,AJ19*'Demo and Services'!DD34),IF(AJ20="",0,AJ20*'Demo and Services'!DD35),IF(AJ21="",0,AJ21*'Demo and Services'!DD36),IF(AJ22="",0,AJ22*'Demo and Services'!DD37),IF(AJ23="",0,AJ23*'Demo and Services'!DD38),IF(AJ24="",0,AJ24*'Demo and Services'!DD39),IF(AJ25="",0,AJ25*'Demo and Services'!DD40),IF(AJ26="",0,AJ26*'Demo and Services'!DD41),IF(AJ27="",0,AJ27*'Demo and Services'!DD42),IF(AJ28="",0,AJ28*'Demo and Services'!DD43),IF(AJ29="",0,AJ29*'Demo and Services'!DD44)),0),"")))</f>
        <v/>
      </c>
      <c r="N159" s="316"/>
      <c r="O159" s="316"/>
      <c r="P159" s="316" t="str">
        <f>IF($D$5="Program Budget",ROUND('Demo and Services'!DD45*AJ9,0),IF(AND($D$5="Staff Salary",$D$7="Total"),ROUND(SUM('Demo and Services'!DD45:DD56)*AJ30,0),IF(AND($D$5="Staff Salary",$D$7="Individual"),ROUND(SUM(IF(AJ18="",0,AJ18*'Demo and Services'!DD45),IF(AJ19="",0,AJ19*'Demo and Services'!DD46),IF(AJ20="",0,AJ20*'Demo and Services'!DD47),IF(AJ21="",0,AJ21*'Demo and Services'!DD48),IF(AJ22="",0,AJ22*'Demo and Services'!DD49),IF(AJ23="",0,AJ23*'Demo and Services'!DD50),IF(AJ24="",0,AJ24*'Demo and Services'!DD51),IF(AJ25="",0,AJ25*'Demo and Services'!DD52),IF(AJ26="",0,AJ26*'Demo and Services'!DD53),IF(AJ27="",0,AJ27*'Demo and Services'!DD54),IF(AJ28="",0,AJ28*'Demo and Services'!DD55),IF(AJ29="",0,AJ29*'Demo and Services'!DD56)),0),"")))</f>
        <v/>
      </c>
      <c r="Q159" s="316"/>
      <c r="R159" s="448"/>
      <c r="S159" s="378">
        <f>COUNTIFS('Demo and Services'!$A$9:$A$19,"Period 5 (October – December 2021)",'Demo and Services'!$E$9:$E$19,"new",'Demo and Services'!$DD$9:$DD$19,"&lt;&gt;")</f>
        <v>0</v>
      </c>
      <c r="T159" s="377"/>
      <c r="U159" s="449"/>
      <c r="V159" s="378">
        <f>COUNTIFS('Demo and Services'!$A$9:$A$19,"Period 6 (January – March 2022)",'Demo and Services'!$E$9:$E$19,"new",'Demo and Services'!$DD$9:$DD$19,"&lt;&gt;")</f>
        <v>0</v>
      </c>
      <c r="W159" s="378"/>
      <c r="X159" s="444"/>
      <c r="Y159" s="378">
        <f>COUNTIFS('Demo and Services'!$A$9:$A$19,"Period 7 (April – June 2022)",'Demo and Services'!$E$9:$E$19,"new",'Demo and Services'!$DD$9:$DD$19,"&lt;&gt;")</f>
        <v>0</v>
      </c>
      <c r="Z159" s="378"/>
      <c r="AA159" s="444"/>
      <c r="AB159" s="445">
        <f>COUNTIFS('Demo and Services'!$A$9:$A$19,"Period 8 (July – September 2022)",'Demo and Services'!$E$9:$E$19,"new",'Demo and Services'!$DD$9:$DD$19,"&lt;&gt;")</f>
        <v>0</v>
      </c>
      <c r="AC159" s="445"/>
      <c r="AD159" s="446"/>
      <c r="AE159" s="81"/>
      <c r="CI159"/>
      <c r="CJ159"/>
      <c r="CK159"/>
      <c r="CL159"/>
      <c r="CM159"/>
    </row>
    <row r="160" spans="1:91" s="2" customFormat="1" ht="13.5" customHeight="1" outlineLevel="1" x14ac:dyDescent="0.35">
      <c r="A160" s="68"/>
      <c r="B160" s="465" t="s">
        <v>75</v>
      </c>
      <c r="C160" s="465"/>
      <c r="D160" s="465"/>
      <c r="H160" s="316" t="str">
        <f>IF($D$5="Program Budget",ROUND('Demo and Services'!DE9*AJ9,0),IF(AND($D$5="Staff Salary",$D$7="Total"),ROUND(SUM('Demo and Services'!DE9:DE20)*AJ30,0),IF(AND($D$5="Staff Salary",$D$7="Individual"),ROUND(SUM(IF(AJ18="",0,AJ18*'Demo and Services'!DE9),IF(AJ19="",0,AJ19*'Demo and Services'!DE10),IF(AJ20="",0,AJ20*'Demo and Services'!DE11),IF(AJ21="",0,AJ21*'Demo and Services'!DE12),IF(AJ22="",0,AJ22*'Demo and Services'!DE13),IF(AJ23="",0,AJ23*'Demo and Services'!DE14),IF(AJ24="",0,AJ24*'Demo and Services'!DE15),IF(AJ25="",0,AJ25*'Demo and Services'!DE16),IF(AJ26="",0,AJ26*'Demo and Services'!DE17),IF(AJ27="",0,AJ27*'Demo and Services'!DE18),IF(AJ28="",0,AJ28*'Demo and Services'!DE19),IF(AJ29="",0,AJ29*'Demo and Services'!DE20)),0),"")))</f>
        <v/>
      </c>
      <c r="I160" s="317"/>
      <c r="J160" s="316" t="str">
        <f>IF($D$5="Program Budget",ROUND('Demo and Services'!DE21*AJ9,0),IF(AND($D$5="Staff Salary",$D$7="Total"),ROUND(SUM('Demo and Services'!DE21:DE32)*AJ30,0),IF(AND($D$5="Staff Salary",$D$7="Individual"),ROUND(SUM(IF(AJ18="",0,AJ18*'Demo and Services'!DE21),IF(AJ19="",0,AJ19*'Demo and Services'!DE22),IF(AJ20="",0,AJ20*'Demo and Services'!DE23),IF(AJ21="",0,AJ21*'Demo and Services'!DE24),IF(AJ22="",0,AJ22*'Demo and Services'!DE25),IF(AJ23="",0,AJ23*'Demo and Services'!DE26),IF(AJ24="",0,AJ24*'Demo and Services'!DE27),IF(AJ25="",0,AJ25*'Demo and Services'!DE28),IF(AJ26="",0,AJ26*'Demo and Services'!DE29),IF(AJ27="",0,AJ27*'Demo and Services'!DE30),IF(AJ28="",0,AJ28*'Demo and Services'!DE31),IF(AJ29="",0,AJ29*'Demo and Services'!DE32)),0),"")))</f>
        <v/>
      </c>
      <c r="K160" s="318"/>
      <c r="L160" s="317"/>
      <c r="M160" s="316" t="str">
        <f>IF($D$5="Program Budget",ROUND('Demo and Services'!DE33*AJ9,0),IF(AND($D$5="Staff Salary",$D$7="Total"),ROUND(SUM('Demo and Services'!DE33:DE44)*AJ30,0),IF(AND($D$5="Staff Salary",$D$7="Individual"),ROUND(SUM(IF(AJ18="",0,AJ18*'Demo and Services'!DE33),IF(AJ19="",0,AJ19*'Demo and Services'!DE34),IF(AJ20="",0,AJ20*'Demo and Services'!DE35),IF(AJ21="",0,AJ21*'Demo and Services'!DE36),IF(AJ22="",0,AJ22*'Demo and Services'!DE37),IF(AJ23="",0,AJ23*'Demo and Services'!DE38),IF(AJ24="",0,AJ24*'Demo and Services'!DE39),IF(AJ25="",0,AJ25*'Demo and Services'!DE40),IF(AJ26="",0,AJ26*'Demo and Services'!DE41),IF(AJ27="",0,AJ27*'Demo and Services'!DE42),IF(AJ28="",0,AJ28*'Demo and Services'!DE43),IF(AJ29="",0,AJ29*'Demo and Services'!DE44)),0),"")))</f>
        <v/>
      </c>
      <c r="N160" s="316"/>
      <c r="O160" s="316"/>
      <c r="P160" s="316" t="str">
        <f>IF($D$5="Program Budget",ROUND('Demo and Services'!DE45*AJ9,0),IF(AND($D$5="Staff Salary",$D$7="Total"),ROUND(SUM('Demo and Services'!DE45:DE56)*AJ30,0),IF(AND($D$5="Staff Salary",$D$7="Individual"),ROUND(SUM(IF(AJ18="",0,AJ18*'Demo and Services'!DE45),IF(AJ19="",0,AJ19*'Demo and Services'!DE46),IF(AJ20="",0,AJ20*'Demo and Services'!DE47),IF(AJ21="",0,AJ21*'Demo and Services'!DE48),IF(AJ22="",0,AJ22*'Demo and Services'!DE49),IF(AJ23="",0,AJ23*'Demo and Services'!DE50),IF(AJ24="",0,AJ24*'Demo and Services'!DE51),IF(AJ25="",0,AJ25*'Demo and Services'!DE52),IF(AJ26="",0,AJ26*'Demo and Services'!DE53),IF(AJ27="",0,AJ27*'Demo and Services'!DE54),IF(AJ28="",0,AJ28*'Demo and Services'!DE55),IF(AJ29="",0,AJ29*'Demo and Services'!DE56)),0),"")))</f>
        <v/>
      </c>
      <c r="Q160" s="316"/>
      <c r="R160" s="448"/>
      <c r="S160" s="378">
        <f>COUNTIFS('Demo and Services'!$A$9:$A$19,"Period 5 (October – December 2021)",'Demo and Services'!$E$9:$E$19,"new",'Demo and Services'!$DE$9:$DE$19,"&lt;&gt;")</f>
        <v>0</v>
      </c>
      <c r="T160" s="377"/>
      <c r="U160" s="449"/>
      <c r="V160" s="378">
        <f>COUNTIFS('Demo and Services'!$A$9:$A$19,"Period 6 (January – March 2022)",'Demo and Services'!$E$9:$E$19,"new",'Demo and Services'!$DE$9:$DE$19,"&lt;&gt;")</f>
        <v>0</v>
      </c>
      <c r="W160" s="378"/>
      <c r="X160" s="444"/>
      <c r="Y160" s="378">
        <f>COUNTIFS('Demo and Services'!$A$9:$A$19,"Period 7 (April – June 2022)",'Demo and Services'!$E$9:$E$19,"new",'Demo and Services'!$DE$9:$DE$19,"&lt;&gt;")</f>
        <v>0</v>
      </c>
      <c r="Z160" s="378"/>
      <c r="AA160" s="444"/>
      <c r="AB160" s="445">
        <f>COUNTIFS('Demo and Services'!$A$9:$A$19,"Period 8 (July – September 2022)",'Demo and Services'!$E$9:$E$19,"new",'Demo and Services'!$DE$9:$DE$19,"&lt;&gt;")</f>
        <v>0</v>
      </c>
      <c r="AC160" s="445"/>
      <c r="AD160" s="446"/>
      <c r="AE160" s="81"/>
      <c r="CI160"/>
      <c r="CJ160"/>
      <c r="CK160"/>
      <c r="CL160"/>
      <c r="CM160"/>
    </row>
    <row r="161" spans="1:91" s="2" customFormat="1" ht="13.5" customHeight="1" outlineLevel="1" x14ac:dyDescent="0.35">
      <c r="A161" s="68"/>
      <c r="B161" s="465" t="s">
        <v>76</v>
      </c>
      <c r="C161" s="465"/>
      <c r="D161" s="465"/>
      <c r="H161" s="453"/>
      <c r="I161" s="453"/>
      <c r="J161" s="453"/>
      <c r="K161" s="453"/>
      <c r="L161" s="453"/>
      <c r="M161" s="453"/>
      <c r="N161" s="453"/>
      <c r="O161" s="453"/>
      <c r="P161" s="453"/>
      <c r="Q161" s="453"/>
      <c r="R161" s="453"/>
      <c r="S161" s="466">
        <f>SUM(S162:U166)</f>
        <v>0</v>
      </c>
      <c r="T161" s="466"/>
      <c r="U161" s="466"/>
      <c r="V161" s="466">
        <f>SUM(V162:X166)</f>
        <v>0</v>
      </c>
      <c r="W161" s="466"/>
      <c r="X161" s="466"/>
      <c r="Y161" s="466">
        <f>SUM(Y162:AA166)</f>
        <v>0</v>
      </c>
      <c r="Z161" s="466"/>
      <c r="AA161" s="466"/>
      <c r="AB161" s="466">
        <f>SUM(AB162:AD166)</f>
        <v>0</v>
      </c>
      <c r="AC161" s="466"/>
      <c r="AD161" s="469"/>
      <c r="AE161" s="81"/>
      <c r="CI161"/>
      <c r="CJ161"/>
      <c r="CK161"/>
      <c r="CL161"/>
      <c r="CM161"/>
    </row>
    <row r="162" spans="1:91" s="2" customFormat="1" ht="13.5" customHeight="1" outlineLevel="1" x14ac:dyDescent="0.35">
      <c r="A162" s="68"/>
      <c r="B162" s="470" t="s">
        <v>77</v>
      </c>
      <c r="C162" s="471"/>
      <c r="D162" s="471"/>
      <c r="E162" s="197"/>
      <c r="F162" s="197"/>
      <c r="G162" s="197"/>
      <c r="H162" s="316" t="str">
        <f>IF($D$5="Program Budget",ROUND('Demo and Services'!DF9*AJ9,0),IF(AND($D$5="Staff Salary",$D$7="Total"),ROUND(SUM('Demo and Services'!DF9:DF20)*AJ30,0),IF(AND($D$5="Staff Salary",$D$7="Individual"),ROUND(SUM(IF(AJ18="",0,AJ18*'Demo and Services'!DF9),IF(AJ19="",0,AJ19*'Demo and Services'!DF10),IF(AJ20="",0,AJ20*'Demo and Services'!DF11),IF(AJ21="",0,AJ21*'Demo and Services'!DF12),IF(AJ22="",0,AJ22*'Demo and Services'!DF13),IF(AJ23="",0,AJ23*'Demo and Services'!DF14),IF(AJ24="",0,AJ24*'Demo and Services'!DF15),IF(AJ25="",0,AJ25*'Demo and Services'!DF16),IF(AJ26="",0,AJ26*'Demo and Services'!DF17),IF(AJ27="",0,AJ27*'Demo and Services'!DF18),IF(AJ28="",0,AJ28*'Demo and Services'!DF19),IF(AJ29="",0,AJ29*'Demo and Services'!DF20)),0),"")))</f>
        <v/>
      </c>
      <c r="I162" s="317"/>
      <c r="J162" s="316" t="str">
        <f>IF($D$5="Program Budget",ROUND('Demo and Services'!DF21*AJ9,0),IF(AND($D$5="Staff Salary",$D$7="Total"),ROUND(SUM('Demo and Services'!DF21:DF32)*AJ30,0),IF(AND($D$5="Staff Salary",$D$7="Individual"),ROUND(SUM(IF(AJ18="",0,AJ18*'Demo and Services'!DF21),IF(AJ19="",0,AJ19*'Demo and Services'!DF22),IF(AJ20="",0,AJ20*'Demo and Services'!DF23),IF(AJ21="",0,AJ21*'Demo and Services'!DF24),IF(AJ22="",0,AJ22*'Demo and Services'!DF25),IF(AJ23="",0,AJ23*'Demo and Services'!DF26),IF(AJ24="",0,AJ24*'Demo and Services'!DF27),IF(AJ25="",0,AJ25*'Demo and Services'!DF28),IF(AJ26="",0,AJ26*'Demo and Services'!DF29),IF(AJ27="",0,AJ27*'Demo and Services'!DF30),IF(AJ28="",0,AJ28*'Demo and Services'!DF31),IF(AJ29="",0,AJ29*'Demo and Services'!DF32)),0),"")))</f>
        <v/>
      </c>
      <c r="K162" s="316"/>
      <c r="L162" s="448"/>
      <c r="M162" s="316" t="str">
        <f>IF($D$5="Program Budget",ROUND('Demo and Services'!DF33*AJ9,0),IF(AND($D$5="Staff Salary",$D$7="Total"),ROUND(SUM('Demo and Services'!DF33:DF44)*AJ30,0),IF(AND($D$5="Staff Salary",$D$7="Individual"),ROUND(SUM(IF(AJ18="",0,AJ18*'Demo and Services'!DF33),IF(AJ19="",0,AJ19*'Demo and Services'!DF34),IF(AJ20="",0,AJ20*'Demo and Services'!DF35),IF(AJ21="",0,AJ21*'Demo and Services'!DF36),IF(AJ22="",0,AJ22*'Demo and Services'!DF37),IF(AJ23="",0,AJ23*'Demo and Services'!DF38),IF(AJ24="",0,AJ24*'Demo and Services'!DF39),IF(AJ25="",0,AJ25*'Demo and Services'!DF40),IF(AJ26="",0,AJ26*'Demo and Services'!DF41),IF(AJ27="",0,AJ27*'Demo and Services'!DF42),IF(AJ28="",0,AJ28*'Demo and Services'!DF43),IF(AJ29="",0,AJ29*'Demo and Services'!DF44)),0),"")))</f>
        <v/>
      </c>
      <c r="N162" s="316"/>
      <c r="O162" s="316"/>
      <c r="P162" s="316" t="str">
        <f>IF($D$5="Program Budget",ROUND('Demo and Services'!DF45*AJ9,0),IF(AND($D$5="Staff Salary",$D$7="Total"),ROUND(SUM('Demo and Services'!DF45:DF56)*AJ30,0),IF(AND($D$5="Staff Salary",$D$7="Individual"),ROUND(SUM(IF(AJ18="",0,AJ18*'Demo and Services'!DF45),IF(AJ19="",0,AJ19*'Demo and Services'!DF46),IF(AJ20="",0,AJ20*'Demo and Services'!DF47),IF(AJ21="",0,AJ21*'Demo and Services'!DF48),IF(AJ22="",0,AJ22*'Demo and Services'!DF49),IF(AJ23="",0,AJ23*'Demo and Services'!DF50),IF(AJ24="",0,AJ24*'Demo and Services'!DF51),IF(AJ25="",0,AJ25*'Demo and Services'!DF52),IF(AJ26="",0,AJ26*'Demo and Services'!DF53),IF(AJ27="",0,AJ27*'Demo and Services'!DF54),IF(AJ28="",0,AJ28*'Demo and Services'!DF55),IF(AJ29="",0,AJ29*'Demo and Services'!DF56)),0),"")))</f>
        <v/>
      </c>
      <c r="Q162" s="316"/>
      <c r="R162" s="448"/>
      <c r="S162" s="378">
        <f>COUNTIFS('Demo and Services'!$A$9:$A$19,"Period 5 (October – December 2021)",'Demo and Services'!$E$9:$E$19,"new",'Demo and Services'!$DF$9:$DF$19,"&lt;&gt;")</f>
        <v>0</v>
      </c>
      <c r="T162" s="377"/>
      <c r="U162" s="449"/>
      <c r="V162" s="378">
        <f>COUNTIFS('Demo and Services'!$A$9:$A$19,"Period 6 (January – March 2022)",'Demo and Services'!$E$9:$E$19,"new",'Demo and Services'!$DF$9:$DF$19,"&lt;&gt;")</f>
        <v>0</v>
      </c>
      <c r="W162" s="378"/>
      <c r="X162" s="444"/>
      <c r="Y162" s="378">
        <f>COUNTIFS('Demo and Services'!$A$9:$A$19,"Period 7 (April – June 2022)",'Demo and Services'!$E$9:$E$19,"new",'Demo and Services'!$DF$9:$DF$19,"&lt;&gt;")</f>
        <v>0</v>
      </c>
      <c r="Z162" s="378"/>
      <c r="AA162" s="444"/>
      <c r="AB162" s="445">
        <f>COUNTIFS('Demo and Services'!$A$9:$A$19,"Period 8 (July – September 2022)",'Demo and Services'!$E$9:$E$19,"new",'Demo and Services'!$DF$9:$DF$19,"&lt;&gt;")</f>
        <v>0</v>
      </c>
      <c r="AC162" s="445"/>
      <c r="AD162" s="446"/>
      <c r="AE162" s="81"/>
      <c r="CI162"/>
      <c r="CJ162"/>
      <c r="CK162"/>
      <c r="CL162"/>
      <c r="CM162"/>
    </row>
    <row r="163" spans="1:91" s="2" customFormat="1" ht="13.5" customHeight="1" outlineLevel="2" x14ac:dyDescent="0.35">
      <c r="A163" s="68"/>
      <c r="B163" s="467" t="s">
        <v>78</v>
      </c>
      <c r="C163" s="468"/>
      <c r="D163" s="468"/>
      <c r="E163" s="197"/>
      <c r="F163" s="197"/>
      <c r="G163" s="197"/>
      <c r="H163" s="316" t="str">
        <f>IF($D$5="Program Budget",ROUND('Demo and Services'!DG9*AJ9,0),IF(AND($D$5="Staff Salary",$D$7="Total"),ROUND(SUM('Demo and Services'!DG9:DG20)*AJ30,0),IF(AND($D$5="Staff Salary",$D$7="Individual"),ROUND(SUM(IF(AJ18="",0,AJ18*'Demo and Services'!DG9),IF(AJ19="",0,AJ19*'Demo and Services'!DG10),IF(AJ20="",0,AJ20*'Demo and Services'!DG11),IF(AJ21="",0,AJ21*'Demo and Services'!DG12),IF(AJ22="",0,AJ22*'Demo and Services'!DG13),IF(AJ23="",0,AJ23*'Demo and Services'!DG14),IF(AJ24="",0,AJ24*'Demo and Services'!DG15),IF(AJ25="",0,AJ25*'Demo and Services'!DG16),IF(AJ26="",0,AJ26*'Demo and Services'!DG17),IF(AJ27="",0,AJ27*'Demo and Services'!DG18),IF(AJ28="",0,AJ28*'Demo and Services'!DG19),IF(AJ29="",0,AJ29*'Demo and Services'!DG20)),0),"")))</f>
        <v/>
      </c>
      <c r="I163" s="317"/>
      <c r="J163" s="316" t="str">
        <f>IF($D$5="Program Budget",ROUND('Demo and Services'!DG21*AJ9,0),IF(AND($D$5="Staff Salary",$D$7="Total"),ROUND(SUM('Demo and Services'!DG21:DG32)*AJ30,0),IF(AND($D$5="Staff Salary",$D$7="Individual"),ROUND(SUM(IF(AJ18="",0,AJ18*'Demo and Services'!DG21),IF(AJ19="",0,AJ19*'Demo and Services'!DG22),IF(AJ20="",0,AJ20*'Demo and Services'!DG23),IF(AJ21="",0,AJ21*'Demo and Services'!DG24),IF(AJ22="",0,AJ22*'Demo and Services'!DG25),IF(AJ23="",0,AJ23*'Demo and Services'!DG26),IF(AJ24="",0,AJ24*'Demo and Services'!DG27),IF(AJ25="",0,AJ25*'Demo and Services'!DG28),IF(AJ26="",0,AJ26*'Demo and Services'!DG29),IF(AJ27="",0,AJ27*'Demo and Services'!DG30),IF(AJ28="",0,AJ28*'Demo and Services'!DG31),IF(AJ29="",0,AJ29*'Demo and Services'!DG32)),0),"")))</f>
        <v/>
      </c>
      <c r="K163" s="318"/>
      <c r="L163" s="317"/>
      <c r="M163" s="316" t="str">
        <f>IF($D$5="Program Budget",ROUND('Demo and Services'!DG33*AJ9,0),IF(AND($D$5="Staff Salary",$D$7="Total"),ROUND(SUM('Demo and Services'!DG33:DG44)*AJ30,0),IF(AND($D$5="Staff Salary",$D$7="Individual"),ROUND(SUM(IF(AJ18="",0,AJ18*'Demo and Services'!DG33),IF(AJ19="",0,AJ19*'Demo and Services'!DG34),IF(AJ20="",0,AJ20*'Demo and Services'!DG35),IF(AJ21="",0,AJ21*'Demo and Services'!DG36),IF(AJ22="",0,AJ22*'Demo and Services'!DG37),IF(AJ23="",0,AJ23*'Demo and Services'!DG38),IF(AJ24="",0,AJ24*'Demo and Services'!DG39),IF(AJ25="",0,AJ25*'Demo and Services'!DG40),IF(AJ26="",0,AJ26*'Demo and Services'!DG41),IF(AJ27="",0,AJ27*'Demo and Services'!DG42),IF(AJ28="",0,AJ28*'Demo and Services'!DG43),IF(AJ29="",0,AJ29*'Demo and Services'!DG44)),0),"")))</f>
        <v/>
      </c>
      <c r="N163" s="318"/>
      <c r="O163" s="317"/>
      <c r="P163" s="316" t="str">
        <f>IF($D$5="Program Budget",ROUND('Demo and Services'!DG45*AJ9,0),IF(AND($D$5="Staff Salary",$D$7="Total"),ROUND(SUM('Demo and Services'!DG45:DG56)*AJ30,0),IF(AND($D$5="Staff Salary",$D$7="Individual"),ROUND(SUM(IF(AJ18="",0,AJ18*'Demo and Services'!DG45),IF(AJ19="",0,AJ19*'Demo and Services'!DG46),IF(AJ20="",0,AJ20*'Demo and Services'!DG47),IF(AJ21="",0,AJ21*'Demo and Services'!DG48),IF(AJ22="",0,AJ22*'Demo and Services'!DG49),IF(AJ23="",0,AJ23*'Demo and Services'!DG50),IF(AJ24="",0,AJ24*'Demo and Services'!DG51),IF(AJ25="",0,AJ25*'Demo and Services'!DG52),IF(AJ26="",0,AJ26*'Demo and Services'!DG53),IF(AJ27="",0,AJ27*'Demo and Services'!DG54),IF(AJ28="",0,AJ28*'Demo and Services'!DG55),IF(AJ29="",0,AJ29*'Demo and Services'!DG56)),0),"")))</f>
        <v/>
      </c>
      <c r="Q163" s="318"/>
      <c r="R163" s="317"/>
      <c r="S163" s="378">
        <f>COUNTIFS('Demo and Services'!$A$9:$A$19,"Period 5 (October – December 2021)",'Demo and Services'!$E$9:$E$19,"new",'Demo and Services'!$DG$9:$DG$19,"&lt;&gt;")</f>
        <v>0</v>
      </c>
      <c r="T163" s="377"/>
      <c r="U163" s="449"/>
      <c r="V163" s="378">
        <f>COUNTIFS('Demo and Services'!$A$9:$A$19,"Period 6 (January – March 2022)",'Demo and Services'!$E$9:$E$19,"new",'Demo and Services'!$DG$9:$DG$19,"&lt;&gt;")</f>
        <v>0</v>
      </c>
      <c r="W163" s="378"/>
      <c r="X163" s="444"/>
      <c r="Y163" s="378">
        <f>COUNTIFS('Demo and Services'!$A$9:$A$19,"Period 7 (April – June 2022)",'Demo and Services'!$E$9:$E$19,"new",'Demo and Services'!$DG$9:$DG$19,"&lt;&gt;")</f>
        <v>0</v>
      </c>
      <c r="Z163" s="378"/>
      <c r="AA163" s="444"/>
      <c r="AB163" s="445">
        <f>COUNTIFS('Demo and Services'!$A$9:$A$19,"Period 8 (July – September 2022)",'Demo and Services'!$E$9:$E$19,"new",'Demo and Services'!$DG$9:$DG$19,"&lt;&gt;")</f>
        <v>0</v>
      </c>
      <c r="AC163" s="445"/>
      <c r="AD163" s="446"/>
      <c r="AE163" s="81"/>
      <c r="CI163"/>
      <c r="CJ163"/>
      <c r="CK163"/>
      <c r="CL163"/>
      <c r="CM163"/>
    </row>
    <row r="164" spans="1:91" s="2" customFormat="1" ht="13.5" customHeight="1" outlineLevel="2" x14ac:dyDescent="0.35">
      <c r="A164" s="68"/>
      <c r="B164" s="467" t="s">
        <v>79</v>
      </c>
      <c r="C164" s="467"/>
      <c r="D164" s="467"/>
      <c r="E164" s="197"/>
      <c r="F164" s="197"/>
      <c r="G164" s="197"/>
      <c r="H164" s="316" t="str">
        <f>IF($D$5="Program Budget",ROUND('Demo and Services'!DH9*AJ9,0),IF(AND($D$5="Staff Salary",$D$7="Total"),ROUND(SUM('Demo and Services'!DH9:DH20)*AJ30,0),IF(AND($D$5="Staff Salary",$D$7="Individual"),ROUND(SUM(IF(AJ18="",0,AJ18*'Demo and Services'!DH9),IF(AJ19="",0,AJ19*'Demo and Services'!DH10),IF(AJ20="",0,AJ20*'Demo and Services'!DH11),IF(AJ21="",0,AJ21*'Demo and Services'!DH12),IF(AJ22="",0,AJ22*'Demo and Services'!DH13),IF(AJ23="",0,AJ23*'Demo and Services'!DH14),IF(AJ24="",0,AJ24*'Demo and Services'!DH15),IF(AJ25="",0,AJ25*'Demo and Services'!DH16),IF(AJ26="",0,AJ26*'Demo and Services'!DH17),IF(AJ27="",0,AJ27*'Demo and Services'!DH18),IF(AJ28="",0,AJ28*'Demo and Services'!DH19),IF(AJ29="",0,AJ29*'Demo and Services'!DH20)),0),"")))</f>
        <v/>
      </c>
      <c r="I164" s="317"/>
      <c r="J164" s="316" t="str">
        <f>IF($D$5="Program Budget",ROUND('Demo and Services'!DH21*AJ9,0),IF(AND($D$5="Staff Salary",$D$7="Total"),ROUND(SUM('Demo and Services'!DH21:DH32)*AJ30,0),IF(AND($D$5="Staff Salary",$D$7="Individual"),ROUND(SUM(IF(AJ18="",0,AJ18*'Demo and Services'!DH21),IF(AJ19="",0,AJ19*'Demo and Services'!DH22),IF(AJ20="",0,AJ20*'Demo and Services'!DH23),IF(AJ21="",0,AJ21*'Demo and Services'!DH24),IF(AJ22="",0,AJ22*'Demo and Services'!DH25),IF(AJ23="",0,AJ23*'Demo and Services'!DH26),IF(AJ24="",0,AJ24*'Demo and Services'!DH27),IF(AJ25="",0,AJ25*'Demo and Services'!DH28),IF(AJ26="",0,AJ26*'Demo and Services'!DH29),IF(AJ27="",0,AJ27*'Demo and Services'!DH30),IF(AJ28="",0,AJ28*'Demo and Services'!DH31),IF(AJ29="",0,AJ29*'Demo and Services'!DH32)),0),"")))</f>
        <v/>
      </c>
      <c r="K164" s="318"/>
      <c r="L164" s="317"/>
      <c r="M164" s="316" t="str">
        <f>IF($D$5="Program Budget",ROUND('Demo and Services'!DH33*AJ9,0),IF(AND($D$5="Staff Salary",$D$7="Total"),ROUND(SUM('Demo and Services'!DH33:DH44)*AJ30,0),IF(AND($D$5="Staff Salary",$D$7="Individual"),ROUND(SUM(IF(AJ18="",0,AJ18*'Demo and Services'!DH33),IF(AJ19="",0,AJ19*'Demo and Services'!DH34),IF(AJ20="",0,AJ20*'Demo and Services'!DH35),IF(AJ21="",0,AJ21*'Demo and Services'!DH36),IF(AJ22="",0,AJ22*'Demo and Services'!DH37),IF(AJ23="",0,AJ23*'Demo and Services'!DH38),IF(AJ24="",0,AJ24*'Demo and Services'!DH39),IF(AJ25="",0,AJ25*'Demo and Services'!DH40),IF(AJ26="",0,AJ26*'Demo and Services'!DH41),IF(AJ27="",0,AJ27*'Demo and Services'!DH42),IF(AJ28="",0,AJ28*'Demo and Services'!DH43),IF(AJ29="",0,AJ29*'Demo and Services'!DH44)),0),"")))</f>
        <v/>
      </c>
      <c r="N164" s="318"/>
      <c r="O164" s="317"/>
      <c r="P164" s="316" t="str">
        <f>IF($D$5="Program Budget",ROUND('Demo and Services'!DH45*AJ9,0),IF(AND($D$5="Staff Salary",$D$7="Total"),ROUND(SUM('Demo and Services'!DH45:DH56)*AJ30,0),IF(AND($D$5="Staff Salary",$D$7="Individual"),ROUND(SUM(IF(AJ18="",0,AJ18*'Demo and Services'!DH45),IF(AJ19="",0,AJ19*'Demo and Services'!DH46),IF(AJ20="",0,AJ20*'Demo and Services'!DH47),IF(AJ21="",0,AJ21*'Demo and Services'!DH48),IF(AJ22="",0,AJ22*'Demo and Services'!DH49),IF(AJ23="",0,AJ23*'Demo and Services'!DH50),IF(AJ24="",0,AJ24*'Demo and Services'!DH51),IF(AJ25="",0,AJ25*'Demo and Services'!DH52),IF(AJ26="",0,AJ26*'Demo and Services'!DH53),IF(AJ27="",0,AJ27*'Demo and Services'!DH54),IF(AJ28="",0,AJ28*'Demo and Services'!DH55),IF(AJ29="",0,AJ29*'Demo and Services'!DH56)),0),"")))</f>
        <v/>
      </c>
      <c r="Q164" s="318"/>
      <c r="R164" s="317"/>
      <c r="S164" s="378">
        <f>COUNTIFS('Demo and Services'!$A$9:$A$19,"Period 5 (October – December 2021)",'Demo and Services'!$E$9:$E$19,"new",'Demo and Services'!$DH$9:$DH$19,"&lt;&gt;")</f>
        <v>0</v>
      </c>
      <c r="T164" s="377"/>
      <c r="U164" s="449"/>
      <c r="V164" s="378">
        <f>COUNTIFS('Demo and Services'!$A$9:$A$19,"Period 6 (January – March 2022)",'Demo and Services'!$E$9:$E$19,"new",'Demo and Services'!$DH$9:$DH$19,"&lt;&gt;")</f>
        <v>0</v>
      </c>
      <c r="W164" s="378"/>
      <c r="X164" s="444"/>
      <c r="Y164" s="378">
        <f>COUNTIFS('Demo and Services'!$A$9:$A$19,"Period 7 (April – June 2022)",'Demo and Services'!$E$9:$E$19,"new",'Demo and Services'!$DH$9:$DH$19,"&lt;&gt;")</f>
        <v>0</v>
      </c>
      <c r="Z164" s="378"/>
      <c r="AA164" s="444"/>
      <c r="AB164" s="445">
        <f>COUNTIFS('Demo and Services'!$A$9:$A$19,"Period 8 (July – September 2022)",'Demo and Services'!$E$9:$E$19,"new",'Demo and Services'!$DH$9:$DH$19,"&lt;&gt;")</f>
        <v>0</v>
      </c>
      <c r="AC164" s="445"/>
      <c r="AD164" s="446"/>
      <c r="AE164" s="81"/>
      <c r="CI164"/>
      <c r="CJ164"/>
      <c r="CK164"/>
      <c r="CL164"/>
      <c r="CM164"/>
    </row>
    <row r="165" spans="1:91" s="2" customFormat="1" ht="13.5" customHeight="1" outlineLevel="2" x14ac:dyDescent="0.35">
      <c r="A165" s="68"/>
      <c r="B165" s="467" t="s">
        <v>80</v>
      </c>
      <c r="C165" s="467"/>
      <c r="D165" s="467"/>
      <c r="E165" s="197"/>
      <c r="F165" s="197"/>
      <c r="G165" s="197"/>
      <c r="H165" s="316" t="str">
        <f>IF($D$5="Program Budget",ROUND('Demo and Services'!DI9*AJ9,0),IF(AND($D$5="Staff Salary",$D$7="Total"),ROUND(SUM('Demo and Services'!DI9:DI20)*AJ30,0),IF(AND($D$5="Staff Salary",$D$7="Individual"),ROUND(SUM(IF(AJ18="",0,AJ18*'Demo and Services'!DI9),IF(AJ19="",0,AJ19*'Demo and Services'!DI10),IF(AJ20="",0,AJ20*'Demo and Services'!DI11),IF(AJ21="",0,AJ21*'Demo and Services'!DI12),IF(AJ22="",0,AJ22*'Demo and Services'!DI13),IF(AJ23="",0,AJ23*'Demo and Services'!DI14),IF(AJ24="",0,AJ24*'Demo and Services'!DI15),IF(AJ25="",0,AJ25*'Demo and Services'!DI16),IF(AJ26="",0,AJ26*'Demo and Services'!DI17),IF(AJ27="",0,AJ27*'Demo and Services'!DI18),IF(AJ28="",0,AJ28*'Demo and Services'!DI19),IF(AJ29="",0,AJ29*'Demo and Services'!DI20)),0),"")))</f>
        <v/>
      </c>
      <c r="I165" s="317"/>
      <c r="J165" s="316" t="str">
        <f>IF($D$5="Program Budget",ROUND('Demo and Services'!DI21*AJ9,0),IF(AND($D$5="Staff Salary",$D$7="Total"),ROUND(SUM('Demo and Services'!DI21:DI32)*AJ30,0),IF(AND($D$5="Staff Salary",$D$7="Individual"),ROUND(SUM(IF(AJ18="",0,AJ18*'Demo and Services'!DI21),IF(AJ19="",0,AJ19*'Demo and Services'!DI22),IF(AJ20="",0,AJ20*'Demo and Services'!DI23),IF(AJ21="",0,AJ21*'Demo and Services'!DI24),IF(AJ22="",0,AJ22*'Demo and Services'!DI25),IF(AJ23="",0,AJ23*'Demo and Services'!DI26),IF(AJ24="",0,AJ24*'Demo and Services'!DI27),IF(AJ25="",0,AJ25*'Demo and Services'!DI28),IF(AJ26="",0,AJ26*'Demo and Services'!DI29),IF(AJ27="",0,AJ27*'Demo and Services'!DI30),IF(AJ28="",0,AJ28*'Demo and Services'!DI31),IF(AJ29="",0,AJ29*'Demo and Services'!DI32)),0),"")))</f>
        <v/>
      </c>
      <c r="K165" s="318"/>
      <c r="L165" s="317"/>
      <c r="M165" s="316" t="str">
        <f>IF($D$5="Program Budget",ROUND('Demo and Services'!DI33*AJ9,0),IF(AND($D$5="Staff Salary",$D$7="Total"),ROUND(SUM('Demo and Services'!DI33:DI44)*AJ30,0),IF(AND($D$5="Staff Salary",$D$7="Individual"),ROUND(SUM(IF(AJ18="",0,AJ18*'Demo and Services'!DI33),IF(AJ19="",0,AJ19*'Demo and Services'!DI34),IF(AJ20="",0,AJ20*'Demo and Services'!DI35),IF(AJ21="",0,AJ21*'Demo and Services'!DI36),IF(AJ22="",0,AJ22*'Demo and Services'!DI37),IF(AJ23="",0,AJ23*'Demo and Services'!DI38),IF(AJ24="",0,AJ24*'Demo and Services'!DI39),IF(AJ25="",0,AJ25*'Demo and Services'!DI40),IF(AJ26="",0,AJ26*'Demo and Services'!DI41),IF(AJ27="",0,AJ27*'Demo and Services'!DI42),IF(AJ28="",0,AJ28*'Demo and Services'!DI43),IF(AJ29="",0,AJ29*'Demo and Services'!DI44)),0),"")))</f>
        <v/>
      </c>
      <c r="N165" s="316"/>
      <c r="O165" s="316"/>
      <c r="P165" s="316" t="str">
        <f>IF($D$5="Program Budget",ROUND('Demo and Services'!DI45*AJ9,0),IF(AND($D$5="Staff Salary",$D$7="Total"),ROUND(SUM('Demo and Services'!DI45:DI56)*AJ30,0),IF(AND($D$5="Staff Salary",$D$7="Individual"),ROUND(SUM(IF(AJ18="",0,AJ18*'Demo and Services'!DI45),IF(AJ19="",0,AJ19*'Demo and Services'!DI46),IF(AJ20="",0,AJ20*'Demo and Services'!DI47),IF(AJ21="",0,AJ21*'Demo and Services'!DI48),IF(AJ22="",0,AJ22*'Demo and Services'!DI49),IF(AJ23="",0,AJ23*'Demo and Services'!DI50),IF(AJ24="",0,AJ24*'Demo and Services'!DI51),IF(AJ25="",0,AJ25*'Demo and Services'!DI52),IF(AJ26="",0,AJ26*'Demo and Services'!DI53),IF(AJ27="",0,AJ27*'Demo and Services'!DI54),IF(AJ28="",0,AJ28*'Demo and Services'!DI55),IF(AJ29="",0,AJ29*'Demo and Services'!DI56)),0),"")))</f>
        <v/>
      </c>
      <c r="Q165" s="316"/>
      <c r="R165" s="448"/>
      <c r="S165" s="378">
        <f>COUNTIFS('Demo and Services'!$A$9:$A$19,"Period 5 (October – December 2021)",'Demo and Services'!$E$9:$E$19,"new",'Demo and Services'!$DI$9:$DI$19,"&lt;&gt;")</f>
        <v>0</v>
      </c>
      <c r="T165" s="377"/>
      <c r="U165" s="449"/>
      <c r="V165" s="378">
        <f>COUNTIFS('Demo and Services'!$A$9:$A$19,"Period 6 (January – March 2022)",'Demo and Services'!$E$9:$E$19,"new",'Demo and Services'!$DI$9:$DI$19,"&lt;&gt;")</f>
        <v>0</v>
      </c>
      <c r="W165" s="378"/>
      <c r="X165" s="444"/>
      <c r="Y165" s="378">
        <f>COUNTIFS('Demo and Services'!$A$9:$A$19,"Period 7 (April – June 2022)",'Demo and Services'!$E$9:$E$19,"new",'Demo and Services'!$DI$9:$DI$19,"&lt;&gt;")</f>
        <v>0</v>
      </c>
      <c r="Z165" s="378"/>
      <c r="AA165" s="444"/>
      <c r="AB165" s="445">
        <f>COUNTIFS('Demo and Services'!$A$9:$A$19,"Period 8 (July – September 2022)",'Demo and Services'!$E$9:$E$19,"new",'Demo and Services'!$DI$9:$DI$19,"&lt;&gt;")</f>
        <v>0</v>
      </c>
      <c r="AC165" s="445"/>
      <c r="AD165" s="446"/>
      <c r="AE165" s="81"/>
      <c r="CI165"/>
      <c r="CJ165"/>
      <c r="CK165"/>
      <c r="CL165"/>
      <c r="CM165"/>
    </row>
    <row r="166" spans="1:91" s="2" customFormat="1" ht="13.5" customHeight="1" outlineLevel="2" x14ac:dyDescent="0.35">
      <c r="A166" s="68"/>
      <c r="B166" s="467" t="s">
        <v>81</v>
      </c>
      <c r="C166" s="467"/>
      <c r="D166" s="467"/>
      <c r="E166" s="197"/>
      <c r="F166" s="197"/>
      <c r="G166" s="197"/>
      <c r="H166" s="316" t="str">
        <f>IF($D$5="Program Budget",ROUND('Demo and Services'!DJ9*AJ9,0),IF(AND($D$5="Staff Salary",$D$7="Total"),ROUND(SUM('Demo and Services'!DJ9:DJ20)*AJ30,0),IF(AND($D$5="Staff Salary",$D$7="Individual"),ROUND(SUM(IF(AJ18="",0,AJ18*'Demo and Services'!DJ9),IF(AJ19="",0,AJ19*'Demo and Services'!DJ10),IF(AJ20="",0,AJ20*'Demo and Services'!DJ11),IF(AJ21="",0,AJ21*'Demo and Services'!DJ12),IF(AJ22="",0,AJ22*'Demo and Services'!DJ13),IF(AJ23="",0,AJ23*'Demo and Services'!DJ14),IF(AJ24="",0,AJ24*'Demo and Services'!DJ15),IF(AJ25="",0,AJ25*'Demo and Services'!DJ16),IF(AJ26="",0,AJ26*'Demo and Services'!DJ17),IF(AJ27="",0,AJ27*'Demo and Services'!DJ18),IF(AJ28="",0,AJ28*'Demo and Services'!DJ19),IF(AJ29="",0,AJ29*'Demo and Services'!DJ20)),0),"")))</f>
        <v/>
      </c>
      <c r="I166" s="317"/>
      <c r="J166" s="316" t="str">
        <f>IF($D$5="Program Budget",ROUND('Demo and Services'!DJ21*AJ9,0),IF(AND($D$5="Staff Salary",$D$7="Total"),ROUND(SUM('Demo and Services'!DJ21:DJ32)*AJ30,0),IF(AND($D$5="Staff Salary",$D$7="Individual"),ROUND(SUM(IF(AJ18="",0,AJ18*'Demo and Services'!DJ21),IF(AJ19="",0,AJ19*'Demo and Services'!DJ22),IF(AJ20="",0,AJ20*'Demo and Services'!DJ23),IF(AJ21="",0,AJ21*'Demo and Services'!DJ24),IF(AJ22="",0,AJ22*'Demo and Services'!DJ25),IF(AJ23="",0,AJ23*'Demo and Services'!DJ26),IF(AJ24="",0,AJ24*'Demo and Services'!DJ27),IF(AJ25="",0,AJ25*'Demo and Services'!DJ28),IF(AJ26="",0,AJ26*'Demo and Services'!DJ29),IF(AJ27="",0,AJ27*'Demo and Services'!DJ30),IF(AJ28="",0,AJ28*'Demo and Services'!DJ31),IF(AJ29="",0,AJ29*'Demo and Services'!DJ32)),0),"")))</f>
        <v/>
      </c>
      <c r="K166" s="318"/>
      <c r="L166" s="317"/>
      <c r="M166" s="316" t="str">
        <f>IF($D$5="Program Budget",ROUND('Demo and Services'!DJ33*AJ9,0),IF(AND($D$5="Staff Salary",$D$7="Total"),ROUND(SUM('Demo and Services'!DJ33:DJ44)*AJ30,0),IF(AND($D$5="Staff Salary",$D$7="Individual"),ROUND(SUM(IF(AJ18="",0,AJ18*'Demo and Services'!DJ33),IF(AJ19="",0,AJ19*'Demo and Services'!DJ34),IF(AJ20="",0,AJ20*'Demo and Services'!DJ35),IF(AJ21="",0,AJ21*'Demo and Services'!DJ36),IF(AJ22="",0,AJ22*'Demo and Services'!DJ37),IF(AJ23="",0,AJ23*'Demo and Services'!DJ38),IF(AJ24="",0,AJ24*'Demo and Services'!DJ39),IF(AJ25="",0,AJ25*'Demo and Services'!DJ40),IF(AJ26="",0,AJ26*'Demo and Services'!DJ41),IF(AJ27="",0,AJ27*'Demo and Services'!DJ42),IF(AJ28="",0,AJ28*'Demo and Services'!DJ43),IF(AJ29="",0,AJ29*'Demo and Services'!DJ44)),0),"")))</f>
        <v/>
      </c>
      <c r="N166" s="316"/>
      <c r="O166" s="316"/>
      <c r="P166" s="316" t="str">
        <f>IF($D$5="Program Budget",ROUND('Demo and Services'!DJ45*AJ9,0),IF(AND($D$5="Staff Salary",$D$7="Total"),ROUND(SUM('Demo and Services'!DJ45:DJ56)*AJ30,0),IF(AND($D$5="Staff Salary",$D$7="Individual"),ROUND(SUM(IF(AJ18="",0,AJ18*'Demo and Services'!DJ45),IF(AJ19="",0,AJ19*'Demo and Services'!DJ46),IF(AJ20="",0,AJ20*'Demo and Services'!DJ47),IF(AJ21="",0,AJ21*'Demo and Services'!DJ48),IF(AJ22="",0,AJ22*'Demo and Services'!DJ49),IF(AJ23="",0,AJ23*'Demo and Services'!DJ50),IF(AJ24="",0,AJ24*'Demo and Services'!DJ51),IF(AJ25="",0,AJ25*'Demo and Services'!DJ52),IF(AJ26="",0,AJ26*'Demo and Services'!DJ53),IF(AJ27="",0,AJ27*'Demo and Services'!DJ54),IF(AJ28="",0,AJ28*'Demo and Services'!DJ55),IF(AJ29="",0,AJ29*'Demo and Services'!DJ56)),0),"")))</f>
        <v/>
      </c>
      <c r="Q166" s="316"/>
      <c r="R166" s="448"/>
      <c r="S166" s="378">
        <f>COUNTIFS('Demo and Services'!$A$9:$A$19,"Period 5 (October – December 2021)",'Demo and Services'!$E$9:$E$19,"new",'Demo and Services'!$DJ$9:$DJ$19,"&lt;&gt;")</f>
        <v>0</v>
      </c>
      <c r="T166" s="377"/>
      <c r="U166" s="449"/>
      <c r="V166" s="378">
        <f>COUNTIFS('Demo and Services'!$A$9:$A$19,"Period 6 (January – March 2022)",'Demo and Services'!$E$9:$E$19,"new",'Demo and Services'!$DJ$9:$DJ$19,"&lt;&gt;")</f>
        <v>0</v>
      </c>
      <c r="W166" s="378"/>
      <c r="X166" s="444"/>
      <c r="Y166" s="378">
        <f>COUNTIFS('Demo and Services'!$A$9:$A$19,"Period 7 (April – June 2022)",'Demo and Services'!$E$9:$E$19,"new",'Demo and Services'!$DJ$9:$DJ$19,"&lt;&gt;")</f>
        <v>0</v>
      </c>
      <c r="Z166" s="378"/>
      <c r="AA166" s="444"/>
      <c r="AB166" s="445">
        <f>COUNTIFS('Demo and Services'!$A$9:$A$19,"Period 8 (July – September 2022)",'Demo and Services'!$E$9:$E$19,"new",'Demo and Services'!$DJ$9:$DJ$19,"&lt;&gt;")</f>
        <v>0</v>
      </c>
      <c r="AC166" s="445"/>
      <c r="AD166" s="446"/>
      <c r="AE166" s="81"/>
      <c r="CI166"/>
      <c r="CJ166"/>
      <c r="CK166"/>
      <c r="CL166"/>
      <c r="CM166"/>
    </row>
    <row r="167" spans="1:91" s="2" customFormat="1" ht="13.5" customHeight="1" outlineLevel="1" x14ac:dyDescent="0.35">
      <c r="A167" s="68"/>
      <c r="B167" s="196" t="s">
        <v>82</v>
      </c>
      <c r="C167" s="200"/>
      <c r="D167" s="200"/>
      <c r="H167" s="453"/>
      <c r="I167" s="453"/>
      <c r="J167" s="453"/>
      <c r="K167" s="453"/>
      <c r="L167" s="453"/>
      <c r="M167" s="453"/>
      <c r="N167" s="453"/>
      <c r="O167" s="453"/>
      <c r="P167" s="453"/>
      <c r="Q167" s="453"/>
      <c r="R167" s="453"/>
      <c r="S167" s="466">
        <f>SUM(S168:U170)</f>
        <v>0</v>
      </c>
      <c r="T167" s="466"/>
      <c r="U167" s="466"/>
      <c r="V167" s="466">
        <f>SUM(V168:X170)</f>
        <v>0</v>
      </c>
      <c r="W167" s="466"/>
      <c r="X167" s="466"/>
      <c r="Y167" s="466">
        <f>SUM(Y168:AA170)</f>
        <v>0</v>
      </c>
      <c r="Z167" s="466"/>
      <c r="AA167" s="466"/>
      <c r="AB167" s="466">
        <f>SUM(AB168:AD170)</f>
        <v>0</v>
      </c>
      <c r="AC167" s="466"/>
      <c r="AD167" s="469"/>
      <c r="AE167" s="81"/>
      <c r="CI167"/>
      <c r="CJ167"/>
      <c r="CK167"/>
      <c r="CL167"/>
      <c r="CM167"/>
    </row>
    <row r="168" spans="1:91" s="2" customFormat="1" ht="13.5" customHeight="1" outlineLevel="1" x14ac:dyDescent="0.35">
      <c r="A168" s="68"/>
      <c r="B168" s="470" t="s">
        <v>83</v>
      </c>
      <c r="C168" s="470"/>
      <c r="D168" s="470"/>
      <c r="E168" s="197"/>
      <c r="F168" s="197"/>
      <c r="G168" s="197"/>
      <c r="H168" s="316" t="str">
        <f>IF($D$5="Program Budget",ROUND('Demo and Services'!DK9*AJ9,0),IF(AND($D$5="Staff Salary",$D$7="Total"),ROUND(SUM('Demo and Services'!DK9:DK20)*AJ30,0),IF(AND($D$5="Staff Salary",$D$7="Individual"),ROUND(SUM(IF(AJ18="",0,AJ18*'Demo and Services'!DK9),IF(AJ19="",0,AJ19*'Demo and Services'!DK10),IF(AJ20="",0,AJ20*'Demo and Services'!DK11),IF(AJ21="",0,AJ21*'Demo and Services'!DK12),IF(AJ22="",0,AJ22*'Demo and Services'!DK13),IF(AJ23="",0,AJ23*'Demo and Services'!DK14),IF(AJ24="",0,AJ24*'Demo and Services'!DK15),IF(AJ25="",0,AJ25*'Demo and Services'!DK16),IF(AJ26="",0,AJ26*'Demo and Services'!DK17),IF(AJ27="",0,AJ27*'Demo and Services'!DK18),IF(AJ28="",0,AJ28*'Demo and Services'!DK19),IF(AJ29="",0,AJ29*'Demo and Services'!DK20)),0),"")))</f>
        <v/>
      </c>
      <c r="I168" s="317"/>
      <c r="J168" s="316" t="str">
        <f>IF($D$5="Program Budget",ROUND('Demo and Services'!DK21*AJ9,0),IF(AND($D$5="Staff Salary",$D$7="Total"),ROUND(SUM('Demo and Services'!DK21:DK32)*AJ30,0),IF(AND($D$5="Staff Salary",$D$7="Individual"),ROUND(SUM(IF(AJ18="",0,AJ18*'Demo and Services'!DK21),IF(AJ19="",0,AJ19*'Demo and Services'!DK22),IF(AJ20="",0,AJ20*'Demo and Services'!DK23),IF(AJ21="",0,AJ21*'Demo and Services'!DK24),IF(AJ22="",0,AJ22*'Demo and Services'!DK25),IF(AJ23="",0,AJ23*'Demo and Services'!DK26),IF(AJ24="",0,AJ24*'Demo and Services'!DK27),IF(AJ25="",0,AJ25*'Demo and Services'!DK28),IF(AJ26="",0,AJ26*'Demo and Services'!DK29),IF(AJ27="",0,AJ27*'Demo and Services'!DK30),IF(AJ28="",0,AJ28*'Demo and Services'!DK31),IF(AJ29="",0,AJ29*'Demo and Services'!DK32)),0),"")))</f>
        <v/>
      </c>
      <c r="K168" s="316"/>
      <c r="L168" s="448"/>
      <c r="M168" s="316" t="str">
        <f>IF($D$5="Program Budget",ROUND('Demo and Services'!DK33*AJ9,0),IF(AND($D$5="Staff Salary",$D$7="Total"),ROUND(SUM('Demo and Services'!DK33:DK44)*AJ30,0),IF(AND($D$5="Staff Salary",$D$7="Individual"),ROUND(SUM(IF(AJ18="",0,AJ18*'Demo and Services'!DK33),IF(AJ19="",0,AJ19*'Demo and Services'!DK34),IF(AJ20="",0,AJ20*'Demo and Services'!DK35),IF(AJ21="",0,AJ21*'Demo and Services'!DK36),IF(AJ22="",0,AJ22*'Demo and Services'!DK37),IF(AJ23="",0,AJ23*'Demo and Services'!DK38),IF(AJ24="",0,AJ24*'Demo and Services'!DK39),IF(AJ25="",0,AJ25*'Demo and Services'!DK40),IF(AJ26="",0,AJ26*'Demo and Services'!DK41),IF(AJ27="",0,AJ27*'Demo and Services'!DK42),IF(AJ28="",0,AJ28*'Demo and Services'!DK43),IF(AJ29="",0,AJ29*'Demo and Services'!DK44)),0),"")))</f>
        <v/>
      </c>
      <c r="N168" s="316"/>
      <c r="O168" s="316"/>
      <c r="P168" s="316" t="str">
        <f>IF($D$5="Program Budget",ROUND('Demo and Services'!DK45*AJ9,0),IF(AND($D$5="Staff Salary",$D$7="Total"),ROUND(SUM('Demo and Services'!DK45:DK56)*AJ30,0),IF(AND($D$5="Staff Salary",$D$7="Individual"),ROUND(SUM(IF(AJ18="",0,AJ18*'Demo and Services'!DK45),IF(AJ19="",0,AJ19*'Demo and Services'!DK46),IF(AJ20="",0,AJ20*'Demo and Services'!DK47),IF(AJ21="",0,AJ21*'Demo and Services'!DK48),IF(AJ22="",0,AJ22*'Demo and Services'!DK49),IF(AJ23="",0,AJ23*'Demo and Services'!DK50),IF(AJ24="",0,AJ24*'Demo and Services'!DK51),IF(AJ25="",0,AJ25*'Demo and Services'!DK52),IF(AJ26="",0,AJ26*'Demo and Services'!DK53),IF(AJ27="",0,AJ27*'Demo and Services'!DK54),IF(AJ28="",0,AJ28*'Demo and Services'!DK55),IF(AJ29="",0,AJ29*'Demo and Services'!DK56)),0),"")))</f>
        <v/>
      </c>
      <c r="Q168" s="316"/>
      <c r="R168" s="448"/>
      <c r="S168" s="378">
        <f>COUNTIFS('Demo and Services'!$A$9:$A$19,"Period 5 (October – December 2021)",'Demo and Services'!$E$9:$E$19,"new",'Demo and Services'!$DK$9:$DK$19,"&lt;&gt;")</f>
        <v>0</v>
      </c>
      <c r="T168" s="377"/>
      <c r="U168" s="449"/>
      <c r="V168" s="378">
        <f>COUNTIFS('Demo and Services'!$A$9:$A$19,"Period 6 (January – March 2022)",'Demo and Services'!$E$9:$E$19,"new",'Demo and Services'!$DK$9:$DK$19,"&lt;&gt;")</f>
        <v>0</v>
      </c>
      <c r="W168" s="378"/>
      <c r="X168" s="444"/>
      <c r="Y168" s="378">
        <f>COUNTIFS('Demo and Services'!$A$9:$A$19,"Period 7 (April – June 2022)",'Demo and Services'!$E$9:$E$19,"new",'Demo and Services'!$DK$9:$DK$19,"&lt;&gt;")</f>
        <v>0</v>
      </c>
      <c r="Z168" s="378"/>
      <c r="AA168" s="444"/>
      <c r="AB168" s="445">
        <f>COUNTIFS('Demo and Services'!$A$9:$A$19,"Period 8 (July – September 2022)",'Demo and Services'!$E$9:$E$19,"new",'Demo and Services'!$DK$9:$DK$19,"&lt;&gt;")</f>
        <v>0</v>
      </c>
      <c r="AC168" s="445"/>
      <c r="AD168" s="446"/>
      <c r="AE168" s="81"/>
      <c r="CI168"/>
      <c r="CJ168"/>
      <c r="CK168"/>
      <c r="CL168"/>
      <c r="CM168"/>
    </row>
    <row r="169" spans="1:91" s="2" customFormat="1" ht="13.5" customHeight="1" outlineLevel="1" x14ac:dyDescent="0.35">
      <c r="A169" s="68"/>
      <c r="B169" s="467" t="s">
        <v>84</v>
      </c>
      <c r="C169" s="467"/>
      <c r="D169" s="467"/>
      <c r="E169" s="197"/>
      <c r="F169" s="197"/>
      <c r="G169" s="197"/>
      <c r="H169" s="316" t="str">
        <f>IF($D$5="Program Budget",ROUND('Demo and Services'!DL9*AJ9,0),IF(AND($D$5="Staff Salary",$D$7="Total"),ROUND(SUM('Demo and Services'!DL9:DL20)*AJ30,0),IF(AND($D$5="Staff Salary",$D$7="Individual"),ROUND(SUM(IF(AJ18="",0,AJ18*'Demo and Services'!DL9),IF(AJ19="",0,AJ19*'Demo and Services'!DL10),IF(AJ20="",0,AJ20*'Demo and Services'!DL11),IF(AJ21="",0,AJ21*'Demo and Services'!DL12),IF(AJ22="",0,AJ22*'Demo and Services'!DL13),IF(AJ23="",0,AJ23*'Demo and Services'!DL14),IF(AJ24="",0,AJ24*'Demo and Services'!DL15),IF(AJ25="",0,AJ25*'Demo and Services'!DL16),IF(AJ26="",0,AJ26*'Demo and Services'!DL17),IF(AJ27="",0,AJ27*'Demo and Services'!DL18),IF(AJ28="",0,AJ28*'Demo and Services'!DL19),IF(AJ29="",0,AJ29*'Demo and Services'!DL20)),0),"")))</f>
        <v/>
      </c>
      <c r="I169" s="317"/>
      <c r="J169" s="316" t="str">
        <f>IF($D$5="Program Budget",ROUND('Demo and Services'!DL21*AJ9,0),IF(AND($D$5="Staff Salary",$D$7="Total"),ROUND(SUM('Demo and Services'!DL21:DL32)*AJ30,0),IF(AND($D$5="Staff Salary",$D$7="Individual"),ROUND(SUM(IF(AJ18="",0,AJ18*'Demo and Services'!DL21),IF(AJ19="",0,AJ19*'Demo and Services'!DL22),IF(AJ20="",0,AJ20*'Demo and Services'!DL23),IF(AJ21="",0,AJ21*'Demo and Services'!DL24),IF(AJ22="",0,AJ22*'Demo and Services'!DL25),IF(AJ23="",0,AJ23*'Demo and Services'!DL26),IF(AJ24="",0,AJ24*'Demo and Services'!DL27),IF(AJ25="",0,AJ25*'Demo and Services'!DL28),IF(AJ26="",0,AJ26*'Demo and Services'!DL29),IF(AJ27="",0,AJ27*'Demo and Services'!DL30),IF(AJ28="",0,AJ28*'Demo and Services'!DL31),IF(AJ29="",0,AJ29*'Demo and Services'!DL32)),0),"")))</f>
        <v/>
      </c>
      <c r="K169" s="318"/>
      <c r="L169" s="317"/>
      <c r="M169" s="316" t="str">
        <f>IF($D$5="Program Budget",ROUND('Demo and Services'!DL33*AJ9,0),IF(AND($D$5="Staff Salary",$D$7="Total"),ROUND(SUM('Demo and Services'!DL33:DL44)*AJ30,0),IF(AND($D$5="Staff Salary",$D$7="Individual"),ROUND(SUM(IF(AJ18="",0,AJ18*'Demo and Services'!DL33),IF(AJ19="",0,AJ19*'Demo and Services'!DL34),IF(AJ20="",0,AJ20*'Demo and Services'!DL35),IF(AJ21="",0,AJ21*'Demo and Services'!DL36),IF(AJ22="",0,AJ22*'Demo and Services'!DL37),IF(AJ23="",0,AJ23*'Demo and Services'!DL38),IF(AJ24="",0,AJ24*'Demo and Services'!DL39),IF(AJ25="",0,AJ25*'Demo and Services'!DL40),IF(AJ26="",0,AJ26*'Demo and Services'!DL41),IF(AJ27="",0,AJ27*'Demo and Services'!DL42),IF(AJ28="",0,AJ28*'Demo and Services'!DL43),IF(AJ29="",0,AJ29*'Demo and Services'!DL44)),0),"")))</f>
        <v/>
      </c>
      <c r="N169" s="316"/>
      <c r="O169" s="316"/>
      <c r="P169" s="316" t="str">
        <f>IF($D$5="Program Budget",ROUND('Demo and Services'!DL45*AJ9,0),IF(AND($D$5="Staff Salary",$D$7="Total"),ROUND(SUM('Demo and Services'!DL45:DL56)*AJ30,0),IF(AND($D$5="Staff Salary",$D$7="Individual"),ROUND(SUM(IF(AJ18="",0,AJ18*'Demo and Services'!DL45),IF(AJ19="",0,AJ19*'Demo and Services'!DL46),IF(AJ20="",0,AJ20*'Demo and Services'!DL47),IF(AJ21="",0,AJ21*'Demo and Services'!DL48),IF(AJ22="",0,AJ22*'Demo and Services'!DL49),IF(AJ23="",0,AJ23*'Demo and Services'!DL50),IF(AJ24="",0,AJ24*'Demo and Services'!DL51),IF(AJ25="",0,AJ25*'Demo and Services'!DL52),IF(AJ26="",0,AJ26*'Demo and Services'!DL53),IF(AJ27="",0,AJ27*'Demo and Services'!DL54),IF(AJ28="",0,AJ28*'Demo and Services'!DL55),IF(AJ29="",0,AJ29*'Demo and Services'!DL56)),0),"")))</f>
        <v/>
      </c>
      <c r="Q169" s="316"/>
      <c r="R169" s="448"/>
      <c r="S169" s="378">
        <f>COUNTIFS('Demo and Services'!$A$9:$A$19,"Period 5 (October – December 2021)",'Demo and Services'!$E$9:$E$19,"new",'Demo and Services'!$DL$9:$DL$19,"&lt;&gt;")</f>
        <v>0</v>
      </c>
      <c r="T169" s="377"/>
      <c r="U169" s="449"/>
      <c r="V169" s="378">
        <f>COUNTIFS('Demo and Services'!$A$9:$A$19,"Period 6 (January – March 2022)",'Demo and Services'!$E$9:$E$19,"new",'Demo and Services'!$DL$9:$DL$19,"&lt;&gt;")</f>
        <v>0</v>
      </c>
      <c r="W169" s="378"/>
      <c r="X169" s="444"/>
      <c r="Y169" s="378">
        <f>COUNTIFS('Demo and Services'!$A$9:$A$19,"Period 7 (April – June 2022)",'Demo and Services'!$E$9:$E$19,"new",'Demo and Services'!$DL$9:$DL$19,"&lt;&gt;")</f>
        <v>0</v>
      </c>
      <c r="Z169" s="378"/>
      <c r="AA169" s="444"/>
      <c r="AB169" s="445">
        <f>COUNTIFS('Demo and Services'!$A$9:$A$19,"Period 8 (July – September 2022)",'Demo and Services'!$E$9:$E$19,"new",'Demo and Services'!$DL$9:$DL$19,"&lt;&gt;")</f>
        <v>0</v>
      </c>
      <c r="AC169" s="445"/>
      <c r="AD169" s="446"/>
      <c r="AE169" s="81"/>
      <c r="CI169"/>
      <c r="CJ169"/>
      <c r="CK169"/>
      <c r="CL169"/>
      <c r="CM169"/>
    </row>
    <row r="170" spans="1:91" s="2" customFormat="1" ht="13.5" customHeight="1" outlineLevel="1" x14ac:dyDescent="0.35">
      <c r="A170" s="68"/>
      <c r="B170" s="198" t="s">
        <v>85</v>
      </c>
      <c r="C170" s="199"/>
      <c r="D170" s="199"/>
      <c r="E170" s="197"/>
      <c r="F170" s="197"/>
      <c r="G170" s="197"/>
      <c r="H170" s="316" t="str">
        <f>IF($D$5="Program Budget",ROUND('Demo and Services'!DM9*AJ9,0),IF(AND($D$5="Staff Salary",$D$7="Total"),ROUND(SUM('Demo and Services'!DM9:DM20)*AJ30,0),IF(AND($D$5="Staff Salary",$D$7="Individual"),ROUND(SUM(IF(AJ18="",0,AJ18*'Demo and Services'!DM9),IF(AJ19="",0,AJ19*'Demo and Services'!DM10),IF(AJ20="",0,AJ20*'Demo and Services'!DM11),IF(AJ21="",0,AJ21*'Demo and Services'!DM12),IF(AJ22="",0,AJ22*'Demo and Services'!DM13),IF(AJ23="",0,AJ23*'Demo and Services'!DM14),IF(AJ24="",0,AJ24*'Demo and Services'!DM15),IF(AJ25="",0,AJ25*'Demo and Services'!DM16),IF(AJ26="",0,AJ26*'Demo and Services'!DM17),IF(AJ27="",0,AJ27*'Demo and Services'!DM18),IF(AJ28="",0,AJ28*'Demo and Services'!DM19),IF(AJ29="",0,AJ29*'Demo and Services'!DM20)),0),"")))</f>
        <v/>
      </c>
      <c r="I170" s="317"/>
      <c r="J170" s="316" t="str">
        <f>IF($D$5="Program Budget",ROUND('Demo and Services'!DM21*AJ9,0),IF(AND($D$5="Staff Salary",$D$7="Total"),ROUND(SUM('Demo and Services'!DM21:DM32)*AJ30,0),IF(AND($D$5="Staff Salary",$D$7="Individual"),ROUND(SUM(IF(AJ18="",0,AJ18*'Demo and Services'!DM21),IF(AJ19="",0,AJ19*'Demo and Services'!DM22),IF(AJ20="",0,AJ20*'Demo and Services'!DM23),IF(AJ21="",0,AJ21*'Demo and Services'!DM24),IF(AJ22="",0,AJ22*'Demo and Services'!DM25),IF(AJ23="",0,AJ23*'Demo and Services'!DM26),IF(AJ24="",0,AJ24*'Demo and Services'!DM27),IF(AJ25="",0,AJ25*'Demo and Services'!DM28),IF(AJ26="",0,AJ26*'Demo and Services'!DM29),IF(AJ27="",0,AJ27*'Demo and Services'!DM30),IF(AJ28="",0,AJ28*'Demo and Services'!DM31),IF(AJ29="",0,AJ29*'Demo and Services'!DM32)),0),"")))</f>
        <v/>
      </c>
      <c r="K170" s="318"/>
      <c r="L170" s="317"/>
      <c r="M170" s="316" t="str">
        <f>IF($D$5="Program Budget",ROUND('Demo and Services'!DM33*AJ9,0),IF(AND($D$5="Staff Salary",$D$7="Total"),ROUND(SUM('Demo and Services'!DM33:DM44)*AJ30,0),IF(AND($D$5="Staff Salary",$D$7="Individual"),ROUND(SUM(IF(AJ18="",0,AJ18*'Demo and Services'!DM33),IF(AJ19="",0,AJ19*'Demo and Services'!DM34),IF(AJ20="",0,AJ20*'Demo and Services'!DM35),IF(AJ21="",0,AJ21*'Demo and Services'!DM36),IF(AJ22="",0,AJ22*'Demo and Services'!DM37),IF(AJ23="",0,AJ23*'Demo and Services'!DM38),IF(AJ24="",0,AJ24*'Demo and Services'!DM39),IF(AJ25="",0,AJ25*'Demo and Services'!DM40),IF(AJ26="",0,AJ26*'Demo and Services'!DM41),IF(AJ27="",0,AJ27*'Demo and Services'!DM42),IF(AJ28="",0,AJ28*'Demo and Services'!DM43),IF(AJ29="",0,AJ29*'Demo and Services'!DM44)),0),"")))</f>
        <v/>
      </c>
      <c r="N170" s="316"/>
      <c r="O170" s="316"/>
      <c r="P170" s="316" t="str">
        <f>IF($D$5="Program Budget",ROUND('Demo and Services'!DM45*AJ9,0),IF(AND($D$5="Staff Salary",$D$7="Total"),ROUND(SUM('Demo and Services'!DM45:DM56)*AJ30,0),IF(AND($D$5="Staff Salary",$D$7="Individual"),ROUND(SUM(IF(AJ18="",0,AJ18*'Demo and Services'!DM45),IF(AJ19="",0,AJ19*'Demo and Services'!DM46),IF(AJ20="",0,AJ20*'Demo and Services'!DM47),IF(AJ21="",0,AJ21*'Demo and Services'!DM48),IF(AJ22="",0,AJ22*'Demo and Services'!DM49),IF(AJ23="",0,AJ23*'Demo and Services'!DM50),IF(AJ24="",0,AJ24*'Demo and Services'!DM51),IF(AJ25="",0,AJ25*'Demo and Services'!DM52),IF(AJ26="",0,AJ26*'Demo and Services'!DM53),IF(AJ27="",0,AJ27*'Demo and Services'!DM54),IF(AJ28="",0,AJ28*'Demo and Services'!DM55),IF(AJ29="",0,AJ29*'Demo and Services'!DM56)),0),"")))</f>
        <v/>
      </c>
      <c r="Q170" s="316"/>
      <c r="R170" s="448"/>
      <c r="S170" s="378">
        <f>COUNTIFS('Demo and Services'!$A$9:$A$19,"Period 5 (October – December 2021)",'Demo and Services'!$E$9:$E$19,"new",'Demo and Services'!$DM$9:$DM$19,"&lt;&gt;")</f>
        <v>0</v>
      </c>
      <c r="T170" s="377"/>
      <c r="U170" s="449"/>
      <c r="V170" s="378">
        <f>COUNTIFS('Demo and Services'!$A$9:$A$19,"Period 6 (January – March 2022)",'Demo and Services'!$E$9:$E$19,"new",'Demo and Services'!$DM$9:$DM$19,"&lt;&gt;")</f>
        <v>0</v>
      </c>
      <c r="W170" s="378"/>
      <c r="X170" s="444"/>
      <c r="Y170" s="378">
        <f>COUNTIFS('Demo and Services'!$A$9:$A$19,"Period 7 (April – June 2022)",'Demo and Services'!$E$9:$E$19,"new",'Demo and Services'!$DM$9:$DM$19,"&lt;&gt;")</f>
        <v>0</v>
      </c>
      <c r="Z170" s="378"/>
      <c r="AA170" s="444"/>
      <c r="AB170" s="445">
        <f>COUNTIFS('Demo and Services'!$A$9:$A$19,"Period 8 (July – September 2022)",'Demo and Services'!$E$9:$E$19,"new",'Demo and Services'!$DM$9:$DM$19,"&lt;&gt;")</f>
        <v>0</v>
      </c>
      <c r="AC170" s="445"/>
      <c r="AD170" s="446"/>
      <c r="AE170" s="81"/>
      <c r="CI170"/>
      <c r="CJ170"/>
      <c r="CK170"/>
      <c r="CL170"/>
      <c r="CM170"/>
    </row>
    <row r="171" spans="1:91" s="2" customFormat="1" ht="13.5" customHeight="1" outlineLevel="1" x14ac:dyDescent="0.35">
      <c r="A171" s="68"/>
      <c r="B171" s="196" t="s">
        <v>70</v>
      </c>
      <c r="C171" s="200"/>
      <c r="D171" s="200"/>
      <c r="H171" s="316" t="str">
        <f>IF($D$5="Program Budget",ROUND('Demo and Services'!DN9*AJ9,0),IF(AND($D$5="Staff Salary",$D$7="Total"),ROUND(SUM('Demo and Services'!DN9:DN20)*AJ30,0),IF(AND($D$5="Staff Salary",$D$7="Individual"),ROUND(SUM(IF(AJ18="",0,AJ18*'Demo and Services'!DN9),IF(AJ19="",0,AJ19*'Demo and Services'!DN10),IF(AJ20="",0,AJ20*'Demo and Services'!DN11),IF(AJ21="",0,AJ21*'Demo and Services'!DN12),IF(AJ22="",0,AJ22*'Demo and Services'!DN13),IF(AJ23="",0,AJ23*'Demo and Services'!DN14),IF(AJ24="",0,AJ24*'Demo and Services'!DN15),IF(AJ25="",0,AJ25*'Demo and Services'!DN16),IF(AJ26="",0,AJ26*'Demo and Services'!DN17),IF(AJ27="",0,AJ27*'Demo and Services'!DN18),IF(AJ28="",0,AJ28*'Demo and Services'!DN19),IF(AJ29="",0,AJ29*'Demo and Services'!DN20)),0),"")))</f>
        <v/>
      </c>
      <c r="I171" s="317"/>
      <c r="J171" s="316" t="str">
        <f>IF($D$5="Program Budget",ROUND('Demo and Services'!DN21*AJ9,0),IF(AND($D$5="Staff Salary",$D$7="Total"),ROUND(SUM('Demo and Services'!DN21:DN32)*AJ30,0),IF(AND($D$5="Staff Salary",$D$7="Individual"),ROUND(SUM(IF(AJ18="",0,AJ18*'Demo and Services'!DN21),IF(AJ19="",0,AJ19*'Demo and Services'!DN22),IF(AJ20="",0,AJ20*'Demo and Services'!DN23),IF(AJ21="",0,AJ21*'Demo and Services'!DN24),IF(AJ22="",0,AJ22*'Demo and Services'!DN25),IF(AJ23="",0,AJ23*'Demo and Services'!DN26),IF(AJ24="",0,AJ24*'Demo and Services'!DN27),IF(AJ25="",0,AJ25*'Demo and Services'!DN28),IF(AJ26="",0,AJ26*'Demo and Services'!DN29),IF(AJ27="",0,AJ27*'Demo and Services'!DN30),IF(AJ28="",0,AJ28*'Demo and Services'!DN31),IF(AJ29="",0,AJ29*'Demo and Services'!DN32)),0),"")))</f>
        <v/>
      </c>
      <c r="K171" s="318"/>
      <c r="L171" s="317"/>
      <c r="M171" s="316" t="str">
        <f>IF($D$5="Program Budget",ROUND('Demo and Services'!DN33*AJ9,0),IF(AND($D$5="Staff Salary",$D$7="Total"),ROUND(SUM('Demo and Services'!DN33:DN44)*AJ30,0),IF(AND($D$5="Staff Salary",$D$7="Individual"),ROUND(SUM(IF(AJ18="",0,AJ18*'Demo and Services'!DN33),IF(AJ19="",0,AJ19*'Demo and Services'!DN34),IF(AJ20="",0,AJ20*'Demo and Services'!DN35),IF(AJ21="",0,AJ21*'Demo and Services'!DN36),IF(AJ22="",0,AJ22*'Demo and Services'!DN37),IF(AJ23="",0,AJ23*'Demo and Services'!DN38),IF(AJ24="",0,AJ24*'Demo and Services'!DN39),IF(AJ25="",0,AJ25*'Demo and Services'!DN40),IF(AJ26="",0,AJ26*'Demo and Services'!DN41),IF(AJ27="",0,AJ27*'Demo and Services'!DN42),IF(AJ28="",0,AJ28*'Demo and Services'!DN43),IF(AJ29="",0,AJ29*'Demo and Services'!DN44)),0),"")))</f>
        <v/>
      </c>
      <c r="N171" s="316"/>
      <c r="O171" s="316"/>
      <c r="P171" s="316" t="str">
        <f>IF($D$5="Program Budget",ROUND('Demo and Services'!DN45*AJ9,0),IF(AND($D$5="Staff Salary",$D$7="Total"),ROUND(SUM('Demo and Services'!DN45:DN56)*AJ30,0),IF(AND($D$5="Staff Salary",$D$7="Individual"),ROUND(SUM(IF(AJ18="",0,AJ18*'Demo and Services'!DN45),IF(AJ19="",0,AJ19*'Demo and Services'!DN46),IF(AJ20="",0,AJ20*'Demo and Services'!DN47),IF(AJ21="",0,AJ21*'Demo and Services'!DN48),IF(AJ22="",0,AJ22*'Demo and Services'!DN49),IF(AJ23="",0,AJ23*'Demo and Services'!DN50),IF(AJ24="",0,AJ24*'Demo and Services'!DN51),IF(AJ25="",0,AJ25*'Demo and Services'!DN52),IF(AJ26="",0,AJ26*'Demo and Services'!DN53),IF(AJ27="",0,AJ27*'Demo and Services'!DN54),IF(AJ28="",0,AJ28*'Demo and Services'!DN55),IF(AJ29="",0,AJ29*'Demo and Services'!DN56)),0),"")))</f>
        <v/>
      </c>
      <c r="Q171" s="316"/>
      <c r="R171" s="448"/>
      <c r="S171" s="378">
        <f>COUNTIFS('Demo and Services'!$A$9:$A$19,"Period 5 (October – December 2021)",'Demo and Services'!$E$9:$E$19,"new",'Demo and Services'!$DN$9:$DN$19,"&lt;&gt;")</f>
        <v>0</v>
      </c>
      <c r="T171" s="377"/>
      <c r="U171" s="449"/>
      <c r="V171" s="378">
        <f>COUNTIFS('Demo and Services'!$A$9:$A$19,"Period 6 (January – March 2022)",'Demo and Services'!$E$9:$E$19,"new",'Demo and Services'!$DN$9:$DN$19,"&lt;&gt;")</f>
        <v>0</v>
      </c>
      <c r="W171" s="378"/>
      <c r="X171" s="444"/>
      <c r="Y171" s="378">
        <f>COUNTIFS('Demo and Services'!$A$9:$A$19,"Period 7 (April – June 2022)",'Demo and Services'!$E$9:$E$19,"new",'Demo and Services'!$DN$9:$DN$19,"&lt;&gt;")</f>
        <v>0</v>
      </c>
      <c r="Z171" s="378"/>
      <c r="AA171" s="444"/>
      <c r="AB171" s="445">
        <f>COUNTIFS('Demo and Services'!$A$9:$A$19,"Period 8 (July – September 2022)",'Demo and Services'!$E$9:$E$19,"new",'Demo and Services'!$DN$9:$DN$19,"&lt;&gt;")</f>
        <v>0</v>
      </c>
      <c r="AC171" s="445"/>
      <c r="AD171" s="446"/>
      <c r="AE171" s="81"/>
      <c r="CI171"/>
      <c r="CJ171"/>
      <c r="CK171"/>
      <c r="CL171"/>
      <c r="CM171"/>
    </row>
    <row r="172" spans="1:91" s="2" customFormat="1" ht="13.5" customHeight="1" outlineLevel="1" thickBot="1" x14ac:dyDescent="0.4">
      <c r="A172" s="68"/>
      <c r="B172" s="472" t="s">
        <v>71</v>
      </c>
      <c r="C172" s="472"/>
      <c r="D172" s="472"/>
      <c r="E172" s="191"/>
      <c r="F172" s="191"/>
      <c r="H172" s="316" t="str">
        <f>IF($D$5="Program Budget",ROUND('Demo and Services'!DO9*AJ9,0),IF(AND($D$5="Staff Salary",$D$7="Total"),ROUND(SUM('Demo and Services'!DO9:DO20)*AJ30,0),IF(AND($D$5="Staff Salary",$D$7="Individual"),ROUND(SUM(IF(AJ18="",0,AJ18*'Demo and Services'!DO9),IF(AJ19="",0,AJ19*'Demo and Services'!DO10),IF(AJ20="",0,AJ20*'Demo and Services'!DO11),IF(AJ21="",0,AJ21*'Demo and Services'!DO12),IF(AJ22="",0,AJ22*'Demo and Services'!DO13),IF(AJ23="",0,AJ23*'Demo and Services'!DO14),IF(AJ24="",0,AJ24*'Demo and Services'!DO15),IF(AJ25="",0,AJ25*'Demo and Services'!DO16),IF(AJ26="",0,AJ26*'Demo and Services'!DO17),IF(AJ27="",0,AJ27*'Demo and Services'!DO18),IF(AJ28="",0,AJ28*'Demo and Services'!DO19),IF(AJ29="",0,AJ29*'Demo and Services'!DO20)),0),"")))</f>
        <v/>
      </c>
      <c r="I172" s="317"/>
      <c r="J172" s="316" t="str">
        <f>IF($D$5="Program Budget",ROUND('Demo and Services'!DO21*AJ9,0),IF(AND($D$5="Staff Salary",$D$7="Total"),ROUND(SUM('Demo and Services'!DO21:DO32)*AJ30,0),IF(AND($D$5="Staff Salary",$D$7="Individual"),ROUND(SUM(IF(AJ18="",0,AJ18*'Demo and Services'!DO21),IF(AJ19="",0,AJ19*'Demo and Services'!DO22),IF(AJ20="",0,AJ20*'Demo and Services'!DO23),IF(AJ21="",0,AJ21*'Demo and Services'!DO24),IF(AJ22="",0,AJ22*'Demo and Services'!DO25),IF(AJ23="",0,AJ23*'Demo and Services'!DO26),IF(AJ24="",0,AJ24*'Demo and Services'!DO27),IF(AJ25="",0,AJ25*'Demo and Services'!DO28),IF(AJ26="",0,AJ26*'Demo and Services'!DO29),IF(AJ27="",0,AJ27*'Demo and Services'!DO30),IF(AJ28="",0,AJ28*'Demo and Services'!DO31),IF(AJ29="",0,AJ29*'Demo and Services'!DO32)),0),"")))</f>
        <v/>
      </c>
      <c r="K172" s="318"/>
      <c r="L172" s="317"/>
      <c r="M172" s="316" t="str">
        <f>IF($D$5="Program Budget",ROUND('Demo and Services'!DO33*AJ9,0),IF(AND($D$5="Staff Salary",$D$7="Total"),ROUND(SUM('Demo and Services'!DO33:DO44)*AJ30,0),IF(AND($D$5="Staff Salary",$D$7="Individual"),ROUND(SUM(IF(AJ18="",0,AJ18*'Demo and Services'!DO33),IF(AJ19="",0,AJ19*'Demo and Services'!DO34),IF(AJ20="",0,AJ20*'Demo and Services'!DO35),IF(AJ21="",0,AJ21*'Demo and Services'!DO36),IF(AJ22="",0,AJ22*'Demo and Services'!DO37),IF(AJ23="",0,AJ23*'Demo and Services'!DO38),IF(AJ24="",0,AJ24*'Demo and Services'!DO39),IF(AJ25="",0,AJ25*'Demo and Services'!DO40),IF(AJ26="",0,AJ26*'Demo and Services'!DO41),IF(AJ27="",0,AJ27*'Demo and Services'!DO42),IF(AJ28="",0,AJ28*'Demo and Services'!DO43),IF(AJ29="",0,AJ29*'Demo and Services'!DO44)),0),"")))</f>
        <v/>
      </c>
      <c r="N172" s="316"/>
      <c r="O172" s="316"/>
      <c r="P172" s="316" t="str">
        <f>IF($D$5="Program Budget",ROUND('Demo and Services'!DO45*AJ9,0),IF(AND($D$5="Staff Salary",$D$7="Total"),ROUND(SUM('Demo and Services'!DO45:DO56)*AJ30,0),IF(AND($D$5="Staff Salary",$D$7="Individual"),ROUND(SUM(IF(AJ18="",0,AJ18*'Demo and Services'!DO45),IF(AJ19="",0,AJ19*'Demo and Services'!DO46),IF(AJ20="",0,AJ20*'Demo and Services'!DO47),IF(AJ21="",0,AJ21*'Demo and Services'!DO48),IF(AJ22="",0,AJ22*'Demo and Services'!DO49),IF(AJ23="",0,AJ23*'Demo and Services'!DO50),IF(AJ24="",0,AJ24*'Demo and Services'!DO51),IF(AJ25="",0,AJ25*'Demo and Services'!DO52),IF(AJ26="",0,AJ26*'Demo and Services'!DO53),IF(AJ27="",0,AJ27*'Demo and Services'!DO54),IF(AJ28="",0,AJ28*'Demo and Services'!DO55),IF(AJ29="",0,AJ29*'Demo and Services'!DO56)),0),"")))</f>
        <v/>
      </c>
      <c r="Q172" s="316"/>
      <c r="R172" s="448"/>
      <c r="S172" s="378">
        <f>COUNTIFS('Demo and Services'!$A$9:$A$19,"Period 5 (October – December 2021)",'Demo and Services'!$E$9:$E$19,"new",'Demo and Services'!$DO$9:$DO$19,"&lt;&gt;")</f>
        <v>0</v>
      </c>
      <c r="T172" s="377"/>
      <c r="U172" s="449"/>
      <c r="V172" s="378">
        <f>COUNTIFS('Demo and Services'!$A$9:$A$19,"Period 6 (January – March 2022)",'Demo and Services'!$E$9:$E$19,"new",'Demo and Services'!$DO$9:$DO$19,"&lt;&gt;")</f>
        <v>0</v>
      </c>
      <c r="W172" s="378"/>
      <c r="X172" s="444"/>
      <c r="Y172" s="378">
        <f>COUNTIFS('Demo and Services'!$A$9:$A$19,"Period 7 (April – June 2022)",'Demo and Services'!$E$9:$E$19,"new",'Demo and Services'!$DO$9:$DO$19,"&lt;&gt;")</f>
        <v>0</v>
      </c>
      <c r="Z172" s="378"/>
      <c r="AA172" s="444"/>
      <c r="AB172" s="445">
        <f>COUNTIFS('Demo and Services'!$A$9:$A$19,"Period 8 (July – September 2022)",'Demo and Services'!$E$9:$E$19,"new",'Demo and Services'!$DO$9:$DO$19,"&lt;&gt;")</f>
        <v>0</v>
      </c>
      <c r="AC172" s="445"/>
      <c r="AD172" s="446"/>
      <c r="AE172" s="81"/>
      <c r="CI172"/>
      <c r="CJ172"/>
      <c r="CK172"/>
      <c r="CL172"/>
      <c r="CM172"/>
    </row>
    <row r="173" spans="1:91" s="2" customFormat="1" ht="14.5" customHeight="1" outlineLevel="1" x14ac:dyDescent="0.35">
      <c r="A173" s="68"/>
      <c r="B173" s="121"/>
      <c r="C173" s="121"/>
      <c r="D173" s="121"/>
      <c r="E173" s="121"/>
      <c r="F173" s="442" t="s">
        <v>59</v>
      </c>
      <c r="G173" s="442"/>
      <c r="H173" s="376" t="e">
        <f>H24-SUM(H158:I161,H167,H171:I172)</f>
        <v>#VALUE!</v>
      </c>
      <c r="I173" s="376"/>
      <c r="J173" s="376" t="e">
        <f>J24-SUM(J158:L161,J167,J171:L172)</f>
        <v>#VALUE!</v>
      </c>
      <c r="K173" s="376"/>
      <c r="L173" s="376"/>
      <c r="M173" s="376" t="e">
        <f>M24-SUM(M158:O161,M167,M171:O172)</f>
        <v>#VALUE!</v>
      </c>
      <c r="N173" s="376"/>
      <c r="O173" s="376"/>
      <c r="P173" s="376" t="e">
        <f>P24-SUM(P158:R161,P167,P171:R172)</f>
        <v>#VALUE!</v>
      </c>
      <c r="Q173" s="376"/>
      <c r="R173" s="376"/>
      <c r="S173" s="363">
        <f>S24-SUM(S158:U161,S167,S171:U172)</f>
        <v>0</v>
      </c>
      <c r="T173" s="363"/>
      <c r="U173" s="363"/>
      <c r="V173" s="363">
        <f>V24-SUM(V158:X161,V167,V171:X172)</f>
        <v>0</v>
      </c>
      <c r="W173" s="363"/>
      <c r="X173" s="363"/>
      <c r="Y173" s="363">
        <f>Y24-SUM(Y158:AA161,Y167,Y171:AA172)</f>
        <v>0</v>
      </c>
      <c r="Z173" s="363"/>
      <c r="AA173" s="363"/>
      <c r="AB173" s="363">
        <f>AB24-SUM(AB158:AD161,AB167,AB171:AD172)</f>
        <v>0</v>
      </c>
      <c r="AC173" s="363"/>
      <c r="AD173" s="363"/>
      <c r="AF173" s="78"/>
    </row>
    <row r="174" spans="1:91" s="2" customFormat="1" ht="13.5" customHeight="1" x14ac:dyDescent="0.35">
      <c r="A174" s="68"/>
      <c r="B174" s="121"/>
      <c r="C174" s="121"/>
      <c r="D174" s="121"/>
      <c r="E174" s="121"/>
      <c r="F174" s="443"/>
      <c r="G174" s="443"/>
      <c r="H174" s="375"/>
      <c r="I174" s="375"/>
      <c r="J174" s="375"/>
      <c r="K174" s="375"/>
      <c r="L174" s="375"/>
      <c r="M174" s="375"/>
      <c r="N174" s="375"/>
      <c r="O174" s="375"/>
      <c r="P174" s="375"/>
      <c r="Q174" s="375"/>
      <c r="R174" s="375"/>
      <c r="S174" s="362"/>
      <c r="T174" s="362"/>
      <c r="U174" s="362"/>
      <c r="V174" s="362"/>
      <c r="W174" s="362"/>
      <c r="X174" s="362"/>
      <c r="Y174" s="362"/>
      <c r="Z174" s="362"/>
      <c r="AA174" s="362"/>
      <c r="AB174" s="362"/>
      <c r="AC174" s="362"/>
      <c r="AD174" s="362"/>
      <c r="CI174"/>
      <c r="CJ174"/>
      <c r="CK174"/>
      <c r="CL174"/>
      <c r="CM174"/>
    </row>
    <row r="175" spans="1:91" s="2" customFormat="1" ht="13.5" customHeight="1" thickBot="1" x14ac:dyDescent="0.4">
      <c r="A175" s="68"/>
      <c r="B175" s="201"/>
      <c r="C175" s="201"/>
      <c r="D175" s="201"/>
      <c r="E175" s="120"/>
      <c r="F175" s="120"/>
      <c r="G175" s="202"/>
      <c r="H175" s="120"/>
      <c r="I175" s="120"/>
      <c r="J175" s="120"/>
      <c r="K175" s="120"/>
      <c r="L175" s="120"/>
      <c r="M175" s="120"/>
      <c r="N175" s="120"/>
      <c r="O175" s="120"/>
      <c r="P175" s="120"/>
      <c r="Q175" s="120"/>
      <c r="R175" s="120"/>
      <c r="S175" s="120"/>
      <c r="T175" s="120"/>
      <c r="U175" s="120"/>
      <c r="V175" s="120"/>
      <c r="W175" s="120"/>
      <c r="X175" s="120"/>
      <c r="Y175" s="120"/>
      <c r="Z175" s="120"/>
      <c r="CI175"/>
      <c r="CJ175"/>
      <c r="CK175"/>
      <c r="CL175"/>
      <c r="CM175"/>
    </row>
    <row r="176" spans="1:91" s="2" customFormat="1" ht="46.5" customHeight="1" thickBot="1" x14ac:dyDescent="0.4">
      <c r="A176" s="68" t="s">
        <v>86</v>
      </c>
      <c r="B176" s="474" t="s">
        <v>87</v>
      </c>
      <c r="C176" s="475"/>
      <c r="D176" s="475"/>
      <c r="E176" s="475"/>
      <c r="F176" s="475"/>
      <c r="G176" s="475"/>
      <c r="H176" s="475"/>
      <c r="I176" s="475"/>
      <c r="J176" s="475"/>
      <c r="K176" s="475"/>
      <c r="L176" s="475"/>
      <c r="M176" s="475"/>
      <c r="N176" s="475"/>
      <c r="O176" s="475"/>
      <c r="P176" s="475"/>
      <c r="Q176" s="475"/>
      <c r="R176" s="475"/>
      <c r="S176" s="475"/>
      <c r="T176" s="475"/>
      <c r="U176" s="475"/>
      <c r="V176" s="475"/>
      <c r="W176" s="475"/>
      <c r="X176" s="475"/>
      <c r="Y176" s="475"/>
      <c r="Z176" s="475"/>
      <c r="AA176" s="203"/>
      <c r="AB176" s="203"/>
      <c r="AC176" s="203"/>
      <c r="AD176" s="204"/>
      <c r="AE176" s="81"/>
      <c r="CI176"/>
      <c r="CJ176"/>
      <c r="CK176"/>
      <c r="CL176"/>
      <c r="CM176"/>
    </row>
    <row r="177" spans="1:91" s="2" customFormat="1" ht="13.5" customHeight="1" outlineLevel="1" x14ac:dyDescent="0.35">
      <c r="A177" s="68"/>
      <c r="B177" s="434" t="s">
        <v>37</v>
      </c>
      <c r="C177" s="435"/>
      <c r="D177" s="435"/>
      <c r="E177" s="435"/>
      <c r="F177" s="435"/>
      <c r="G177" s="436"/>
      <c r="H177" s="440" t="s">
        <v>61</v>
      </c>
      <c r="I177" s="440"/>
      <c r="J177" s="440"/>
      <c r="K177" s="440"/>
      <c r="L177" s="440"/>
      <c r="M177" s="440"/>
      <c r="N177" s="440"/>
      <c r="O177" s="440"/>
      <c r="P177" s="440"/>
      <c r="Q177" s="440"/>
      <c r="R177" s="476"/>
      <c r="S177" s="178"/>
      <c r="T177" s="347" t="s">
        <v>62</v>
      </c>
      <c r="U177" s="347"/>
      <c r="V177" s="347"/>
      <c r="W177" s="347"/>
      <c r="X177" s="347"/>
      <c r="Y177" s="347"/>
      <c r="Z177" s="347"/>
      <c r="AA177" s="347"/>
      <c r="AB177" s="347"/>
      <c r="AC177" s="347"/>
      <c r="AD177" s="441"/>
      <c r="CI177"/>
      <c r="CJ177"/>
      <c r="CK177"/>
      <c r="CL177"/>
      <c r="CM177"/>
    </row>
    <row r="178" spans="1:91" s="2" customFormat="1" ht="13.5" customHeight="1" outlineLevel="1" x14ac:dyDescent="0.35">
      <c r="A178" s="68"/>
      <c r="B178" s="437"/>
      <c r="C178" s="438"/>
      <c r="D178" s="438"/>
      <c r="E178" s="438"/>
      <c r="F178" s="438"/>
      <c r="G178" s="439"/>
      <c r="H178" s="423" t="s">
        <v>2</v>
      </c>
      <c r="I178" s="423"/>
      <c r="J178" s="423" t="s">
        <v>3</v>
      </c>
      <c r="K178" s="423"/>
      <c r="L178" s="423"/>
      <c r="M178" s="423" t="s">
        <v>4</v>
      </c>
      <c r="N178" s="423"/>
      <c r="O178" s="423"/>
      <c r="P178" s="423" t="s">
        <v>5</v>
      </c>
      <c r="Q178" s="423"/>
      <c r="R178" s="427"/>
      <c r="S178" s="425" t="s">
        <v>27</v>
      </c>
      <c r="T178" s="426"/>
      <c r="U178" s="426"/>
      <c r="V178" s="423" t="s">
        <v>28</v>
      </c>
      <c r="W178" s="423"/>
      <c r="X178" s="423"/>
      <c r="Y178" s="423" t="s">
        <v>29</v>
      </c>
      <c r="Z178" s="423"/>
      <c r="AA178" s="423"/>
      <c r="AB178" s="423" t="s">
        <v>30</v>
      </c>
      <c r="AC178" s="423"/>
      <c r="AD178" s="427"/>
      <c r="CI178"/>
      <c r="CJ178"/>
      <c r="CK178"/>
      <c r="CL178"/>
      <c r="CM178"/>
    </row>
    <row r="179" spans="1:91" s="2" customFormat="1" ht="13.5" customHeight="1" outlineLevel="1" x14ac:dyDescent="0.35">
      <c r="A179" s="68"/>
      <c r="B179" s="465" t="s">
        <v>88</v>
      </c>
      <c r="C179" s="465"/>
      <c r="D179" s="465"/>
      <c r="G179" s="205"/>
      <c r="H179" s="316" t="str">
        <f>IF($D$5="Program Budget",ROUND('Demo and Services'!DP9*AJ9,0),IF(AND($D$5="Staff Salary",$D$7="Total"),ROUND(SUM('Demo and Services'!DP9:DP20)*AJ30,0),IF(AND($D$5="Staff Salary",$D$7="Individual"),ROUND(SUM(IF(AJ18="",0,AJ18*'Demo and Services'!DP9),IF(AJ19="",0,AJ19*'Demo and Services'!DP10),IF(AJ20="",0,AJ20*'Demo and Services'!DP11),IF(AJ21="",0,AJ21*'Demo and Services'!DP12),IF(AJ22="",0,AJ22*'Demo and Services'!DP13),IF(AJ23="",0,AJ23*'Demo and Services'!DP14),IF(AJ24="",0,AJ24*'Demo and Services'!DP15),IF(AJ25="",0,AJ25*'Demo and Services'!DP16),IF(AJ26="",0,AJ26*'Demo and Services'!DP17),IF(AJ27="",0,AJ27*'Demo and Services'!DP18),IF(AJ28="",0,AJ28*'Demo and Services'!DP19),IF(AJ29="",0,AJ29*'Demo and Services'!DP20)),0),"")))</f>
        <v/>
      </c>
      <c r="I179" s="317"/>
      <c r="J179" s="316" t="str">
        <f>IF($D$5="Program Budget",ROUND('Demo and Services'!DP21*AJ9,0),IF(AND($D$5="Staff Salary",$D$7="Total"),ROUND(SUM('Demo and Services'!DP21:DP32)*AJ30,0),IF(AND($D$5="Staff Salary",$D$7="Individual"),ROUND(SUM(IF(AJ18="",0,AJ18*'Demo and Services'!DP21),IF(AJ19="",0,AJ19*'Demo and Services'!DP22),IF(AJ20="",0,AJ20*'Demo and Services'!DP23),IF(AJ21="",0,AJ21*'Demo and Services'!DP24),IF(AJ22="",0,AJ22*'Demo and Services'!DP25),IF(AJ23="",0,AJ23*'Demo and Services'!DP26),IF(AJ24="",0,AJ24*'Demo and Services'!DP27),IF(AJ25="",0,AJ25*'Demo and Services'!DP28),IF(AJ26="",0,AJ26*'Demo and Services'!DP29),IF(AJ27="",0,AJ27*'Demo and Services'!DP30),IF(AJ28="",0,AJ28*'Demo and Services'!DP31),IF(AJ29="",0,AJ29*'Demo and Services'!DP32)),0),"")))</f>
        <v/>
      </c>
      <c r="K179" s="316"/>
      <c r="L179" s="448"/>
      <c r="M179" s="316" t="str">
        <f>IF($D$5="Program Budget",ROUND('Demo and Services'!DP33*AJ9,0),IF(AND($D$5="Staff Salary",$D$7="Total"),ROUND(SUM('Demo and Services'!DP33:DP44)*AJ30,0),IF(AND($D$5="Staff Salary",$D$7="Individual"),ROUND(SUM(IF(AJ18="",0,AJ18*'Demo and Services'!DP33),IF(AJ19="",0,AJ19*'Demo and Services'!DP34),IF(AJ20="",0,AJ20*'Demo and Services'!DP35),IF(AJ21="",0,AJ21*'Demo and Services'!DP36),IF(AJ22="",0,AJ22*'Demo and Services'!DP37),IF(AJ23="",0,AJ23*'Demo and Services'!DP38),IF(AJ24="",0,AJ24*'Demo and Services'!DP39),IF(AJ25="",0,AJ25*'Demo and Services'!DP40),IF(AJ26="",0,AJ26*'Demo and Services'!DP41),IF(AJ27="",0,AJ27*'Demo and Services'!DP42),IF(AJ28="",0,AJ28*'Demo and Services'!DP43),IF(AJ29="",0,AJ29*'Demo and Services'!DP44)),0),"")))</f>
        <v/>
      </c>
      <c r="N179" s="316"/>
      <c r="O179" s="316"/>
      <c r="P179" s="316" t="str">
        <f>IF($D$5="Program Budget",ROUND('Demo and Services'!DP45*AJ9,0),IF(AND($D$5="Staff Salary",$D$7="Total"),ROUND(SUM('Demo and Services'!DP45:DP56)*AJ30,0),IF(AND($D$5="Staff Salary",$D$7="Individual"),ROUND(SUM(IF(AJ18="",0,AJ18*'Demo and Services'!DP45),IF(AJ19="",0,AJ19*'Demo and Services'!DP46),IF(AJ20="",0,AJ20*'Demo and Services'!DP47),IF(AJ21="",0,AJ21*'Demo and Services'!DP48),IF(AJ22="",0,AJ22*'Demo and Services'!DP49),IF(AJ23="",0,AJ23*'Demo and Services'!DP50),IF(AJ24="",0,AJ24*'Demo and Services'!DP51),IF(AJ25="",0,AJ25*'Demo and Services'!DP52),IF(AJ26="",0,AJ26*'Demo and Services'!DP53),IF(AJ27="",0,AJ27*'Demo and Services'!DP54),IF(AJ28="",0,AJ28*'Demo and Services'!DP55),IF(AJ29="",0,AJ29*'Demo and Services'!DP56)),0),"")))</f>
        <v/>
      </c>
      <c r="Q179" s="316"/>
      <c r="R179" s="473"/>
      <c r="S179" s="377">
        <f>COUNTIFS('Demo and Services'!$A$9:$A$19,"Period 5 (October – December 2021)",'Demo and Services'!$E$9:$E$19,"new",'Demo and Services'!$DP$9:$DP$19,"&lt;&gt;")</f>
        <v>0</v>
      </c>
      <c r="T179" s="377"/>
      <c r="U179" s="449"/>
      <c r="V179" s="378">
        <f>COUNTIFS('Demo and Services'!$A$9:$A$19,"Period 6 (January – March 2022)",'Demo and Services'!$E$9:$E$19,"new",'Demo and Services'!$DP$9:$DP$19,"&lt;&gt;")</f>
        <v>0</v>
      </c>
      <c r="W179" s="378"/>
      <c r="X179" s="444"/>
      <c r="Y179" s="378">
        <f>COUNTIFS('Demo and Services'!$A$9:$A$19,"Period 7 (April – June 2022)",'Demo and Services'!$E$9:$E$19,"new",'Demo and Services'!$DP$9:$DP$19,"&lt;&gt;")</f>
        <v>0</v>
      </c>
      <c r="Z179" s="378"/>
      <c r="AA179" s="444"/>
      <c r="AB179" s="445">
        <f>COUNTIFS('Demo and Services'!$A$9:$A$19,"Period 8 (July – September 2022)",'Demo and Services'!$E$9:$E$19,"new",'Demo and Services'!$DP$9:$DP$19,"&lt;&gt;")</f>
        <v>0</v>
      </c>
      <c r="AC179" s="445"/>
      <c r="AD179" s="446"/>
      <c r="CI179"/>
      <c r="CJ179"/>
      <c r="CK179"/>
      <c r="CL179"/>
      <c r="CM179"/>
    </row>
    <row r="180" spans="1:91" s="2" customFormat="1" ht="13.5" customHeight="1" outlineLevel="1" x14ac:dyDescent="0.35">
      <c r="A180" s="68"/>
      <c r="B180" s="465" t="s">
        <v>89</v>
      </c>
      <c r="C180" s="465"/>
      <c r="D180" s="465"/>
      <c r="G180" s="205"/>
      <c r="H180" s="316" t="str">
        <f>IF($D$5="Program Budget",ROUND('Demo and Services'!DQ9*AJ9,0),IF(AND($D$5="Staff Salary",$D$7="Total"),ROUND(SUM('Demo and Services'!DQ9:DQ20)*AJ30,0),IF(AND($D$5="Staff Salary",$D$7="Individual"),ROUND(SUM(IF(AJ18="",0,AJ18*'Demo and Services'!DQ9),IF(AJ19="",0,AJ19*'Demo and Services'!DQ10),IF(AJ20="",0,AJ20*'Demo and Services'!DQ11),IF(AJ21="",0,AJ21*'Demo and Services'!DQ12),IF(AJ22="",0,AJ22*'Demo and Services'!DQ13),IF(AJ23="",0,AJ23*'Demo and Services'!DQ14),IF(AJ24="",0,AJ24*'Demo and Services'!DQ15),IF(AJ25="",0,AJ25*'Demo and Services'!DQ16),IF(AJ26="",0,AJ26*'Demo and Services'!DQ17),IF(AJ27="",0,AJ27*'Demo and Services'!DQ18),IF(AJ28="",0,AJ28*'Demo and Services'!DQ19),IF(AJ29="",0,AJ29*'Demo and Services'!DQ20)),0),"")))</f>
        <v/>
      </c>
      <c r="I180" s="317"/>
      <c r="J180" s="316" t="str">
        <f>IF($D$5="Program Budget",ROUND('Demo and Services'!DQ21*AJ9,0),IF(AND($D$5="Staff Salary",$D$7="Total"),ROUND(SUM('Demo and Services'!DQ21:DQ32)*AJ30,0),IF(AND($D$5="Staff Salary",$D$7="Individual"),ROUND(SUM(IF(AJ18="",0,AJ18*'Demo and Services'!DQ21),IF(AJ19="",0,AJ19*'Demo and Services'!DQ22),IF(AJ20="",0,AJ20*'Demo and Services'!DQ23),IF(AJ21="",0,AJ21*'Demo and Services'!DQ24),IF(AJ22="",0,AJ22*'Demo and Services'!DQ25),IF(AJ23="",0,AJ23*'Demo and Services'!DQ26),IF(AJ24="",0,AJ24*'Demo and Services'!DQ27),IF(AJ25="",0,AJ25*'Demo and Services'!DQ28),IF(AJ26="",0,AJ26*'Demo and Services'!DQ29),IF(AJ27="",0,AJ27*'Demo and Services'!DQ30),IF(AJ28="",0,AJ28*'Demo and Services'!DQ31),IF(AJ29="",0,AJ29*'Demo and Services'!DQ32)),0),"")))</f>
        <v/>
      </c>
      <c r="K180" s="318"/>
      <c r="L180" s="317"/>
      <c r="M180" s="316" t="str">
        <f>IF($D$5="Program Budget",ROUND('Demo and Services'!DQ33*AJ9,0),IF(AND($D$5="Staff Salary",$D$7="Total"),ROUND(SUM('Demo and Services'!DQ33:DQ44)*AJ30,0),IF(AND($D$5="Staff Salary",$D$7="Individual"),ROUND(SUM(IF(AJ18="",0,AJ18*'Demo and Services'!DQ33),IF(AJ19="",0,AJ19*'Demo and Services'!DQ34),IF(AJ20="",0,AJ20*'Demo and Services'!DQ35),IF(AJ21="",0,AJ21*'Demo and Services'!DQ36),IF(AJ22="",0,AJ22*'Demo and Services'!DQ37),IF(AJ23="",0,AJ23*'Demo and Services'!DQ38),IF(AJ24="",0,AJ24*'Demo and Services'!DQ39),IF(AJ25="",0,AJ25*'Demo and Services'!DQ40),IF(AJ26="",0,AJ26*'Demo and Services'!DQ41),IF(AJ27="",0,AJ27*'Demo and Services'!DQ42),IF(AJ28="",0,AJ28*'Demo and Services'!DQ43),IF(AJ29="",0,AJ29*'Demo and Services'!DQ44)),0),"")))</f>
        <v/>
      </c>
      <c r="N180" s="316"/>
      <c r="O180" s="316"/>
      <c r="P180" s="316" t="str">
        <f>IF($D$5="Program Budget",ROUND('Demo and Services'!DQ45*AJ9,0),IF(AND($D$5="Staff Salary",$D$7="Total"),ROUND(SUM('Demo and Services'!DQ45:DQ56)*AJ30,0),IF(AND($D$5="Staff Salary",$D$7="Individual"),ROUND(SUM(IF(AJ18="",0,AJ18*'Demo and Services'!DQ45),IF(AJ19="",0,AJ19*'Demo and Services'!DQ46),IF(AJ20="",0,AJ20*'Demo and Services'!DQ47),IF(AJ21="",0,AJ21*'Demo and Services'!DQ48),IF(AJ22="",0,AJ22*'Demo and Services'!DQ49),IF(AJ23="",0,AJ23*'Demo and Services'!DQ50),IF(AJ24="",0,AJ24*'Demo and Services'!DQ51),IF(AJ25="",0,AJ25*'Demo and Services'!DQ52),IF(AJ26="",0,AJ26*'Demo and Services'!DQ53),IF(AJ27="",0,AJ27*'Demo and Services'!DQ54),IF(AJ28="",0,AJ28*'Demo and Services'!DQ55),IF(AJ29="",0,AJ29*'Demo and Services'!DQ56)),0),"")))</f>
        <v/>
      </c>
      <c r="Q180" s="316"/>
      <c r="R180" s="473"/>
      <c r="S180" s="377">
        <f>COUNTIFS('Demo and Services'!$A$9:$A$19,"Period 5 (October – December 2021)",'Demo and Services'!$E$9:$E$19,"new",'Demo and Services'!$DQ$9:$DQ$19,"&lt;&gt;")</f>
        <v>0</v>
      </c>
      <c r="T180" s="377"/>
      <c r="U180" s="449"/>
      <c r="V180" s="378">
        <f>COUNTIFS('Demo and Services'!$A$9:$A$19,"Period 6 (January – March 2022)",'Demo and Services'!$E$9:$E$19,"new",'Demo and Services'!$DQ$9:$DQ$19,"&lt;&gt;")</f>
        <v>0</v>
      </c>
      <c r="W180" s="378"/>
      <c r="X180" s="444"/>
      <c r="Y180" s="378">
        <f>COUNTIFS('Demo and Services'!$A$9:$A$19,"Period 7 (April – June 2022)",'Demo and Services'!$E$9:$E$19,"new",'Demo and Services'!$DQ$9:$DQ$19,"&lt;&gt;")</f>
        <v>0</v>
      </c>
      <c r="Z180" s="378"/>
      <c r="AA180" s="444"/>
      <c r="AB180" s="445">
        <f>COUNTIFS('Demo and Services'!$A$9:$A$19,"Period 8 (July – September 2022)",'Demo and Services'!$E$9:$E$19,"new",'Demo and Services'!$DQ$9:$DQ$19,"&lt;&gt;")</f>
        <v>0</v>
      </c>
      <c r="AC180" s="445"/>
      <c r="AD180" s="446"/>
      <c r="CI180"/>
      <c r="CJ180"/>
      <c r="CK180"/>
      <c r="CL180"/>
      <c r="CM180"/>
    </row>
    <row r="181" spans="1:91" s="2" customFormat="1" ht="13.5" customHeight="1" outlineLevel="1" thickBot="1" x14ac:dyDescent="0.4">
      <c r="A181" s="68"/>
      <c r="B181" s="472" t="s">
        <v>90</v>
      </c>
      <c r="C181" s="472"/>
      <c r="D181" s="472"/>
      <c r="E181" s="191"/>
      <c r="F181" s="191"/>
      <c r="G181" s="190"/>
      <c r="H181" s="414" t="str">
        <f>IF($D$5="Program Budget",ROUND('Demo and Services'!DR9*AJ9,0),IF(AND($D$5="Staff Salary",$D$7="Total"),ROUND(SUM('Demo and Services'!DR9:DR20)*AJ30,0),IF(AND($D$5="Staff Salary",$D$7="Individual"),ROUND(SUM(IF(AJ18="",0,AJ18*'Demo and Services'!DR9),IF(AJ19="",0,AJ19*'Demo and Services'!DR10),IF(AJ20="",0,AJ20*'Demo and Services'!DR11),IF(AJ21="",0,AJ21*'Demo and Services'!DR12),IF(AJ22="",0,AJ22*'Demo and Services'!DR13),IF(AJ23="",0,AJ23*'Demo and Services'!DR14),IF(AJ24="",0,AJ24*'Demo and Services'!DR15),IF(AJ25="",0,AJ25*'Demo and Services'!DR16),IF(AJ26="",0,AJ26*'Demo and Services'!DR17),IF(AJ27="",0,AJ27*'Demo and Services'!DR18),IF(AJ28="",0,AJ28*'Demo and Services'!DR19),IF(AJ29="",0,AJ29*'Demo and Services'!DR20)),0),"")))</f>
        <v/>
      </c>
      <c r="I181" s="458"/>
      <c r="J181" s="414" t="str">
        <f>IF($D$5="Program Budget",ROUND('Demo and Services'!DR21*AJ9,0),IF(AND($D$5="Staff Salary",$D$7="Total"),ROUND(SUM('Demo and Services'!DR21:DR32)*AJ30,0),IF(AND($D$5="Staff Salary",$D$7="Individual"),ROUND(SUM(IF(AJ18="",0,AJ18*'Demo and Services'!DR21),IF(AJ19="",0,AJ19*'Demo and Services'!DR22),IF(AJ20="",0,AJ20*'Demo and Services'!DR23),IF(AJ21="",0,AJ21*'Demo and Services'!DR24),IF(AJ22="",0,AJ22*'Demo and Services'!DR25),IF(AJ23="",0,AJ23*'Demo and Services'!DR26),IF(AJ24="",0,AJ24*'Demo and Services'!DR27),IF(AJ25="",0,AJ25*'Demo and Services'!DR28),IF(AJ26="",0,AJ26*'Demo and Services'!DR29),IF(AJ27="",0,AJ27*'Demo and Services'!DR30),IF(AJ28="",0,AJ28*'Demo and Services'!DR31),IF(AJ29="",0,AJ29*'Demo and Services'!DR32)),0),"")))</f>
        <v/>
      </c>
      <c r="K181" s="415"/>
      <c r="L181" s="458"/>
      <c r="M181" s="414" t="str">
        <f>IF($D$5="Program Budget",ROUND('Demo and Services'!DR33*AJ9,0),IF(AND($D$5="Staff Salary",$D$7="Total"),ROUND(SUM('Demo and Services'!DR33:DR44)*AJ30,0),IF(AND($D$5="Staff Salary",$D$7="Individual"),ROUND(SUM(IF(AJ18="",0,AJ18*'Demo and Services'!DR33),IF(AJ19="",0,AJ19*'Demo and Services'!DR34),IF(AJ20="",0,AJ20*'Demo and Services'!DR35),IF(AJ21="",0,AJ21*'Demo and Services'!DR36),IF(AJ22="",0,AJ22*'Demo and Services'!DR37),IF(AJ23="",0,AJ23*'Demo and Services'!DR38),IF(AJ24="",0,AJ24*'Demo and Services'!DR39),IF(AJ25="",0,AJ25*'Demo and Services'!DR40),IF(AJ26="",0,AJ26*'Demo and Services'!DR41),IF(AJ27="",0,AJ27*'Demo and Services'!DR42),IF(AJ28="",0,AJ28*'Demo and Services'!DR43),IF(AJ29="",0,AJ29*'Demo and Services'!DR44)),0),"")))</f>
        <v/>
      </c>
      <c r="N181" s="414"/>
      <c r="O181" s="414"/>
      <c r="P181" s="414" t="str">
        <f>IF($D$5="Program Budget",ROUND('Demo and Services'!DR45*AJ9,0),IF(AND($D$5="Staff Salary",$D$7="Total"),ROUND(SUM('Demo and Services'!DR45:DR56)*AJ30,0),IF(AND($D$5="Staff Salary",$D$7="Individual"),ROUND(SUM(IF(AJ18="",0,AJ18*'Demo and Services'!DR45),IF(AJ19="",0,AJ19*'Demo and Services'!DR46),IF(AJ20="",0,AJ20*'Demo and Services'!DR47),IF(AJ21="",0,AJ21*'Demo and Services'!DR48),IF(AJ22="",0,AJ22*'Demo and Services'!DR49),IF(AJ23="",0,AJ23*'Demo and Services'!DR50),IF(AJ24="",0,AJ24*'Demo and Services'!DR51),IF(AJ25="",0,AJ25*'Demo and Services'!DR52),IF(AJ26="",0,AJ26*'Demo and Services'!DR53),IF(AJ27="",0,AJ27*'Demo and Services'!DR54),IF(AJ28="",0,AJ28*'Demo and Services'!DR55),IF(AJ29="",0,AJ29*'Demo and Services'!DR56)),0),"")))</f>
        <v/>
      </c>
      <c r="Q181" s="414"/>
      <c r="R181" s="477"/>
      <c r="S181" s="417">
        <f>COUNTIFS('Demo and Services'!$A$9:$A$19,"Period 5 (October – December 2021)",'Demo and Services'!$E$9:$E$19,"new",'Demo and Services'!$DR$9:$DR$19,"&lt;&gt;")</f>
        <v>0</v>
      </c>
      <c r="T181" s="417"/>
      <c r="U181" s="460"/>
      <c r="V181" s="416">
        <f>COUNTIFS('Demo and Services'!$A$9:$A$19,"Period 6 (January – March 2022)",'Demo and Services'!$E$9:$E$19,"new",'Demo and Services'!$DR$9:$DR$19,"&lt;&gt;")</f>
        <v>0</v>
      </c>
      <c r="W181" s="416"/>
      <c r="X181" s="461"/>
      <c r="Y181" s="416">
        <f>COUNTIFS('Demo and Services'!$A$9:$A$19,"Period 7 (April – June 2022)",'Demo and Services'!$E$9:$E$19,"new",'Demo and Services'!$DR$9:$DR$19,"&lt;&gt;")</f>
        <v>0</v>
      </c>
      <c r="Z181" s="416"/>
      <c r="AA181" s="461"/>
      <c r="AB181" s="455">
        <f>COUNTIFS('Demo and Services'!$A$9:$A$19,"Period 8 (July – September 2022)",'Demo and Services'!$E$9:$E$19,"new",'Demo and Services'!$DR$9:$DR$19,"&lt;&gt;")</f>
        <v>0</v>
      </c>
      <c r="AC181" s="455"/>
      <c r="AD181" s="456"/>
      <c r="CI181"/>
      <c r="CJ181"/>
      <c r="CK181"/>
      <c r="CL181"/>
      <c r="CM181"/>
    </row>
    <row r="182" spans="1:91" s="2" customFormat="1" ht="13.5" customHeight="1" thickBot="1" x14ac:dyDescent="0.4">
      <c r="A182" s="68"/>
      <c r="B182" s="121"/>
      <c r="C182" s="121"/>
      <c r="D182" s="121"/>
      <c r="E182" s="206"/>
      <c r="F182" s="206"/>
      <c r="G182" s="121"/>
      <c r="I182" s="120"/>
      <c r="J182" s="120"/>
      <c r="Y182" s="191"/>
      <c r="CI182"/>
      <c r="CJ182"/>
      <c r="CK182"/>
      <c r="CL182"/>
      <c r="CM182"/>
    </row>
    <row r="183" spans="1:91" s="2" customFormat="1" ht="14.5" customHeight="1" x14ac:dyDescent="0.35">
      <c r="A183" s="68"/>
      <c r="B183" s="480" t="s">
        <v>91</v>
      </c>
      <c r="C183" s="481"/>
      <c r="D183" s="481"/>
      <c r="E183" s="481"/>
      <c r="F183" s="481"/>
      <c r="G183" s="481"/>
      <c r="H183" s="481"/>
      <c r="I183" s="481"/>
      <c r="J183" s="481"/>
      <c r="K183" s="481"/>
      <c r="L183" s="481"/>
      <c r="M183" s="481"/>
      <c r="N183" s="481"/>
      <c r="O183" s="481"/>
      <c r="P183" s="481"/>
      <c r="Q183" s="481"/>
      <c r="R183" s="481"/>
      <c r="S183" s="481"/>
      <c r="T183" s="481"/>
      <c r="U183" s="481"/>
      <c r="V183" s="481"/>
      <c r="W183" s="481"/>
      <c r="X183" s="481"/>
      <c r="Y183" s="481"/>
      <c r="Z183" s="481"/>
      <c r="AA183" s="481"/>
      <c r="AB183" s="481"/>
      <c r="AC183" s="481"/>
      <c r="AD183" s="482"/>
      <c r="AE183" s="81"/>
      <c r="CI183"/>
      <c r="CJ183"/>
      <c r="CK183"/>
      <c r="CL183"/>
      <c r="CM183"/>
    </row>
    <row r="184" spans="1:91" s="2" customFormat="1" ht="39.65" customHeight="1" thickBot="1" x14ac:dyDescent="0.4">
      <c r="A184" s="68"/>
      <c r="B184" s="483"/>
      <c r="C184" s="484"/>
      <c r="D184" s="484"/>
      <c r="E184" s="484"/>
      <c r="F184" s="484"/>
      <c r="G184" s="484"/>
      <c r="H184" s="484"/>
      <c r="I184" s="484"/>
      <c r="J184" s="484"/>
      <c r="K184" s="484"/>
      <c r="L184" s="484"/>
      <c r="M184" s="484"/>
      <c r="N184" s="484"/>
      <c r="O184" s="484"/>
      <c r="P184" s="484"/>
      <c r="Q184" s="484"/>
      <c r="R184" s="484"/>
      <c r="S184" s="484"/>
      <c r="T184" s="484"/>
      <c r="U184" s="484"/>
      <c r="V184" s="484"/>
      <c r="W184" s="484"/>
      <c r="X184" s="484"/>
      <c r="Y184" s="484"/>
      <c r="Z184" s="484"/>
      <c r="AA184" s="484"/>
      <c r="AB184" s="484"/>
      <c r="AC184" s="484"/>
      <c r="AD184" s="485"/>
      <c r="AE184" s="83"/>
      <c r="CI184"/>
      <c r="CJ184"/>
      <c r="CK184"/>
      <c r="CL184"/>
      <c r="CM184"/>
    </row>
    <row r="185" spans="1:91" s="2" customFormat="1" ht="24" customHeight="1" x14ac:dyDescent="0.35">
      <c r="A185" s="68" t="s">
        <v>92</v>
      </c>
      <c r="B185" s="486" t="s">
        <v>93</v>
      </c>
      <c r="C185" s="487"/>
      <c r="D185" s="487"/>
      <c r="E185" s="487"/>
      <c r="F185" s="487"/>
      <c r="G185" s="487"/>
      <c r="H185" s="487"/>
      <c r="I185" s="487"/>
      <c r="J185" s="487"/>
      <c r="K185" s="487"/>
      <c r="L185" s="487"/>
      <c r="M185" s="487"/>
      <c r="N185" s="487"/>
      <c r="O185" s="487"/>
      <c r="P185" s="487"/>
      <c r="Q185" s="487"/>
      <c r="R185" s="487"/>
      <c r="S185" s="487"/>
      <c r="T185" s="487"/>
      <c r="U185" s="487"/>
      <c r="V185" s="487"/>
      <c r="W185" s="487"/>
      <c r="X185" s="487"/>
      <c r="Y185" s="487"/>
      <c r="Z185" s="487"/>
      <c r="AA185" s="487"/>
      <c r="AB185" s="487"/>
      <c r="AC185" s="487"/>
      <c r="AD185" s="488"/>
      <c r="AE185" s="81"/>
      <c r="CI185"/>
      <c r="CJ185"/>
      <c r="CK185"/>
      <c r="CL185"/>
      <c r="CM185"/>
    </row>
    <row r="186" spans="1:91" s="2" customFormat="1" outlineLevel="1" x14ac:dyDescent="0.35">
      <c r="A186" s="68"/>
      <c r="B186" s="489" t="s">
        <v>94</v>
      </c>
      <c r="C186" s="490"/>
      <c r="D186" s="490"/>
      <c r="E186" s="490"/>
      <c r="F186" s="490"/>
      <c r="G186" s="491"/>
      <c r="H186" s="492" t="s">
        <v>95</v>
      </c>
      <c r="I186" s="347"/>
      <c r="J186" s="347"/>
      <c r="K186" s="347"/>
      <c r="L186" s="347"/>
      <c r="M186" s="347"/>
      <c r="N186" s="347"/>
      <c r="O186" s="347"/>
      <c r="P186" s="347"/>
      <c r="Q186" s="347"/>
      <c r="R186" s="347"/>
      <c r="S186" s="119"/>
      <c r="T186" s="347" t="s">
        <v>96</v>
      </c>
      <c r="U186" s="347"/>
      <c r="V186" s="347"/>
      <c r="W186" s="347"/>
      <c r="X186" s="347"/>
      <c r="Y186" s="347"/>
      <c r="Z186" s="347"/>
      <c r="AA186" s="347"/>
      <c r="AB186" s="347"/>
      <c r="AC186" s="347"/>
      <c r="AD186" s="441"/>
      <c r="AE186" s="81"/>
      <c r="CI186"/>
      <c r="CJ186"/>
      <c r="CK186"/>
      <c r="CL186"/>
      <c r="CM186"/>
    </row>
    <row r="187" spans="1:91" s="2" customFormat="1" outlineLevel="1" x14ac:dyDescent="0.35">
      <c r="A187" s="68"/>
      <c r="B187" s="437"/>
      <c r="C187" s="438"/>
      <c r="D187" s="438"/>
      <c r="E187" s="438"/>
      <c r="F187" s="438"/>
      <c r="G187" s="439"/>
      <c r="H187" s="423" t="s">
        <v>2</v>
      </c>
      <c r="I187" s="423"/>
      <c r="J187" s="423" t="s">
        <v>3</v>
      </c>
      <c r="K187" s="423"/>
      <c r="L187" s="423"/>
      <c r="M187" s="423" t="s">
        <v>4</v>
      </c>
      <c r="N187" s="423"/>
      <c r="O187" s="423"/>
      <c r="P187" s="423" t="s">
        <v>5</v>
      </c>
      <c r="Q187" s="423"/>
      <c r="R187" s="427"/>
      <c r="S187" s="425" t="s">
        <v>27</v>
      </c>
      <c r="T187" s="426"/>
      <c r="U187" s="426"/>
      <c r="V187" s="423" t="s">
        <v>28</v>
      </c>
      <c r="W187" s="423"/>
      <c r="X187" s="423"/>
      <c r="Y187" s="423" t="s">
        <v>29</v>
      </c>
      <c r="Z187" s="423"/>
      <c r="AA187" s="423"/>
      <c r="AB187" s="423" t="s">
        <v>30</v>
      </c>
      <c r="AC187" s="423"/>
      <c r="AD187" s="427"/>
      <c r="CI187"/>
      <c r="CJ187"/>
      <c r="CK187"/>
      <c r="CL187"/>
      <c r="CM187"/>
    </row>
    <row r="188" spans="1:91" s="2" customFormat="1" outlineLevel="1" x14ac:dyDescent="0.35">
      <c r="A188" s="68"/>
      <c r="B188" s="428" t="s">
        <v>97</v>
      </c>
      <c r="C188" s="593"/>
      <c r="D188" s="593"/>
      <c r="E188" s="593"/>
      <c r="F188" s="593"/>
      <c r="G188" s="594"/>
      <c r="H188" s="316" t="str">
        <f>IF($D$5="Program Budget",ROUND('Demo and Services'!DS9*AJ9,0),IF(AND($D$5="Staff Salary",$D$7="Total"),ROUND(SUM('Demo and Services'!DS9:DS20)*AJ30,0),IF(AND($D$5="Staff Salary",$D$7="Individual"),ROUND(SUM(IF(AJ18="",0,AJ18*'Demo and Services'!DS9),IF(AJ19="",0,AJ19*'Demo and Services'!DS10),IF(AJ20="",0,AJ20*'Demo and Services'!DS11),IF(AJ21="",0,AJ21*'Demo and Services'!DS12),IF(AJ22="",0,AJ22*'Demo and Services'!DS13),IF(AJ23="",0,AJ23*'Demo and Services'!DS14),IF(AJ24="",0,AJ24*'Demo and Services'!DS15),IF(AJ25="",0,AJ25*'Demo and Services'!DS16),IF(AJ26="",0,AJ26*'Demo and Services'!DS17),IF(AJ27="",0,AJ27*'Demo and Services'!DS18),IF(AJ28="",0,AJ28*'Demo and Services'!DS19),IF(AJ29="",0,AJ29*'Demo and Services'!DS20)),0),"")))</f>
        <v/>
      </c>
      <c r="I188" s="317"/>
      <c r="J188" s="316" t="str">
        <f>IF($D$5="Program Budget",ROUND('Demo and Services'!DS21*AJ9,0),IF(AND($D$5="Staff Salary",$D$7="Total"),ROUND(SUM('Demo and Services'!DS21:DS32)*AJ30,0),IF(AND($D$5="Staff Salary",$D$7="Individual"),ROUND(SUM(IF(AJ18="",0,AJ18*'Demo and Services'!DS21),IF(AJ19="",0,AJ19*'Demo and Services'!DS22),IF(AJ20="",0,AJ20*'Demo and Services'!DS23),IF(AJ21="",0,AJ21*'Demo and Services'!DS24),IF(AJ22="",0,AJ22*'Demo and Services'!DS25),IF(AJ23="",0,AJ23*'Demo and Services'!DS26),IF(AJ24="",0,AJ24*'Demo and Services'!DS27),IF(AJ25="",0,AJ25*'Demo and Services'!DS28),IF(AJ26="",0,AJ26*'Demo and Services'!DS29),IF(AJ27="",0,AJ27*'Demo and Services'!DS30),IF(AJ28="",0,AJ28*'Demo and Services'!DS31),IF(AJ29="",0,AJ29*'Demo and Services'!DS32)),0),"")))</f>
        <v/>
      </c>
      <c r="K188" s="316"/>
      <c r="L188" s="448"/>
      <c r="M188" s="429" t="str">
        <f>IF($D$5="Program Budget",ROUND('Demo and Services'!DS33*AJ9,0),IF(AND($D$5="Staff Salary",$D$7="Total"),ROUND(SUM('Demo and Services'!DS33:DS44)*AJ30,0),IF(AND($D$5="Staff Salary",$D$7="Individual"),ROUND(SUM(IF(AJ18="",0,AJ18*'Demo and Services'!DS33),IF(AJ19="",0,AJ19*'Demo and Services'!DS34),IF(AJ20="",0,AJ20*'Demo and Services'!DS35),IF(AJ21="",0,AJ21*'Demo and Services'!DS36),IF(AJ22="",0,AJ22*'Demo and Services'!DS37),IF(AJ23="",0,AJ23*'Demo and Services'!DS38),IF(AJ24="",0,AJ24*'Demo and Services'!DS39),IF(AJ25="",0,AJ25*'Demo and Services'!DS40),IF(AJ26="",0,AJ26*'Demo and Services'!DS41),IF(AJ27="",0,AJ27*'Demo and Services'!DS42),IF(AJ28="",0,AJ28*'Demo and Services'!DS43),IF(AJ29="",0,AJ29*'Demo and Services'!DS44)),0),"")))</f>
        <v/>
      </c>
      <c r="N188" s="478"/>
      <c r="O188" s="430"/>
      <c r="P188" s="316" t="str">
        <f>IF($D$5="Program Budget",ROUND('Demo and Services'!DS45*AJ9,0),IF(AND($D$5="Staff Salary",$D$7="Total"),ROUND(SUM('Demo and Services'!DS45:DS56)*AJ30,0),IF(AND($D$5="Staff Salary",$D$7="Individual"),ROUND(SUM(IF(AJ18="",0,AJ18*'Demo and Services'!DS45),IF(AJ19="",0,AJ19*'Demo and Services'!DS46),IF(AJ20="",0,AJ20*'Demo and Services'!DS47),IF(AJ21="",0,AJ21*'Demo and Services'!DS48),IF(AJ22="",0,AJ22*'Demo and Services'!DS49),IF(AJ23="",0,AJ23*'Demo and Services'!DS50),IF(AJ24="",0,AJ24*'Demo and Services'!DS51),IF(AJ25="",0,AJ25*'Demo and Services'!DS52),IF(AJ26="",0,AJ26*'Demo and Services'!DS53),IF(AJ27="",0,AJ27*'Demo and Services'!DS54),IF(AJ28="",0,AJ28*'Demo and Services'!DS55),IF(AJ29="",0,AJ29*'Demo and Services'!DS56)),0),"")))</f>
        <v/>
      </c>
      <c r="Q188" s="316"/>
      <c r="R188" s="473"/>
      <c r="S188" s="378" t="e">
        <f>'Demo and Services'!#REF!</f>
        <v>#REF!</v>
      </c>
      <c r="T188" s="378"/>
      <c r="U188" s="479"/>
      <c r="V188" s="378" t="e">
        <f>'Demo and Services'!#REF!</f>
        <v>#REF!</v>
      </c>
      <c r="W188" s="378"/>
      <c r="X188" s="479"/>
      <c r="Y188" s="378" t="e">
        <f>'Demo and Services'!#REF!</f>
        <v>#REF!</v>
      </c>
      <c r="Z188" s="378"/>
      <c r="AA188" s="479"/>
      <c r="AB188" s="378" t="e">
        <f>'Demo and Services'!#REF!</f>
        <v>#REF!</v>
      </c>
      <c r="AC188" s="378"/>
      <c r="AD188" s="479"/>
      <c r="CI188"/>
      <c r="CJ188"/>
      <c r="CK188"/>
      <c r="CL188"/>
      <c r="CM188"/>
    </row>
    <row r="189" spans="1:91" s="2" customFormat="1" outlineLevel="1" x14ac:dyDescent="0.35">
      <c r="A189" s="68"/>
      <c r="B189" s="447" t="s">
        <v>98</v>
      </c>
      <c r="C189" s="493"/>
      <c r="D189" s="493"/>
      <c r="E189" s="493"/>
      <c r="F189" s="493"/>
      <c r="G189" s="494"/>
      <c r="H189" s="316" t="str">
        <f>IF($D$5="Program Budget",ROUND('Demo and Services'!DT9*AJ9,0),IF(AND($D$5="Staff Salary",$D$7="Total"),ROUND(SUM('Demo and Services'!DT9:DT20)*AJ30,0),IF(AND($D$5="Staff Salary",$D$7="Individual"),ROUND(SUM(IF(AJ18="",0,AJ18*'Demo and Services'!DT9),IF(AJ19="",0,AJ19*'Demo and Services'!DT10),IF(AJ20="",0,AJ20*'Demo and Services'!DT11),IF(AJ21="",0,AJ21*'Demo and Services'!DT12),IF(AJ22="",0,AJ22*'Demo and Services'!DT13),IF(AJ23="",0,AJ23*'Demo and Services'!DT14),IF(AJ24="",0,AJ24*'Demo and Services'!DT15),IF(AJ25="",0,AJ25*'Demo and Services'!DT16),IF(AJ26="",0,AJ26*'Demo and Services'!DT17),IF(AJ27="",0,AJ27*'Demo and Services'!DT18),IF(AJ28="",0,AJ28*'Demo and Services'!DT19),IF(AJ29="",0,AJ29*'Demo and Services'!DT20)),0),"")))</f>
        <v/>
      </c>
      <c r="I189" s="317"/>
      <c r="J189" s="316" t="str">
        <f>IF($D$5="Program Budget",ROUND('Demo and Services'!DT21*AJ9,0),IF(AND($D$5="Staff Salary",$D$7="Total"),ROUND(SUM('Demo and Services'!DT21:DT32)*AJ30,0),IF(AND($D$5="Staff Salary",$D$7="Individual"),ROUND(SUM(IF(AJ18="",0,AJ18*'Demo and Services'!DT21),IF(AJ19="",0,AJ19*'Demo and Services'!DT22),IF(AJ20="",0,AJ20*'Demo and Services'!DT23),IF(AJ21="",0,AJ21*'Demo and Services'!DT24),IF(AJ22="",0,AJ22*'Demo and Services'!DT25),IF(AJ23="",0,AJ23*'Demo and Services'!DT26),IF(AJ24="",0,AJ24*'Demo and Services'!DT27),IF(AJ25="",0,AJ25*'Demo and Services'!DT28),IF(AJ26="",0,AJ26*'Demo and Services'!DT29),IF(AJ27="",0,AJ27*'Demo and Services'!DT30),IF(AJ28="",0,AJ28*'Demo and Services'!DT31),IF(AJ29="",0,AJ29*'Demo and Services'!DT32)),0),"")))</f>
        <v/>
      </c>
      <c r="K189" s="316"/>
      <c r="L189" s="448"/>
      <c r="M189" s="316" t="str">
        <f>IF($D$5="Program Budget",ROUND('Demo and Services'!DT33*AJ9,0),IF(AND($D$5="Staff Salary",$D$7="Total"),ROUND(SUM('Demo and Services'!DT33:DT44)*AJ30,0),IF(AND($D$5="Staff Salary",$D$7="Individual"),ROUND(SUM(IF(AJ18="",0,AJ18*'Demo and Services'!DT33),IF(AJ19="",0,AJ19*'Demo and Services'!DT34),IF(AJ20="",0,AJ20*'Demo and Services'!DT35),IF(AJ21="",0,AJ21*'Demo and Services'!DT36),IF(AJ22="",0,AJ22*'Demo and Services'!DT37),IF(AJ23="",0,AJ23*'Demo and Services'!DT38),IF(AJ24="",0,AJ24*'Demo and Services'!DT39),IF(AJ25="",0,AJ25*'Demo and Services'!DT40),IF(AJ26="",0,AJ26*'Demo and Services'!DT41),IF(AJ27="",0,AJ27*'Demo and Services'!DT42),IF(AJ28="",0,AJ28*'Demo and Services'!DT43),IF(AJ29="",0,AJ29*'Demo and Services'!DT44)),0),"")))</f>
        <v/>
      </c>
      <c r="N189" s="318"/>
      <c r="O189" s="317"/>
      <c r="P189" s="316" t="str">
        <f>IF($D$5="Program Budget",ROUND('Demo and Services'!DT45*AJ9,0),IF(AND($D$5="Staff Salary",$D$7="Total"),ROUND(SUM('Demo and Services'!DT45:DT56)*AJ30,0),IF(AND($D$5="Staff Salary",$D$7="Individual"),ROUND(SUM(IF(AJ18="",0,AJ18*'Demo and Services'!DT45),IF(AJ19="",0,AJ19*'Demo and Services'!DT46),IF(AJ20="",0,AJ20*'Demo and Services'!DT47),IF(AJ21="",0,AJ21*'Demo and Services'!DT48),IF(AJ22="",0,AJ22*'Demo and Services'!DT49),IF(AJ23="",0,AJ23*'Demo and Services'!DT50),IF(AJ24="",0,AJ24*'Demo and Services'!DT51),IF(AJ25="",0,AJ25*'Demo and Services'!DT52),IF(AJ26="",0,AJ26*'Demo and Services'!DT53),IF(AJ27="",0,AJ27*'Demo and Services'!DT54),IF(AJ28="",0,AJ28*'Demo and Services'!DT55),IF(AJ29="",0,AJ29*'Demo and Services'!DT56)),0),"")))</f>
        <v/>
      </c>
      <c r="Q189" s="316"/>
      <c r="R189" s="473"/>
      <c r="S189" s="377">
        <f>COUNTIFS('Demo and Services'!$A$9:$A$19,"Period 5 (October – December 2021)",'Demo and Services'!$DT$9:$DT$19,"&lt;&gt;")</f>
        <v>0</v>
      </c>
      <c r="T189" s="377"/>
      <c r="U189" s="449"/>
      <c r="V189" s="378">
        <f>COUNTIFS('Demo and Services'!$A$9:$A$19,"Period 6 (January – March 2022)",'Demo and Services'!$DT$9:$DT$19,"&lt;&gt;")</f>
        <v>0</v>
      </c>
      <c r="W189" s="378"/>
      <c r="X189" s="444"/>
      <c r="Y189" s="378">
        <f>COUNTIFS('Demo and Services'!$A$9:$A$19,"Period 7 (April – June 2022)",'Demo and Services'!$DT$9:$DT$19,"&lt;&gt;")</f>
        <v>0</v>
      </c>
      <c r="Z189" s="378"/>
      <c r="AA189" s="378"/>
      <c r="AB189" s="445">
        <f>COUNTIFS('Demo and Services'!$A$9:$A$19,"Period 8 (July – September 2022)",'Demo and Services'!$DT$9:$DT$19,"&lt;&gt;")</f>
        <v>0</v>
      </c>
      <c r="AC189" s="445"/>
      <c r="AD189" s="446"/>
      <c r="CI189"/>
      <c r="CJ189"/>
      <c r="CK189"/>
      <c r="CL189"/>
      <c r="CM189"/>
    </row>
    <row r="190" spans="1:91" s="2" customFormat="1" outlineLevel="1" x14ac:dyDescent="0.35">
      <c r="A190" s="68"/>
      <c r="B190" s="447" t="s">
        <v>99</v>
      </c>
      <c r="C190" s="493"/>
      <c r="D190" s="493"/>
      <c r="E190" s="493"/>
      <c r="F190" s="493"/>
      <c r="G190" s="494"/>
      <c r="H190" s="316" t="str">
        <f>IF($D$5="Program Budget",ROUND('Demo and Services'!DU9*AJ9,0),IF(AND($D$5="Staff Salary",$D$7="Total"),ROUND(SUM('Demo and Services'!DU9:DU20)*AJ30,0),IF(AND($D$5="Staff Salary",$D$7="Individual"),ROUND(SUM(IF(AJ18="",0,AJ18*'Demo and Services'!DU9),IF(AJ19="",0,AJ19*'Demo and Services'!DU10),IF(AJ20="",0,AJ20*'Demo and Services'!DU11),IF(AJ21="",0,AJ21*'Demo and Services'!DU12),IF(AJ22="",0,AJ22*'Demo and Services'!DU13),IF(AJ23="",0,AJ23*'Demo and Services'!DU14),IF(AJ24="",0,AJ24*'Demo and Services'!DU15),IF(AJ25="",0,AJ25*'Demo and Services'!DU16),IF(AJ26="",0,AJ26*'Demo and Services'!DU17),IF(AJ27="",0,AJ27*'Demo and Services'!DU18),IF(AJ28="",0,AJ28*'Demo and Services'!DU19),IF(AJ29="",0,AJ29*'Demo and Services'!DU20)),0),"")))</f>
        <v/>
      </c>
      <c r="I190" s="317"/>
      <c r="J190" s="316" t="str">
        <f>IF($D$5="Program Budget",ROUND('Demo and Services'!DU21*AJ9,0),IF(AND($D$5="Staff Salary",$D$7="Total"),ROUND(SUM('Demo and Services'!DU21:DU32)*AJ30,0),IF(AND($D$5="Staff Salary",$D$7="Individual"),ROUND(SUM(IF(AJ18="",0,AJ18*'Demo and Services'!DU21),IF(AJ19="",0,AJ19*'Demo and Services'!DU22),IF(AJ20="",0,AJ20*'Demo and Services'!DU23),IF(AJ21="",0,AJ21*'Demo and Services'!DU24),IF(AJ22="",0,AJ22*'Demo and Services'!DU25),IF(AJ23="",0,AJ23*'Demo and Services'!DU26),IF(AJ24="",0,AJ24*'Demo and Services'!DU27),IF(AJ25="",0,AJ25*'Demo and Services'!DU28),IF(AJ26="",0,AJ26*'Demo and Services'!DU29),IF(AJ27="",0,AJ27*'Demo and Services'!DU30),IF(AJ28="",0,AJ28*'Demo and Services'!DU31),IF(AJ29="",0,AJ29*'Demo and Services'!DU32)),0),"")))</f>
        <v/>
      </c>
      <c r="K190" s="316"/>
      <c r="L190" s="448"/>
      <c r="M190" s="316" t="str">
        <f>IF($D$5="Program Budget",ROUND('Demo and Services'!DU33*AJ9,0),IF(AND($D$5="Staff Salary",$D$7="Total"),ROUND(SUM('Demo and Services'!DU33:DU44)*AJ30,0),IF(AND($D$5="Staff Salary",$D$7="Individual"),ROUND(SUM(IF(AJ18="",0,AJ18*'Demo and Services'!DU33),IF(AJ19="",0,AJ19*'Demo and Services'!DU34),IF(AJ20="",0,AJ20*'Demo and Services'!DU35),IF(AJ21="",0,AJ21*'Demo and Services'!DU36),IF(AJ22="",0,AJ22*'Demo and Services'!DU37),IF(AJ23="",0,AJ23*'Demo and Services'!DU38),IF(AJ24="",0,AJ24*'Demo and Services'!DU39),IF(AJ25="",0,AJ25*'Demo and Services'!DU40),IF(AJ26="",0,AJ26*'Demo and Services'!DU41),IF(AJ27="",0,AJ27*'Demo and Services'!DU42),IF(AJ28="",0,AJ28*'Demo and Services'!DU43),IF(AJ29="",0,AJ29*'Demo and Services'!DU44)),0),"")))</f>
        <v/>
      </c>
      <c r="N190" s="318"/>
      <c r="O190" s="317"/>
      <c r="P190" s="316" t="str">
        <f>IF($D$5="Program Budget",ROUND('Demo and Services'!DU45*AJ9,0),IF(AND($D$5="Staff Salary",$D$7="Total"),ROUND(SUM('Demo and Services'!DU45:DU56)*AJ30,0),IF(AND($D$5="Staff Salary",$D$7="Individual"),ROUND(SUM(IF(AJ18="",0,AJ18*'Demo and Services'!DU45),IF(AJ19="",0,AJ19*'Demo and Services'!DU46),IF(AJ20="",0,AJ20*'Demo and Services'!DU47),IF(AJ21="",0,AJ21*'Demo and Services'!DU48),IF(AJ22="",0,AJ22*'Demo and Services'!DU49),IF(AJ23="",0,AJ23*'Demo and Services'!DU50),IF(AJ24="",0,AJ24*'Demo and Services'!DU51),IF(AJ25="",0,AJ25*'Demo and Services'!DU52),IF(AJ26="",0,AJ26*'Demo and Services'!DU53),IF(AJ27="",0,AJ27*'Demo and Services'!DU54),IF(AJ28="",0,AJ28*'Demo and Services'!DU55),IF(AJ29="",0,AJ29*'Demo and Services'!DU56)),0),"")))</f>
        <v/>
      </c>
      <c r="Q190" s="316"/>
      <c r="R190" s="473"/>
      <c r="S190" s="377">
        <f>COUNTIFS('Demo and Services'!$A$9:$A$19,"Period 5 (October – December 2021)",'Demo and Services'!$DU$9:$DU$19,"&lt;&gt;")</f>
        <v>0</v>
      </c>
      <c r="T190" s="377"/>
      <c r="U190" s="449"/>
      <c r="V190" s="378">
        <f>COUNTIFS('Demo and Services'!$A$9:$A$19,"Period 6 (January – March 2022)",'Demo and Services'!$DU$9:$DU$19,"&lt;&gt;")</f>
        <v>0</v>
      </c>
      <c r="W190" s="378"/>
      <c r="X190" s="444"/>
      <c r="Y190" s="378">
        <f>COUNTIFS('Demo and Services'!$A$9:$A$19,"Period 7 (April – June 2022)",'Demo and Services'!$DU$9:$DU$19,"&lt;&gt;")</f>
        <v>0</v>
      </c>
      <c r="Z190" s="378"/>
      <c r="AA190" s="378"/>
      <c r="AB190" s="445">
        <f>COUNTIFS('Demo and Services'!$A$9:$A$19,"Period 8 (July – September 2022)",'Demo and Services'!$DU$9:$DU$19,"&lt;&gt;")</f>
        <v>0</v>
      </c>
      <c r="AC190" s="445"/>
      <c r="AD190" s="446"/>
      <c r="CI190"/>
      <c r="CJ190"/>
      <c r="CK190"/>
      <c r="CL190"/>
      <c r="CM190"/>
    </row>
    <row r="191" spans="1:91" s="2" customFormat="1" outlineLevel="1" x14ac:dyDescent="0.35">
      <c r="A191" s="68"/>
      <c r="B191" s="447" t="s">
        <v>100</v>
      </c>
      <c r="C191" s="493"/>
      <c r="D191" s="493"/>
      <c r="E191" s="493"/>
      <c r="F191" s="493"/>
      <c r="G191" s="494"/>
      <c r="H191" s="316" t="str">
        <f>IF($D$5="Program Budget",ROUND('Demo and Services'!DV9*AJ9,0),IF(AND($D$5="Staff Salary",$D$7="Total"),ROUND(SUM('Demo and Services'!DV9:DV20)*AJ30,0),IF(AND($D$5="Staff Salary",$D$7="Individual"),ROUND(SUM(IF(AJ18="",0,AJ18*'Demo and Services'!DV9),IF(AJ19="",0,AJ19*'Demo and Services'!DV10),IF(AJ20="",0,AJ20*'Demo and Services'!DV11),IF(AJ21="",0,AJ21*'Demo and Services'!DV12),IF(AJ22="",0,AJ22*'Demo and Services'!DV13),IF(AJ23="",0,AJ23*'Demo and Services'!DV14),IF(AJ24="",0,AJ24*'Demo and Services'!DV15),IF(AJ25="",0,AJ25*'Demo and Services'!DV16),IF(AJ26="",0,AJ26*'Demo and Services'!DV17),IF(AJ27="",0,AJ27*'Demo and Services'!DV18),IF(AJ28="",0,AJ28*'Demo and Services'!DV19),IF(AJ29="",0,AJ29*'Demo and Services'!DV20)),0),"")))</f>
        <v/>
      </c>
      <c r="I191" s="317"/>
      <c r="J191" s="316" t="str">
        <f>IF($D$5="Program Budget",ROUND('Demo and Services'!DV21*AJ9,0),IF(AND($D$5="Staff Salary",$D$7="Total"),ROUND(SUM('Demo and Services'!DV21:DV32)*AJ30,0),IF(AND($D$5="Staff Salary",$D$7="Individual"),ROUND(SUM(IF(AJ18="",0,AJ18*'Demo and Services'!DV21),IF(AJ19="",0,AJ19*'Demo and Services'!DV22),IF(AJ20="",0,AJ20*'Demo and Services'!DV23),IF(AJ21="",0,AJ21*'Demo and Services'!DV24),IF(AJ22="",0,AJ22*'Demo and Services'!DV25),IF(AJ23="",0,AJ23*'Demo and Services'!DV26),IF(AJ24="",0,AJ24*'Demo and Services'!DV27),IF(AJ25="",0,AJ25*'Demo and Services'!DV28),IF(AJ26="",0,AJ26*'Demo and Services'!DV29),IF(AJ27="",0,AJ27*'Demo and Services'!DV30),IF(AJ28="",0,AJ28*'Demo and Services'!DV31),IF(AJ29="",0,AJ29*'Demo and Services'!DV32)),0),"")))</f>
        <v/>
      </c>
      <c r="K191" s="316"/>
      <c r="L191" s="448"/>
      <c r="M191" s="316" t="str">
        <f>IF($D$5="Program Budget",ROUND('Demo and Services'!DV33*AJ9,0),IF(AND($D$5="Staff Salary",$D$7="Total"),ROUND(SUM('Demo and Services'!DV33:DV44)*AJ30,0),IF(AND($D$5="Staff Salary",$D$7="Individual"),ROUND(SUM(IF(AJ18="",0,AJ18*'Demo and Services'!DV33),IF(AJ19="",0,AJ19*'Demo and Services'!DV34),IF(AJ20="",0,AJ20*'Demo and Services'!DV35),IF(AJ21="",0,AJ21*'Demo and Services'!DV36),IF(AJ22="",0,AJ22*'Demo and Services'!DV37),IF(AJ23="",0,AJ23*'Demo and Services'!DV38),IF(AJ24="",0,AJ24*'Demo and Services'!DV39),IF(AJ25="",0,AJ25*'Demo and Services'!DV40),IF(AJ26="",0,AJ26*'Demo and Services'!DV41),IF(AJ27="",0,AJ27*'Demo and Services'!DV42),IF(AJ28="",0,AJ28*'Demo and Services'!DV43),IF(AJ29="",0,AJ29*'Demo and Services'!DV44)),0),"")))</f>
        <v/>
      </c>
      <c r="N191" s="318"/>
      <c r="O191" s="317"/>
      <c r="P191" s="316" t="str">
        <f>IF($D$5="Program Budget",ROUND('Demo and Services'!DV45*AJ9,0),IF(AND($D$5="Staff Salary",$D$7="Total"),ROUND(SUM('Demo and Services'!DV45:DV56)*AJ30,0),IF(AND($D$5="Staff Salary",$D$7="Individual"),ROUND(SUM(IF(AJ18="",0,AJ18*'Demo and Services'!DV45),IF(AJ19="",0,AJ19*'Demo and Services'!DV46),IF(AJ20="",0,AJ20*'Demo and Services'!DV47),IF(AJ21="",0,AJ21*'Demo and Services'!DV48),IF(AJ22="",0,AJ22*'Demo and Services'!DV49),IF(AJ23="",0,AJ23*'Demo and Services'!DV50),IF(AJ24="",0,AJ24*'Demo and Services'!DV51),IF(AJ25="",0,AJ25*'Demo and Services'!DV52),IF(AJ26="",0,AJ26*'Demo and Services'!DV53),IF(AJ27="",0,AJ27*'Demo and Services'!DV54),IF(AJ28="",0,AJ28*'Demo and Services'!DV55),IF(AJ29="",0,AJ29*'Demo and Services'!DV56)),0),"")))</f>
        <v/>
      </c>
      <c r="Q191" s="316"/>
      <c r="R191" s="473"/>
      <c r="S191" s="377">
        <f>COUNTIFS('Demo and Services'!$A$9:$A$19,"Period 5 (October – December 2021)",'Demo and Services'!$DV$9:$DV$19,"&lt;&gt;")</f>
        <v>0</v>
      </c>
      <c r="T191" s="377"/>
      <c r="U191" s="449"/>
      <c r="V191" s="378">
        <f>COUNTIFS('Demo and Services'!$A$9:$A$19,"Period 6 (January – March 2022)",'Demo and Services'!$DV$9:$DV$19,"&lt;&gt;")</f>
        <v>0</v>
      </c>
      <c r="W191" s="378"/>
      <c r="X191" s="444"/>
      <c r="Y191" s="378">
        <f>COUNTIFS('Demo and Services'!$A$9:$A$19,"Period 7 (April – June 2022)",'Demo and Services'!$DV$9:$DV$19,"&lt;&gt;")</f>
        <v>0</v>
      </c>
      <c r="Z191" s="378"/>
      <c r="AA191" s="378"/>
      <c r="AB191" s="445">
        <f>COUNTIFS('Demo and Services'!$A$9:$A$19,"Period 8 (July – September 2022)",'Demo and Services'!$DV$9:$DV$19,"&lt;&gt;")</f>
        <v>0</v>
      </c>
      <c r="AC191" s="445"/>
      <c r="AD191" s="446"/>
      <c r="CI191"/>
      <c r="CJ191"/>
      <c r="CK191"/>
      <c r="CL191"/>
      <c r="CM191"/>
    </row>
    <row r="192" spans="1:91" s="2" customFormat="1" outlineLevel="1" x14ac:dyDescent="0.35">
      <c r="A192" s="68"/>
      <c r="B192" s="447" t="s">
        <v>101</v>
      </c>
      <c r="C192" s="493"/>
      <c r="D192" s="493"/>
      <c r="E192" s="493"/>
      <c r="F192" s="493"/>
      <c r="G192" s="494"/>
      <c r="H192" s="316" t="str">
        <f>IF($D$5="Program Budget",ROUND('Demo and Services'!DW9*AJ9,0),IF(AND($D$5="Staff Salary",$D$7="Total"),ROUND(SUM('Demo and Services'!DW9:DW20)*AJ30,0),IF(AND($D$5="Staff Salary",$D$7="Individual"),ROUND(SUM(IF(AJ18="",0,AJ18*'Demo and Services'!DW9),IF(AJ19="",0,AJ19*'Demo and Services'!DW10),IF(AJ20="",0,AJ20*'Demo and Services'!DW11),IF(AJ21="",0,AJ21*'Demo and Services'!DW12),IF(AJ22="",0,AJ22*'Demo and Services'!DW13),IF(AJ23="",0,AJ23*'Demo and Services'!DW14),IF(AJ24="",0,AJ24*'Demo and Services'!DW15),IF(AJ25="",0,AJ25*'Demo and Services'!DW16),IF(AJ26="",0,AJ26*'Demo and Services'!DW17),IF(AJ27="",0,AJ27*'Demo and Services'!DW18),IF(AJ28="",0,AJ28*'Demo and Services'!DW19),IF(AJ29="",0,AJ29*'Demo and Services'!DW20)),0),"")))</f>
        <v/>
      </c>
      <c r="I192" s="317"/>
      <c r="J192" s="316" t="str">
        <f>IF($D$5="Program Budget",ROUND('Demo and Services'!DW21*AJ9,0),IF(AND($D$5="Staff Salary",$D$7="Total"),ROUND(SUM('Demo and Services'!DW21:DW32)*AJ30,0),IF(AND($D$5="Staff Salary",$D$7="Individual"),ROUND(SUM(IF(AJ18="",0,AJ18*'Demo and Services'!DW21),IF(AJ19="",0,AJ19*'Demo and Services'!DW22),IF(AJ20="",0,AJ20*'Demo and Services'!DW23),IF(AJ21="",0,AJ21*'Demo and Services'!DW24),IF(AJ22="",0,AJ22*'Demo and Services'!DW25),IF(AJ23="",0,AJ23*'Demo and Services'!DW26),IF(AJ24="",0,AJ24*'Demo and Services'!DW27),IF(AJ25="",0,AJ25*'Demo and Services'!DW28),IF(AJ26="",0,AJ26*'Demo and Services'!DW29),IF(AJ27="",0,AJ27*'Demo and Services'!DW30),IF(AJ28="",0,AJ28*'Demo and Services'!DW31),IF(AJ29="",0,AJ29*'Demo and Services'!DW32)),0),"")))</f>
        <v/>
      </c>
      <c r="K192" s="316"/>
      <c r="L192" s="448"/>
      <c r="M192" s="316" t="str">
        <f>IF($D$5="Program Budget",ROUND('Demo and Services'!DW33*AJ9,0),IF(AND($D$5="Staff Salary",$D$7="Total"),ROUND(SUM('Demo and Services'!DW33:DW44)*AJ30,0),IF(AND($D$5="Staff Salary",$D$7="Individual"),ROUND(SUM(IF(AJ18="",0,AJ18*'Demo and Services'!DW33),IF(AJ19="",0,AJ19*'Demo and Services'!DW34),IF(AJ20="",0,AJ20*'Demo and Services'!DW35),IF(AJ21="",0,AJ21*'Demo and Services'!DW36),IF(AJ22="",0,AJ22*'Demo and Services'!DW37),IF(AJ23="",0,AJ23*'Demo and Services'!DW38),IF(AJ24="",0,AJ24*'Demo and Services'!DW39),IF(AJ25="",0,AJ25*'Demo and Services'!DW40),IF(AJ26="",0,AJ26*'Demo and Services'!DW41),IF(AJ27="",0,AJ27*'Demo and Services'!DW42),IF(AJ28="",0,AJ28*'Demo and Services'!DW43),IF(AJ29="",0,AJ29*'Demo and Services'!DW44)),0),"")))</f>
        <v/>
      </c>
      <c r="N192" s="318"/>
      <c r="O192" s="317"/>
      <c r="P192" s="316" t="str">
        <f>IF($D$5="Program Budget",ROUND('Demo and Services'!DW45*AJ9,0),IF(AND($D$5="Staff Salary",$D$7="Total"),ROUND(SUM('Demo and Services'!DW45:DW56)*AJ30,0),IF(AND($D$5="Staff Salary",$D$7="Individual"),ROUND(SUM(IF(AJ18="",0,AJ18*'Demo and Services'!DW45),IF(AJ19="",0,AJ19*'Demo and Services'!DW46),IF(AJ20="",0,AJ20*'Demo and Services'!DW47),IF(AJ21="",0,AJ21*'Demo and Services'!DW48),IF(AJ22="",0,AJ22*'Demo and Services'!DW49),IF(AJ23="",0,AJ23*'Demo and Services'!DW50),IF(AJ24="",0,AJ24*'Demo and Services'!DW51),IF(AJ25="",0,AJ25*'Demo and Services'!DW52),IF(AJ26="",0,AJ26*'Demo and Services'!DW53),IF(AJ27="",0,AJ27*'Demo and Services'!DW54),IF(AJ28="",0,AJ28*'Demo and Services'!DW55),IF(AJ29="",0,AJ29*'Demo and Services'!DW56)),0),"")))</f>
        <v/>
      </c>
      <c r="Q192" s="316"/>
      <c r="R192" s="473"/>
      <c r="S192" s="377">
        <f>COUNTIFS('Demo and Services'!$A$9:$A$19,"Period 5 (October – December 2021)",'Demo and Services'!$DW$9:$DW$19,"&lt;&gt;")</f>
        <v>0</v>
      </c>
      <c r="T192" s="377"/>
      <c r="U192" s="449"/>
      <c r="V192" s="378">
        <f>COUNTIFS('Demo and Services'!$A$9:$A$19,"Period 6 (January – March 2022)",'Demo and Services'!$DW$9:$DW$19,"&lt;&gt;")</f>
        <v>0</v>
      </c>
      <c r="W192" s="378"/>
      <c r="X192" s="444"/>
      <c r="Y192" s="378">
        <f>COUNTIFS('Demo and Services'!$A$9:$A$19,"Period 7 (April – June 2022)",'Demo and Services'!$DW$9:$DW$19,"&lt;&gt;")</f>
        <v>0</v>
      </c>
      <c r="Z192" s="378"/>
      <c r="AA192" s="378"/>
      <c r="AB192" s="445">
        <f>COUNTIFS('Demo and Services'!$A$9:$A$19,"Period 8 (July – September 2022)",'Demo and Services'!$DW$9:$DW$19,"&lt;&gt;")</f>
        <v>0</v>
      </c>
      <c r="AC192" s="445"/>
      <c r="AD192" s="446"/>
      <c r="CI192"/>
      <c r="CJ192"/>
      <c r="CK192"/>
      <c r="CL192"/>
      <c r="CM192"/>
    </row>
    <row r="193" spans="1:91" s="2" customFormat="1" outlineLevel="1" x14ac:dyDescent="0.35">
      <c r="A193" s="68"/>
      <c r="B193" s="447" t="s">
        <v>102</v>
      </c>
      <c r="C193" s="493"/>
      <c r="D193" s="493"/>
      <c r="E193" s="493"/>
      <c r="F193" s="493"/>
      <c r="G193" s="494"/>
      <c r="H193" s="316" t="str">
        <f>IF($D$5="Program Budget",ROUND('Demo and Services'!DX9*AJ9,0),IF(AND($D$5="Staff Salary",$D$7="Total"),ROUND(SUM('Demo and Services'!DX9:DX20)*AJ30,0),IF(AND($D$5="Staff Salary",$D$7="Individual"),ROUND(SUM(IF(AJ18="",0,AJ18*'Demo and Services'!DX9),IF(AJ19="",0,AJ19*'Demo and Services'!DX10),IF(AJ20="",0,AJ20*'Demo and Services'!DX11),IF(AJ21="",0,AJ21*'Demo and Services'!DX12),IF(AJ22="",0,AJ22*'Demo and Services'!DX13),IF(AJ23="",0,AJ23*'Demo and Services'!DX14),IF(AJ24="",0,AJ24*'Demo and Services'!DX15),IF(AJ25="",0,AJ25*'Demo and Services'!DX16),IF(AJ26="",0,AJ26*'Demo and Services'!DX17),IF(AJ27="",0,AJ27*'Demo and Services'!DX18),IF(AJ28="",0,AJ28*'Demo and Services'!DX19),IF(AJ29="",0,AJ29*'Demo and Services'!DX20)),0),"")))</f>
        <v/>
      </c>
      <c r="I193" s="317"/>
      <c r="J193" s="316" t="str">
        <f>IF($D$5="Program Budget",ROUND('Demo and Services'!DX21*AJ9,0),IF(AND($D$5="Staff Salary",$D$7="Total"),ROUND(SUM('Demo and Services'!DX21:DX32)*AJ30,0),IF(AND($D$5="Staff Salary",$D$7="Individual"),ROUND(SUM(IF(AJ18="",0,AJ18*'Demo and Services'!DX21),IF(AJ19="",0,AJ19*'Demo and Services'!DX22),IF(AJ20="",0,AJ20*'Demo and Services'!DX23),IF(AJ21="",0,AJ21*'Demo and Services'!DX24),IF(AJ22="",0,AJ22*'Demo and Services'!DX25),IF(AJ23="",0,AJ23*'Demo and Services'!DX26),IF(AJ24="",0,AJ24*'Demo and Services'!DX27),IF(AJ25="",0,AJ25*'Demo and Services'!DX28),IF(AJ26="",0,AJ26*'Demo and Services'!DX29),IF(AJ27="",0,AJ27*'Demo and Services'!DX30),IF(AJ28="",0,AJ28*'Demo and Services'!DX31),IF(AJ29="",0,AJ29*'Demo and Services'!DX32)),0),"")))</f>
        <v/>
      </c>
      <c r="K193" s="316"/>
      <c r="L193" s="448"/>
      <c r="M193" s="316" t="str">
        <f>IF($D$5="Program Budget",ROUND('Demo and Services'!DX33*AJ9,0),IF(AND($D$5="Staff Salary",$D$7="Total"),ROUND(SUM('Demo and Services'!DX33:DX44)*AJ30,0),IF(AND($D$5="Staff Salary",$D$7="Individual"),ROUND(SUM(IF(AJ18="",0,AJ18*'Demo and Services'!DX33),IF(AJ19="",0,AJ19*'Demo and Services'!DX34),IF(AJ20="",0,AJ20*'Demo and Services'!DX35),IF(AJ21="",0,AJ21*'Demo and Services'!DX36),IF(AJ22="",0,AJ22*'Demo and Services'!DX37),IF(AJ23="",0,AJ23*'Demo and Services'!DX38),IF(AJ24="",0,AJ24*'Demo and Services'!DX39),IF(AJ25="",0,AJ25*'Demo and Services'!DX40),IF(AJ26="",0,AJ26*'Demo and Services'!DX41),IF(AJ27="",0,AJ27*'Demo and Services'!DX42),IF(AJ28="",0,AJ28*'Demo and Services'!DX43),IF(AJ29="",0,AJ29*'Demo and Services'!DX44)),0),"")))</f>
        <v/>
      </c>
      <c r="N193" s="318"/>
      <c r="O193" s="317"/>
      <c r="P193" s="316" t="str">
        <f>IF($D$5="Program Budget",ROUND('Demo and Services'!DX45*AJ9,0),IF(AND($D$5="Staff Salary",$D$7="Total"),ROUND(SUM('Demo and Services'!DX45:DX56)*AJ30,0),IF(AND($D$5="Staff Salary",$D$7="Individual"),ROUND(SUM(IF(AJ18="",0,AJ18*'Demo and Services'!DX45),IF(AJ19="",0,AJ19*'Demo and Services'!DX46),IF(AJ20="",0,AJ20*'Demo and Services'!DX47),IF(AJ21="",0,AJ21*'Demo and Services'!DX48),IF(AJ22="",0,AJ22*'Demo and Services'!DX49),IF(AJ23="",0,AJ23*'Demo and Services'!DX50),IF(AJ24="",0,AJ24*'Demo and Services'!DX51),IF(AJ25="",0,AJ25*'Demo and Services'!DX52),IF(AJ26="",0,AJ26*'Demo and Services'!DX53),IF(AJ27="",0,AJ27*'Demo and Services'!DX54),IF(AJ28="",0,AJ28*'Demo and Services'!DX55),IF(AJ29="",0,AJ29*'Demo and Services'!DX56)),0),"")))</f>
        <v/>
      </c>
      <c r="Q193" s="316"/>
      <c r="R193" s="473"/>
      <c r="S193" s="377">
        <f>COUNTIFS('Demo and Services'!$A$9:$A$19,"Period 5 (October – December 2021)",'Demo and Services'!$DX$9:$DX$19,"&lt;&gt;")</f>
        <v>0</v>
      </c>
      <c r="T193" s="377"/>
      <c r="U193" s="449"/>
      <c r="V193" s="378">
        <f>COUNTIFS('Demo and Services'!$A$9:$A$19,"Period 6 (January – March 2022)",'Demo and Services'!$DX$9:$DX$19,"&lt;&gt;")</f>
        <v>0</v>
      </c>
      <c r="W193" s="378"/>
      <c r="X193" s="444"/>
      <c r="Y193" s="378">
        <f>COUNTIFS('Demo and Services'!$A$9:$A$19,"Period 7 (April – June 2022)",'Demo and Services'!$DX$9:$DX$19,"&lt;&gt;")</f>
        <v>0</v>
      </c>
      <c r="Z193" s="378"/>
      <c r="AA193" s="378"/>
      <c r="AB193" s="445">
        <f>COUNTIFS('Demo and Services'!$A$9:$A$19,"Period 8 (July – September 2022)",'Demo and Services'!$DX$9:$DX$19,"&lt;&gt;")</f>
        <v>0</v>
      </c>
      <c r="AC193" s="445"/>
      <c r="AD193" s="446"/>
      <c r="CI193"/>
      <c r="CJ193"/>
      <c r="CK193"/>
      <c r="CL193"/>
      <c r="CM193"/>
    </row>
    <row r="194" spans="1:91" s="2" customFormat="1" outlineLevel="1" x14ac:dyDescent="0.35">
      <c r="A194" s="68"/>
      <c r="B194" s="447" t="s">
        <v>103</v>
      </c>
      <c r="C194" s="493"/>
      <c r="D194" s="493"/>
      <c r="E194" s="493"/>
      <c r="F194" s="493"/>
      <c r="G194" s="494"/>
      <c r="H194" s="316" t="str">
        <f>IF($D$5="Program Budget",ROUND('Demo and Services'!DY9*AJ9,0),IF(AND($D$5="Staff Salary",$D$7="Total"),ROUND(SUM('Demo and Services'!DY9:DY20)*AJ30,0),IF(AND($D$5="Staff Salary",$D$7="Individual"),ROUND(SUM(IF(AJ18="",0,AJ18*'Demo and Services'!DY9),IF(AJ19="",0,AJ19*'Demo and Services'!DY10),IF(AJ20="",0,AJ20*'Demo and Services'!DY11),IF(AJ21="",0,AJ21*'Demo and Services'!DY12),IF(AJ22="",0,AJ22*'Demo and Services'!DY13),IF(AJ23="",0,AJ23*'Demo and Services'!DY14),IF(AJ24="",0,AJ24*'Demo and Services'!DY15),IF(AJ25="",0,AJ25*'Demo and Services'!DY16),IF(AJ26="",0,AJ26*'Demo and Services'!DY17),IF(AJ27="",0,AJ27*'Demo and Services'!DY18),IF(AJ28="",0,AJ28*'Demo and Services'!DY19),IF(AJ29="",0,AJ29*'Demo and Services'!DY20)),0),"")))</f>
        <v/>
      </c>
      <c r="I194" s="317"/>
      <c r="J194" s="316" t="str">
        <f>IF($D$5="Program Budget",ROUND('Demo and Services'!DY21*AJ9,0),IF(AND($D$5="Staff Salary",$D$7="Total"),ROUND(SUM('Demo and Services'!DY21:DY32)*AJ30,0),IF(AND($D$5="Staff Salary",$D$7="Individual"),ROUND(SUM(IF(AJ18="",0,AJ18*'Demo and Services'!DY21),IF(AJ19="",0,AJ19*'Demo and Services'!DY22),IF(AJ20="",0,AJ20*'Demo and Services'!DY23),IF(AJ21="",0,AJ21*'Demo and Services'!DY24),IF(AJ22="",0,AJ22*'Demo and Services'!DY25),IF(AJ23="",0,AJ23*'Demo and Services'!DY26),IF(AJ24="",0,AJ24*'Demo and Services'!DY27),IF(AJ25="",0,AJ25*'Demo and Services'!DY28),IF(AJ26="",0,AJ26*'Demo and Services'!DY29),IF(AJ27="",0,AJ27*'Demo and Services'!DY30),IF(AJ28="",0,AJ28*'Demo and Services'!DY31),IF(AJ29="",0,AJ29*'Demo and Services'!DY32)),0),"")))</f>
        <v/>
      </c>
      <c r="K194" s="316"/>
      <c r="L194" s="448"/>
      <c r="M194" s="316" t="str">
        <f>IF($D$5="Program Budget",ROUND('Demo and Services'!DY33*AJ9,0),IF(AND($D$5="Staff Salary",$D$7="Total"),ROUND(SUM('Demo and Services'!DY33:DY44)*AJ30,0),IF(AND($D$5="Staff Salary",$D$7="Individual"),ROUND(SUM(IF(AJ18="",0,AJ18*'Demo and Services'!DY33),IF(AJ19="",0,AJ19*'Demo and Services'!DY34),IF(AJ20="",0,AJ20*'Demo and Services'!DY35),IF(AJ21="",0,AJ21*'Demo and Services'!DY36),IF(AJ22="",0,AJ22*'Demo and Services'!DY37),IF(AJ23="",0,AJ23*'Demo and Services'!DY38),IF(AJ24="",0,AJ24*'Demo and Services'!DY39),IF(AJ25="",0,AJ25*'Demo and Services'!DY40),IF(AJ26="",0,AJ26*'Demo and Services'!DY41),IF(AJ27="",0,AJ27*'Demo and Services'!DY42),IF(AJ28="",0,AJ28*'Demo and Services'!DY43),IF(AJ29="",0,AJ29*'Demo and Services'!DY44)),0),"")))</f>
        <v/>
      </c>
      <c r="N194" s="318"/>
      <c r="O194" s="317"/>
      <c r="P194" s="316" t="str">
        <f>IF($D$5="Program Budget",ROUND('Demo and Services'!DY45*AJ9,0),IF(AND($D$5="Staff Salary",$D$7="Total"),ROUND(SUM('Demo and Services'!DY45:DY56)*AJ30,0),IF(AND($D$5="Staff Salary",$D$7="Individual"),ROUND(SUM(IF(AJ18="",0,AJ18*'Demo and Services'!DY45),IF(AJ19="",0,AJ19*'Demo and Services'!DY46),IF(AJ20="",0,AJ20*'Demo and Services'!DY47),IF(AJ21="",0,AJ21*'Demo and Services'!DY48),IF(AJ22="",0,AJ22*'Demo and Services'!DY49),IF(AJ23="",0,AJ23*'Demo and Services'!DY50),IF(AJ24="",0,AJ24*'Demo and Services'!DY51),IF(AJ25="",0,AJ25*'Demo and Services'!DY52),IF(AJ26="",0,AJ26*'Demo and Services'!DY53),IF(AJ27="",0,AJ27*'Demo and Services'!DY54),IF(AJ28="",0,AJ28*'Demo and Services'!DY55),IF(AJ29="",0,AJ29*'Demo and Services'!DY56)),0),"")))</f>
        <v/>
      </c>
      <c r="Q194" s="316"/>
      <c r="R194" s="473"/>
      <c r="S194" s="377">
        <f>COUNTIFS('Demo and Services'!$A$9:$A$19,"Period 5 (October – December 2021)",'Demo and Services'!$DY$9:$DY$19,"&lt;&gt;")</f>
        <v>0</v>
      </c>
      <c r="T194" s="377"/>
      <c r="U194" s="449"/>
      <c r="V194" s="378">
        <f>COUNTIFS('Demo and Services'!$A$9:$A$19,"Period 6 (January – March 2022)",'Demo and Services'!$DY$9:$DY$19,"&lt;&gt;")</f>
        <v>0</v>
      </c>
      <c r="W194" s="378"/>
      <c r="X194" s="444"/>
      <c r="Y194" s="378">
        <f>COUNTIFS('Demo and Services'!$A$9:$A$19,"Period 7 (April – June 2022)",'Demo and Services'!$DY$9:$DY$19,"&lt;&gt;")</f>
        <v>0</v>
      </c>
      <c r="Z194" s="378"/>
      <c r="AA194" s="378"/>
      <c r="AB194" s="445">
        <f>COUNTIFS('Demo and Services'!$A$9:$A$19,"Period 8 (July – September 2022)",'Demo and Services'!$DY$9:$DY$19,"&lt;&gt;")</f>
        <v>0</v>
      </c>
      <c r="AC194" s="445"/>
      <c r="AD194" s="446"/>
      <c r="CI194"/>
      <c r="CJ194"/>
      <c r="CK194"/>
      <c r="CL194"/>
      <c r="CM194"/>
    </row>
    <row r="195" spans="1:91" s="2" customFormat="1" outlineLevel="1" x14ac:dyDescent="0.35">
      <c r="A195" s="68"/>
      <c r="B195" s="447" t="s">
        <v>104</v>
      </c>
      <c r="C195" s="493"/>
      <c r="D195" s="493"/>
      <c r="E195" s="493"/>
      <c r="F195" s="493"/>
      <c r="G195" s="494"/>
      <c r="H195" s="316" t="str">
        <f>IF($D$5="Program Budget",ROUND('Demo and Services'!DZ9*AJ9,0),IF(AND($D$5="Staff Salary",$D$7="Total"),ROUND(SUM('Demo and Services'!DZ9:DZ20)*AJ30,0),IF(AND($D$5="Staff Salary",$D$7="Individual"),ROUND(SUM(IF(AJ18="",0,AJ18*'Demo and Services'!DZ9),IF(AJ19="",0,AJ19*'Demo and Services'!DZ10),IF(AJ20="",0,AJ20*'Demo and Services'!DZ11),IF(AJ21="",0,AJ21*'Demo and Services'!DZ12),IF(AJ22="",0,AJ22*'Demo and Services'!DZ13),IF(AJ23="",0,AJ23*'Demo and Services'!DZ14),IF(AJ24="",0,AJ24*'Demo and Services'!DZ15),IF(AJ25="",0,AJ25*'Demo and Services'!DZ16),IF(AJ26="",0,AJ26*'Demo and Services'!DZ17),IF(AJ27="",0,AJ27*'Demo and Services'!DZ18),IF(AJ28="",0,AJ28*'Demo and Services'!DZ19),IF(AJ29="",0,AJ29*'Demo and Services'!DZ20)),0),"")))</f>
        <v/>
      </c>
      <c r="I195" s="317"/>
      <c r="J195" s="316" t="str">
        <f>IF($D$5="Program Budget",ROUND('Demo and Services'!DZ21*AJ9,0),IF(AND($D$5="Staff Salary",$D$7="Total"),ROUND(SUM('Demo and Services'!DZ21:DZ32)*AJ30,0),IF(AND($D$5="Staff Salary",$D$7="Individual"),ROUND(SUM(IF(AJ18="",0,AJ18*'Demo and Services'!DZ21),IF(AJ19="",0,AJ19*'Demo and Services'!DZ22),IF(AJ20="",0,AJ20*'Demo and Services'!DZ23),IF(AJ21="",0,AJ21*'Demo and Services'!DZ24),IF(AJ22="",0,AJ22*'Demo and Services'!DZ25),IF(AJ23="",0,AJ23*'Demo and Services'!DZ26),IF(AJ24="",0,AJ24*'Demo and Services'!DZ27),IF(AJ25="",0,AJ25*'Demo and Services'!DZ28),IF(AJ26="",0,AJ26*'Demo and Services'!DZ29),IF(AJ27="",0,AJ27*'Demo and Services'!DZ30),IF(AJ28="",0,AJ28*'Demo and Services'!DZ31),IF(AJ29="",0,AJ29*'Demo and Services'!DZ32)),0),"")))</f>
        <v/>
      </c>
      <c r="K195" s="316"/>
      <c r="L195" s="448"/>
      <c r="M195" s="316" t="str">
        <f>IF($D$5="Program Budget",ROUND('Demo and Services'!DZ33*AJ9,0),IF(AND($D$5="Staff Salary",$D$7="Total"),ROUND(SUM('Demo and Services'!DZ33:DZ44)*AJ30,0),IF(AND($D$5="Staff Salary",$D$7="Individual"),ROUND(SUM(IF(AJ18="",0,AJ18*'Demo and Services'!DZ33),IF(AJ19="",0,AJ19*'Demo and Services'!DZ34),IF(AJ20="",0,AJ20*'Demo and Services'!DZ35),IF(AJ21="",0,AJ21*'Demo and Services'!DZ36),IF(AJ22="",0,AJ22*'Demo and Services'!DZ37),IF(AJ23="",0,AJ23*'Demo and Services'!DZ38),IF(AJ24="",0,AJ24*'Demo and Services'!DZ39),IF(AJ25="",0,AJ25*'Demo and Services'!DZ40),IF(AJ26="",0,AJ26*'Demo and Services'!DZ41),IF(AJ27="",0,AJ27*'Demo and Services'!DZ42),IF(AJ28="",0,AJ28*'Demo and Services'!DZ43),IF(AJ29="",0,AJ29*'Demo and Services'!DZ44)),0),"")))</f>
        <v/>
      </c>
      <c r="N195" s="318"/>
      <c r="O195" s="317"/>
      <c r="P195" s="316" t="str">
        <f>IF($D$5="Program Budget",ROUND('Demo and Services'!DZ45*AJ9,0),IF(AND($D$5="Staff Salary",$D$7="Total"),ROUND(SUM('Demo and Services'!DZ45:DZ56)*AJ30,0),IF(AND($D$5="Staff Salary",$D$7="Individual"),ROUND(SUM(IF(AJ18="",0,AJ18*'Demo and Services'!DZ45),IF(AJ19="",0,AJ19*'Demo and Services'!DZ46),IF(AJ20="",0,AJ20*'Demo and Services'!DZ47),IF(AJ21="",0,AJ21*'Demo and Services'!DZ48),IF(AJ22="",0,AJ22*'Demo and Services'!DZ49),IF(AJ23="",0,AJ23*'Demo and Services'!DZ50),IF(AJ24="",0,AJ24*'Demo and Services'!DZ51),IF(AJ25="",0,AJ25*'Demo and Services'!DZ52),IF(AJ26="",0,AJ26*'Demo and Services'!DZ53),IF(AJ27="",0,AJ27*'Demo and Services'!DZ54),IF(AJ28="",0,AJ28*'Demo and Services'!DZ55),IF(AJ29="",0,AJ29*'Demo and Services'!DZ56)),0),"")))</f>
        <v/>
      </c>
      <c r="Q195" s="316"/>
      <c r="R195" s="473"/>
      <c r="S195" s="377">
        <f>COUNTIFS('Demo and Services'!$A$9:$A$19,"Period 5 (October – December 2021)",'Demo and Services'!$DZ$9:$DZ$19,"&lt;&gt;")</f>
        <v>0</v>
      </c>
      <c r="T195" s="377"/>
      <c r="U195" s="449"/>
      <c r="V195" s="378">
        <f>COUNTIFS('Demo and Services'!$A$9:$A$19,"Period 6 (January – March 2022)",'Demo and Services'!$DZ$9:$DZ$19,"&lt;&gt;")</f>
        <v>0</v>
      </c>
      <c r="W195" s="378"/>
      <c r="X195" s="444"/>
      <c r="Y195" s="378">
        <f>COUNTIFS('Demo and Services'!$A$9:$A$19,"Period 7 (April – June 2022)",'Demo and Services'!$DZ$9:$DZ$19,"&lt;&gt;")</f>
        <v>0</v>
      </c>
      <c r="Z195" s="378"/>
      <c r="AA195" s="378"/>
      <c r="AB195" s="445">
        <f>COUNTIFS('Demo and Services'!$A$9:$A$19,"Period 8 (July – September 2022)",'Demo and Services'!$DZ$9:$DZ$19,"&lt;&gt;")</f>
        <v>0</v>
      </c>
      <c r="AC195" s="445"/>
      <c r="AD195" s="446"/>
      <c r="CI195"/>
      <c r="CJ195"/>
      <c r="CK195"/>
      <c r="CL195"/>
      <c r="CM195"/>
    </row>
    <row r="196" spans="1:91" s="2" customFormat="1" outlineLevel="1" x14ac:dyDescent="0.35">
      <c r="A196" s="68"/>
      <c r="B196" s="447" t="s">
        <v>105</v>
      </c>
      <c r="C196" s="493"/>
      <c r="D196" s="493"/>
      <c r="E196" s="493"/>
      <c r="F196" s="493"/>
      <c r="G196" s="494"/>
      <c r="H196" s="316" t="str">
        <f>IF($D$5="Program Budget",ROUND('Demo and Services'!EA9*AJ9,0),IF(AND($D$5="Staff Salary",$D$7="Total"),ROUND(SUM('Demo and Services'!EA9:EA20)*AJ30,0),IF(AND($D$5="Staff Salary",$D$7="Individual"),ROUND(SUM(IF(AJ18="",0,AJ18*'Demo and Services'!EA9),IF(AJ19="",0,AJ19*'Demo and Services'!EA10),IF(AJ20="",0,AJ20*'Demo and Services'!EA11),IF(AJ21="",0,AJ21*'Demo and Services'!EA12),IF(AJ22="",0,AJ22*'Demo and Services'!EA13),IF(AJ23="",0,AJ23*'Demo and Services'!EA14),IF(AJ24="",0,AJ24*'Demo and Services'!EA15),IF(AJ25="",0,AJ25*'Demo and Services'!EA16),IF(AJ26="",0,AJ26*'Demo and Services'!EA17),IF(AJ27="",0,AJ27*'Demo and Services'!EA18),IF(AJ28="",0,AJ28*'Demo and Services'!EA19),IF(AJ29="",0,AJ29*'Demo and Services'!EA20)),0),"")))</f>
        <v/>
      </c>
      <c r="I196" s="317"/>
      <c r="J196" s="316" t="str">
        <f>IF($D$5="Program Budget",ROUND('Demo and Services'!EA21*AJ9,0),IF(AND($D$5="Staff Salary",$D$7="Total"),ROUND(SUM('Demo and Services'!EA21:EA32)*AJ30,0),IF(AND($D$5="Staff Salary",$D$7="Individual"),ROUND(SUM(IF(AJ18="",0,AJ18*'Demo and Services'!EA21),IF(AJ19="",0,AJ19*'Demo and Services'!EA22),IF(AJ20="",0,AJ20*'Demo and Services'!EA23),IF(AJ21="",0,AJ21*'Demo and Services'!EA24),IF(AJ22="",0,AJ22*'Demo and Services'!EA25),IF(AJ23="",0,AJ23*'Demo and Services'!EA26),IF(AJ24="",0,AJ24*'Demo and Services'!EA27),IF(AJ25="",0,AJ25*'Demo and Services'!EA28),IF(AJ26="",0,AJ26*'Demo and Services'!EA29),IF(AJ27="",0,AJ27*'Demo and Services'!EA30),IF(AJ28="",0,AJ28*'Demo and Services'!EA31),IF(AJ29="",0,AJ29*'Demo and Services'!EA32)),0),"")))</f>
        <v/>
      </c>
      <c r="K196" s="318"/>
      <c r="L196" s="317"/>
      <c r="M196" s="316" t="str">
        <f>IF($D$5="Program Budget",ROUND('Demo and Services'!EA33*AJ9,0),IF(AND($D$5="Staff Salary",$D$7="Total"),ROUND(SUM('Demo and Services'!EA33:EA44)*AJ30,0),IF(AND($D$5="Staff Salary",$D$7="Individual"),ROUND(SUM(IF(AJ18="",0,AJ18*'Demo and Services'!EA33),IF(AJ19="",0,AJ19*'Demo and Services'!EA34),IF(AJ20="",0,AJ20*'Demo and Services'!EA35),IF(AJ21="",0,AJ21*'Demo and Services'!EA36),IF(AJ22="",0,AJ22*'Demo and Services'!EA37),IF(AJ23="",0,AJ23*'Demo and Services'!EA38),IF(AJ24="",0,AJ24*'Demo and Services'!EA39),IF(AJ25="",0,AJ25*'Demo and Services'!EA40),IF(AJ26="",0,AJ26*'Demo and Services'!EA41),IF(AJ27="",0,AJ27*'Demo and Services'!EA42),IF(AJ28="",0,AJ28*'Demo and Services'!EA43),IF(AJ29="",0,AJ29*'Demo and Services'!EA44)),0),"")))</f>
        <v/>
      </c>
      <c r="N196" s="318"/>
      <c r="O196" s="317"/>
      <c r="P196" s="316" t="str">
        <f>IF($D$5="Program Budget",ROUND('Demo and Services'!EA45*AJ9,0),IF(AND($D$5="Staff Salary",$D$7="Total"),ROUND(SUM('Demo and Services'!EA45:EA56)*AJ30,0),IF(AND($D$5="Staff Salary",$D$7="Individual"),ROUND(SUM(IF(AJ18="",0,AJ18*'Demo and Services'!EA45),IF(AJ19="",0,AJ19*'Demo and Services'!EA46),IF(AJ20="",0,AJ20*'Demo and Services'!EA47),IF(AJ21="",0,AJ21*'Demo and Services'!EA48),IF(AJ22="",0,AJ22*'Demo and Services'!EA49),IF(AJ23="",0,AJ23*'Demo and Services'!EA50),IF(AJ24="",0,AJ24*'Demo and Services'!EA51),IF(AJ25="",0,AJ25*'Demo and Services'!EA52),IF(AJ26="",0,AJ26*'Demo and Services'!EA53),IF(AJ27="",0,AJ27*'Demo and Services'!EA54),IF(AJ28="",0,AJ28*'Demo and Services'!EA55),IF(AJ29="",0,AJ29*'Demo and Services'!EA56)),0),"")))</f>
        <v/>
      </c>
      <c r="Q196" s="316"/>
      <c r="R196" s="473"/>
      <c r="S196" s="377">
        <f>COUNTIFS('Demo and Services'!$A$9:$A$19,"Period 5 (October – December 2021)",'Demo and Services'!$EA$9:$EA$19,"&lt;&gt;")</f>
        <v>0</v>
      </c>
      <c r="T196" s="377"/>
      <c r="U196" s="449"/>
      <c r="V196" s="378">
        <f>COUNTIFS('Demo and Services'!$A$9:$A$19,"Period 6 (January – March 2022)",'Demo and Services'!$EA$9:$EA$19,"&lt;&gt;")</f>
        <v>0</v>
      </c>
      <c r="W196" s="378"/>
      <c r="X196" s="444"/>
      <c r="Y196" s="378">
        <f>COUNTIFS('Demo and Services'!$A$9:$A$19,"Period 7 (April – June 2022)",'Demo and Services'!$EA$9:$EA$19,"&lt;&gt;")</f>
        <v>0</v>
      </c>
      <c r="Z196" s="378"/>
      <c r="AA196" s="378"/>
      <c r="AB196" s="445">
        <f>COUNTIFS('Demo and Services'!$A$9:$A$19,"Period 8 (July – September 2022)",'Demo and Services'!$EA$9:$EA$19,"&lt;&gt;")</f>
        <v>0</v>
      </c>
      <c r="AC196" s="445"/>
      <c r="AD196" s="446"/>
      <c r="CI196"/>
      <c r="CJ196"/>
      <c r="CK196"/>
      <c r="CL196"/>
      <c r="CM196"/>
    </row>
    <row r="197" spans="1:91" s="2" customFormat="1" outlineLevel="1" x14ac:dyDescent="0.35">
      <c r="A197" s="68"/>
      <c r="B197" s="180" t="s">
        <v>106</v>
      </c>
      <c r="C197" s="207"/>
      <c r="D197" s="207"/>
      <c r="E197" s="207"/>
      <c r="F197" s="207"/>
      <c r="G197" s="208"/>
      <c r="H197" s="316" t="str">
        <f>IF($D$5="Program Budget",ROUND('Demo and Services'!EB9*AJ9,0),IF(AND($D$5="Staff Salary",$D$7="Total"),ROUND(SUM('Demo and Services'!EB9:EB20)*AJ30,0),IF(AND($D$5="Staff Salary",$D$7="Individual"),ROUND(SUM(IF(AJ18="",0,AJ18*'Demo and Services'!EB9),IF(AJ19="",0,AJ19*'Demo and Services'!EB10),IF(AJ20="",0,AJ20*'Demo and Services'!EB11),IF(AJ21="",0,AJ21*'Demo and Services'!EB12),IF(AJ22="",0,AJ22*'Demo and Services'!EB13),IF(AJ23="",0,AJ23*'Demo and Services'!EB14),IF(AJ24="",0,AJ24*'Demo and Services'!EB15),IF(AJ25="",0,AJ25*'Demo and Services'!EB16),IF(AJ26="",0,AJ26*'Demo and Services'!EB17),IF(AJ27="",0,AJ27*'Demo and Services'!EB18),IF(AJ28="",0,AJ28*'Demo and Services'!EB19),IF(AJ29="",0,AJ29*'Demo and Services'!EB20)),0),"")))</f>
        <v/>
      </c>
      <c r="I197" s="317"/>
      <c r="J197" s="316" t="str">
        <f>IF($D$5="Program Budget",ROUND('Demo and Services'!EB21*AJ9,0),IF(AND($D$5="Staff Salary",$D$7="Total"),ROUND(SUM('Demo and Services'!EB21:EB32)*AJ30,0),IF(AND($D$5="Staff Salary",$D$7="Individual"),ROUND(SUM(IF(AJ18="",0,AJ18*'Demo and Services'!EB21),IF(AJ19="",0,AJ19*'Demo and Services'!EB22),IF(AJ20="",0,AJ20*'Demo and Services'!EB23),IF(AJ21="",0,AJ21*'Demo and Services'!EB24),IF(AJ22="",0,AJ22*'Demo and Services'!EB25),IF(AJ23="",0,AJ23*'Demo and Services'!EB26),IF(AJ24="",0,AJ24*'Demo and Services'!EB27),IF(AJ25="",0,AJ25*'Demo and Services'!EB28),IF(AJ26="",0,AJ26*'Demo and Services'!EB29),IF(AJ27="",0,AJ27*'Demo and Services'!EB30),IF(AJ28="",0,AJ28*'Demo and Services'!EB31),IF(AJ29="",0,AJ29*'Demo and Services'!EB32)),0),"")))</f>
        <v/>
      </c>
      <c r="K197" s="318"/>
      <c r="L197" s="317"/>
      <c r="M197" s="316" t="str">
        <f>IF($D$5="Program Budget",ROUND('Demo and Services'!EB33*AJ9,0),IF(AND($D$5="Staff Salary",$D$7="Total"),ROUND(SUM('Demo and Services'!EB33:EB44)*AJ30,0),IF(AND($D$5="Staff Salary",$D$7="Individual"),ROUND(SUM(IF(AJ18="",0,AJ18*'Demo and Services'!EB33),IF(AJ19="",0,AJ19*'Demo and Services'!EB34),IF(AJ20="",0,AJ20*'Demo and Services'!EB35),IF(AJ21="",0,AJ21*'Demo and Services'!EB36),IF(AJ22="",0,AJ22*'Demo and Services'!EB37),IF(AJ23="",0,AJ23*'Demo and Services'!EB38),IF(AJ24="",0,AJ24*'Demo and Services'!EB39),IF(AJ25="",0,AJ25*'Demo and Services'!EB40),IF(AJ26="",0,AJ26*'Demo and Services'!EB41),IF(AJ27="",0,AJ27*'Demo and Services'!EB42),IF(AJ28="",0,AJ28*'Demo and Services'!EB43),IF(AJ29="",0,AJ29*'Demo and Services'!EB44)),0),"")))</f>
        <v/>
      </c>
      <c r="N197" s="318"/>
      <c r="O197" s="317"/>
      <c r="P197" s="316" t="str">
        <f>IF($D$5="Program Budget",ROUND('Demo and Services'!EB45*AJ9,0),IF(AND($D$5="Staff Salary",$D$7="Total"),ROUND(SUM('Demo and Services'!EB45:EB56)*AJ30,0),IF(AND($D$5="Staff Salary",$D$7="Individual"),ROUND(SUM(IF(AJ18="",0,AJ18*'Demo and Services'!EB45),IF(AJ19="",0,AJ19*'Demo and Services'!EB46),IF(AJ20="",0,AJ20*'Demo and Services'!EB47),IF(AJ21="",0,AJ21*'Demo and Services'!EB48),IF(AJ22="",0,AJ22*'Demo and Services'!EB49),IF(AJ23="",0,AJ23*'Demo and Services'!EB50),IF(AJ24="",0,AJ24*'Demo and Services'!EB51),IF(AJ25="",0,AJ25*'Demo and Services'!EB52),IF(AJ26="",0,AJ26*'Demo and Services'!EB53),IF(AJ27="",0,AJ27*'Demo and Services'!EB54),IF(AJ28="",0,AJ28*'Demo and Services'!EB55),IF(AJ29="",0,AJ29*'Demo and Services'!EB56)),0),"")))</f>
        <v/>
      </c>
      <c r="Q197" s="318"/>
      <c r="R197" s="606"/>
      <c r="S197" s="159"/>
      <c r="T197" s="159"/>
      <c r="U197" s="181"/>
      <c r="V197" s="161"/>
      <c r="W197" s="161"/>
      <c r="X197" s="182"/>
      <c r="Y197" s="161"/>
      <c r="Z197" s="161"/>
      <c r="AA197" s="161"/>
      <c r="AB197" s="183"/>
      <c r="AC197" s="183"/>
      <c r="AD197" s="184"/>
      <c r="CI197"/>
      <c r="CJ197"/>
      <c r="CK197"/>
      <c r="CL197"/>
      <c r="CM197"/>
    </row>
    <row r="198" spans="1:91" s="2" customFormat="1" outlineLevel="1" x14ac:dyDescent="0.35">
      <c r="A198" s="68"/>
      <c r="B198" s="180" t="s">
        <v>107</v>
      </c>
      <c r="C198" s="207"/>
      <c r="D198" s="207"/>
      <c r="E198" s="207"/>
      <c r="F198" s="207"/>
      <c r="G198" s="208"/>
      <c r="H198" s="316" t="str">
        <f>IF($D$5="Program Budget",ROUND('Demo and Services'!EC9*AJ9,0),IF(AND($D$5="Staff Salary",$D$7="Total"),ROUND(SUM('Demo and Services'!EC9:EC20)*AJ30,0),IF(AND($D$5="Staff Salary",$D$7="Individual"),ROUND(SUM(IF(AJ18="",0,AJ18*'Demo and Services'!EC9),IF(AJ19="",0,AJ19*'Demo and Services'!EC10),IF(AJ20="",0,AJ20*'Demo and Services'!EC11),IF(AJ21="",0,AJ21*'Demo and Services'!EC12),IF(AJ22="",0,AJ22*'Demo and Services'!EC13),IF(AJ23="",0,AJ23*'Demo and Services'!EC14),IF(AJ24="",0,AJ24*'Demo and Services'!EC15),IF(AJ25="",0,AJ25*'Demo and Services'!EC16),IF(AJ26="",0,AJ26*'Demo and Services'!EC17),IF(AJ27="",0,AJ27*'Demo and Services'!EC18),IF(AJ28="",0,AJ28*'Demo and Services'!EC19),IF(AJ29="",0,AJ29*'Demo and Services'!EC20)),0),"")))</f>
        <v/>
      </c>
      <c r="I198" s="317"/>
      <c r="J198" s="316" t="str">
        <f>IF($D$5="Program Budget",ROUND('Demo and Services'!EC21*AJ9,0),IF(AND($D$5="Staff Salary",$D$7="Total"),ROUND(SUM('Demo and Services'!EC21:EC32)*AJ30,0),IF(AND($D$5="Staff Salary",$D$7="Individual"),ROUND(SUM(IF(AJ18="",0,AJ18*'Demo and Services'!EC21),IF(AJ19="",0,AJ19*'Demo and Services'!EC22),IF(AJ20="",0,AJ20*'Demo and Services'!EC23),IF(AJ21="",0,AJ21*'Demo and Services'!EC24),IF(AJ22="",0,AJ22*'Demo and Services'!EC25),IF(AJ23="",0,AJ23*'Demo and Services'!EC26),IF(AJ24="",0,AJ24*'Demo and Services'!EC27),IF(AJ25="",0,AJ25*'Demo and Services'!EC28),IF(AJ26="",0,AJ26*'Demo and Services'!EC29),IF(AJ27="",0,AJ27*'Demo and Services'!EC30),IF(AJ28="",0,AJ28*'Demo and Services'!EC31),IF(AJ29="",0,AJ29*'Demo and Services'!EC32)),0),"")))</f>
        <v/>
      </c>
      <c r="K198" s="318"/>
      <c r="L198" s="317"/>
      <c r="M198" s="316" t="str">
        <f>IF($D$5="Program Budget",ROUND('Demo and Services'!EC33*AJ9,0),IF(AND($D$5="Staff Salary",$D$7="Total"),ROUND(SUM('Demo and Services'!EC33:EC44)*AJ30,0),IF(AND($D$5="Staff Salary",$D$7="Individual"),ROUND(SUM(IF(AJ18="",0,AJ18*'Demo and Services'!EC33),IF(AJ19="",0,AJ19*'Demo and Services'!EC34),IF(AJ20="",0,AJ20*'Demo and Services'!EC35),IF(AJ21="",0,AJ21*'Demo and Services'!EC36),IF(AJ22="",0,AJ22*'Demo and Services'!EC37),IF(AJ23="",0,AJ23*'Demo and Services'!EC38),IF(AJ24="",0,AJ24*'Demo and Services'!EC39),IF(AJ25="",0,AJ25*'Demo and Services'!EC40),IF(AJ26="",0,AJ26*'Demo and Services'!EC41),IF(AJ27="",0,AJ27*'Demo and Services'!EC42),IF(AJ28="",0,AJ28*'Demo and Services'!EC43),IF(AJ29="",0,AJ29*'Demo and Services'!EC44)),0),"")))</f>
        <v/>
      </c>
      <c r="N198" s="318"/>
      <c r="O198" s="317"/>
      <c r="P198" s="316" t="str">
        <f>IF($D$5="Program Budget",ROUND('Demo and Services'!EC45*AJ9,0),IF(AND($D$5="Staff Salary",$D$7="Total"),ROUND(SUM('Demo and Services'!EC45:EC56)*AJ30,0),IF(AND($D$5="Staff Salary",$D$7="Individual"),ROUND(SUM(IF(AJ18="",0,AJ18*'Demo and Services'!EC45),IF(AJ19="",0,AJ19*'Demo and Services'!EC46),IF(AJ20="",0,AJ20*'Demo and Services'!EC47),IF(AJ21="",0,AJ21*'Demo and Services'!EC48),IF(AJ22="",0,AJ22*'Demo and Services'!EC49),IF(AJ23="",0,AJ23*'Demo and Services'!EC50),IF(AJ24="",0,AJ24*'Demo and Services'!EC51),IF(AJ25="",0,AJ25*'Demo and Services'!EC52),IF(AJ26="",0,AJ26*'Demo and Services'!EC53),IF(AJ27="",0,AJ27*'Demo and Services'!EC54),IF(AJ28="",0,AJ28*'Demo and Services'!EC55),IF(AJ29="",0,AJ29*'Demo and Services'!EC56)),0),"")))</f>
        <v/>
      </c>
      <c r="Q198" s="318"/>
      <c r="R198" s="606"/>
      <c r="S198" s="159"/>
      <c r="T198" s="159"/>
      <c r="U198" s="181"/>
      <c r="V198" s="161"/>
      <c r="W198" s="161"/>
      <c r="X198" s="182"/>
      <c r="Y198" s="161"/>
      <c r="Z198" s="161"/>
      <c r="AA198" s="161"/>
      <c r="AB198" s="183"/>
      <c r="AC198" s="183"/>
      <c r="AD198" s="184"/>
      <c r="CI198"/>
      <c r="CJ198"/>
      <c r="CK198"/>
      <c r="CL198"/>
      <c r="CM198"/>
    </row>
    <row r="199" spans="1:91" s="2" customFormat="1" outlineLevel="1" x14ac:dyDescent="0.35">
      <c r="A199" s="68"/>
      <c r="B199" s="447" t="s">
        <v>108</v>
      </c>
      <c r="C199" s="493"/>
      <c r="D199" s="493"/>
      <c r="E199" s="493"/>
      <c r="F199" s="493"/>
      <c r="G199" s="494"/>
      <c r="H199" s="316" t="str">
        <f>IF($D$5="Program Budget",ROUND('Demo and Services'!ED9*AJ9,0),IF(AND($D$5="Staff Salary",$D$7="Total"),ROUND(SUM('Demo and Services'!ED9:ED20)*AJ30,0),IF(AND($D$5="Staff Salary",$D$7="Individual"),ROUND(SUM(IF(AJ18="",0,AJ18*'Demo and Services'!ED9),IF(AJ19="",0,AJ19*'Demo and Services'!ED10),IF(AJ20="",0,AJ20*'Demo and Services'!ED11),IF(AJ21="",0,AJ21*'Demo and Services'!ED12),IF(AJ22="",0,AJ22*'Demo and Services'!ED13),IF(AJ23="",0,AJ23*'Demo and Services'!ED14),IF(AJ24="",0,AJ24*'Demo and Services'!ED15),IF(AJ25="",0,AJ25*'Demo and Services'!ED16),IF(AJ26="",0,AJ26*'Demo and Services'!ED17),IF(AJ27="",0,AJ27*'Demo and Services'!ED18),IF(AJ28="",0,AJ28*'Demo and Services'!ED19),IF(AJ29="",0,AJ29*'Demo and Services'!ED20)),0),"")))</f>
        <v/>
      </c>
      <c r="I199" s="317"/>
      <c r="J199" s="316" t="str">
        <f>IF($D$5="Program Budget",ROUND('Demo and Services'!ED21*AJ9,0),IF(AND($D$5="Staff Salary",$D$7="Total"),ROUND(SUM('Demo and Services'!ED21:ED32)*AJ30,0),IF(AND($D$5="Staff Salary",$D$7="Individual"),ROUND(SUM(IF(AJ18="",0,AJ18*'Demo and Services'!ED21),IF(AJ19="",0,AJ19*'Demo and Services'!ED22),IF(AJ20="",0,AJ20*'Demo and Services'!ED23),IF(AJ21="",0,AJ21*'Demo and Services'!ED24),IF(AJ22="",0,AJ22*'Demo and Services'!ED25),IF(AJ23="",0,AJ23*'Demo and Services'!ED26),IF(AJ24="",0,AJ24*'Demo and Services'!ED27),IF(AJ25="",0,AJ25*'Demo and Services'!ED28),IF(AJ26="",0,AJ26*'Demo and Services'!ED29),IF(AJ27="",0,AJ27*'Demo and Services'!ED30),IF(AJ28="",0,AJ28*'Demo and Services'!ED31),IF(AJ29="",0,AJ29*'Demo and Services'!ED32)),0),"")))</f>
        <v/>
      </c>
      <c r="K199" s="316"/>
      <c r="L199" s="448"/>
      <c r="M199" s="316" t="str">
        <f>IF($D$5="Program Budget",ROUND('Demo and Services'!ED33*AJ9,0),IF(AND($D$5="Staff Salary",$D$7="Total"),ROUND(SUM('Demo and Services'!ED33:ED44)*AJ30,0),IF(AND($D$5="Staff Salary",$D$7="Individual"),ROUND(SUM(IF(AJ18="",0,AJ18*'Demo and Services'!ED33),IF(AJ19="",0,AJ19*'Demo and Services'!ED34),IF(AJ20="",0,AJ20*'Demo and Services'!ED35),IF(AJ21="",0,AJ21*'Demo and Services'!ED36),IF(AJ22="",0,AJ22*'Demo and Services'!ED37),IF(AJ23="",0,AJ23*'Demo and Services'!ED38),IF(AJ24="",0,AJ24*'Demo and Services'!ED39),IF(AJ25="",0,AJ25*'Demo and Services'!ED40),IF(AJ26="",0,AJ26*'Demo and Services'!ED41),IF(AJ27="",0,AJ27*'Demo and Services'!ED42),IF(AJ28="",0,AJ28*'Demo and Services'!ED43),IF(AJ29="",0,AJ29*'Demo and Services'!ED44)),0),"")))</f>
        <v/>
      </c>
      <c r="N199" s="318"/>
      <c r="O199" s="317"/>
      <c r="P199" s="316" t="str">
        <f>IF($D$5="Program Budget",ROUND('Demo and Services'!ED45*AJ9,0),IF(AND($D$5="Staff Salary",$D$7="Total"),ROUND(SUM('Demo and Services'!ED45:ED56)*AJ30,0),IF(AND($D$5="Staff Salary",$D$7="Individual"),ROUND(SUM(IF(AJ18="",0,AJ18*'Demo and Services'!ED45),IF(AJ19="",0,AJ19*'Demo and Services'!ED46),IF(AJ20="",0,AJ20*'Demo and Services'!ED47),IF(AJ21="",0,AJ21*'Demo and Services'!ED48),IF(AJ22="",0,AJ22*'Demo and Services'!ED49),IF(AJ23="",0,AJ23*'Demo and Services'!ED50),IF(AJ24="",0,AJ24*'Demo and Services'!ED51),IF(AJ25="",0,AJ25*'Demo and Services'!ED52),IF(AJ26="",0,AJ26*'Demo and Services'!ED53),IF(AJ27="",0,AJ27*'Demo and Services'!ED54),IF(AJ28="",0,AJ28*'Demo and Services'!ED55),IF(AJ29="",0,AJ29*'Demo and Services'!ED56)),0),"")))</f>
        <v/>
      </c>
      <c r="Q199" s="316"/>
      <c r="R199" s="473"/>
      <c r="S199" s="377">
        <f>COUNTIFS('Demo and Services'!$A$9:$A$19,"Period 5 (October – December 2021)",'Demo and Services'!$ED$9:$ED$19,"&lt;&gt;")</f>
        <v>0</v>
      </c>
      <c r="T199" s="377"/>
      <c r="U199" s="449"/>
      <c r="V199" s="378">
        <f>COUNTIFS('Demo and Services'!$A$9:$A$19,"Period 6 (January – March 2022)",'Demo and Services'!$ED$9:$ED$19,"&lt;&gt;")</f>
        <v>0</v>
      </c>
      <c r="W199" s="378"/>
      <c r="X199" s="444"/>
      <c r="Y199" s="378">
        <f>COUNTIFS('Demo and Services'!$A$9:$A$19,"Period 7 (April – June 2022)",'Demo and Services'!$ED$9:$ED$19,"&lt;&gt;")</f>
        <v>0</v>
      </c>
      <c r="Z199" s="378"/>
      <c r="AA199" s="378"/>
      <c r="AB199" s="445">
        <f>COUNTIFS('Demo and Services'!$A$9:$A$19,"Period 8 (July – September 2022)",'Demo and Services'!$ED$9:$ED$19,"&lt;&gt;")</f>
        <v>0</v>
      </c>
      <c r="AC199" s="445"/>
      <c r="AD199" s="446"/>
      <c r="CI199"/>
      <c r="CJ199"/>
      <c r="CK199"/>
      <c r="CL199"/>
      <c r="CM199"/>
    </row>
    <row r="200" spans="1:91" s="2" customFormat="1" outlineLevel="1" x14ac:dyDescent="0.35">
      <c r="A200" s="68"/>
      <c r="B200" s="447" t="s">
        <v>109</v>
      </c>
      <c r="C200" s="493"/>
      <c r="D200" s="493"/>
      <c r="E200" s="493"/>
      <c r="F200" s="493"/>
      <c r="G200" s="494"/>
      <c r="H200" s="316" t="str">
        <f>IF($D$5="Program Budget",ROUND('Demo and Services'!EE9*AJ9,0),IF(AND($D$5="Staff Salary",$D$7="Total"),ROUND(SUM('Demo and Services'!EE9:EE20)*AJ30,0),IF(AND($D$5="Staff Salary",$D$7="Individual"),ROUND(SUM(IF(AJ18="",0,AJ18*'Demo and Services'!EE9),IF(AJ19="",0,AJ19*'Demo and Services'!EE10),IF(AJ20="",0,AJ20*'Demo and Services'!EE11),IF(AJ21="",0,AJ21*'Demo and Services'!EE12),IF(AJ22="",0,AJ22*'Demo and Services'!EE13),IF(AJ23="",0,AJ23*'Demo and Services'!EE14),IF(AJ24="",0,AJ24*'Demo and Services'!EE15),IF(AJ25="",0,AJ25*'Demo and Services'!EE16),IF(AJ26="",0,AJ26*'Demo and Services'!EE17),IF(AJ27="",0,AJ27*'Demo and Services'!EE18),IF(AJ28="",0,AJ28*'Demo and Services'!EE19),IF(AJ29="",0,AJ29*'Demo and Services'!EE20)),0),"")))</f>
        <v/>
      </c>
      <c r="I200" s="317"/>
      <c r="J200" s="316" t="str">
        <f>IF($D$5="Program Budget",ROUND('Demo and Services'!EE21*AJ9,0),IF(AND($D$5="Staff Salary",$D$7="Total"),ROUND(SUM('Demo and Services'!EE21:EE32)*AJ30,0),IF(AND($D$5="Staff Salary",$D$7="Individual"),ROUND(SUM(IF(AJ18="",0,AJ18*'Demo and Services'!EE21),IF(AJ19="",0,AJ19*'Demo and Services'!EE22),IF(AJ20="",0,AJ20*'Demo and Services'!EE23),IF(AJ21="",0,AJ21*'Demo and Services'!EE24),IF(AJ22="",0,AJ22*'Demo and Services'!EE25),IF(AJ23="",0,AJ23*'Demo and Services'!EE26),IF(AJ24="",0,AJ24*'Demo and Services'!EE27),IF(AJ25="",0,AJ25*'Demo and Services'!EE28),IF(AJ26="",0,AJ26*'Demo and Services'!EE29),IF(AJ27="",0,AJ27*'Demo and Services'!EE30),IF(AJ28="",0,AJ28*'Demo and Services'!EE31),IF(AJ29="",0,AJ29*'Demo and Services'!EE32)),0),"")))</f>
        <v/>
      </c>
      <c r="K200" s="316"/>
      <c r="L200" s="448"/>
      <c r="M200" s="316" t="str">
        <f>IF($D$5="Program Budget",ROUND('Demo and Services'!EE33*AJ9,0),IF(AND($D$5="Staff Salary",$D$7="Total"),ROUND(SUM('Demo and Services'!EE33:EE44)*AJ30,0),IF(AND($D$5="Staff Salary",$D$7="Individual"),ROUND(SUM(IF(AJ18="",0,AJ18*'Demo and Services'!EE33),IF(AJ19="",0,AJ19*'Demo and Services'!EE34),IF(AJ20="",0,AJ20*'Demo and Services'!EE35),IF(AJ21="",0,AJ21*'Demo and Services'!EE36),IF(AJ22="",0,AJ22*'Demo and Services'!EE37),IF(AJ23="",0,AJ23*'Demo and Services'!EE38),IF(AJ24="",0,AJ24*'Demo and Services'!EE39),IF(AJ25="",0,AJ25*'Demo and Services'!EE40),IF(AJ26="",0,AJ26*'Demo and Services'!EE41),IF(AJ27="",0,AJ27*'Demo and Services'!EE42),IF(AJ28="",0,AJ28*'Demo and Services'!EE43),IF(AJ29="",0,AJ29*'Demo and Services'!EE44)),0),"")))</f>
        <v/>
      </c>
      <c r="N200" s="318"/>
      <c r="O200" s="317"/>
      <c r="P200" s="316" t="str">
        <f>IF($D$5="Program Budget",ROUND('Demo and Services'!EE45*AJ9,0),IF(AND($D$5="Staff Salary",$D$7="Total"),ROUND(SUM('Demo and Services'!EE45:EE56)*AJ30,0),IF(AND($D$5="Staff Salary",$D$7="Individual"),ROUND(SUM(IF(AJ18="",0,AJ18*'Demo and Services'!EE45),IF(AJ19="",0,AJ19*'Demo and Services'!EE46),IF(AJ20="",0,AJ20*'Demo and Services'!EE47),IF(AJ21="",0,AJ21*'Demo and Services'!EE48),IF(AJ22="",0,AJ22*'Demo and Services'!EE49),IF(AJ23="",0,AJ23*'Demo and Services'!EE50),IF(AJ24="",0,AJ24*'Demo and Services'!EE51),IF(AJ25="",0,AJ25*'Demo and Services'!EE52),IF(AJ26="",0,AJ26*'Demo and Services'!EE53),IF(AJ27="",0,AJ27*'Demo and Services'!EE54),IF(AJ28="",0,AJ28*'Demo and Services'!EE55),IF(AJ29="",0,AJ29*'Demo and Services'!EE56)),0),"")))</f>
        <v/>
      </c>
      <c r="Q200" s="316"/>
      <c r="R200" s="473"/>
      <c r="S200" s="377">
        <f>COUNTIFS('Demo and Services'!$A$9:$A$19,"Period 5 (October – December 2021)",'Demo and Services'!$EE$9:$EE$19,"&lt;&gt;")</f>
        <v>0</v>
      </c>
      <c r="T200" s="377"/>
      <c r="U200" s="449"/>
      <c r="V200" s="378">
        <f>COUNTIFS('Demo and Services'!$A$9:$A$19,"Period 6 (January – March 2022)",'Demo and Services'!$EE$9:$EE$19,"&lt;&gt;")</f>
        <v>0</v>
      </c>
      <c r="W200" s="378"/>
      <c r="X200" s="444"/>
      <c r="Y200" s="378">
        <f>COUNTIFS('Demo and Services'!$A$9:$A$19,"Period 7 (April – June 2022)",'Demo and Services'!$EE$9:$EE$19,"&lt;&gt;")</f>
        <v>0</v>
      </c>
      <c r="Z200" s="378"/>
      <c r="AA200" s="378"/>
      <c r="AB200" s="445">
        <f>COUNTIFS('Demo and Services'!$A$9:$A$19,"Period 8 (July – September 2022)",'Demo and Services'!$EE$9:$EE$19,"&lt;&gt;")</f>
        <v>0</v>
      </c>
      <c r="AC200" s="445"/>
      <c r="AD200" s="446"/>
      <c r="CI200"/>
      <c r="CJ200"/>
      <c r="CK200"/>
      <c r="CL200"/>
      <c r="CM200"/>
    </row>
    <row r="201" spans="1:91" s="2" customFormat="1" outlineLevel="1" x14ac:dyDescent="0.35">
      <c r="A201" s="68"/>
      <c r="B201" s="447" t="s">
        <v>110</v>
      </c>
      <c r="C201" s="493"/>
      <c r="D201" s="493"/>
      <c r="E201" s="493"/>
      <c r="F201" s="493"/>
      <c r="G201" s="494"/>
      <c r="H201" s="316" t="str">
        <f>IF($D$5="Program Budget",ROUND('Demo and Services'!EF9*AJ9,0),IF(AND($D$5="Staff Salary",$D$7="Total"),ROUND(SUM('Demo and Services'!EF9:EF20)*AJ30,0),IF(AND($D$5="Staff Salary",$D$7="Individual"),ROUND(SUM(IF(AJ18="",0,AJ18*'Demo and Services'!EF9),IF(AJ19="",0,AJ19*'Demo and Services'!EF10),IF(AJ20="",0,AJ20*'Demo and Services'!EF11),IF(AJ21="",0,AJ21*'Demo and Services'!EF12),IF(AJ22="",0,AJ22*'Demo and Services'!EF13),IF(AJ23="",0,AJ23*'Demo and Services'!EF14),IF(AJ24="",0,AJ24*'Demo and Services'!EF15),IF(AJ25="",0,AJ25*'Demo and Services'!EF16),IF(AJ26="",0,AJ26*'Demo and Services'!EF17),IF(AJ27="",0,AJ27*'Demo and Services'!EF18),IF(AJ28="",0,AJ28*'Demo and Services'!EF19),IF(AJ29="",0,AJ29*'Demo and Services'!EF20)),0),"")))</f>
        <v/>
      </c>
      <c r="I201" s="317"/>
      <c r="J201" s="316" t="str">
        <f>IF($D$5="Program Budget",ROUND('Demo and Services'!EF21*AJ9,0),IF(AND($D$5="Staff Salary",$D$7="Total"),ROUND(SUM('Demo and Services'!EF21:EF32)*AJ30,0),IF(AND($D$5="Staff Salary",$D$7="Individual"),ROUND(SUM(IF(AJ18="",0,AJ18*'Demo and Services'!EF21),IF(AJ19="",0,AJ19*'Demo and Services'!EF22),IF(AJ20="",0,AJ20*'Demo and Services'!EF23),IF(AJ21="",0,AJ21*'Demo and Services'!EF24),IF(AJ22="",0,AJ22*'Demo and Services'!EF25),IF(AJ23="",0,AJ23*'Demo and Services'!EF26),IF(AJ24="",0,AJ24*'Demo and Services'!EF27),IF(AJ25="",0,AJ25*'Demo and Services'!EF28),IF(AJ26="",0,AJ26*'Demo and Services'!EF29),IF(AJ27="",0,AJ27*'Demo and Services'!EF30),IF(AJ28="",0,AJ28*'Demo and Services'!EF31),IF(AJ29="",0,AJ29*'Demo and Services'!EF32)),0),"")))</f>
        <v/>
      </c>
      <c r="K201" s="316"/>
      <c r="L201" s="448"/>
      <c r="M201" s="316" t="str">
        <f>IF($D$5="Program Budget",ROUND('Demo and Services'!EF33*AJ9,0),IF(AND($D$5="Staff Salary",$D$7="Total"),ROUND(SUM('Demo and Services'!EF33:EF44)*AJ30,0),IF(AND($D$5="Staff Salary",$D$7="Individual"),ROUND(SUM(IF(AJ18="",0,AJ18*'Demo and Services'!EF33),IF(AJ19="",0,AJ19*'Demo and Services'!EF34),IF(AJ20="",0,AJ20*'Demo and Services'!EF35),IF(AJ21="",0,AJ21*'Demo and Services'!EF36),IF(AJ22="",0,AJ22*'Demo and Services'!EF37),IF(AJ23="",0,AJ23*'Demo and Services'!EF38),IF(AJ24="",0,AJ24*'Demo and Services'!EF39),IF(AJ25="",0,AJ25*'Demo and Services'!EF40),IF(AJ26="",0,AJ26*'Demo and Services'!EF41),IF(AJ27="",0,AJ27*'Demo and Services'!EF42),IF(AJ28="",0,AJ28*'Demo and Services'!EF43),IF(AJ29="",0,AJ29*'Demo and Services'!EF44)),0),"")))</f>
        <v/>
      </c>
      <c r="N201" s="318"/>
      <c r="O201" s="317"/>
      <c r="P201" s="316" t="str">
        <f>IF($D$5="Program Budget",ROUND('Demo and Services'!EF45*AJ9,0),IF(AND($D$5="Staff Salary",$D$7="Total"),ROUND(SUM('Demo and Services'!EF45:EF56)*AJ30,0),IF(AND($D$5="Staff Salary",$D$7="Individual"),ROUND(SUM(IF(AJ18="",0,AJ18*'Demo and Services'!EF45),IF(AJ19="",0,AJ19*'Demo and Services'!EF46),IF(AJ20="",0,AJ20*'Demo and Services'!EF47),IF(AJ21="",0,AJ21*'Demo and Services'!EF48),IF(AJ22="",0,AJ22*'Demo and Services'!EF49),IF(AJ23="",0,AJ23*'Demo and Services'!EF50),IF(AJ24="",0,AJ24*'Demo and Services'!EF51),IF(AJ25="",0,AJ25*'Demo and Services'!EF52),IF(AJ26="",0,AJ26*'Demo and Services'!EF53),IF(AJ27="",0,AJ27*'Demo and Services'!EF54),IF(AJ28="",0,AJ28*'Demo and Services'!EF55),IF(AJ29="",0,AJ29*'Demo and Services'!EF56)),0),"")))</f>
        <v/>
      </c>
      <c r="Q201" s="316"/>
      <c r="R201" s="473"/>
      <c r="S201" s="377">
        <f>COUNTIFS('Demo and Services'!$A$9:$A$19,"Period 5 (October – December 2021)",'Demo and Services'!$EF$9:$EF$19,"&lt;&gt;")</f>
        <v>0</v>
      </c>
      <c r="T201" s="377"/>
      <c r="U201" s="449"/>
      <c r="V201" s="378">
        <f>COUNTIFS('Demo and Services'!$A$9:$A$19,"Period 6 (January – March 2022)",'Demo and Services'!$EF$9:$EF$19,"&lt;&gt;")</f>
        <v>0</v>
      </c>
      <c r="W201" s="378"/>
      <c r="X201" s="444"/>
      <c r="Y201" s="378">
        <f>COUNTIFS('Demo and Services'!$A$9:$A$19,"Period 7 (April – June 2022)",'Demo and Services'!$EF$9:$EF$19,"&lt;&gt;")</f>
        <v>0</v>
      </c>
      <c r="Z201" s="378"/>
      <c r="AA201" s="378"/>
      <c r="AB201" s="445">
        <f>COUNTIFS('Demo and Services'!$A$9:$A$19,"Period 8 (July – September 2022)",'Demo and Services'!$EF$9:$EF$19,"&lt;&gt;")</f>
        <v>0</v>
      </c>
      <c r="AC201" s="445"/>
      <c r="AD201" s="446"/>
      <c r="CI201"/>
      <c r="CJ201"/>
      <c r="CK201"/>
      <c r="CL201"/>
      <c r="CM201"/>
    </row>
    <row r="202" spans="1:91" s="2" customFormat="1" outlineLevel="1" x14ac:dyDescent="0.35">
      <c r="A202" s="68"/>
      <c r="B202" s="196" t="s">
        <v>111</v>
      </c>
      <c r="C202" s="200"/>
      <c r="D202" s="200"/>
      <c r="E202" s="598" t="s">
        <v>112</v>
      </c>
      <c r="F202" s="598"/>
      <c r="G202" s="599"/>
      <c r="H202" s="209"/>
      <c r="I202" s="210">
        <f>SUM(H203:H207)</f>
        <v>0</v>
      </c>
      <c r="J202" s="209"/>
      <c r="K202" s="162"/>
      <c r="L202" s="210">
        <f>SUM(J203:K207)</f>
        <v>0</v>
      </c>
      <c r="M202" s="166"/>
      <c r="N202" s="162"/>
      <c r="O202" s="210">
        <f>SUM(M203:N207)</f>
        <v>0</v>
      </c>
      <c r="P202" s="211"/>
      <c r="Q202" s="162"/>
      <c r="R202" s="212">
        <f>SUM(P203:Q207)</f>
        <v>0</v>
      </c>
      <c r="S202" s="166"/>
      <c r="T202" s="162"/>
      <c r="U202" s="213">
        <f>SUM(S203:T207)</f>
        <v>0</v>
      </c>
      <c r="V202" s="166"/>
      <c r="W202" s="162"/>
      <c r="X202" s="213">
        <f>SUM(V203:W207)</f>
        <v>0</v>
      </c>
      <c r="Y202" s="166"/>
      <c r="Z202" s="162"/>
      <c r="AA202" s="213">
        <f>SUM(Y203:Z207)</f>
        <v>0</v>
      </c>
      <c r="AB202" s="166"/>
      <c r="AC202" s="162"/>
      <c r="AD202" s="214">
        <f>SUM(AB203:AC207)</f>
        <v>0</v>
      </c>
      <c r="CI202"/>
      <c r="CJ202"/>
      <c r="CK202"/>
      <c r="CL202"/>
      <c r="CM202"/>
    </row>
    <row r="203" spans="1:91" s="2" customFormat="1" outlineLevel="1" x14ac:dyDescent="0.35">
      <c r="A203" s="68"/>
      <c r="B203" s="499" t="s">
        <v>113</v>
      </c>
      <c r="C203" s="499"/>
      <c r="D203" s="499"/>
      <c r="E203" s="500"/>
      <c r="F203" s="500"/>
      <c r="G203" s="501"/>
      <c r="H203" s="215" t="str">
        <f>IF($D$5="Program Budget",ROUND('Demo and Services'!EG9*AJ9,0),IF(AND($D$5="Staff Salary",$D$7="Total"),ROUND(SUM('Demo and Services'!EG9:EG20)*AJ30,0),IF(AND($D$5="Staff Salary",$D$7="Individual"),ROUND(SUM(IF(AJ18="",0,AJ18*'Demo and Services'!EG9),IF(AJ19="",0,AJ19*'Demo and Services'!EG10),IF(AJ20="",0,AJ20*'Demo and Services'!EG11),IF(AJ21="",0,AJ21*'Demo and Services'!EG12),IF(AJ22="",0,AJ22*'Demo and Services'!EG13),IF(AJ23="",0,AJ23*'Demo and Services'!EG14),IF(AJ24="",0,AJ24*'Demo and Services'!EG15),IF(AJ25="",0,AJ25*'Demo and Services'!EG16),IF(AJ26="",0,AJ26*'Demo and Services'!EG17),IF(AJ27="",0,AJ27*'Demo and Services'!EG18),IF(AJ28="",0,AJ28*'Demo and Services'!EG19),IF(AJ29="",0,AJ29*'Demo and Services'!EG20)),0),"")))</f>
        <v/>
      </c>
      <c r="I203" s="157"/>
      <c r="J203" s="316" t="str">
        <f>IF($D$5="Program Budget",ROUND('Demo and Services'!EG21*AJ9,0),IF(AND($D$5="Staff Salary",$D$7="Total"),ROUND(SUM('Demo and Services'!EG21:EG32)*AJ30,0),IF(AND($D$5="Staff Salary",$D$7="Individual"),ROUND(SUM(IF(AJ18="",0,AJ18*'Demo and Services'!EG21),IF(AJ19="",0,AJ19*'Demo and Services'!EG22),IF(AJ20="",0,AJ20*'Demo and Services'!EG23),IF(AJ21="",0,AJ21*'Demo and Services'!EG24),IF(AJ22="",0,AJ22*'Demo and Services'!EG25),IF(AJ23="",0,AJ23*'Demo and Services'!EG26),IF(AJ24="",0,AJ24*'Demo and Services'!EG27),IF(AJ25="",0,AJ25*'Demo and Services'!EG28),IF(AJ26="",0,AJ26*'Demo and Services'!EG29),IF(AJ27="",0,AJ27*'Demo and Services'!EG30),IF(AJ28="",0,AJ28*'Demo and Services'!EG31),IF(AJ29="",0,AJ29*'Demo and Services'!EG32)),0),"")))</f>
        <v/>
      </c>
      <c r="K203" s="316"/>
      <c r="L203" s="157"/>
      <c r="M203" s="502" t="str">
        <f>IF($D$5="Program Budget",ROUND('Demo and Services'!EG33*AJ9,0),IF(AND($D$5="Staff Salary",$D$7="Total"),ROUND(SUM('Demo and Services'!EG33:EG44)*AJ30,0),IF(AND($D$5="Staff Salary",$D$7="Individual"),ROUND(SUM(IF(AJ18="",0,AJ18*'Demo and Services'!EG33),IF(AJ19="",0,AJ19*'Demo and Services'!EG34),IF(AJ20="",0,AJ20*'Demo and Services'!EG35),IF(AJ21="",0,AJ21*'Demo and Services'!EG36),IF(AJ22="",0,AJ22*'Demo and Services'!EG37),IF(AJ23="",0,AJ23*'Demo and Services'!EG38),IF(AJ24="",0,AJ24*'Demo and Services'!EG39),IF(AJ25="",0,AJ25*'Demo and Services'!EG40),IF(AJ26="",0,AJ26*'Demo and Services'!EG41),IF(AJ27="",0,AJ27*'Demo and Services'!EG42),IF(AJ28="",0,AJ28*'Demo and Services'!EG43),IF(AJ29="",0,AJ29*'Demo and Services'!EG44)),0),"")))</f>
        <v/>
      </c>
      <c r="N203" s="502"/>
      <c r="O203" s="157"/>
      <c r="P203" s="502" t="str">
        <f>IF($D$5="Program Budget",ROUND('Demo and Services'!EG45*AJ9,0),IF(AND($D$5="Staff Salary",$D$7="Total"),ROUND(SUM('Demo and Services'!EG45:EG56)*AJ30,0),IF(AND($D$5="Staff Salary",$D$7="Individual"),ROUND(SUM(IF(AJ18="",0,AJ18*'Demo and Services'!EG45),IF(AJ19="",0,AJ19*'Demo and Services'!EG46),IF(AJ20="",0,AJ20*'Demo and Services'!EG47),IF(AJ21="",0,AJ21*'Demo and Services'!EG48),IF(AJ22="",0,AJ22*'Demo and Services'!EG49),IF(AJ23="",0,AJ23*'Demo and Services'!EG50),IF(AJ24="",0,AJ24*'Demo and Services'!EG51),IF(AJ25="",0,AJ25*'Demo and Services'!EG52),IF(AJ26="",0,AJ26*'Demo and Services'!EG53),IF(AJ27="",0,AJ27*'Demo and Services'!EG54),IF(AJ28="",0,AJ28*'Demo and Services'!EG55),IF(AJ29="",0,AJ29*'Demo and Services'!EG56)),0),"")))</f>
        <v/>
      </c>
      <c r="Q203" s="502"/>
      <c r="R203" s="158"/>
      <c r="S203" s="495">
        <f>COUNTIFS('Demo and Services'!$A$9:$A$19,"Period 5 (October – December 2021)",'Demo and Services'!$EG$9:$EG$19,"&lt;&gt;")</f>
        <v>0</v>
      </c>
      <c r="T203" s="496"/>
      <c r="U203" s="160"/>
      <c r="V203" s="497">
        <f>COUNTIFS('Demo and Services'!$A$9:$A$19,"Period 6 (January – March 2022)",'Demo and Services'!$EG$9:$EG$19,"&lt;&gt;")</f>
        <v>0</v>
      </c>
      <c r="W203" s="497"/>
      <c r="X203" s="160"/>
      <c r="Y203" s="498">
        <f>COUNTIFS('Demo and Services'!$A$9:$A$19,"Period 7 (April – June 2022)",'Demo and Services'!$EG$9:$EG$19,"&lt;&gt;")</f>
        <v>0</v>
      </c>
      <c r="Z203" s="498"/>
      <c r="AA203" s="160"/>
      <c r="AB203" s="498">
        <f>COUNTIFS('Demo and Services'!$A$9:$A$19,"Period 8 (July – September 2022)",'Demo and Services'!$EG$9:$EG$19,"&lt;&gt;")</f>
        <v>0</v>
      </c>
      <c r="AC203" s="498"/>
      <c r="AD203" s="158"/>
      <c r="CI203"/>
      <c r="CJ203"/>
      <c r="CK203"/>
      <c r="CL203"/>
      <c r="CM203"/>
    </row>
    <row r="204" spans="1:91" s="2" customFormat="1" outlineLevel="1" x14ac:dyDescent="0.35">
      <c r="A204" s="68"/>
      <c r="B204" s="499" t="s">
        <v>114</v>
      </c>
      <c r="C204" s="499"/>
      <c r="D204" s="499"/>
      <c r="E204" s="500"/>
      <c r="F204" s="500"/>
      <c r="G204" s="501"/>
      <c r="H204" s="215" t="str">
        <f>IF($D$5="Program Budget",ROUND('Demo and Services'!EH9*AJ9,0),IF(AND($D$5="Staff Salary",$D$7="Total"),ROUND(SUM('Demo and Services'!EH9:EH20)*AJ30,0),IF(AND($D$5="Staff Salary",$D$7="Individual"),ROUND(SUM(IF(AJ18="",0,AJ18*'Demo and Services'!EH9),IF(AJ19="",0,AJ19*'Demo and Services'!EH10),IF(AJ20="",0,AJ20*'Demo and Services'!EH11),IF(AJ21="",0,AJ21*'Demo and Services'!EH12),IF(AJ22="",0,AJ22*'Demo and Services'!EH13),IF(AJ23="",0,AJ23*'Demo and Services'!EH14),IF(AJ24="",0,AJ24*'Demo and Services'!EH15),IF(AJ25="",0,AJ25*'Demo and Services'!EH16),IF(AJ26="",0,AJ26*'Demo and Services'!EH17),IF(AJ27="",0,AJ27*'Demo and Services'!EH18),IF(AJ28="",0,AJ28*'Demo and Services'!EH19),IF(AJ29="",0,AJ29*'Demo and Services'!EH20)),0),"")))</f>
        <v/>
      </c>
      <c r="I204" s="157"/>
      <c r="J204" s="316" t="str">
        <f>IF($D$5="Program Budget",ROUND('Demo and Services'!EH21*AJ9,0),IF(AND($D$5="Staff Salary",$D$7="Total"),ROUND(SUM('Demo and Services'!EH21:EH32)*AJ30,0),IF(AND($D$5="Staff Salary",$D$7="Individual"),ROUND(SUM(IF(AJ18="",0,AJ18*'Demo and Services'!EH21),IF(AJ19="",0,AJ19*'Demo and Services'!EH22),IF(AJ20="",0,AJ20*'Demo and Services'!EH23),IF(AJ21="",0,AJ21*'Demo and Services'!EH24),IF(AJ22="",0,AJ22*'Demo and Services'!EH25),IF(AJ23="",0,AJ23*'Demo and Services'!EH26),IF(AJ24="",0,AJ24*'Demo and Services'!EH27),IF(AJ25="",0,AJ25*'Demo and Services'!EH28),IF(AJ26="",0,AJ26*'Demo and Services'!EH29),IF(AJ27="",0,AJ27*'Demo and Services'!EH30),IF(AJ28="",0,AJ28*'Demo and Services'!EH31),IF(AJ29="",0,AJ29*'Demo and Services'!EH32)),0),"")))</f>
        <v/>
      </c>
      <c r="K204" s="316"/>
      <c r="L204" s="157"/>
      <c r="M204" s="502" t="str">
        <f>IF($D$5="Program Budget",ROUND('Demo and Services'!EH33*AJ9,0),IF(AND($D$5="Staff Salary",$D$7="Total"),ROUND(SUM('Demo and Services'!EH33:EH44)*AJ30,0),IF(AND($D$5="Staff Salary",$D$7="Individual"),ROUND(SUM(IF(AJ18="",0,AJ18*'Demo and Services'!EH33),IF(AJ19="",0,AJ19*'Demo and Services'!EH34),IF(AJ20="",0,AJ20*'Demo and Services'!EH35),IF(AJ21="",0,AJ21*'Demo and Services'!EH36),IF(AJ22="",0,AJ22*'Demo and Services'!EH37),IF(AJ23="",0,AJ23*'Demo and Services'!EH38),IF(AJ24="",0,AJ24*'Demo and Services'!EH39),IF(AJ25="",0,AJ25*'Demo and Services'!EH40),IF(AJ26="",0,AJ26*'Demo and Services'!EH41),IF(AJ27="",0,AJ27*'Demo and Services'!EH42),IF(AJ28="",0,AJ28*'Demo and Services'!EH43),IF(AJ29="",0,AJ29*'Demo and Services'!EH44)),0),"")))</f>
        <v/>
      </c>
      <c r="N204" s="502"/>
      <c r="O204" s="157"/>
      <c r="P204" s="502" t="str">
        <f>IF($D$5="Program Budget",ROUND('Demo and Services'!EH45*AJ9,0),IF(AND($D$5="Staff Salary",$D$7="Total"),ROUND(SUM('Demo and Services'!EH45:EH56)*AJ30,0),IF(AND($D$5="Staff Salary",$D$7="Individual"),ROUND(SUM(IF(AJ18="",0,AJ18*'Demo and Services'!EH45),IF(AJ19="",0,AJ19*'Demo and Services'!EH46),IF(AJ20="",0,AJ20*'Demo and Services'!EH47),IF(AJ21="",0,AJ21*'Demo and Services'!EH48),IF(AJ22="",0,AJ22*'Demo and Services'!EH49),IF(AJ23="",0,AJ23*'Demo and Services'!EH50),IF(AJ24="",0,AJ24*'Demo and Services'!EH51),IF(AJ25="",0,AJ25*'Demo and Services'!EH52),IF(AJ26="",0,AJ26*'Demo and Services'!EH53),IF(AJ27="",0,AJ27*'Demo and Services'!EH54),IF(AJ28="",0,AJ28*'Demo and Services'!EH55),IF(AJ29="",0,AJ29*'Demo and Services'!EH56)),0),"")))</f>
        <v/>
      </c>
      <c r="Q204" s="502"/>
      <c r="R204" s="158"/>
      <c r="S204" s="495">
        <f>COUNTIFS('Demo and Services'!$A$9:$A$19,"Period 5 (October – December 2021)",'Demo and Services'!$EH$9:$EH$19,"&lt;&gt;")</f>
        <v>0</v>
      </c>
      <c r="T204" s="496"/>
      <c r="U204" s="160"/>
      <c r="V204" s="497">
        <f>COUNTIFS('Demo and Services'!$A$9:$A$19,"Period 6 (January – March 2022)",'Demo and Services'!$EH$9:$EH$19,"&lt;&gt;")</f>
        <v>0</v>
      </c>
      <c r="W204" s="497"/>
      <c r="X204" s="160"/>
      <c r="Y204" s="498">
        <f>COUNTIFS('Demo and Services'!$A$9:$A$19,"Period 7 (April – June 2022)",'Demo and Services'!$EH$9:$EH$19,"&lt;&gt;")</f>
        <v>0</v>
      </c>
      <c r="Z204" s="498"/>
      <c r="AA204" s="162"/>
      <c r="AB204" s="498">
        <f>COUNTIFS('Demo and Services'!$A$9:$A$19,"Period 8 (July – September 2022)",'Demo and Services'!$EH$9:$EH$19,"&lt;&gt;")</f>
        <v>0</v>
      </c>
      <c r="AC204" s="498"/>
      <c r="AD204" s="158"/>
      <c r="CI204"/>
      <c r="CJ204"/>
      <c r="CK204"/>
      <c r="CL204"/>
      <c r="CM204"/>
    </row>
    <row r="205" spans="1:91" s="2" customFormat="1" outlineLevel="1" x14ac:dyDescent="0.35">
      <c r="A205" s="68"/>
      <c r="B205" s="499" t="s">
        <v>115</v>
      </c>
      <c r="C205" s="499"/>
      <c r="D205" s="499"/>
      <c r="E205" s="500"/>
      <c r="F205" s="500"/>
      <c r="G205" s="501"/>
      <c r="H205" s="215" t="str">
        <f>IF($D$5="Program Budget",ROUND('Demo and Services'!EI9*AJ9,0),IF(AND($D$5="Staff Salary",$D$7="Total"),ROUND(SUM('Demo and Services'!EI9:EI20)*AJ30,0),IF(AND($D$5="Staff Salary",$D$7="Individual"),ROUND(SUM(IF(AJ18="",0,AJ18*'Demo and Services'!EI9),IF(AJ19="",0,AJ19*'Demo and Services'!EI10),IF(AJ20="",0,AJ20*'Demo and Services'!EI11),IF(AJ21="",0,AJ21*'Demo and Services'!EI12),IF(AJ22="",0,AJ22*'Demo and Services'!EI13),IF(AJ23="",0,AJ23*'Demo and Services'!EI14),IF(AJ24="",0,AJ24*'Demo and Services'!EI15),IF(AJ25="",0,AJ25*'Demo and Services'!EI16),IF(AJ26="",0,AJ26*'Demo and Services'!EI17),IF(AJ27="",0,AJ27*'Demo and Services'!EI18),IF(AJ28="",0,AJ28*'Demo and Services'!EI19),IF(AJ29="",0,AJ29*'Demo and Services'!EI20)),0),"")))</f>
        <v/>
      </c>
      <c r="I205" s="157"/>
      <c r="J205" s="316" t="str">
        <f>IF($D$5="Program Budget",ROUND('Demo and Services'!EI21*AJ9,0),IF(AND($D$5="Staff Salary",$D$7="Total"),ROUND(SUM('Demo and Services'!EI21:EI32)*AJ30,0),IF(AND($D$5="Staff Salary",$D$7="Individual"),ROUND(SUM(IF(AJ18="",0,AJ18*'Demo and Services'!EI21),IF(AJ19="",0,AJ19*'Demo and Services'!EI22),IF(AJ20="",0,AJ20*'Demo and Services'!EI23),IF(AJ21="",0,AJ21*'Demo and Services'!EI24),IF(AJ22="",0,AJ22*'Demo and Services'!EI25),IF(AJ23="",0,AJ23*'Demo and Services'!EI26),IF(AJ24="",0,AJ24*'Demo and Services'!EI27),IF(AJ25="",0,AJ25*'Demo and Services'!EI28),IF(AJ26="",0,AJ26*'Demo and Services'!EI29),IF(AJ27="",0,AJ27*'Demo and Services'!EI30),IF(AJ28="",0,AJ28*'Demo and Services'!EI31),IF(AJ29="",0,AJ29*'Demo and Services'!EI32)),0),"")))</f>
        <v/>
      </c>
      <c r="K205" s="316"/>
      <c r="L205" s="157"/>
      <c r="M205" s="502" t="str">
        <f>IF($D$5="Program Budget",ROUND('Demo and Services'!EI33*AJ9,0),IF(AND($D$5="Staff Salary",$D$7="Total"),ROUND(SUM('Demo and Services'!EI33:EI44)*AJ30,0),IF(AND($D$5="Staff Salary",$D$7="Individual"),ROUND(SUM(IF(AJ18="",0,AJ18*'Demo and Services'!EI33),IF(AJ19="",0,AJ19*'Demo and Services'!EI34),IF(AJ20="",0,AJ20*'Demo and Services'!EI35),IF(AJ21="",0,AJ21*'Demo and Services'!EI36),IF(AJ22="",0,AJ22*'Demo and Services'!EI37),IF(AJ23="",0,AJ23*'Demo and Services'!EI38),IF(AJ24="",0,AJ24*'Demo and Services'!EI39),IF(AJ25="",0,AJ25*'Demo and Services'!EI40),IF(AJ26="",0,AJ26*'Demo and Services'!EI41),IF(AJ27="",0,AJ27*'Demo and Services'!EI42),IF(AJ28="",0,AJ28*'Demo and Services'!EI43),IF(AJ29="",0,AJ29*'Demo and Services'!EI44)),0),"")))</f>
        <v/>
      </c>
      <c r="N205" s="502"/>
      <c r="O205" s="157"/>
      <c r="P205" s="502" t="str">
        <f>IF($D$5="Program Budget",ROUND('Demo and Services'!EI45*AJ9,0),IF(AND($D$5="Staff Salary",$D$7="Total"),ROUND(SUM('Demo and Services'!EI45:EI56)*AJ30,0),IF(AND($D$5="Staff Salary",$D$7="Individual"),ROUND(SUM(IF(AJ18="",0,AJ18*'Demo and Services'!EI45),IF(AJ19="",0,AJ19*'Demo and Services'!EI46),IF(AJ20="",0,AJ20*'Demo and Services'!EI47),IF(AJ21="",0,AJ21*'Demo and Services'!EI48),IF(AJ22="",0,AJ22*'Demo and Services'!EI49),IF(AJ23="",0,AJ23*'Demo and Services'!EI50),IF(AJ24="",0,AJ24*'Demo and Services'!EI51),IF(AJ25="",0,AJ25*'Demo and Services'!EI52),IF(AJ26="",0,AJ26*'Demo and Services'!EI53),IF(AJ27="",0,AJ27*'Demo and Services'!EI54),IF(AJ28="",0,AJ28*'Demo and Services'!EI55),IF(AJ29="",0,AJ29*'Demo and Services'!EI56)),0),"")))</f>
        <v/>
      </c>
      <c r="Q205" s="502"/>
      <c r="R205" s="158"/>
      <c r="S205" s="495">
        <f>COUNTIFS('Demo and Services'!$A$9:$A$19,"Period 5 (October – December 2021)",'Demo and Services'!$EI$9:$EI$19,"&lt;&gt;")</f>
        <v>0</v>
      </c>
      <c r="T205" s="496"/>
      <c r="U205" s="160"/>
      <c r="V205" s="497">
        <f>COUNTIFS('Demo and Services'!$A$9:$A$19,"Period 6 (January – March 2022)",'Demo and Services'!$EI$9:$EI$19,"&lt;&gt;")</f>
        <v>0</v>
      </c>
      <c r="W205" s="497"/>
      <c r="X205" s="160"/>
      <c r="Y205" s="498">
        <f>COUNTIFS('Demo and Services'!$A$9:$A$19,"Period 7 (April – June 2022)",'Demo and Services'!$EI$9:$EI$19,"&lt;&gt;")</f>
        <v>0</v>
      </c>
      <c r="Z205" s="498"/>
      <c r="AA205" s="162"/>
      <c r="AB205" s="498">
        <f>COUNTIFS('Demo and Services'!$A$9:$A$19,"Period 8 (July – September 2022)",'Demo and Services'!$EI$9:$EI$19,"&lt;&gt;")</f>
        <v>0</v>
      </c>
      <c r="AC205" s="498"/>
      <c r="AD205" s="158"/>
      <c r="CI205"/>
      <c r="CJ205"/>
      <c r="CK205"/>
      <c r="CL205"/>
      <c r="CM205"/>
    </row>
    <row r="206" spans="1:91" s="2" customFormat="1" outlineLevel="1" x14ac:dyDescent="0.35">
      <c r="A206" s="68"/>
      <c r="B206" s="499" t="s">
        <v>116</v>
      </c>
      <c r="C206" s="499"/>
      <c r="D206" s="499"/>
      <c r="E206" s="500"/>
      <c r="F206" s="500"/>
      <c r="G206" s="501"/>
      <c r="H206" s="215" t="str">
        <f>IF($D$5="Program Budget",ROUND('Demo and Services'!EJ9*AJ9,0),IF(AND($D$5="Staff Salary",$D$7="Total"),ROUND(SUM('Demo and Services'!EJ9:EJ20)*AJ30,0),IF(AND($D$5="Staff Salary",$D$7="Individual"),ROUND(SUM(IF(AJ18="",0,AJ18*'Demo and Services'!EJ9),IF(AJ19="",0,AJ19*'Demo and Services'!EJ10),IF(AJ20="",0,AJ20*'Demo and Services'!EJ11),IF(AJ21="",0,AJ21*'Demo and Services'!EJ12),IF(AJ22="",0,AJ22*'Demo and Services'!EJ13),IF(AJ23="",0,AJ23*'Demo and Services'!EJ14),IF(AJ24="",0,AJ24*'Demo and Services'!EJ15),IF(AJ25="",0,AJ25*'Demo and Services'!EJ16),IF(AJ26="",0,AJ26*'Demo and Services'!EJ17),IF(AJ27="",0,AJ27*'Demo and Services'!EJ18),IF(AJ28="",0,AJ28*'Demo and Services'!EJ19),IF(AJ29="",0,AJ29*'Demo and Services'!EJ20)),0),"")))</f>
        <v/>
      </c>
      <c r="I206" s="157"/>
      <c r="J206" s="316" t="str">
        <f>IF($D$5="Program Budget",ROUND('Demo and Services'!EJ21*AJ9,0),IF(AND($D$5="Staff Salary",$D$7="Total"),ROUND(SUM('Demo and Services'!EJ21:EJ32)*AJ30,0),IF(AND($D$5="Staff Salary",$D$7="Individual"),ROUND(SUM(IF(AJ18="",0,AJ18*'Demo and Services'!EJ21),IF(AJ19="",0,AJ19*'Demo and Services'!EJ22),IF(AJ20="",0,AJ20*'Demo and Services'!EJ23),IF(AJ21="",0,AJ21*'Demo and Services'!EJ24),IF(AJ22="",0,AJ22*'Demo and Services'!EJ25),IF(AJ23="",0,AJ23*'Demo and Services'!EJ26),IF(AJ24="",0,AJ24*'Demo and Services'!EJ27),IF(AJ25="",0,AJ25*'Demo and Services'!EJ28),IF(AJ26="",0,AJ26*'Demo and Services'!EJ29),IF(AJ27="",0,AJ27*'Demo and Services'!EJ30),IF(AJ28="",0,AJ28*'Demo and Services'!EJ31),IF(AJ29="",0,AJ29*'Demo and Services'!EJ32)),0),"")))</f>
        <v/>
      </c>
      <c r="K206" s="316"/>
      <c r="L206" s="157"/>
      <c r="M206" s="502" t="str">
        <f>IF($D$5="Program Budget",ROUND('Demo and Services'!EJ33*AJ9,0),IF(AND($D$5="Staff Salary",$D$7="Total"),ROUND(SUM('Demo and Services'!EJ33:EJ44)*AJ30,0),IF(AND($D$5="Staff Salary",$D$7="Individual"),ROUND(SUM(IF(AJ18="",0,AJ18*'Demo and Services'!EJ33),IF(AJ19="",0,AJ19*'Demo and Services'!EJ34),IF(AJ20="",0,AJ20*'Demo and Services'!EJ35),IF(AJ21="",0,AJ21*'Demo and Services'!EJ36),IF(AJ22="",0,AJ22*'Demo and Services'!EJ37),IF(AJ23="",0,AJ23*'Demo and Services'!EJ38),IF(AJ24="",0,AJ24*'Demo and Services'!EJ39),IF(AJ25="",0,AJ25*'Demo and Services'!EJ40),IF(AJ26="",0,AJ26*'Demo and Services'!EJ41),IF(AJ27="",0,AJ27*'Demo and Services'!EJ42),IF(AJ28="",0,AJ28*'Demo and Services'!EJ43),IF(AJ29="",0,AJ29*'Demo and Services'!EJ44)),0),"")))</f>
        <v/>
      </c>
      <c r="N206" s="502"/>
      <c r="O206" s="157"/>
      <c r="P206" s="502" t="str">
        <f>IF($D$5="Program Budget",ROUND('Demo and Services'!EJ45*AJ9,0),IF(AND($D$5="Staff Salary",$D$7="Total"),ROUND(SUM('Demo and Services'!EJ45:EJ56)*AJ30,0),IF(AND($D$5="Staff Salary",$D$7="Individual"),ROUND(SUM(IF(AJ18="",0,AJ18*'Demo and Services'!EJ45),IF(AJ19="",0,AJ19*'Demo and Services'!EJ46),IF(AJ20="",0,AJ20*'Demo and Services'!EJ47),IF(AJ21="",0,AJ21*'Demo and Services'!EJ48),IF(AJ22="",0,AJ22*'Demo and Services'!EJ49),IF(AJ23="",0,AJ23*'Demo and Services'!EJ50),IF(AJ24="",0,AJ24*'Demo and Services'!EJ51),IF(AJ25="",0,AJ25*'Demo and Services'!EJ52),IF(AJ26="",0,AJ26*'Demo and Services'!EJ53),IF(AJ27="",0,AJ27*'Demo and Services'!EJ54),IF(AJ28="",0,AJ28*'Demo and Services'!EJ55),IF(AJ29="",0,AJ29*'Demo and Services'!EJ56)),0),"")))</f>
        <v/>
      </c>
      <c r="Q206" s="502"/>
      <c r="R206" s="158"/>
      <c r="S206" s="495">
        <f>COUNTIFS('Demo and Services'!$A$9:$A$19,"Period 5 (October – December 2021)",'Demo and Services'!$EJ$9:$EJ$19,"&lt;&gt;")</f>
        <v>0</v>
      </c>
      <c r="T206" s="496"/>
      <c r="U206" s="160"/>
      <c r="V206" s="497">
        <f>COUNTIFS('Demo and Services'!$A$9:$A$19,"Period 6 (January – March 2022)",'Demo and Services'!$EJ$9:$EJ$19,"&lt;&gt;")</f>
        <v>0</v>
      </c>
      <c r="W206" s="497"/>
      <c r="X206" s="160"/>
      <c r="Y206" s="498">
        <f>COUNTIFS('Demo and Services'!$A$9:$A$19,"Period 7 (April – June 2022)",'Demo and Services'!$EJ$9:$EJ$19,"&lt;&gt;")</f>
        <v>0</v>
      </c>
      <c r="Z206" s="498"/>
      <c r="AA206" s="162"/>
      <c r="AB206" s="498">
        <f>COUNTIFS('Demo and Services'!$A$9:$A$19,"Period 8 (July – September 2022)",'Demo and Services'!$EJ$9:$EJ$19,"&lt;&gt;")</f>
        <v>0</v>
      </c>
      <c r="AC206" s="498"/>
      <c r="AD206" s="158"/>
      <c r="CI206"/>
      <c r="CJ206"/>
      <c r="CK206"/>
      <c r="CL206"/>
      <c r="CM206"/>
    </row>
    <row r="207" spans="1:91" s="2" customFormat="1" outlineLevel="1" x14ac:dyDescent="0.35">
      <c r="A207" s="68"/>
      <c r="B207" s="499" t="s">
        <v>117</v>
      </c>
      <c r="C207" s="499"/>
      <c r="D207" s="499"/>
      <c r="E207" s="500"/>
      <c r="F207" s="500"/>
      <c r="G207" s="501"/>
      <c r="H207" s="215" t="str">
        <f>IF($D$5="Program Budget",ROUND('Demo and Services'!EK9*AJ9,0),IF(AND($D$5="Staff Salary",$D$7="Total"),ROUND(SUM('Demo and Services'!EK9:EK20)*AJ30,0),IF(AND($D$5="Staff Salary",$D$7="Individual"),ROUND(SUM(IF(AJ18="",0,AJ18*'Demo and Services'!EK9),IF(AJ19="",0,AJ19*'Demo and Services'!EK10),IF(AJ20="",0,AJ20*'Demo and Services'!EK11),IF(AJ21="",0,AJ21*'Demo and Services'!EK12),IF(AJ22="",0,AJ22*'Demo and Services'!EK13),IF(AJ23="",0,AJ23*'Demo and Services'!EK14),IF(AJ24="",0,AJ24*'Demo and Services'!EK15),IF(AJ25="",0,AJ25*'Demo and Services'!EK16),IF(AJ26="",0,AJ26*'Demo and Services'!EK17),IF(AJ27="",0,AJ27*'Demo and Services'!EK18),IF(AJ28="",0,AJ28*'Demo and Services'!EK19),IF(AJ29="",0,AJ29*'Demo and Services'!EK20)),0),"")))</f>
        <v/>
      </c>
      <c r="I207" s="157"/>
      <c r="J207" s="316" t="str">
        <f>IF($D$5="Program Budget",ROUND('Demo and Services'!EK21*AJ9,0),IF(AND($D$5="Staff Salary",$D$7="Total"),ROUND(SUM('Demo and Services'!EK21:EK32)*AJ30,0),IF(AND($D$5="Staff Salary",$D$7="Individual"),ROUND(SUM(IF(AJ18="",0,AJ18*'Demo and Services'!EK21),IF(AJ19="",0,AJ19*'Demo and Services'!EK22),IF(AJ20="",0,AJ20*'Demo and Services'!EK23),IF(AJ21="",0,AJ21*'Demo and Services'!EK24),IF(AJ22="",0,AJ22*'Demo and Services'!EK25),IF(AJ23="",0,AJ23*'Demo and Services'!EK26),IF(AJ24="",0,AJ24*'Demo and Services'!EK27),IF(AJ25="",0,AJ25*'Demo and Services'!EK28),IF(AJ26="",0,AJ26*'Demo and Services'!EK29),IF(AJ27="",0,AJ27*'Demo and Services'!EK30),IF(AJ28="",0,AJ28*'Demo and Services'!EK31),IF(AJ29="",0,AJ29*'Demo and Services'!EK32)),0),"")))</f>
        <v/>
      </c>
      <c r="K207" s="316"/>
      <c r="L207" s="157"/>
      <c r="M207" s="502" t="str">
        <f>IF($D$5="Program Budget",ROUND('Demo and Services'!EK33*AJ9,0),IF(AND($D$5="Staff Salary",$D$7="Total"),ROUND(SUM('Demo and Services'!EK33:EK44)*AJ30,0),IF(AND($D$5="Staff Salary",$D$7="Individual"),ROUND(SUM(IF(AJ18="",0,AJ18*'Demo and Services'!EK33),IF(AJ19="",0,AJ19*'Demo and Services'!EK34),IF(AJ20="",0,AJ20*'Demo and Services'!EK35),IF(AJ21="",0,AJ21*'Demo and Services'!EK36),IF(AJ22="",0,AJ22*'Demo and Services'!EK37),IF(AJ23="",0,AJ23*'Demo and Services'!EK38),IF(AJ24="",0,AJ24*'Demo and Services'!EK39),IF(AJ25="",0,AJ25*'Demo and Services'!EK40),IF(AJ26="",0,AJ26*'Demo and Services'!EK41),IF(AJ27="",0,AJ27*'Demo and Services'!EK42),IF(AJ28="",0,AJ28*'Demo and Services'!EK43),IF(AJ29="",0,AJ29*'Demo and Services'!EK44)),0),"")))</f>
        <v/>
      </c>
      <c r="N207" s="502"/>
      <c r="O207" s="157"/>
      <c r="P207" s="502" t="str">
        <f>IF($D$5="Program Budget",ROUND('Demo and Services'!EK45*AJ9,0),IF(AND($D$5="Staff Salary",$D$7="Total"),ROUND(SUM('Demo and Services'!EK45:EK56)*AJ30,0),IF(AND($D$5="Staff Salary",$D$7="Individual"),ROUND(SUM(IF(AJ18="",0,AJ18*'Demo and Services'!EK45),IF(AJ19="",0,AJ19*'Demo and Services'!EK46),IF(AJ20="",0,AJ20*'Demo and Services'!EK47),IF(AJ21="",0,AJ21*'Demo and Services'!EK48),IF(AJ22="",0,AJ22*'Demo and Services'!EK49),IF(AJ23="",0,AJ23*'Demo and Services'!EK50),IF(AJ24="",0,AJ24*'Demo and Services'!EK51),IF(AJ25="",0,AJ25*'Demo and Services'!EK52),IF(AJ26="",0,AJ26*'Demo and Services'!EK53),IF(AJ27="",0,AJ27*'Demo and Services'!EK54),IF(AJ28="",0,AJ28*'Demo and Services'!EK55),IF(AJ29="",0,AJ29*'Demo and Services'!EK56)),0),"")))</f>
        <v/>
      </c>
      <c r="Q207" s="502"/>
      <c r="R207" s="158"/>
      <c r="S207" s="495">
        <f>COUNTIFS('Demo and Services'!$A$9:$A$19,"Period 5 (October – December 2021)",'Demo and Services'!$EK$9:$EK$19,"&lt;&gt;")</f>
        <v>0</v>
      </c>
      <c r="T207" s="496"/>
      <c r="U207" s="160"/>
      <c r="V207" s="497">
        <f>COUNTIFS('Demo and Services'!$A$9:$A$19,"Period 6 (January – March 2022)",'Demo and Services'!$EK$9:$EK$19,"&lt;&gt;")</f>
        <v>0</v>
      </c>
      <c r="W207" s="497"/>
      <c r="X207" s="160"/>
      <c r="Y207" s="498">
        <f>COUNTIFS('Demo and Services'!$A$9:$A$19,"Period 7 (April – June 2022)",'Demo and Services'!$EK$9:$EK$19,"&lt;&gt;")</f>
        <v>0</v>
      </c>
      <c r="Z207" s="498"/>
      <c r="AA207" s="162"/>
      <c r="AB207" s="498">
        <f>COUNTIFS('Demo and Services'!$A$9:$A$19,"Period 8 (July – September 2022)",'Demo and Services'!$EK$9:$EK$19,"&lt;&gt;")</f>
        <v>0</v>
      </c>
      <c r="AC207" s="498"/>
      <c r="AD207" s="158"/>
      <c r="CI207"/>
      <c r="CJ207"/>
      <c r="CK207"/>
      <c r="CL207"/>
      <c r="CM207"/>
    </row>
    <row r="208" spans="1:91" s="2" customFormat="1" outlineLevel="1" x14ac:dyDescent="0.35">
      <c r="A208" s="68"/>
      <c r="B208" s="447" t="s">
        <v>118</v>
      </c>
      <c r="C208" s="493"/>
      <c r="D208" s="493"/>
      <c r="E208" s="493"/>
      <c r="F208" s="493"/>
      <c r="G208" s="494"/>
      <c r="H208" s="316" t="str">
        <f>IF($D$5="Program Budget",ROUND('Demo and Services'!EL9*AJ9,0),IF(AND($D$5="Staff Salary",$D$7="Total"),ROUND(SUM('Demo and Services'!EL9:EL20)*AJ30,0),IF(AND($D$5="Staff Salary",$D$7="Individual"),ROUND(SUM(IF(AJ18="",0,AJ18*'Demo and Services'!EL9),IF(AJ19="",0,AJ19*'Demo and Services'!EL10),IF(AJ20="",0,AJ20*'Demo and Services'!EL11),IF(AJ21="",0,AJ21*'Demo and Services'!EL12),IF(AJ22="",0,AJ22*'Demo and Services'!EL13),IF(AJ23="",0,AJ23*'Demo and Services'!EL14),IF(AJ24="",0,AJ24*'Demo and Services'!EL15),IF(AJ25="",0,AJ25*'Demo and Services'!EL16),IF(AJ26="",0,AJ26*'Demo and Services'!EL17),IF(AJ27="",0,AJ27*'Demo and Services'!EL18),IF(AJ28="",0,AJ28*'Demo and Services'!EL19),IF(AJ29="",0,AJ29*'Demo and Services'!EL20)),0),"")))</f>
        <v/>
      </c>
      <c r="I208" s="317"/>
      <c r="J208" s="316" t="str">
        <f>IF($D$5="Program Budget",ROUND('Demo and Services'!EL21*AJ9,0),IF(AND($D$5="Staff Salary",$D$7="Total"),ROUND(SUM('Demo and Services'!EL21:EL32)*AJ30,0),IF(AND($D$5="Staff Salary",$D$7="Individual"),ROUND(SUM(IF(AJ18="",0,AJ18*'Demo and Services'!EL21),IF(AJ19="",0,AJ19*'Demo and Services'!EL22),IF(AJ20="",0,AJ20*'Demo and Services'!EL23),IF(AJ21="",0,AJ21*'Demo and Services'!EL24),IF(AJ22="",0,AJ22*'Demo and Services'!EL25),IF(AJ23="",0,AJ23*'Demo and Services'!EL26),IF(AJ24="",0,AJ24*'Demo and Services'!EL27),IF(AJ25="",0,AJ25*'Demo and Services'!EL28),IF(AJ26="",0,AJ26*'Demo and Services'!EL29),IF(AJ27="",0,AJ27*'Demo and Services'!EL30),IF(AJ28="",0,AJ28*'Demo and Services'!EL31),IF(AJ29="",0,AJ29*'Demo and Services'!EL32)),0),"")))</f>
        <v/>
      </c>
      <c r="K208" s="316"/>
      <c r="L208" s="448"/>
      <c r="M208" s="316" t="str">
        <f>IF($D$5="Program Budget",ROUND('Demo and Services'!EL33*AJ9,0),IF(AND($D$5="Staff Salary",$D$7="Total"),ROUND(SUM('Demo and Services'!EL33:EL44)*AJ30,0),IF(AND($D$5="Staff Salary",$D$7="Individual"),ROUND(SUM(IF(AJ18="",0,AJ18*'Demo and Services'!EL33),IF(AJ19="",0,AJ19*'Demo and Services'!EL34),IF(AJ20="",0,AJ20*'Demo and Services'!EL35),IF(AJ21="",0,AJ21*'Demo and Services'!EL36),IF(AJ22="",0,AJ22*'Demo and Services'!EL37),IF(AJ23="",0,AJ23*'Demo and Services'!EL38),IF(AJ24="",0,AJ24*'Demo and Services'!EL39),IF(AJ25="",0,AJ25*'Demo and Services'!EL40),IF(AJ26="",0,AJ26*'Demo and Services'!EL41),IF(AJ27="",0,AJ27*'Demo and Services'!EL42),IF(AJ28="",0,AJ28*'Demo and Services'!EL43),IF(AJ29="",0,AJ29*'Demo and Services'!EL44)),0),"")))</f>
        <v/>
      </c>
      <c r="N208" s="316"/>
      <c r="O208" s="316"/>
      <c r="P208" s="316" t="str">
        <f>IF($D$5="Program Budget",ROUND('Demo and Services'!EL45*AJ9,0),IF(AND($D$5="Staff Salary",$D$7="Total"),ROUND(SUM('Demo and Services'!EL45:EL56)*AJ30,0),IF(AND($D$5="Staff Salary",$D$7="Individual"),ROUND(SUM(IF(AJ18="",0,AJ18*'Demo and Services'!EL45),IF(AJ19="",0,AJ19*'Demo and Services'!EL46),IF(AJ20="",0,AJ20*'Demo and Services'!EL47),IF(AJ21="",0,AJ21*'Demo and Services'!EL48),IF(AJ22="",0,AJ22*'Demo and Services'!EL49),IF(AJ23="",0,AJ23*'Demo and Services'!EL50),IF(AJ24="",0,AJ24*'Demo and Services'!EL51),IF(AJ25="",0,AJ25*'Demo and Services'!EL52),IF(AJ26="",0,AJ26*'Demo and Services'!EL53),IF(AJ27="",0,AJ27*'Demo and Services'!EL54),IF(AJ28="",0,AJ28*'Demo and Services'!EL55),IF(AJ29="",0,AJ29*'Demo and Services'!EL56)),0),"")))</f>
        <v/>
      </c>
      <c r="Q208" s="316"/>
      <c r="R208" s="473"/>
      <c r="S208" s="377">
        <f>COUNTIFS('Demo and Services'!$A$9:$A$19,"Period 5 (October – December 2021)",'Demo and Services'!$EL$9:$EL$19,"&lt;&gt;")</f>
        <v>0</v>
      </c>
      <c r="T208" s="377"/>
      <c r="U208" s="449"/>
      <c r="V208" s="378">
        <f>COUNTIFS('Demo and Services'!$A$9:$A$19,"Period 6 (January – March 2022)",'Demo and Services'!$EL$9:$EL$19,"&lt;&gt;")</f>
        <v>0</v>
      </c>
      <c r="W208" s="378"/>
      <c r="X208" s="444"/>
      <c r="Y208" s="378">
        <f>COUNTIFS('Demo and Services'!$A$9:$A$19,"Period 7 (April – June 2022)",'Demo and Services'!$EL$9:$EL$19,"&lt;&gt;")</f>
        <v>0</v>
      </c>
      <c r="Z208" s="378"/>
      <c r="AA208" s="378"/>
      <c r="AB208" s="445">
        <f>COUNTIFS('Demo and Services'!$A$9:$A$19,"Period 8 (July – September 2022)",'Demo and Services'!$EL$9:$EL$19,"&lt;&gt;")</f>
        <v>0</v>
      </c>
      <c r="AC208" s="445"/>
      <c r="AD208" s="446"/>
      <c r="CI208"/>
      <c r="CJ208"/>
      <c r="CK208"/>
      <c r="CL208"/>
      <c r="CM208"/>
    </row>
    <row r="209" spans="1:91" s="2" customFormat="1" outlineLevel="1" x14ac:dyDescent="0.35">
      <c r="A209" s="68"/>
      <c r="B209" s="447" t="s">
        <v>119</v>
      </c>
      <c r="C209" s="493"/>
      <c r="D209" s="493"/>
      <c r="E209" s="493"/>
      <c r="F209" s="493"/>
      <c r="G209" s="494"/>
      <c r="H209" s="316" t="str">
        <f>IF($D$5="Program Budget",ROUND('Demo and Services'!EM9*AJ9,0),IF(AND($D$5="Staff Salary",$D$7="Total"),ROUND(SUM('Demo and Services'!EM9:EM20)*AJ30,0),IF(AND($D$5="Staff Salary",$D$7="Individual"),ROUND(SUM(IF(AJ18="",0,AJ18*'Demo and Services'!EM9),IF(AJ19="",0,AJ19*'Demo and Services'!EM10),IF(AJ20="",0,AJ20*'Demo and Services'!EM11),IF(AJ21="",0,AJ21*'Demo and Services'!EM12),IF(AJ22="",0,AJ22*'Demo and Services'!EM13),IF(AJ23="",0,AJ23*'Demo and Services'!EM14),IF(AJ24="",0,AJ24*'Demo and Services'!EM15),IF(AJ25="",0,AJ25*'Demo and Services'!EM16),IF(AJ26="",0,AJ26*'Demo and Services'!EM17),IF(AJ27="",0,AJ27*'Demo and Services'!EM18),IF(AJ28="",0,AJ28*'Demo and Services'!EM19),IF(AJ29="",0,AJ29*'Demo and Services'!EM20)),0),"")))</f>
        <v/>
      </c>
      <c r="I209" s="317"/>
      <c r="J209" s="316" t="str">
        <f>IF($D$5="Program Budget",ROUND('Demo and Services'!EM21*AJ9,0),IF(AND($D$5="Staff Salary",$D$7="Total"),ROUND(SUM('Demo and Services'!EM21:EM32)*AJ30,0),IF(AND($D$5="Staff Salary",$D$7="Individual"),ROUND(SUM(IF(AJ18="",0,AJ18*'Demo and Services'!EM21),IF(AJ19="",0,AJ19*'Demo and Services'!EM22),IF(AJ20="",0,AJ20*'Demo and Services'!EM23),IF(AJ21="",0,AJ21*'Demo and Services'!EM24),IF(AJ22="",0,AJ22*'Demo and Services'!EM25),IF(AJ23="",0,AJ23*'Demo and Services'!EM26),IF(AJ24="",0,AJ24*'Demo and Services'!EM27),IF(AJ25="",0,AJ25*'Demo and Services'!EM28),IF(AJ26="",0,AJ26*'Demo and Services'!EM29),IF(AJ27="",0,AJ27*'Demo and Services'!EM30),IF(AJ28="",0,AJ28*'Demo and Services'!EM31),IF(AJ29="",0,AJ29*'Demo and Services'!EM32)),0),"")))</f>
        <v/>
      </c>
      <c r="K209" s="316"/>
      <c r="L209" s="448"/>
      <c r="M209" s="316" t="str">
        <f>IF($D$5="Program Budget",ROUND('Demo and Services'!EM33*AJ9,0),IF(AND($D$5="Staff Salary",$D$7="Total"),ROUND(SUM('Demo and Services'!EM33:EM44)*AJ30,0),IF(AND($D$5="Staff Salary",$D$7="Individual"),ROUND(SUM(IF(AJ18="",0,AJ18*'Demo and Services'!EM33),IF(AJ19="",0,AJ19*'Demo and Services'!EM34),IF(AJ20="",0,AJ20*'Demo and Services'!EM35),IF(AJ21="",0,AJ21*'Demo and Services'!EM36),IF(AJ22="",0,AJ22*'Demo and Services'!EM37),IF(AJ23="",0,AJ23*'Demo and Services'!EM38),IF(AJ24="",0,AJ24*'Demo and Services'!EM39),IF(AJ25="",0,AJ25*'Demo and Services'!EM40),IF(AJ26="",0,AJ26*'Demo and Services'!EM41),IF(AJ27="",0,AJ27*'Demo and Services'!EM42),IF(AJ28="",0,AJ28*'Demo and Services'!EM43),IF(AJ29="",0,AJ29*'Demo and Services'!EM44)),0),"")))</f>
        <v/>
      </c>
      <c r="N209" s="316"/>
      <c r="O209" s="316"/>
      <c r="P209" s="316" t="str">
        <f>IF($D$5="Program Budget",ROUND('Demo and Services'!EM45*AJ9,0),IF(AND($D$5="Staff Salary",$D$7="Total"),ROUND(SUM('Demo and Services'!EM45:EM56)*AJ30,0),IF(AND($D$5="Staff Salary",$D$7="Individual"),ROUND(SUM(IF(AJ18="",0,AJ18*'Demo and Services'!EM45),IF(AJ19="",0,AJ19*'Demo and Services'!EM46),IF(AJ20="",0,AJ20*'Demo and Services'!EM47),IF(AJ21="",0,AJ21*'Demo and Services'!EM48),IF(AJ22="",0,AJ22*'Demo and Services'!EM49),IF(AJ23="",0,AJ23*'Demo and Services'!EM50),IF(AJ24="",0,AJ24*'Demo and Services'!EM51),IF(AJ25="",0,AJ25*'Demo and Services'!EM52),IF(AJ26="",0,AJ26*'Demo and Services'!EM53),IF(AJ27="",0,AJ27*'Demo and Services'!EM54),IF(AJ28="",0,AJ28*'Demo and Services'!EM55),IF(AJ29="",0,AJ29*'Demo and Services'!EM56)),0),"")))</f>
        <v/>
      </c>
      <c r="Q209" s="316"/>
      <c r="R209" s="473"/>
      <c r="S209" s="377">
        <f>COUNTIFS('Demo and Services'!$A$9:$A$19,"Period 5 (October – December 2021)",'Demo and Services'!$EM$9:$EM$19,"&lt;&gt;")</f>
        <v>0</v>
      </c>
      <c r="T209" s="377"/>
      <c r="U209" s="449"/>
      <c r="V209" s="378">
        <f>COUNTIFS('Demo and Services'!$A$9:$A$19,"Period 6 (January – March 2022)",'Demo and Services'!$EM$9:$EM$19,"&lt;&gt;")</f>
        <v>0</v>
      </c>
      <c r="W209" s="378"/>
      <c r="X209" s="444"/>
      <c r="Y209" s="378">
        <f>COUNTIFS('Demo and Services'!$A$9:$A$19,"Period 7 (April – June 2022)",'Demo and Services'!$EM$9:$EM$19,"&lt;&gt;")</f>
        <v>0</v>
      </c>
      <c r="Z209" s="378"/>
      <c r="AA209" s="378"/>
      <c r="AB209" s="445">
        <f>COUNTIFS('Demo and Services'!$A$9:$A$19,"Period 8 (July – September 2022)",'Demo and Services'!$EM$9:$EM$19,"&lt;&gt;")</f>
        <v>0</v>
      </c>
      <c r="AC209" s="445"/>
      <c r="AD209" s="446"/>
      <c r="CI209"/>
      <c r="CJ209"/>
      <c r="CK209"/>
      <c r="CL209"/>
      <c r="CM209"/>
    </row>
    <row r="210" spans="1:91" s="2" customFormat="1" outlineLevel="1" x14ac:dyDescent="0.35">
      <c r="A210" s="68"/>
      <c r="B210" s="447" t="s">
        <v>120</v>
      </c>
      <c r="C210" s="493"/>
      <c r="D210" s="493"/>
      <c r="E210" s="493"/>
      <c r="F210" s="493"/>
      <c r="G210" s="494"/>
      <c r="H210" s="316" t="str">
        <f>IF($D$5="Program Budget",ROUND('Demo and Services'!EN9*AJ9,0),IF(AND($D$5="Staff Salary",$D$7="Total"),ROUND(SUM('Demo and Services'!EN9:EN20)*AJ30,0),IF(AND($D$5="Staff Salary",$D$7="Individual"),ROUND(SUM(IF(AJ18="",0,AJ18*'Demo and Services'!EN9),IF(AJ19="",0,AJ19*'Demo and Services'!EN10),IF(AJ20="",0,AJ20*'Demo and Services'!EN11),IF(AJ21="",0,AJ21*'Demo and Services'!EN12),IF(AJ22="",0,AJ22*'Demo and Services'!EN13),IF(AJ23="",0,AJ23*'Demo and Services'!EN14),IF(AJ24="",0,AJ24*'Demo and Services'!EN15),IF(AJ25="",0,AJ25*'Demo and Services'!EN16),IF(AJ26="",0,AJ26*'Demo and Services'!EN17),IF(AJ27="",0,AJ27*'Demo and Services'!EN18),IF(AJ28="",0,AJ28*'Demo and Services'!EN19),IF(AJ29="",0,AJ29*'Demo and Services'!EN20)),0),"")))</f>
        <v/>
      </c>
      <c r="I210" s="317"/>
      <c r="J210" s="316" t="str">
        <f>IF($D$5="Program Budget",ROUND('Demo and Services'!EN21*AJ9,0),IF(AND($D$5="Staff Salary",$D$7="Total"),ROUND(SUM('Demo and Services'!EN21:EN32)*AJ30,0),IF(AND($D$5="Staff Salary",$D$7="Individual"),ROUND(SUM(IF(AJ18="",0,AJ18*'Demo and Services'!EN21),IF(AJ19="",0,AJ19*'Demo and Services'!EN22),IF(AJ20="",0,AJ20*'Demo and Services'!EN23),IF(AJ21="",0,AJ21*'Demo and Services'!EN24),IF(AJ22="",0,AJ22*'Demo and Services'!EN25),IF(AJ23="",0,AJ23*'Demo and Services'!EN26),IF(AJ24="",0,AJ24*'Demo and Services'!EN27),IF(AJ25="",0,AJ25*'Demo and Services'!EN28),IF(AJ26="",0,AJ26*'Demo and Services'!EN29),IF(AJ27="",0,AJ27*'Demo and Services'!EN30),IF(AJ28="",0,AJ28*'Demo and Services'!EN31),IF(AJ29="",0,AJ29*'Demo and Services'!EN32)),0),"")))</f>
        <v/>
      </c>
      <c r="K210" s="316"/>
      <c r="L210" s="448"/>
      <c r="M210" s="316" t="str">
        <f>IF($D$5="Program Budget",ROUND('Demo and Services'!EN33*AJ9,0),IF(AND($D$5="Staff Salary",$D$7="Total"),ROUND(SUM('Demo and Services'!EN33:EN44)*AJ30,0),IF(AND($D$5="Staff Salary",$D$7="Individual"),ROUND(SUM(IF(AJ18="",0,AJ18*'Demo and Services'!EN33),IF(AJ19="",0,AJ19*'Demo and Services'!EN34),IF(AJ20="",0,AJ20*'Demo and Services'!EN35),IF(AJ21="",0,AJ21*'Demo and Services'!EN36),IF(AJ22="",0,AJ22*'Demo and Services'!EN37),IF(AJ23="",0,AJ23*'Demo and Services'!EN38),IF(AJ24="",0,AJ24*'Demo and Services'!EN39),IF(AJ25="",0,AJ25*'Demo and Services'!EN40),IF(AJ26="",0,AJ26*'Demo and Services'!EN41),IF(AJ27="",0,AJ27*'Demo and Services'!EN42),IF(AJ28="",0,AJ28*'Demo and Services'!EN43),IF(AJ29="",0,AJ29*'Demo and Services'!EN44)),0),"")))</f>
        <v/>
      </c>
      <c r="N210" s="316"/>
      <c r="O210" s="316"/>
      <c r="P210" s="316" t="str">
        <f>IF($D$5="Program Budget",ROUND('Demo and Services'!EN45*AJ9,0),IF(AND($D$5="Staff Salary",$D$7="Total"),ROUND(SUM('Demo and Services'!EN45:EN56)*AJ30,0),IF(AND($D$5="Staff Salary",$D$7="Individual"),ROUND(SUM(IF(AJ18="",0,AJ18*'Demo and Services'!EN45),IF(AJ19="",0,AJ19*'Demo and Services'!EN46),IF(AJ20="",0,AJ20*'Demo and Services'!EN47),IF(AJ21="",0,AJ21*'Demo and Services'!EN48),IF(AJ22="",0,AJ22*'Demo and Services'!EN49),IF(AJ23="",0,AJ23*'Demo and Services'!EN50),IF(AJ24="",0,AJ24*'Demo and Services'!EN51),IF(AJ25="",0,AJ25*'Demo and Services'!EN52),IF(AJ26="",0,AJ26*'Demo and Services'!EN53),IF(AJ27="",0,AJ27*'Demo and Services'!EN54),IF(AJ28="",0,AJ28*'Demo and Services'!EN55),IF(AJ29="",0,AJ29*'Demo and Services'!EN56)),0),"")))</f>
        <v/>
      </c>
      <c r="Q210" s="316"/>
      <c r="R210" s="473"/>
      <c r="S210" s="377">
        <f>COUNTIFS('Demo and Services'!$A$9:$A$19,"Period 5 (October – December 2021)",'Demo and Services'!$EN$9:$EN$19,"&lt;&gt;")</f>
        <v>0</v>
      </c>
      <c r="T210" s="377"/>
      <c r="U210" s="449"/>
      <c r="V210" s="378">
        <f>COUNTIFS('Demo and Services'!$A$9:$A$19,"Period 6 (January – March 2022)",'Demo and Services'!$EN$9:$EN$19,"&lt;&gt;")</f>
        <v>0</v>
      </c>
      <c r="W210" s="378"/>
      <c r="X210" s="444"/>
      <c r="Y210" s="378">
        <f>COUNTIFS('Demo and Services'!$A$9:$A$19,"Period 7 (April – June 2022)",'Demo and Services'!$EN$9:$EN$19,"&lt;&gt;")</f>
        <v>0</v>
      </c>
      <c r="Z210" s="378"/>
      <c r="AA210" s="378"/>
      <c r="AB210" s="445">
        <f>COUNTIFS('Demo and Services'!$A$9:$A$19,"Period 8 (July – September 2022)",'Demo and Services'!$EN$9:$EN$19,"&lt;&gt;")</f>
        <v>0</v>
      </c>
      <c r="AC210" s="445"/>
      <c r="AD210" s="446"/>
      <c r="CI210"/>
      <c r="CJ210"/>
      <c r="CK210"/>
      <c r="CL210"/>
      <c r="CM210"/>
    </row>
    <row r="211" spans="1:91" s="2" customFormat="1" outlineLevel="1" x14ac:dyDescent="0.35">
      <c r="A211" s="68"/>
      <c r="B211" s="447" t="s">
        <v>121</v>
      </c>
      <c r="C211" s="493"/>
      <c r="D211" s="493"/>
      <c r="E211" s="493"/>
      <c r="F211" s="493"/>
      <c r="G211" s="494"/>
      <c r="H211" s="316" t="str">
        <f>IF($D$5="Program Budget",ROUND('Demo and Services'!EO9*AJ9,0),IF(AND($D$5="Staff Salary",$D$7="Total"),ROUND(SUM('Demo and Services'!EO9:EO20)*AJ30,0),IF(AND($D$5="Staff Salary",$D$7="Individual"),ROUND(SUM(IF(AJ18="",0,AJ18*'Demo and Services'!EO9),IF(AJ19="",0,AJ19*'Demo and Services'!EO10),IF(AJ20="",0,AJ20*'Demo and Services'!EO11),IF(AJ21="",0,AJ21*'Demo and Services'!EO12),IF(AJ22="",0,AJ22*'Demo and Services'!EO13),IF(AJ23="",0,AJ23*'Demo and Services'!EO14),IF(AJ24="",0,AJ24*'Demo and Services'!EO15),IF(AJ25="",0,AJ25*'Demo and Services'!EO16),IF(AJ26="",0,AJ26*'Demo and Services'!EO17),IF(AJ27="",0,AJ27*'Demo and Services'!EO18),IF(AJ28="",0,AJ28*'Demo and Services'!EO19),IF(AJ29="",0,AJ29*'Demo and Services'!EO20)),0),"")))</f>
        <v/>
      </c>
      <c r="I211" s="317"/>
      <c r="J211" s="316" t="str">
        <f>IF($D$5="Program Budget",ROUND('Demo and Services'!EO21*AJ9,0),IF(AND($D$5="Staff Salary",$D$7="Total"),ROUND(SUM('Demo and Services'!EO21:EO32)*AJ30,0),IF(AND($D$5="Staff Salary",$D$7="Individual"),ROUND(SUM(IF(AJ18="",0,AJ18*'Demo and Services'!EO21),IF(AJ19="",0,AJ19*'Demo and Services'!EO22),IF(AJ20="",0,AJ20*'Demo and Services'!EO23),IF(AJ21="",0,AJ21*'Demo and Services'!EO24),IF(AJ22="",0,AJ22*'Demo and Services'!EO25),IF(AJ23="",0,AJ23*'Demo and Services'!EO26),IF(AJ24="",0,AJ24*'Demo and Services'!EO27),IF(AJ25="",0,AJ25*'Demo and Services'!EO28),IF(AJ26="",0,AJ26*'Demo and Services'!EO29),IF(AJ27="",0,AJ27*'Demo and Services'!EO30),IF(AJ28="",0,AJ28*'Demo and Services'!EO31),IF(AJ29="",0,AJ29*'Demo and Services'!EO32)),0),"")))</f>
        <v/>
      </c>
      <c r="K211" s="316"/>
      <c r="L211" s="448"/>
      <c r="M211" s="316" t="str">
        <f>IF($D$5="Program Budget",ROUND('Demo and Services'!EO33*AJ9,0),IF(AND($D$5="Staff Salary",$D$7="Total"),ROUND(SUM('Demo and Services'!EO33:EO44)*AJ30,0),IF(AND($D$5="Staff Salary",$D$7="Individual"),ROUND(SUM(IF(AJ18="",0,AJ18*'Demo and Services'!EO33),IF(AJ19="",0,AJ19*'Demo and Services'!EO34),IF(AJ20="",0,AJ20*'Demo and Services'!EO35),IF(AJ21="",0,AJ21*'Demo and Services'!EO36),IF(AJ22="",0,AJ22*'Demo and Services'!EO37),IF(AJ23="",0,AJ23*'Demo and Services'!EO38),IF(AJ24="",0,AJ24*'Demo and Services'!EO39),IF(AJ25="",0,AJ25*'Demo and Services'!EO40),IF(AJ26="",0,AJ26*'Demo and Services'!EO41),IF(AJ27="",0,AJ27*'Demo and Services'!EO42),IF(AJ28="",0,AJ28*'Demo and Services'!EO43),IF(AJ29="",0,AJ29*'Demo and Services'!EO44)),0),"")))</f>
        <v/>
      </c>
      <c r="N211" s="316"/>
      <c r="O211" s="316"/>
      <c r="P211" s="316" t="str">
        <f>IF($D$5="Program Budget",ROUND('Demo and Services'!EO45*AJ9,0),IF(AND($D$5="Staff Salary",$D$7="Total"),ROUND(SUM('Demo and Services'!EO45:EO56)*AJ30,0),IF(AND($D$5="Staff Salary",$D$7="Individual"),ROUND(SUM(IF(AJ18="",0,AJ18*'Demo and Services'!EO45),IF(AJ19="",0,AJ19*'Demo and Services'!EO46),IF(AJ20="",0,AJ20*'Demo and Services'!EO47),IF(AJ21="",0,AJ21*'Demo and Services'!EO48),IF(AJ22="",0,AJ22*'Demo and Services'!EO49),IF(AJ23="",0,AJ23*'Demo and Services'!EO50),IF(AJ24="",0,AJ24*'Demo and Services'!EO51),IF(AJ25="",0,AJ25*'Demo and Services'!EO52),IF(AJ26="",0,AJ26*'Demo and Services'!EO53),IF(AJ27="",0,AJ27*'Demo and Services'!EO54),IF(AJ28="",0,AJ28*'Demo and Services'!EO55),IF(AJ29="",0,AJ29*'Demo and Services'!EO56)),0),"")))</f>
        <v/>
      </c>
      <c r="Q211" s="316"/>
      <c r="R211" s="473"/>
      <c r="S211" s="377">
        <f>COUNTIFS('Demo and Services'!$A$9:$A$19,"Period 5 (October – December 2021)",'Demo and Services'!$EO$9:$EO$19,"&lt;&gt;")</f>
        <v>0</v>
      </c>
      <c r="T211" s="377"/>
      <c r="U211" s="449"/>
      <c r="V211" s="378">
        <f>COUNTIFS('Demo and Services'!$A$9:$A$19,"Period 6 (January – March 2022)",'Demo and Services'!$EO$9:$EO$19,"&lt;&gt;")</f>
        <v>0</v>
      </c>
      <c r="W211" s="378"/>
      <c r="X211" s="444"/>
      <c r="Y211" s="378">
        <f>COUNTIFS('Demo and Services'!$A$9:$A$19,"Period 7 (April – June 2022)",'Demo and Services'!$EO$9:$EO$19,"&lt;&gt;")</f>
        <v>0</v>
      </c>
      <c r="Z211" s="378"/>
      <c r="AA211" s="378"/>
      <c r="AB211" s="445">
        <f>COUNTIFS('Demo and Services'!$A$9:$A$19,"Period 8 (July – September 2022)",'Demo and Services'!$EO$9:$EO$19,"&lt;&gt;")</f>
        <v>0</v>
      </c>
      <c r="AC211" s="445"/>
      <c r="AD211" s="446"/>
      <c r="CI211"/>
      <c r="CJ211"/>
      <c r="CK211"/>
      <c r="CL211"/>
      <c r="CM211"/>
    </row>
    <row r="212" spans="1:91" s="2" customFormat="1" outlineLevel="1" x14ac:dyDescent="0.35">
      <c r="A212" s="68"/>
      <c r="B212" s="447" t="s">
        <v>122</v>
      </c>
      <c r="C212" s="493"/>
      <c r="D212" s="493"/>
      <c r="E212" s="493"/>
      <c r="F212" s="493"/>
      <c r="G212" s="494"/>
      <c r="H212" s="316" t="str">
        <f>IF($D$5="Program Budget",ROUND('Demo and Services'!EP9*AJ9,0),IF(AND($D$5="Staff Salary",$D$7="Total"),ROUND(SUM('Demo and Services'!EP9:EP20)*AJ30,0),IF(AND($D$5="Staff Salary",$D$7="Individual"),ROUND(SUM(IF(AJ18="",0,AJ18*'Demo and Services'!EP9),IF(AJ19="",0,AJ19*'Demo and Services'!EP10),IF(AJ20="",0,AJ20*'Demo and Services'!EP11),IF(AJ21="",0,AJ21*'Demo and Services'!EP12),IF(AJ22="",0,AJ22*'Demo and Services'!EP13),IF(AJ23="",0,AJ23*'Demo and Services'!EP14),IF(AJ24="",0,AJ24*'Demo and Services'!EP15),IF(AJ25="",0,AJ25*'Demo and Services'!EP16),IF(AJ26="",0,AJ26*'Demo and Services'!EP17),IF(AJ27="",0,AJ27*'Demo and Services'!EP18),IF(AJ28="",0,AJ28*'Demo and Services'!EP19),IF(AJ29="",0,AJ29*'Demo and Services'!EP20)),0),"")))</f>
        <v/>
      </c>
      <c r="I212" s="317"/>
      <c r="J212" s="316" t="str">
        <f>IF($D$5="Program Budget",ROUND('Demo and Services'!EP21*AJ9,0),IF(AND($D$5="Staff Salary",$D$7="Total"),ROUND(SUM('Demo and Services'!EP21:EP32)*AJ30,0),IF(AND($D$5="Staff Salary",$D$7="Individual"),ROUND(SUM(IF(AJ18="",0,AJ18*'Demo and Services'!EP21),IF(AJ19="",0,AJ19*'Demo and Services'!EP22),IF(AJ20="",0,AJ20*'Demo and Services'!EP23),IF(AJ21="",0,AJ21*'Demo and Services'!EP24),IF(AJ22="",0,AJ22*'Demo and Services'!EP25),IF(AJ23="",0,AJ23*'Demo and Services'!EP26),IF(AJ24="",0,AJ24*'Demo and Services'!EP27),IF(AJ25="",0,AJ25*'Demo and Services'!EP28),IF(AJ26="",0,AJ26*'Demo and Services'!EP29),IF(AJ27="",0,AJ27*'Demo and Services'!EP30),IF(AJ28="",0,AJ28*'Demo and Services'!EP31),IF(AJ29="",0,AJ29*'Demo and Services'!EP32)),0),"")))</f>
        <v/>
      </c>
      <c r="K212" s="316"/>
      <c r="L212" s="448"/>
      <c r="M212" s="316" t="str">
        <f>IF($D$5="Program Budget",ROUND('Demo and Services'!EP33*AJ9,0),IF(AND($D$5="Staff Salary",$D$7="Total"),ROUND(SUM('Demo and Services'!EP33:EP44)*AJ30,0),IF(AND($D$5="Staff Salary",$D$7="Individual"),ROUND(SUM(IF(AJ18="",0,AJ18*'Demo and Services'!EP33),IF(AJ19="",0,AJ19*'Demo and Services'!EP34),IF(AJ20="",0,AJ20*'Demo and Services'!EP35),IF(AJ21="",0,AJ21*'Demo and Services'!EP36),IF(AJ22="",0,AJ22*'Demo and Services'!EP37),IF(AJ23="",0,AJ23*'Demo and Services'!EP38),IF(AJ24="",0,AJ24*'Demo and Services'!EP39),IF(AJ25="",0,AJ25*'Demo and Services'!EP40),IF(AJ26="",0,AJ26*'Demo and Services'!EP41),IF(AJ27="",0,AJ27*'Demo and Services'!EP42),IF(AJ28="",0,AJ28*'Demo and Services'!EP43),IF(AJ29="",0,AJ29*'Demo and Services'!EP44)),0),"")))</f>
        <v/>
      </c>
      <c r="N212" s="316"/>
      <c r="O212" s="316"/>
      <c r="P212" s="316" t="str">
        <f>IF($D$5="Program Budget",ROUND('Demo and Services'!EP45*AJ9,0),IF(AND($D$5="Staff Salary",$D$7="Total"),ROUND(SUM('Demo and Services'!EP45:EP56)*AJ30,0),IF(AND($D$5="Staff Salary",$D$7="Individual"),ROUND(SUM(IF(AJ18="",0,AJ18*'Demo and Services'!EP45),IF(AJ19="",0,AJ19*'Demo and Services'!EP46),IF(AJ20="",0,AJ20*'Demo and Services'!EP47),IF(AJ21="",0,AJ21*'Demo and Services'!EP48),IF(AJ22="",0,AJ22*'Demo and Services'!EP49),IF(AJ23="",0,AJ23*'Demo and Services'!EP50),IF(AJ24="",0,AJ24*'Demo and Services'!EP51),IF(AJ25="",0,AJ25*'Demo and Services'!EP52),IF(AJ26="",0,AJ26*'Demo and Services'!EP53),IF(AJ27="",0,AJ27*'Demo and Services'!EP54),IF(AJ28="",0,AJ28*'Demo and Services'!EP55),IF(AJ29="",0,AJ29*'Demo and Services'!EP56)),0),"")))</f>
        <v/>
      </c>
      <c r="Q212" s="316"/>
      <c r="R212" s="473"/>
      <c r="S212" s="377">
        <f>COUNTIFS('Demo and Services'!$A$9:$A$19,"Period 5 (October – December 2021)",'Demo and Services'!$EP$9:$EP$19,"&lt;&gt;")</f>
        <v>0</v>
      </c>
      <c r="T212" s="377"/>
      <c r="U212" s="449"/>
      <c r="V212" s="378">
        <f>COUNTIFS('Demo and Services'!$A$9:$A$19,"Period 6 (January – March 2022)",'Demo and Services'!$EP$9:$EP$19,"&lt;&gt;")</f>
        <v>0</v>
      </c>
      <c r="W212" s="378"/>
      <c r="X212" s="444"/>
      <c r="Y212" s="378">
        <f>COUNTIFS('Demo and Services'!$A$9:$A$19,"Period 7 (April – June 2022)",'Demo and Services'!$EP$9:$EP$19,"&lt;&gt;")</f>
        <v>0</v>
      </c>
      <c r="Z212" s="378"/>
      <c r="AA212" s="378"/>
      <c r="AB212" s="445">
        <f>COUNTIFS('Demo and Services'!$A$9:$A$19,"Period 8 (July – September 2022)",'Demo and Services'!$EP$9:$EP$19,"&lt;&gt;")</f>
        <v>0</v>
      </c>
      <c r="AC212" s="445"/>
      <c r="AD212" s="446"/>
      <c r="CI212"/>
      <c r="CJ212"/>
      <c r="CK212"/>
      <c r="CL212"/>
      <c r="CM212"/>
    </row>
    <row r="213" spans="1:91" s="2" customFormat="1" outlineLevel="1" x14ac:dyDescent="0.35">
      <c r="A213" s="68"/>
      <c r="B213" s="447" t="s">
        <v>123</v>
      </c>
      <c r="C213" s="493"/>
      <c r="D213" s="493"/>
      <c r="E213" s="493"/>
      <c r="F213" s="493"/>
      <c r="G213" s="494"/>
      <c r="H213" s="316" t="str">
        <f>IF($D$5="Program Budget",ROUND('Demo and Services'!EQ9*AJ9,0),IF(AND($D$5="Staff Salary",$D$7="Total"),ROUND(SUM('Demo and Services'!EQ9:EQ20)*AJ30,0),IF(AND($D$5="Staff Salary",$D$7="Individual"),ROUND(SUM(IF(AJ18="",0,AJ18*'Demo and Services'!EQ9),IF(AJ19="",0,AJ19*'Demo and Services'!EQ10),IF(AJ20="",0,AJ20*'Demo and Services'!EQ11),IF(AJ21="",0,AJ21*'Demo and Services'!EQ12),IF(AJ22="",0,AJ22*'Demo and Services'!EQ13),IF(AJ23="",0,AJ23*'Demo and Services'!EQ14),IF(AJ24="",0,AJ24*'Demo and Services'!EQ15),IF(AJ25="",0,AJ25*'Demo and Services'!EQ16),IF(AJ26="",0,AJ26*'Demo and Services'!EQ17),IF(AJ27="",0,AJ27*'Demo and Services'!EQ18),IF(AJ28="",0,AJ28*'Demo and Services'!EQ19),IF(AJ29="",0,AJ29*'Demo and Services'!EQ20)),0),"")))</f>
        <v/>
      </c>
      <c r="I213" s="317"/>
      <c r="J213" s="316" t="str">
        <f>IF($D$5="Program Budget",ROUND('Demo and Services'!EQ21*AJ9,0),IF(AND($D$5="Staff Salary",$D$7="Total"),ROUND(SUM('Demo and Services'!EQ21:EQ32)*AJ30,0),IF(AND($D$5="Staff Salary",$D$7="Individual"),ROUND(SUM(IF(AJ18="",0,AJ18*'Demo and Services'!EQ21),IF(AJ19="",0,AJ19*'Demo and Services'!EQ22),IF(AJ20="",0,AJ20*'Demo and Services'!EQ23),IF(AJ21="",0,AJ21*'Demo and Services'!EQ24),IF(AJ22="",0,AJ22*'Demo and Services'!EQ25),IF(AJ23="",0,AJ23*'Demo and Services'!EQ26),IF(AJ24="",0,AJ24*'Demo and Services'!EQ27),IF(AJ25="",0,AJ25*'Demo and Services'!EQ28),IF(AJ26="",0,AJ26*'Demo and Services'!EQ29),IF(AJ27="",0,AJ27*'Demo and Services'!EQ30),IF(AJ28="",0,AJ28*'Demo and Services'!EQ31),IF(AJ29="",0,AJ29*'Demo and Services'!EQ32)),0),"")))</f>
        <v/>
      </c>
      <c r="K213" s="316"/>
      <c r="L213" s="448"/>
      <c r="M213" s="316" t="str">
        <f>IF($D$5="Program Budget",ROUND('Demo and Services'!EQ33*AJ9,0),IF(AND($D$5="Staff Salary",$D$7="Total"),ROUND(SUM('Demo and Services'!EQ33:EQ44)*AJ30,0),IF(AND($D$5="Staff Salary",$D$7="Individual"),ROUND(SUM(IF(AJ18="",0,AJ18*'Demo and Services'!EQ33),IF(AJ19="",0,AJ19*'Demo and Services'!EQ34),IF(AJ20="",0,AJ20*'Demo and Services'!EQ35),IF(AJ21="",0,AJ21*'Demo and Services'!EQ36),IF(AJ22="",0,AJ22*'Demo and Services'!EQ37),IF(AJ23="",0,AJ23*'Demo and Services'!EQ38),IF(AJ24="",0,AJ24*'Demo and Services'!EQ39),IF(AJ25="",0,AJ25*'Demo and Services'!EQ40),IF(AJ26="",0,AJ26*'Demo and Services'!EQ41),IF(AJ27="",0,AJ27*'Demo and Services'!EQ42),IF(AJ28="",0,AJ28*'Demo and Services'!EQ43),IF(AJ29="",0,AJ29*'Demo and Services'!EQ44)),0),"")))</f>
        <v/>
      </c>
      <c r="N213" s="316"/>
      <c r="O213" s="316"/>
      <c r="P213" s="316" t="str">
        <f>IF($D$5="Program Budget",ROUND('Demo and Services'!EQ45*AJ9,0),IF(AND($D$5="Staff Salary",$D$7="Total"),ROUND(SUM('Demo and Services'!EQ45:EQ56)*AJ30,0),IF(AND($D$5="Staff Salary",$D$7="Individual"),ROUND(SUM(IF(AJ18="",0,AJ18*'Demo and Services'!EQ45),IF(AJ19="",0,AJ19*'Demo and Services'!EQ46),IF(AJ20="",0,AJ20*'Demo and Services'!EQ47),IF(AJ21="",0,AJ21*'Demo and Services'!EQ48),IF(AJ22="",0,AJ22*'Demo and Services'!EQ49),IF(AJ23="",0,AJ23*'Demo and Services'!EQ50),IF(AJ24="",0,AJ24*'Demo and Services'!EQ51),IF(AJ25="",0,AJ25*'Demo and Services'!EQ52),IF(AJ26="",0,AJ26*'Demo and Services'!EQ53),IF(AJ27="",0,AJ27*'Demo and Services'!EQ54),IF(AJ28="",0,AJ28*'Demo and Services'!EQ55),IF(AJ29="",0,AJ29*'Demo and Services'!EQ56)),0),"")))</f>
        <v/>
      </c>
      <c r="Q213" s="316"/>
      <c r="R213" s="473"/>
      <c r="S213" s="377">
        <f>COUNTIFS('Demo and Services'!$A$9:$A$19,"Period 5 (October – December 2021)",'Demo and Services'!$EQ$9:$EQ$19,"&lt;&gt;")</f>
        <v>0</v>
      </c>
      <c r="T213" s="377"/>
      <c r="U213" s="449"/>
      <c r="V213" s="378">
        <f>COUNTIFS('Demo and Services'!$A$9:$A$19,"Period 6 (January – March 2022)",'Demo and Services'!$EQ$9:$EQ$19,"&lt;&gt;")</f>
        <v>0</v>
      </c>
      <c r="W213" s="378"/>
      <c r="X213" s="444"/>
      <c r="Y213" s="378">
        <f>COUNTIFS('Demo and Services'!$A$9:$A$19,"Period 7 (April – June 2022)",'Demo and Services'!$EQ$9:$EQ$19,"&lt;&gt;")</f>
        <v>0</v>
      </c>
      <c r="Z213" s="378"/>
      <c r="AA213" s="378"/>
      <c r="AB213" s="445">
        <f>COUNTIFS('Demo and Services'!$A$9:$A$19,"Period 8 (July – September 2022)",'Demo and Services'!$EQ$9:$EQ$19,"&lt;&gt;")</f>
        <v>0</v>
      </c>
      <c r="AC213" s="445"/>
      <c r="AD213" s="446"/>
      <c r="CI213"/>
      <c r="CJ213"/>
      <c r="CK213"/>
      <c r="CL213"/>
      <c r="CM213"/>
    </row>
    <row r="214" spans="1:91" s="2" customFormat="1" outlineLevel="1" x14ac:dyDescent="0.35">
      <c r="A214" s="68"/>
      <c r="B214" s="447" t="s">
        <v>124</v>
      </c>
      <c r="C214" s="493"/>
      <c r="D214" s="493"/>
      <c r="E214" s="493"/>
      <c r="F214" s="493"/>
      <c r="G214" s="494"/>
      <c r="H214" s="316" t="str">
        <f>IF($D$5="Program Budget",ROUND('Demo and Services'!ER9*AJ9,0),IF(AND($D$5="Staff Salary",$D$7="Total"),ROUND(SUM('Demo and Services'!ER9:ER20)*AJ30,0),IF(AND($D$5="Staff Salary",$D$7="Individual"),ROUND(SUM(IF(AJ18="",0,AJ18*'Demo and Services'!ER9),IF(AJ19="",0,AJ19*'Demo and Services'!ER10),IF(AJ20="",0,AJ20*'Demo and Services'!ER11),IF(AJ21="",0,AJ21*'Demo and Services'!ER12),IF(AJ22="",0,AJ22*'Demo and Services'!ER13),IF(AJ23="",0,AJ23*'Demo and Services'!ER14),IF(AJ24="",0,AJ24*'Demo and Services'!ER15),IF(AJ25="",0,AJ25*'Demo and Services'!ER16),IF(AJ26="",0,AJ26*'Demo and Services'!ER17),IF(AJ27="",0,AJ27*'Demo and Services'!ER18),IF(AJ28="",0,AJ28*'Demo and Services'!ER19),IF(AJ29="",0,AJ29*'Demo and Services'!ER20)),0),"")))</f>
        <v/>
      </c>
      <c r="I214" s="317"/>
      <c r="J214" s="316" t="str">
        <f>IF($D$5="Program Budget",ROUND('Demo and Services'!ER21*AJ9,0),IF(AND($D$5="Staff Salary",$D$7="Total"),ROUND(SUM('Demo and Services'!ER21:ER32)*AJ30,0),IF(AND($D$5="Staff Salary",$D$7="Individual"),ROUND(SUM(IF(AJ18="",0,AJ18*'Demo and Services'!ER21),IF(AJ19="",0,AJ19*'Demo and Services'!ER22),IF(AJ20="",0,AJ20*'Demo and Services'!ER23),IF(AJ21="",0,AJ21*'Demo and Services'!ER24),IF(AJ22="",0,AJ22*'Demo and Services'!ER25),IF(AJ23="",0,AJ23*'Demo and Services'!ER26),IF(AJ24="",0,AJ24*'Demo and Services'!ER27),IF(AJ25="",0,AJ25*'Demo and Services'!ER28),IF(AJ26="",0,AJ26*'Demo and Services'!ER29),IF(AJ27="",0,AJ27*'Demo and Services'!ER30),IF(AJ28="",0,AJ28*'Demo and Services'!ER31),IF(AJ29="",0,AJ29*'Demo and Services'!ER32)),0),"")))</f>
        <v/>
      </c>
      <c r="K214" s="316"/>
      <c r="L214" s="448"/>
      <c r="M214" s="316" t="str">
        <f>IF($D$5="Program Budget",ROUND('Demo and Services'!ER33*AJ9,0),IF(AND($D$5="Staff Salary",$D$7="Total"),ROUND(SUM('Demo and Services'!ER33:ER44)*AJ30,0),IF(AND($D$5="Staff Salary",$D$7="Individual"),ROUND(SUM(IF(AJ18="",0,AJ18*'Demo and Services'!ER33),IF(AJ19="",0,AJ19*'Demo and Services'!ER34),IF(AJ20="",0,AJ20*'Demo and Services'!ER35),IF(AJ21="",0,AJ21*'Demo and Services'!ER36),IF(AJ22="",0,AJ22*'Demo and Services'!ER37),IF(AJ23="",0,AJ23*'Demo and Services'!ER38),IF(AJ24="",0,AJ24*'Demo and Services'!ER39),IF(AJ25="",0,AJ25*'Demo and Services'!ER40),IF(AJ26="",0,AJ26*'Demo and Services'!ER41),IF(AJ27="",0,AJ27*'Demo and Services'!ER42),IF(AJ28="",0,AJ28*'Demo and Services'!ER43),IF(AJ29="",0,AJ29*'Demo and Services'!ER44)),0),"")))</f>
        <v/>
      </c>
      <c r="N214" s="316"/>
      <c r="O214" s="316"/>
      <c r="P214" s="316" t="str">
        <f>IF($D$5="Program Budget",ROUND('Demo and Services'!ER45*AJ9,0),IF(AND($D$5="Staff Salary",$D$7="Total"),ROUND(SUM('Demo and Services'!ER45:ER56)*AJ30,0),IF(AND($D$5="Staff Salary",$D$7="Individual"),ROUND(SUM(IF(AJ18="",0,AJ18*'Demo and Services'!ER45),IF(AJ19="",0,AJ19*'Demo and Services'!ER46),IF(AJ20="",0,AJ20*'Demo and Services'!ER47),IF(AJ21="",0,AJ21*'Demo and Services'!ER48),IF(AJ22="",0,AJ22*'Demo and Services'!ER49),IF(AJ23="",0,AJ23*'Demo and Services'!ER50),IF(AJ24="",0,AJ24*'Demo and Services'!ER51),IF(AJ25="",0,AJ25*'Demo and Services'!ER52),IF(AJ26="",0,AJ26*'Demo and Services'!ER53),IF(AJ27="",0,AJ27*'Demo and Services'!ER54),IF(AJ28="",0,AJ28*'Demo and Services'!ER55),IF(AJ29="",0,AJ29*'Demo and Services'!ER56)),0),"")))</f>
        <v/>
      </c>
      <c r="Q214" s="316"/>
      <c r="R214" s="473"/>
      <c r="S214" s="377">
        <f>COUNTIFS('Demo and Services'!$A$9:$A$19,"Period 5 (October – December 2021)",'Demo and Services'!$ER$9:$ER$19,"&lt;&gt;")</f>
        <v>0</v>
      </c>
      <c r="T214" s="377"/>
      <c r="U214" s="449"/>
      <c r="V214" s="378">
        <f>COUNTIFS('Demo and Services'!$A$9:$A$19,"Period 6 (January – March 2022)",'Demo and Services'!$ER$9:$ER$19,"&lt;&gt;")</f>
        <v>0</v>
      </c>
      <c r="W214" s="378"/>
      <c r="X214" s="444"/>
      <c r="Y214" s="378">
        <f>COUNTIFS('Demo and Services'!$A$9:$A$19,"Period 7 (April – June 2022)",'Demo and Services'!$ER$9:$ER$19,"&lt;&gt;")</f>
        <v>0</v>
      </c>
      <c r="Z214" s="378"/>
      <c r="AA214" s="378"/>
      <c r="AB214" s="445">
        <f>COUNTIFS('Demo and Services'!$A$9:$A$19,"Period 8 (July – September 2022)",'Demo and Services'!$ER$9:$ER$19,"&lt;&gt;")</f>
        <v>0</v>
      </c>
      <c r="AC214" s="445"/>
      <c r="AD214" s="446"/>
      <c r="CI214"/>
      <c r="CJ214"/>
      <c r="CK214"/>
      <c r="CL214"/>
      <c r="CM214"/>
    </row>
    <row r="215" spans="1:91" s="2" customFormat="1" outlineLevel="1" x14ac:dyDescent="0.35">
      <c r="A215" s="68"/>
      <c r="B215" s="447" t="s">
        <v>125</v>
      </c>
      <c r="C215" s="493"/>
      <c r="D215" s="493"/>
      <c r="E215" s="493"/>
      <c r="F215" s="493"/>
      <c r="G215" s="494"/>
      <c r="H215" s="316" t="str">
        <f>IF($D$5="Program Budget",ROUND('Demo and Services'!ES9*AJ9,0),IF(AND($D$5="Staff Salary",$D$7="Total"),ROUND(SUM('Demo and Services'!ES9:ES20)*AJ30,0),IF(AND($D$5="Staff Salary",$D$7="Individual"),ROUND(SUM(IF(AJ18="",0,AJ18*'Demo and Services'!ES9),IF(AJ19="",0,AJ19*'Demo and Services'!ES10),IF(AJ20="",0,AJ20*'Demo and Services'!ES11),IF(AJ21="",0,AJ21*'Demo and Services'!ES12),IF(AJ22="",0,AJ22*'Demo and Services'!ES13),IF(AJ23="",0,AJ23*'Demo and Services'!ES14),IF(AJ24="",0,AJ24*'Demo and Services'!ES15),IF(AJ25="",0,AJ25*'Demo and Services'!ES16),IF(AJ26="",0,AJ26*'Demo and Services'!ES17),IF(AJ27="",0,AJ27*'Demo and Services'!ES18),IF(AJ28="",0,AJ28*'Demo and Services'!ES19),IF(AJ29="",0,AJ29*'Demo and Services'!ES20)),0),"")))</f>
        <v/>
      </c>
      <c r="I215" s="317"/>
      <c r="J215" s="316" t="str">
        <f>IF($D$5="Program Budget",ROUND('Demo and Services'!ES21*AJ9,0),IF(AND($D$5="Staff Salary",$D$7="Total"),ROUND(SUM('Demo and Services'!ES21:ES32)*AJ30,0),IF(AND($D$5="Staff Salary",$D$7="Individual"),ROUND(SUM(IF(AJ18="",0,AJ18*'Demo and Services'!ES21),IF(AJ19="",0,AJ19*'Demo and Services'!ES22),IF(AJ20="",0,AJ20*'Demo and Services'!ES23),IF(AJ21="",0,AJ21*'Demo and Services'!ES24),IF(AJ22="",0,AJ22*'Demo and Services'!ES25),IF(AJ23="",0,AJ23*'Demo and Services'!ES26),IF(AJ24="",0,AJ24*'Demo and Services'!ES27),IF(AJ25="",0,AJ25*'Demo and Services'!ES28),IF(AJ26="",0,AJ26*'Demo and Services'!ES29),IF(AJ27="",0,AJ27*'Demo and Services'!ES30),IF(AJ28="",0,AJ28*'Demo and Services'!ES31),IF(AJ29="",0,AJ29*'Demo and Services'!ES32)),0),"")))</f>
        <v/>
      </c>
      <c r="K215" s="316"/>
      <c r="L215" s="448"/>
      <c r="M215" s="316" t="str">
        <f>IF($D$5="Program Budget",ROUND('Demo and Services'!ES33*AJ9,0),IF(AND($D$5="Staff Salary",$D$7="Total"),ROUND(SUM('Demo and Services'!ES33:ES44)*AJ30,0),IF(AND($D$5="Staff Salary",$D$7="Individual"),ROUND(SUM(IF(AJ18="",0,AJ18*'Demo and Services'!ES33),IF(AJ19="",0,AJ19*'Demo and Services'!ES34),IF(AJ20="",0,AJ20*'Demo and Services'!ES35),IF(AJ21="",0,AJ21*'Demo and Services'!ES36),IF(AJ22="",0,AJ22*'Demo and Services'!ES37),IF(AJ23="",0,AJ23*'Demo and Services'!ES38),IF(AJ24="",0,AJ24*'Demo and Services'!ES39),IF(AJ25="",0,AJ25*'Demo and Services'!ES40),IF(AJ26="",0,AJ26*'Demo and Services'!ES41),IF(AJ27="",0,AJ27*'Demo and Services'!ES42),IF(AJ28="",0,AJ28*'Demo and Services'!ES43),IF(AJ29="",0,AJ29*'Demo and Services'!ES44)),0),"")))</f>
        <v/>
      </c>
      <c r="N215" s="316"/>
      <c r="O215" s="316"/>
      <c r="P215" s="316" t="str">
        <f>IF($D$5="Program Budget",ROUND('Demo and Services'!ES45*AJ9,0),IF(AND($D$5="Staff Salary",$D$7="Total"),ROUND(SUM('Demo and Services'!ES45:ES56)*AJ30,0),IF(AND($D$5="Staff Salary",$D$7="Individual"),ROUND(SUM(IF(AJ18="",0,AJ18*'Demo and Services'!ES45),IF(AJ19="",0,AJ19*'Demo and Services'!ES46),IF(AJ20="",0,AJ20*'Demo and Services'!ES47),IF(AJ21="",0,AJ21*'Demo and Services'!ES48),IF(AJ22="",0,AJ22*'Demo and Services'!ES49),IF(AJ23="",0,AJ23*'Demo and Services'!ES50),IF(AJ24="",0,AJ24*'Demo and Services'!ES51),IF(AJ25="",0,AJ25*'Demo and Services'!ES52),IF(AJ26="",0,AJ26*'Demo and Services'!ES53),IF(AJ27="",0,AJ27*'Demo and Services'!ES54),IF(AJ28="",0,AJ28*'Demo and Services'!ES55),IF(AJ29="",0,AJ29*'Demo and Services'!ES56)),0),"")))</f>
        <v/>
      </c>
      <c r="Q215" s="316"/>
      <c r="R215" s="473"/>
      <c r="S215" s="377">
        <f>COUNTIFS('Demo and Services'!$A$9:$A$19,"Period 5 (October – December 2021)",'Demo and Services'!$ES$9:$ES$19,"&lt;&gt;")</f>
        <v>0</v>
      </c>
      <c r="T215" s="377"/>
      <c r="U215" s="449"/>
      <c r="V215" s="378">
        <f>COUNTIFS('Demo and Services'!$A$9:$A$19,"Period 6 (January – March 2022)",'Demo and Services'!$ES$9:$ES$19,"&lt;&gt;")</f>
        <v>0</v>
      </c>
      <c r="W215" s="378"/>
      <c r="X215" s="444"/>
      <c r="Y215" s="378">
        <f>COUNTIFS('Demo and Services'!$A$9:$A$19,"Period 7 (April – June 2022)",'Demo and Services'!$ES$9:$ES$19,"&lt;&gt;")</f>
        <v>0</v>
      </c>
      <c r="Z215" s="378"/>
      <c r="AA215" s="378"/>
      <c r="AB215" s="445">
        <f>COUNTIFS('Demo and Services'!$A$9:$A$19,"Period 8 (July – September 2022)",'Demo and Services'!$ES$9:$ES$19,"&lt;&gt;")</f>
        <v>0</v>
      </c>
      <c r="AC215" s="445"/>
      <c r="AD215" s="446"/>
      <c r="CI215"/>
      <c r="CJ215"/>
      <c r="CK215"/>
      <c r="CL215"/>
      <c r="CM215"/>
    </row>
    <row r="216" spans="1:91" s="2" customFormat="1" outlineLevel="1" x14ac:dyDescent="0.35">
      <c r="A216" s="68"/>
      <c r="B216" s="447" t="s">
        <v>126</v>
      </c>
      <c r="C216" s="493"/>
      <c r="D216" s="493"/>
      <c r="E216" s="493"/>
      <c r="F216" s="493"/>
      <c r="G216" s="494"/>
      <c r="H216" s="316" t="str">
        <f>IF($D$5="Program Budget",ROUND('Demo and Services'!ET9*AJ9,0),IF(AND($D$5="Staff Salary",$D$7="Total"),ROUND(SUM('Demo and Services'!ET9:ET20)*AJ30,0),IF(AND($D$5="Staff Salary",$D$7="Individual"),ROUND(SUM(IF(AJ18="",0,AJ18*'Demo and Services'!ET9),IF(AJ19="",0,AJ19*'Demo and Services'!ET10),IF(AJ20="",0,AJ20*'Demo and Services'!ET11),IF(AJ21="",0,AJ21*'Demo and Services'!ET12),IF(AJ22="",0,AJ22*'Demo and Services'!ET13),IF(AJ23="",0,AJ23*'Demo and Services'!ET14),IF(AJ24="",0,AJ24*'Demo and Services'!ET15),IF(AJ25="",0,AJ25*'Demo and Services'!ET16),IF(AJ26="",0,AJ26*'Demo and Services'!ET17),IF(AJ27="",0,AJ27*'Demo and Services'!ET18),IF(AJ28="",0,AJ28*'Demo and Services'!ET19),IF(AJ29="",0,AJ29*'Demo and Services'!ET20)),0),"")))</f>
        <v/>
      </c>
      <c r="I216" s="317"/>
      <c r="J216" s="316" t="str">
        <f>IF($D$5="Program Budget",ROUND('Demo and Services'!ET21*AJ9,0),IF(AND($D$5="Staff Salary",$D$7="Total"),ROUND(SUM('Demo and Services'!ET21:ET32)*AJ30,0),IF(AND($D$5="Staff Salary",$D$7="Individual"),ROUND(SUM(IF(AJ18="",0,AJ18*'Demo and Services'!ET21),IF(AJ19="",0,AJ19*'Demo and Services'!ET22),IF(AJ20="",0,AJ20*'Demo and Services'!ET23),IF(AJ21="",0,AJ21*'Demo and Services'!ET24),IF(AJ22="",0,AJ22*'Demo and Services'!ET25),IF(AJ23="",0,AJ23*'Demo and Services'!ET26),IF(AJ24="",0,AJ24*'Demo and Services'!ET27),IF(AJ25="",0,AJ25*'Demo and Services'!ET28),IF(AJ26="",0,AJ26*'Demo and Services'!ET29),IF(AJ27="",0,AJ27*'Demo and Services'!ET30),IF(AJ28="",0,AJ28*'Demo and Services'!ET31),IF(AJ29="",0,AJ29*'Demo and Services'!ET32)),0),"")))</f>
        <v/>
      </c>
      <c r="K216" s="316"/>
      <c r="L216" s="448"/>
      <c r="M216" s="316" t="str">
        <f>IF($D$5="Program Budget",ROUND('Demo and Services'!ET33*AJ9,0),IF(AND($D$5="Staff Salary",$D$7="Total"),ROUND(SUM('Demo and Services'!ET33:ET44)*AJ30,0),IF(AND($D$5="Staff Salary",$D$7="Individual"),ROUND(SUM(IF(AJ18="",0,AJ18*'Demo and Services'!ET33),IF(AJ19="",0,AJ19*'Demo and Services'!ET34),IF(AJ20="",0,AJ20*'Demo and Services'!ET35),IF(AJ21="",0,AJ21*'Demo and Services'!ET36),IF(AJ22="",0,AJ22*'Demo and Services'!ET37),IF(AJ23="",0,AJ23*'Demo and Services'!ET38),IF(AJ24="",0,AJ24*'Demo and Services'!ET39),IF(AJ25="",0,AJ25*'Demo and Services'!ET40),IF(AJ26="",0,AJ26*'Demo and Services'!ET41),IF(AJ27="",0,AJ27*'Demo and Services'!ET42),IF(AJ28="",0,AJ28*'Demo and Services'!ET43),IF(AJ29="",0,AJ29*'Demo and Services'!ET44)),0),"")))</f>
        <v/>
      </c>
      <c r="N216" s="316"/>
      <c r="O216" s="316"/>
      <c r="P216" s="316" t="str">
        <f>IF($D$5="Program Budget",ROUND('Demo and Services'!ET45*AJ9,0),IF(AND($D$5="Staff Salary",$D$7="Total"),ROUND(SUM('Demo and Services'!ET45:ET56)*AJ30,0),IF(AND($D$5="Staff Salary",$D$7="Individual"),ROUND(SUM(IF(AJ18="",0,AJ18*'Demo and Services'!ET45),IF(AJ19="",0,AJ19*'Demo and Services'!ET46),IF(AJ20="",0,AJ20*'Demo and Services'!ET47),IF(AJ21="",0,AJ21*'Demo and Services'!ET48),IF(AJ22="",0,AJ22*'Demo and Services'!ET49),IF(AJ23="",0,AJ23*'Demo and Services'!ET50),IF(AJ24="",0,AJ24*'Demo and Services'!ET51),IF(AJ25="",0,AJ25*'Demo and Services'!ET52),IF(AJ26="",0,AJ26*'Demo and Services'!ET53),IF(AJ27="",0,AJ27*'Demo and Services'!ET54),IF(AJ28="",0,AJ28*'Demo and Services'!ET55),IF(AJ29="",0,AJ29*'Demo and Services'!ET56)),0),"")))</f>
        <v/>
      </c>
      <c r="Q216" s="316"/>
      <c r="R216" s="473"/>
      <c r="S216" s="377">
        <f>COUNTIFS('Demo and Services'!$A$9:$A$19,"Period 5 (October – December 2021)",'Demo and Services'!$ET$9:$ET$19,"&lt;&gt;")</f>
        <v>0</v>
      </c>
      <c r="T216" s="377"/>
      <c r="U216" s="449"/>
      <c r="V216" s="378">
        <f>COUNTIFS('Demo and Services'!$A$9:$A$19,"Period 6 (January – March 2022)",'Demo and Services'!$ET$9:$ET$19,"&lt;&gt;")</f>
        <v>0</v>
      </c>
      <c r="W216" s="378"/>
      <c r="X216" s="444"/>
      <c r="Y216" s="378">
        <f>COUNTIFS('Demo and Services'!$A$9:$A$19,"Period 7 (April – June 2022)",'Demo and Services'!$ET$9:$ET$19,"&lt;&gt;")</f>
        <v>0</v>
      </c>
      <c r="Z216" s="378"/>
      <c r="AA216" s="378"/>
      <c r="AB216" s="445">
        <f>COUNTIFS('Demo and Services'!$A$9:$A$19,"Period 8 (July – September 2022)",'Demo and Services'!$ET$9:$ET$19,"&lt;&gt;")</f>
        <v>0</v>
      </c>
      <c r="AC216" s="445"/>
      <c r="AD216" s="446"/>
      <c r="CI216"/>
      <c r="CJ216"/>
      <c r="CK216"/>
      <c r="CL216"/>
      <c r="CM216"/>
    </row>
    <row r="217" spans="1:91" s="2" customFormat="1" outlineLevel="1" x14ac:dyDescent="0.35">
      <c r="A217" s="68"/>
      <c r="B217" s="447" t="s">
        <v>127</v>
      </c>
      <c r="C217" s="493"/>
      <c r="D217" s="493"/>
      <c r="E217" s="493"/>
      <c r="F217" s="493"/>
      <c r="G217" s="494"/>
      <c r="H217" s="316" t="str">
        <f>IF($D$5="Program Budget",ROUND('Demo and Services'!EU9*AJ9,0),IF(AND($D$5="Staff Salary",$D$7="Total"),ROUND(SUM('Demo and Services'!EU9:EU20)*AJ30,0),IF(AND($D$5="Staff Salary",$D$7="Individual"),ROUND(SUM(IF(AJ18="",0,AJ18*'Demo and Services'!EU9),IF(AJ19="",0,AJ19*'Demo and Services'!EU10),IF(AJ20="",0,AJ20*'Demo and Services'!EU11),IF(AJ21="",0,AJ21*'Demo and Services'!EU12),IF(AJ22="",0,AJ22*'Demo and Services'!EU13),IF(AJ23="",0,AJ23*'Demo and Services'!EU14),IF(AJ24="",0,AJ24*'Demo and Services'!EU15),IF(AJ25="",0,AJ25*'Demo and Services'!EU16),IF(AJ26="",0,AJ26*'Demo and Services'!EU17),IF(AJ27="",0,AJ27*'Demo and Services'!EU18),IF(AJ28="",0,AJ28*'Demo and Services'!EU19),IF(AJ29="",0,AJ29*'Demo and Services'!EU20)),0),"")))</f>
        <v/>
      </c>
      <c r="I217" s="317"/>
      <c r="J217" s="316" t="str">
        <f>IF($D$5="Program Budget",ROUND('Demo and Services'!EU21*AJ9,0),IF(AND($D$5="Staff Salary",$D$7="Total"),ROUND(SUM('Demo and Services'!EU21:EU32)*AJ30,0),IF(AND($D$5="Staff Salary",$D$7="Individual"),ROUND(SUM(IF(AJ18="",0,AJ18*'Demo and Services'!EU21),IF(AJ19="",0,AJ19*'Demo and Services'!EU22),IF(AJ20="",0,AJ20*'Demo and Services'!EU23),IF(AJ21="",0,AJ21*'Demo and Services'!EU24),IF(AJ22="",0,AJ22*'Demo and Services'!EU25),IF(AJ23="",0,AJ23*'Demo and Services'!EU26),IF(AJ24="",0,AJ24*'Demo and Services'!EU27),IF(AJ25="",0,AJ25*'Demo and Services'!EU28),IF(AJ26="",0,AJ26*'Demo and Services'!EU29),IF(AJ27="",0,AJ27*'Demo and Services'!EU30),IF(AJ28="",0,AJ28*'Demo and Services'!EU31),IF(AJ29="",0,AJ29*'Demo and Services'!EU32)),0),"")))</f>
        <v/>
      </c>
      <c r="K217" s="316"/>
      <c r="L217" s="448"/>
      <c r="M217" s="316" t="str">
        <f>IF($D$5="Program Budget",ROUND('Demo and Services'!EU33*AJ9,0),IF(AND($D$5="Staff Salary",$D$7="Total"),ROUND(SUM('Demo and Services'!EU33:EU44)*AJ30,0),IF(AND($D$5="Staff Salary",$D$7="Individual"),ROUND(SUM(IF(AJ18="",0,AJ18*'Demo and Services'!EU33),IF(AJ19="",0,AJ19*'Demo and Services'!EU34),IF(AJ20="",0,AJ20*'Demo and Services'!EU35),IF(AJ21="",0,AJ21*'Demo and Services'!EU36),IF(AJ22="",0,AJ22*'Demo and Services'!EU37),IF(AJ23="",0,AJ23*'Demo and Services'!EU38),IF(AJ24="",0,AJ24*'Demo and Services'!EU39),IF(AJ25="",0,AJ25*'Demo and Services'!EU40),IF(AJ26="",0,AJ26*'Demo and Services'!EU41),IF(AJ27="",0,AJ27*'Demo and Services'!EU42),IF(AJ28="",0,AJ28*'Demo and Services'!EU43),IF(AJ29="",0,AJ29*'Demo and Services'!EU44)),0),"")))</f>
        <v/>
      </c>
      <c r="N217" s="316"/>
      <c r="O217" s="316"/>
      <c r="P217" s="316" t="str">
        <f>IF($D$5="Program Budget",ROUND('Demo and Services'!EU45*AJ9,0),IF(AND($D$5="Staff Salary",$D$7="Total"),ROUND(SUM('Demo and Services'!EU45:EU56)*AJ30,0),IF(AND($D$5="Staff Salary",$D$7="Individual"),ROUND(SUM(IF(AJ18="",0,AJ18*'Demo and Services'!EU45),IF(AJ19="",0,AJ19*'Demo and Services'!EU46),IF(AJ20="",0,AJ20*'Demo and Services'!EU47),IF(AJ21="",0,AJ21*'Demo and Services'!EU48),IF(AJ22="",0,AJ22*'Demo and Services'!EU49),IF(AJ23="",0,AJ23*'Demo and Services'!EU50),IF(AJ24="",0,AJ24*'Demo and Services'!EU51),IF(AJ25="",0,AJ25*'Demo and Services'!EU52),IF(AJ26="",0,AJ26*'Demo and Services'!EU53),IF(AJ27="",0,AJ27*'Demo and Services'!EU54),IF(AJ28="",0,AJ28*'Demo and Services'!EU55),IF(AJ29="",0,AJ29*'Demo and Services'!EU56)),0),"")))</f>
        <v/>
      </c>
      <c r="Q217" s="316"/>
      <c r="R217" s="473"/>
      <c r="S217" s="377">
        <f>COUNTIFS('Demo and Services'!$A$9:$A$19,"Period 5 (October – December 2021)",'Demo and Services'!$EU$9:$EU$19,"&lt;&gt;")</f>
        <v>0</v>
      </c>
      <c r="T217" s="377"/>
      <c r="U217" s="449"/>
      <c r="V217" s="378">
        <f>COUNTIFS('Demo and Services'!$A$9:$A$19,"Period 6 (January – March 2022)",'Demo and Services'!$EU$9:$EU$19,"&lt;&gt;")</f>
        <v>0</v>
      </c>
      <c r="W217" s="378"/>
      <c r="X217" s="444"/>
      <c r="Y217" s="378">
        <f>COUNTIFS('Demo and Services'!$A$9:$A$19,"Period 7 (April – June 2022)",'Demo and Services'!$EU$9:$EU$19,"&lt;&gt;")</f>
        <v>0</v>
      </c>
      <c r="Z217" s="378"/>
      <c r="AA217" s="378"/>
      <c r="AB217" s="445">
        <f>COUNTIFS('Demo and Services'!$A$9:$A$19,"Period 8 (July – September 2022)",'Demo and Services'!$EU$9:$EU$19,"&lt;&gt;")</f>
        <v>0</v>
      </c>
      <c r="AC217" s="445"/>
      <c r="AD217" s="446"/>
      <c r="CI217"/>
      <c r="CJ217"/>
      <c r="CK217"/>
      <c r="CL217"/>
      <c r="CM217"/>
    </row>
    <row r="218" spans="1:91" s="2" customFormat="1" outlineLevel="1" x14ac:dyDescent="0.35">
      <c r="A218" s="68"/>
      <c r="B218" s="447" t="s">
        <v>128</v>
      </c>
      <c r="C218" s="493"/>
      <c r="D218" s="493"/>
      <c r="E218" s="493"/>
      <c r="F218" s="493"/>
      <c r="G218" s="494"/>
      <c r="H218" s="316" t="str">
        <f>IF($D$5="Program Budget",ROUND('Demo and Services'!EV9*AJ9,0),IF(AND($D$5="Staff Salary",$D$7="Total"),ROUND(SUM('Demo and Services'!EV9:EV20)*AJ30,0),IF(AND($D$5="Staff Salary",$D$7="Individual"),ROUND(SUM(IF(AJ18="",0,AJ18*'Demo and Services'!EV9),IF(AJ19="",0,AJ19*'Demo and Services'!EV10),IF(AJ20="",0,AJ20*'Demo and Services'!EV11),IF(AJ21="",0,AJ21*'Demo and Services'!EV12),IF(AJ22="",0,AJ22*'Demo and Services'!EV13),IF(AJ23="",0,AJ23*'Demo and Services'!EV14),IF(AJ24="",0,AJ24*'Demo and Services'!EV15),IF(AJ25="",0,AJ25*'Demo and Services'!EV16),IF(AJ26="",0,AJ26*'Demo and Services'!EV17),IF(AJ27="",0,AJ27*'Demo and Services'!EV18),IF(AJ28="",0,AJ28*'Demo and Services'!EV19),IF(AJ29="",0,AJ29*'Demo and Services'!EV20)),0),"")))</f>
        <v/>
      </c>
      <c r="I218" s="317"/>
      <c r="J218" s="316" t="str">
        <f>IF($D$5="Program Budget",ROUND('Demo and Services'!EV21*AJ9,0),IF(AND($D$5="Staff Salary",$D$7="Total"),ROUND(SUM('Demo and Services'!EV21:EV32)*AJ30,0),IF(AND($D$5="Staff Salary",$D$7="Individual"),ROUND(SUM(IF(AJ18="",0,AJ18*'Demo and Services'!EV21),IF(AJ19="",0,AJ19*'Demo and Services'!EV22),IF(AJ20="",0,AJ20*'Demo and Services'!EV23),IF(AJ21="",0,AJ21*'Demo and Services'!EV24),IF(AJ22="",0,AJ22*'Demo and Services'!EV25),IF(AJ23="",0,AJ23*'Demo and Services'!EV26),IF(AJ24="",0,AJ24*'Demo and Services'!EV27),IF(AJ25="",0,AJ25*'Demo and Services'!EV28),IF(AJ26="",0,AJ26*'Demo and Services'!EV29),IF(AJ27="",0,AJ27*'Demo and Services'!EV30),IF(AJ28="",0,AJ28*'Demo and Services'!EV31),IF(AJ29="",0,AJ29*'Demo and Services'!EV32)),0),"")))</f>
        <v/>
      </c>
      <c r="K218" s="316"/>
      <c r="L218" s="448"/>
      <c r="M218" s="316" t="str">
        <f>IF($D$5="Program Budget",ROUND('Demo and Services'!EV33*AJ9,0),IF(AND($D$5="Staff Salary",$D$7="Total"),ROUND(SUM('Demo and Services'!EV33:EV44)*AJ30,0),IF(AND($D$5="Staff Salary",$D$7="Individual"),ROUND(SUM(IF(AJ18="",0,AJ18*'Demo and Services'!EV33),IF(AJ19="",0,AJ19*'Demo and Services'!EV34),IF(AJ20="",0,AJ20*'Demo and Services'!EV35),IF(AJ21="",0,AJ21*'Demo and Services'!EV36),IF(AJ22="",0,AJ22*'Demo and Services'!EV37),IF(AJ23="",0,AJ23*'Demo and Services'!EV38),IF(AJ24="",0,AJ24*'Demo and Services'!EV39),IF(AJ25="",0,AJ25*'Demo and Services'!EV40),IF(AJ26="",0,AJ26*'Demo and Services'!EV41),IF(AJ27="",0,AJ27*'Demo and Services'!EV42),IF(AJ28="",0,AJ28*'Demo and Services'!EV43),IF(AJ29="",0,AJ29*'Demo and Services'!EV44)),0),"")))</f>
        <v/>
      </c>
      <c r="N218" s="316"/>
      <c r="O218" s="316"/>
      <c r="P218" s="316" t="str">
        <f>IF($D$5="Program Budget",ROUND('Demo and Services'!EV45*AJ9,0),IF(AND($D$5="Staff Salary",$D$7="Total"),ROUND(SUM('Demo and Services'!EV45:EV56)*AJ30,0),IF(AND($D$5="Staff Salary",$D$7="Individual"),ROUND(SUM(IF(AJ18="",0,AJ18*'Demo and Services'!EV45),IF(AJ19="",0,AJ19*'Demo and Services'!EV46),IF(AJ20="",0,AJ20*'Demo and Services'!EV47),IF(AJ21="",0,AJ21*'Demo and Services'!EV48),IF(AJ22="",0,AJ22*'Demo and Services'!EV49),IF(AJ23="",0,AJ23*'Demo and Services'!EV50),IF(AJ24="",0,AJ24*'Demo and Services'!EV51),IF(AJ25="",0,AJ25*'Demo and Services'!EV52),IF(AJ26="",0,AJ26*'Demo and Services'!EV53),IF(AJ27="",0,AJ27*'Demo and Services'!EV54),IF(AJ28="",0,AJ28*'Demo and Services'!EV55),IF(AJ29="",0,AJ29*'Demo and Services'!EV56)),0),"")))</f>
        <v/>
      </c>
      <c r="Q218" s="316"/>
      <c r="R218" s="473"/>
      <c r="S218" s="377">
        <f>COUNTIFS('Demo and Services'!$A$9:$A$19,"Period 5 (October – December 2021)",'Demo and Services'!$EV$9:$EV$19,"&lt;&gt;")</f>
        <v>0</v>
      </c>
      <c r="T218" s="377"/>
      <c r="U218" s="449"/>
      <c r="V218" s="378">
        <f>COUNTIFS('Demo and Services'!$A$9:$A$19,"Period 6 (January – March 2022)",'Demo and Services'!$EV$9:$EV$19,"&lt;&gt;")</f>
        <v>0</v>
      </c>
      <c r="W218" s="378"/>
      <c r="X218" s="444"/>
      <c r="Y218" s="378">
        <f>COUNTIFS('Demo and Services'!$A$9:$A$19,"Period 7 (April – June 2022)",'Demo and Services'!$EV$9:$EV$19,"&lt;&gt;")</f>
        <v>0</v>
      </c>
      <c r="Z218" s="378"/>
      <c r="AA218" s="378"/>
      <c r="AB218" s="445">
        <f>COUNTIFS('Demo and Services'!$A$9:$A$19,"Period 8 (July – September 2022)",'Demo and Services'!$EV$9:$EV$19,"&lt;&gt;")</f>
        <v>0</v>
      </c>
      <c r="AC218" s="445"/>
      <c r="AD218" s="446"/>
      <c r="CI218"/>
      <c r="CJ218"/>
      <c r="CK218"/>
      <c r="CL218"/>
      <c r="CM218"/>
    </row>
    <row r="219" spans="1:91" s="2" customFormat="1" outlineLevel="1" x14ac:dyDescent="0.35">
      <c r="A219" s="68"/>
      <c r="B219" s="447" t="s">
        <v>129</v>
      </c>
      <c r="C219" s="493"/>
      <c r="D219" s="493"/>
      <c r="E219" s="493"/>
      <c r="F219" s="493"/>
      <c r="G219" s="494"/>
      <c r="H219" s="316" t="str">
        <f>IF($D$5="Program Budget",ROUND('Demo and Services'!EW9*AJ9,0),IF(AND($D$5="Staff Salary",$D$7="Total"),ROUND(SUM('Demo and Services'!EW9:EW20)*AJ30,0),IF(AND($D$5="Staff Salary",$D$7="Individual"),ROUND(SUM(IF(AJ18="",0,AJ18*'Demo and Services'!EW9),IF(AJ19="",0,AJ19*'Demo and Services'!EW10),IF(AJ20="",0,AJ20*'Demo and Services'!EW11),IF(AJ21="",0,AJ21*'Demo and Services'!EW12),IF(AJ22="",0,AJ22*'Demo and Services'!EW13),IF(AJ23="",0,AJ23*'Demo and Services'!EW14),IF(AJ24="",0,AJ24*'Demo and Services'!EW15),IF(AJ25="",0,AJ25*'Demo and Services'!EW16),IF(AJ26="",0,AJ26*'Demo and Services'!EW17),IF(AJ27="",0,AJ27*'Demo and Services'!EW18),IF(AJ28="",0,AJ28*'Demo and Services'!EW19),IF(AJ29="",0,AJ29*'Demo and Services'!EW20)),0),"")))</f>
        <v/>
      </c>
      <c r="I219" s="317"/>
      <c r="J219" s="316" t="str">
        <f>IF($D$5="Program Budget",ROUND('Demo and Services'!EW21*AJ9,0),IF(AND($D$5="Staff Salary",$D$7="Total"),ROUND(SUM('Demo and Services'!EW21:EW32)*AJ30,0),IF(AND($D$5="Staff Salary",$D$7="Individual"),ROUND(SUM(IF(AJ18="",0,AJ18*'Demo and Services'!EW21),IF(AJ19="",0,AJ19*'Demo and Services'!EW22),IF(AJ20="",0,AJ20*'Demo and Services'!EW23),IF(AJ21="",0,AJ21*'Demo and Services'!EW24),IF(AJ22="",0,AJ22*'Demo and Services'!EW25),IF(AJ23="",0,AJ23*'Demo and Services'!EW26),IF(AJ24="",0,AJ24*'Demo and Services'!EW27),IF(AJ25="",0,AJ25*'Demo and Services'!EW28),IF(AJ26="",0,AJ26*'Demo and Services'!EW29),IF(AJ27="",0,AJ27*'Demo and Services'!EW30),IF(AJ28="",0,AJ28*'Demo and Services'!EW31),IF(AJ29="",0,AJ29*'Demo and Services'!EW32)),0),"")))</f>
        <v/>
      </c>
      <c r="K219" s="316"/>
      <c r="L219" s="448"/>
      <c r="M219" s="316" t="str">
        <f>IF($D$5="Program Budget",ROUND('Demo and Services'!EW33*AJ9,0),IF(AND($D$5="Staff Salary",$D$7="Total"),ROUND(SUM('Demo and Services'!EW33:EW44)*AJ30,0),IF(AND($D$5="Staff Salary",$D$7="Individual"),ROUND(SUM(IF(AJ18="",0,AJ18*'Demo and Services'!EW33),IF(AJ19="",0,AJ19*'Demo and Services'!EW34),IF(AJ20="",0,AJ20*'Demo and Services'!EW35),IF(AJ21="",0,AJ21*'Demo and Services'!EW36),IF(AJ22="",0,AJ22*'Demo and Services'!EW37),IF(AJ23="",0,AJ23*'Demo and Services'!EW38),IF(AJ24="",0,AJ24*'Demo and Services'!EW39),IF(AJ25="",0,AJ25*'Demo and Services'!EW40),IF(AJ26="",0,AJ26*'Demo and Services'!EW41),IF(AJ27="",0,AJ27*'Demo and Services'!EW42),IF(AJ28="",0,AJ28*'Demo and Services'!EW43),IF(AJ29="",0,AJ29*'Demo and Services'!EW44)),0),"")))</f>
        <v/>
      </c>
      <c r="N219" s="316"/>
      <c r="O219" s="316"/>
      <c r="P219" s="316" t="str">
        <f>IF($D$5="Program Budget",ROUND('Demo and Services'!EW45*AJ9,0),IF(AND($D$5="Staff Salary",$D$7="Total"),ROUND(SUM('Demo and Services'!EW45:EW56)*AJ30,0),IF(AND($D$5="Staff Salary",$D$7="Individual"),ROUND(SUM(IF(AJ18="",0,AJ18*'Demo and Services'!EW45),IF(AJ19="",0,AJ19*'Demo and Services'!EW46),IF(AJ20="",0,AJ20*'Demo and Services'!EW47),IF(AJ21="",0,AJ21*'Demo and Services'!EW48),IF(AJ22="",0,AJ22*'Demo and Services'!EW49),IF(AJ23="",0,AJ23*'Demo and Services'!EW50),IF(AJ24="",0,AJ24*'Demo and Services'!EW51),IF(AJ25="",0,AJ25*'Demo and Services'!EW52),IF(AJ26="",0,AJ26*'Demo and Services'!EW53),IF(AJ27="",0,AJ27*'Demo and Services'!EW54),IF(AJ28="",0,AJ28*'Demo and Services'!EW55),IF(AJ29="",0,AJ29*'Demo and Services'!EW56)),0),"")))</f>
        <v/>
      </c>
      <c r="Q219" s="316"/>
      <c r="R219" s="473"/>
      <c r="S219" s="377">
        <f>COUNTIFS('Demo and Services'!$A$9:$A$19,"Period 5 (October – December 2021)",'Demo and Services'!$EW$9:$EW$19,"&lt;&gt;")</f>
        <v>0</v>
      </c>
      <c r="T219" s="377"/>
      <c r="U219" s="449"/>
      <c r="V219" s="378">
        <f>COUNTIFS('Demo and Services'!$A$9:$A$19,"Period 6 (January – March 2022)",'Demo and Services'!$EW$9:$EW$19,"&lt;&gt;")</f>
        <v>0</v>
      </c>
      <c r="W219" s="378"/>
      <c r="X219" s="444"/>
      <c r="Y219" s="378">
        <f>COUNTIFS('Demo and Services'!$A$9:$A$19,"Period 7 (April – June 2022)",'Demo and Services'!$EW$9:$EW$19,"&lt;&gt;")</f>
        <v>0</v>
      </c>
      <c r="Z219" s="378"/>
      <c r="AA219" s="378"/>
      <c r="AB219" s="445">
        <f>COUNTIFS('Demo and Services'!$A$9:$A$19,"Period 8 (July – September 2022)",'Demo and Services'!$EW$9:$EW$19,"&lt;&gt;")</f>
        <v>0</v>
      </c>
      <c r="AC219" s="445"/>
      <c r="AD219" s="446"/>
      <c r="CI219"/>
      <c r="CJ219"/>
      <c r="CK219"/>
      <c r="CL219"/>
      <c r="CM219"/>
    </row>
    <row r="220" spans="1:91" s="2" customFormat="1" outlineLevel="1" x14ac:dyDescent="0.35">
      <c r="A220" s="68"/>
      <c r="B220" s="447" t="s">
        <v>130</v>
      </c>
      <c r="C220" s="493"/>
      <c r="D220" s="493"/>
      <c r="E220" s="493"/>
      <c r="F220" s="493"/>
      <c r="G220" s="494"/>
      <c r="H220" s="209"/>
      <c r="I220" s="210">
        <f>SUM(H221:H223)</f>
        <v>0</v>
      </c>
      <c r="J220" s="211"/>
      <c r="K220" s="162"/>
      <c r="L220" s="210">
        <f>SUM(J221:K223)</f>
        <v>0</v>
      </c>
      <c r="M220" s="166"/>
      <c r="N220" s="162"/>
      <c r="O220" s="210">
        <f>SUM(M221:N223)</f>
        <v>0</v>
      </c>
      <c r="P220" s="211"/>
      <c r="Q220" s="162"/>
      <c r="R220" s="210">
        <f>SUM(P221:Q223)</f>
        <v>0</v>
      </c>
      <c r="S220" s="166"/>
      <c r="T220" s="162"/>
      <c r="U220" s="213">
        <f>SUM(S221:T223)</f>
        <v>0</v>
      </c>
      <c r="V220" s="166"/>
      <c r="W220" s="162"/>
      <c r="X220" s="213">
        <f>SUM(V221:W223)</f>
        <v>0</v>
      </c>
      <c r="Y220" s="166"/>
      <c r="Z220" s="162"/>
      <c r="AA220" s="213">
        <f>SUM(Y221:Z223)</f>
        <v>0</v>
      </c>
      <c r="AB220" s="211"/>
      <c r="AC220" s="162"/>
      <c r="AD220" s="214">
        <f>SUM(AB221:AC223)</f>
        <v>0</v>
      </c>
      <c r="AE220" s="81"/>
      <c r="CI220"/>
      <c r="CJ220"/>
      <c r="CK220"/>
      <c r="CL220"/>
      <c r="CM220"/>
    </row>
    <row r="221" spans="1:91" s="2" customFormat="1" outlineLevel="1" x14ac:dyDescent="0.35">
      <c r="A221" s="68"/>
      <c r="B221" s="602" t="str">
        <f>'Demo and Services'!EX8</f>
        <v xml:space="preserve">Please Specify: </v>
      </c>
      <c r="C221" s="500"/>
      <c r="D221" s="500"/>
      <c r="E221" s="500"/>
      <c r="F221" s="500"/>
      <c r="G221" s="501"/>
      <c r="H221" s="215" t="str">
        <f>IF($D$5="Program Budget",ROUND('Demo and Services'!EX9*AJ9,0),IF(AND($D$5="Staff Salary",$D$7="Total"),ROUND(SUM('Demo and Services'!EX9:EX20)*AJ30,0),IF(AND($D$5="Staff Salary",$D$7="Individual"),ROUND(SUM(IF(AJ18="",0,AJ18*'Demo and Services'!EX9),IF(AJ19="",0,AJ19*'Demo and Services'!EX10),IF(AJ20="",0,AJ20*'Demo and Services'!EX11),IF(AJ21="",0,AJ21*'Demo and Services'!EX12),IF(AJ22="",0,AJ22*'Demo and Services'!EX13),IF(AJ23="",0,AJ23*'Demo and Services'!EX14),IF(AJ24="",0,AJ24*'Demo and Services'!EX15),IF(AJ25="",0,AJ25*'Demo and Services'!EX16),IF(AJ26="",0,AJ26*'Demo and Services'!EX17),IF(AJ27="",0,AJ27*'Demo and Services'!EX18),IF(AJ28="",0,AJ28*'Demo and Services'!EX19),IF(AJ29="",0,AJ29*'Demo and Services'!EX20)),0),"")))</f>
        <v/>
      </c>
      <c r="I221" s="157"/>
      <c r="J221" s="316" t="str">
        <f>IF($D$5="Program Budget",ROUND('Demo and Services'!EX21*AJ9,0),IF(AND($D$5="Staff Salary",$D$7="Total"),ROUND(SUM('Demo and Services'!EX21:EX32)*AJ30,0),IF(AND($D$5="Staff Salary",$D$7="Individual"),ROUND(SUM(IF(AJ18="",0,AJ18*'Demo and Services'!EX21),IF(AJ19="",0,AJ19*'Demo and Services'!EX22),IF(AJ20="",0,AJ20*'Demo and Services'!EX23),IF(AJ21="",0,AJ21*'Demo and Services'!EX24),IF(AJ22="",0,AJ22*'Demo and Services'!EX25),IF(AJ23="",0,AJ23*'Demo and Services'!EX26),IF(AJ24="",0,AJ24*'Demo and Services'!EX27),IF(AJ25="",0,AJ25*'Demo and Services'!EX28),IF(AJ26="",0,AJ26*'Demo and Services'!EX29),IF(AJ27="",0,AJ27*'Demo and Services'!EX30),IF(AJ28="",0,AJ28*'Demo and Services'!EX31),IF(AJ29="",0,AJ29*'Demo and Services'!EX32)),0),"")))</f>
        <v/>
      </c>
      <c r="K221" s="316"/>
      <c r="L221" s="157"/>
      <c r="M221" s="502" t="str">
        <f>IF($D$5="Program Budget",ROUND('Demo and Services'!EX33*AJ9,0),IF(AND($D$5="Staff Salary",$D$7="Total"),ROUND(SUM('Demo and Services'!EX33:EX44)*AJ30,0),IF(AND($D$5="Staff Salary",$D$7="Individual"),ROUND(SUM(IF(AJ18="",0,AJ18*'Demo and Services'!EX33),IF(AJ19="",0,AJ19*'Demo and Services'!EX34),IF(AJ20="",0,AJ20*'Demo and Services'!EX35),IF(AJ21="",0,AJ21*'Demo and Services'!EX36),IF(AJ22="",0,AJ22*'Demo and Services'!EX37),IF(AJ23="",0,AJ23*'Demo and Services'!EX38),IF(AJ24="",0,AJ24*'Demo and Services'!EX39),IF(AJ25="",0,AJ25*'Demo and Services'!EX40),IF(AJ26="",0,AJ26*'Demo and Services'!EX41),IF(AJ27="",0,AJ27*'Demo and Services'!EX42),IF(AJ28="",0,AJ28*'Demo and Services'!EX43),IF(AJ29="",0,AJ29*'Demo and Services'!EX44)),0),"")))</f>
        <v/>
      </c>
      <c r="N221" s="502"/>
      <c r="O221" s="157"/>
      <c r="P221" s="502" t="str">
        <f>IF($D$5="Program Budget",ROUND('Demo and Services'!EX45*AJ9,0),IF(AND($D$5="Staff Salary",$D$7="Total"),ROUND(SUM('Demo and Services'!EX45:EX56)*AJ30,0),IF(AND($D$5="Staff Salary",$D$7="Individual"),ROUND(SUM(IF(AJ18="",0,AJ18*'Demo and Services'!EX45),IF(AJ19="",0,AJ19*'Demo and Services'!EX46),IF(AJ20="",0,AJ20*'Demo and Services'!EX47),IF(AJ21="",0,AJ21*'Demo and Services'!EX48),IF(AJ22="",0,AJ22*'Demo and Services'!EX49),IF(AJ23="",0,AJ23*'Demo and Services'!EX50),IF(AJ24="",0,AJ24*'Demo and Services'!EX51),IF(AJ25="",0,AJ25*'Demo and Services'!EX52),IF(AJ26="",0,AJ26*'Demo and Services'!EX53),IF(AJ27="",0,AJ27*'Demo and Services'!EX54),IF(AJ28="",0,AJ28*'Demo and Services'!EX55),IF(AJ29="",0,AJ29*'Demo and Services'!EX56)),0),"")))</f>
        <v/>
      </c>
      <c r="Q221" s="502"/>
      <c r="R221" s="160"/>
      <c r="S221" s="495">
        <f>COUNTIFS('Demo and Services'!$A$9:$A$19,"Period 5 (October – December 2021)",'Demo and Services'!$EX$9:$EX$19,"&lt;&gt;")</f>
        <v>0</v>
      </c>
      <c r="T221" s="496"/>
      <c r="U221" s="160"/>
      <c r="V221" s="497">
        <f>COUNTIFS('Demo and Services'!$A$9:$A$19,"Period 6 (January – March 2022)",'Demo and Services'!$EX$9:$EX$19,"&lt;&gt;")</f>
        <v>0</v>
      </c>
      <c r="W221" s="497"/>
      <c r="X221" s="160"/>
      <c r="Y221" s="498">
        <f>COUNTIFS('Demo and Services'!$A$9:$A$19,"Period 7 (April – June 2022)",'Demo and Services'!$EX$9:$EX$19,"&lt;&gt;")</f>
        <v>0</v>
      </c>
      <c r="Z221" s="498"/>
      <c r="AA221" s="162"/>
      <c r="AB221" s="498">
        <f>COUNTIFS('Demo and Services'!$A$9:$A$19,"Period 8 (July – September 2022)",'Demo and Services'!$EX$9:$EX$19,"&lt;&gt;")</f>
        <v>0</v>
      </c>
      <c r="AC221" s="498"/>
      <c r="AD221" s="158"/>
      <c r="AE221" s="81"/>
      <c r="CI221"/>
      <c r="CJ221"/>
      <c r="CK221"/>
      <c r="CL221"/>
      <c r="CM221"/>
    </row>
    <row r="222" spans="1:91" s="2" customFormat="1" outlineLevel="1" x14ac:dyDescent="0.35">
      <c r="A222" s="68"/>
      <c r="B222" s="602" t="str">
        <f>'Demo and Services'!EY8</f>
        <v xml:space="preserve">Please Specify: </v>
      </c>
      <c r="C222" s="500"/>
      <c r="D222" s="500"/>
      <c r="E222" s="500"/>
      <c r="F222" s="500"/>
      <c r="G222" s="501"/>
      <c r="H222" s="215" t="str">
        <f>IF($D$5="Program Budget",ROUND('Demo and Services'!EY9*AJ9,0),IF(AND($D$5="Staff Salary",$D$7="Total"),ROUND(SUM('Demo and Services'!EY9:EY20)*AJ30,0),IF(AND($D$5="Staff Salary",$D$7="Individual"),ROUND(SUM(IF(AJ18="",0,AJ18*'Demo and Services'!EY9),IF(AJ19="",0,AJ19*'Demo and Services'!EY10),IF(AJ20="",0,AJ20*'Demo and Services'!EY11),IF(AJ21="",0,AJ21*'Demo and Services'!EY12),IF(AJ22="",0,AJ22*'Demo and Services'!EY13),IF(AJ23="",0,AJ23*'Demo and Services'!EY14),IF(AJ24="",0,AJ24*'Demo and Services'!EY15),IF(AJ25="",0,AJ25*'Demo and Services'!EY16),IF(AJ26="",0,AJ26*'Demo and Services'!EY17),IF(AJ27="",0,AJ27*'Demo and Services'!EY18),IF(AJ28="",0,AJ28*'Demo and Services'!EY19),IF(AJ29="",0,AJ29*'Demo and Services'!EY20)),0),"")))</f>
        <v/>
      </c>
      <c r="I222" s="157"/>
      <c r="J222" s="316" t="str">
        <f>IF($D$5="Program Budget",ROUND('Demo and Services'!EY21*AJ9,0),IF(AND($D$5="Staff Salary",$D$7="Total"),ROUND(SUM('Demo and Services'!EY21:EY32)*AJ30,0),IF(AND($D$5="Staff Salary",$D$7="Individual"),ROUND(SUM(IF(AJ18="",0,AJ18*'Demo and Services'!EY21),IF(AJ19="",0,AJ19*'Demo and Services'!EY22),IF(AJ20="",0,AJ20*'Demo and Services'!EY23),IF(AJ21="",0,AJ21*'Demo and Services'!EY24),IF(AJ22="",0,AJ22*'Demo and Services'!EY25),IF(AJ23="",0,AJ23*'Demo and Services'!EY26),IF(AJ24="",0,AJ24*'Demo and Services'!EY27),IF(AJ25="",0,AJ25*'Demo and Services'!EY28),IF(AJ26="",0,AJ26*'Demo and Services'!EY29),IF(AJ27="",0,AJ27*'Demo and Services'!EY30),IF(AJ28="",0,AJ28*'Demo and Services'!EY31),IF(AJ29="",0,AJ29*'Demo and Services'!EY32)),0),"")))</f>
        <v/>
      </c>
      <c r="K222" s="316"/>
      <c r="L222" s="157"/>
      <c r="M222" s="502" t="str">
        <f>IF($D$5="Program Budget",ROUND('Demo and Services'!EY33*AJ9,0),IF(AND($D$5="Staff Salary",$D$7="Total"),ROUND(SUM('Demo and Services'!EY33:EY44)*AJ30,0),IF(AND($D$5="Staff Salary",$D$7="Individual"),ROUND(SUM(IF(AJ18="",0,AJ18*'Demo and Services'!EY33),IF(AJ19="",0,AJ19*'Demo and Services'!EY34),IF(AJ20="",0,AJ20*'Demo and Services'!EY35),IF(AJ21="",0,AJ21*'Demo and Services'!EY36),IF(AJ22="",0,AJ22*'Demo and Services'!EY37),IF(AJ23="",0,AJ23*'Demo and Services'!EY38),IF(AJ24="",0,AJ24*'Demo and Services'!EY39),IF(AJ25="",0,AJ25*'Demo and Services'!EY40),IF(AJ26="",0,AJ26*'Demo and Services'!EY41),IF(AJ27="",0,AJ27*'Demo and Services'!EY42),IF(AJ28="",0,AJ28*'Demo and Services'!EY43),IF(AJ29="",0,AJ29*'Demo and Services'!EY44)),0),"")))</f>
        <v/>
      </c>
      <c r="N222" s="502"/>
      <c r="O222" s="157"/>
      <c r="P222" s="502" t="str">
        <f>IF($D$5="Program Budget",ROUND('Demo and Services'!EY45*AJ9,0),IF(AND($D$5="Staff Salary",$D$7="Total"),ROUND(SUM('Demo and Services'!EY45:EY56)*AJ30,0),IF(AND($D$5="Staff Salary",$D$7="Individual"),ROUND(SUM(IF(AJ18="",0,AJ18*'Demo and Services'!EY45),IF(AJ19="",0,AJ19*'Demo and Services'!EY46),IF(AJ20="",0,AJ20*'Demo and Services'!EY47),IF(AJ21="",0,AJ21*'Demo and Services'!EY48),IF(AJ22="",0,AJ22*'Demo and Services'!EY49),IF(AJ23="",0,AJ23*'Demo and Services'!EY50),IF(AJ24="",0,AJ24*'Demo and Services'!EY51),IF(AJ25="",0,AJ25*'Demo and Services'!EY52),IF(AJ26="",0,AJ26*'Demo and Services'!EY53),IF(AJ27="",0,AJ27*'Demo and Services'!EY54),IF(AJ28="",0,AJ28*'Demo and Services'!EY55),IF(AJ29="",0,AJ29*'Demo and Services'!EY56)),0),"")))</f>
        <v/>
      </c>
      <c r="Q222" s="502"/>
      <c r="R222" s="160"/>
      <c r="S222" s="495">
        <f>COUNTIFS('Demo and Services'!$A$9:$A$19,"Period 5 (October – December 2021)",'Demo and Services'!$EY$9:$EY$19,"&lt;&gt;")</f>
        <v>0</v>
      </c>
      <c r="T222" s="496"/>
      <c r="U222" s="160"/>
      <c r="V222" s="497">
        <f>COUNTIFS('Demo and Services'!$A$9:$A$19,"Period 6 (January – March 2022)",'Demo and Services'!$EY$9:$EY$19,"&lt;&gt;")</f>
        <v>0</v>
      </c>
      <c r="W222" s="497"/>
      <c r="X222" s="160"/>
      <c r="Y222" s="498">
        <f>COUNTIFS('Demo and Services'!$A$9:$A$19,"Period 7 (April – June 2022)",'Demo and Services'!$EY$9:$EY$19,"&lt;&gt;")</f>
        <v>0</v>
      </c>
      <c r="Z222" s="498"/>
      <c r="AA222" s="160"/>
      <c r="AB222" s="498">
        <f>COUNTIFS('Demo and Services'!$A$9:$A$19,"Period 8 (July – September 2022)",'Demo and Services'!$EY$9:$EY$19,"&lt;&gt;")</f>
        <v>0</v>
      </c>
      <c r="AC222" s="498"/>
      <c r="AD222" s="158"/>
      <c r="AE222" s="81"/>
      <c r="CI222"/>
      <c r="CJ222"/>
      <c r="CK222"/>
      <c r="CL222"/>
      <c r="CM222"/>
    </row>
    <row r="223" spans="1:91" s="2" customFormat="1" outlineLevel="1" x14ac:dyDescent="0.35">
      <c r="A223" s="68"/>
      <c r="B223" s="602" t="str">
        <f>'Demo and Services'!EZ8</f>
        <v>Please Specify:</v>
      </c>
      <c r="C223" s="500"/>
      <c r="D223" s="500"/>
      <c r="E223" s="500"/>
      <c r="F223" s="500"/>
      <c r="G223" s="501"/>
      <c r="H223" s="215" t="str">
        <f>IF($D$5="Program Budget",ROUND('Demo and Services'!EZ9*AJ9,0),IF(AND($D$5="Staff Salary",$D$7="Total"),ROUND(SUM('Demo and Services'!EZ9:EZ20)*AJ30,0),IF(AND($D$5="Staff Salary",$D$7="Individual"),ROUND(SUM(IF(AJ18="",0,AJ18*'Demo and Services'!EZ9),IF(AJ19="",0,AJ19*'Demo and Services'!EZ10),IF(AJ20="",0,AJ20*'Demo and Services'!EZ11),IF(AJ21="",0,AJ21*'Demo and Services'!EZ12),IF(AJ22="",0,AJ22*'Demo and Services'!EZ13),IF(AJ23="",0,AJ23*'Demo and Services'!EZ14),IF(AJ24="",0,AJ24*'Demo and Services'!EZ15),IF(AJ25="",0,AJ25*'Demo and Services'!EZ16),IF(AJ26="",0,AJ26*'Demo and Services'!EZ17),IF(AJ27="",0,AJ27*'Demo and Services'!EZ18),IF(AJ28="",0,AJ28*'Demo and Services'!EZ19),IF(AJ29="",0,AJ29*'Demo and Services'!EZ20)),0),"")))</f>
        <v/>
      </c>
      <c r="I223" s="157"/>
      <c r="J223" s="316" t="str">
        <f>IF($D$5="Program Budget",ROUND('Demo and Services'!EZ21*AJ9,0),IF(AND($D$5="Staff Salary",$D$7="Total"),ROUND(SUM('Demo and Services'!EZ21:EZ32)*AJ30,0),IF(AND($D$5="Staff Salary",$D$7="Individual"),ROUND(SUM(IF(AJ18="",0,AJ18*'Demo and Services'!EZ21),IF(AJ19="",0,AJ19*'Demo and Services'!EZ22),IF(AJ20="",0,AJ20*'Demo and Services'!EZ23),IF(AJ21="",0,AJ21*'Demo and Services'!EZ24),IF(AJ22="",0,AJ22*'Demo and Services'!EZ25),IF(AJ23="",0,AJ23*'Demo and Services'!EZ26),IF(AJ24="",0,AJ24*'Demo and Services'!EZ27),IF(AJ25="",0,AJ25*'Demo and Services'!EZ28),IF(AJ26="",0,AJ26*'Demo and Services'!EZ29),IF(AJ27="",0,AJ27*'Demo and Services'!EZ30),IF(AJ28="",0,AJ28*'Demo and Services'!EZ31),IF(AJ29="",0,AJ29*'Demo and Services'!EZ32)),0),"")))</f>
        <v/>
      </c>
      <c r="K223" s="316"/>
      <c r="L223" s="157"/>
      <c r="M223" s="502" t="str">
        <f>IF($D$5="Program Budget",ROUND('Demo and Services'!EZ33*AJ9,0),IF(AND($D$5="Staff Salary",$D$7="Total"),ROUND(SUM('Demo and Services'!EZ33:EZ44)*AJ30,0),IF(AND($D$5="Staff Salary",$D$7="Individual"),ROUND(SUM(IF(AJ18="",0,AJ18*'Demo and Services'!EZ33),IF(AJ19="",0,AJ19*'Demo and Services'!EZ34),IF(AJ20="",0,AJ20*'Demo and Services'!EZ35),IF(AJ21="",0,AJ21*'Demo and Services'!EZ36),IF(AJ22="",0,AJ22*'Demo and Services'!EZ37),IF(AJ23="",0,AJ23*'Demo and Services'!EZ38),IF(AJ24="",0,AJ24*'Demo and Services'!EZ39),IF(AJ25="",0,AJ25*'Demo and Services'!EZ40),IF(AJ26="",0,AJ26*'Demo and Services'!EZ41),IF(AJ27="",0,AJ27*'Demo and Services'!EZ42),IF(AJ28="",0,AJ28*'Demo and Services'!EZ43),IF(AJ29="",0,AJ29*'Demo and Services'!EZ44)),0),"")))</f>
        <v/>
      </c>
      <c r="N223" s="502"/>
      <c r="O223" s="157"/>
      <c r="P223" s="502" t="str">
        <f>IF($D$5="Program Budget",ROUND('Demo and Services'!EZ45*AJ9,0),IF(AND($D$5="Staff Salary",$D$7="Total"),ROUND(SUM('Demo and Services'!EZ45:EZ56)*AJ30,0),IF(AND($D$5="Staff Salary",$D$7="Individual"),ROUND(SUM(IF(AJ18="",0,AJ18*'Demo and Services'!EZ45),IF(AJ19="",0,AJ19*'Demo and Services'!EZ46),IF(AJ20="",0,AJ20*'Demo and Services'!EZ47),IF(AJ21="",0,AJ21*'Demo and Services'!EZ48),IF(AJ22="",0,AJ22*'Demo and Services'!EZ49),IF(AJ23="",0,AJ23*'Demo and Services'!EZ50),IF(AJ24="",0,AJ24*'Demo and Services'!EZ51),IF(AJ25="",0,AJ25*'Demo and Services'!EZ52),IF(AJ26="",0,AJ26*'Demo and Services'!EZ53),IF(AJ27="",0,AJ27*'Demo and Services'!EZ54),IF(AJ28="",0,AJ28*'Demo and Services'!EZ55),IF(AJ29="",0,AJ29*'Demo and Services'!EZ56)),0),"")))</f>
        <v/>
      </c>
      <c r="Q223" s="502"/>
      <c r="R223" s="160"/>
      <c r="S223" s="495">
        <f>COUNTIFS('Demo and Services'!$A$9:$A$19,"Period 5 (October – December 2021)",'Demo and Services'!$EZ$9:$EZ$19,"&lt;&gt;")</f>
        <v>0</v>
      </c>
      <c r="T223" s="496"/>
      <c r="U223" s="160"/>
      <c r="V223" s="497">
        <f>COUNTIFS('Demo and Services'!$A$9:$A$19,"Period 6 (January – March 2022)",'Demo and Services'!$EZ$9:$EZ$19,"&lt;&gt;")</f>
        <v>0</v>
      </c>
      <c r="W223" s="497"/>
      <c r="X223" s="160"/>
      <c r="Y223" s="498">
        <f>COUNTIFS('Demo and Services'!$A$9:$A$19,"Period 7 (April – June 2022)",'Demo and Services'!$EZ$9:$EZ$19,"&lt;&gt;")</f>
        <v>0</v>
      </c>
      <c r="Z223" s="498"/>
      <c r="AA223" s="160"/>
      <c r="AB223" s="498">
        <f>COUNTIFS('Demo and Services'!$A$9:$A$19,"Period 8 (July – September 2022)",'Demo and Services'!$EZ$9:$EZ$19,"&lt;&gt;")</f>
        <v>0</v>
      </c>
      <c r="AC223" s="498"/>
      <c r="AD223" s="158"/>
      <c r="AE223" s="81"/>
      <c r="CI223"/>
      <c r="CJ223"/>
      <c r="CK223"/>
      <c r="CL223"/>
      <c r="CM223"/>
    </row>
    <row r="224" spans="1:91" outlineLevel="1" x14ac:dyDescent="0.35">
      <c r="B224" s="313" t="s">
        <v>70</v>
      </c>
      <c r="C224" s="314"/>
      <c r="D224" s="314"/>
      <c r="E224" s="314"/>
      <c r="F224" s="314"/>
      <c r="G224" s="315"/>
      <c r="H224" s="316" t="str">
        <f>IF($D$5="Program Budget",ROUND('Demo and Services'!FA9*AJ9,0),IF(AND($D$5="Staff Salary",$D$7="Total"),ROUND(SUM('Demo and Services'!FA9:FA20)*AJ30,0),IF(AND($D$5="Staff Salary",$D$7="Individual"),ROUND(SUM(IF(AJ18="",0,AJ18*'Demo and Services'!FA9),IF(AJ19="",0,AJ19*'Demo and Services'!FA10),IF(AJ20="",0,AJ20*'Demo and Services'!FA11),IF(AJ21="",0,AJ21*'Demo and Services'!FA12),IF(AJ22="",0,AJ22*'Demo and Services'!FA13),IF(AJ23="",0,AJ23*'Demo and Services'!FA14),IF(AJ24="",0,AJ24*'Demo and Services'!FA15),IF(AJ25="",0,AJ25*'Demo and Services'!FA16),IF(AJ26="",0,AJ26*'Demo and Services'!FA17),IF(AJ27="",0,AJ27*'Demo and Services'!FA18),IF(AJ28="",0,AJ28*'Demo and Services'!FA19),IF(AJ29="",0,AJ29*'Demo and Services'!FA20)),0),"")))</f>
        <v/>
      </c>
      <c r="I224" s="317"/>
      <c r="J224" s="316" t="str">
        <f>IF($D$5="Program Budget",ROUND('Demo and Services'!FA21*AJ9,0),IF(AND($D$5="Staff Salary",$D$7="Total"),ROUND(SUM('Demo and Services'!FA21:FA32)*AJ30,0),IF(AND($D$5="Staff Salary",$D$7="Individual"),ROUND(SUM(IF(AJ18="",0,AJ18*'Demo and Services'!FA21),IF(AJ19="",0,AJ19*'Demo and Services'!FA22),IF(AJ20="",0,AJ20*'Demo and Services'!FA23),IF(AJ21="",0,AJ21*'Demo and Services'!FA24),IF(AJ22="",0,AJ22*'Demo and Services'!FA25),IF(AJ23="",0,AJ23*'Demo and Services'!FA26),IF(AJ24="",0,AJ24*'Demo and Services'!FA27),IF(AJ25="",0,AJ25*'Demo and Services'!FA28),IF(AJ26="",0,AJ26*'Demo and Services'!FA29),IF(AJ27="",0,AJ27*'Demo and Services'!FA30),IF(AJ28="",0,AJ28*'Demo and Services'!FA31),IF(AJ29="",0,AJ29*'Demo and Services'!FA32)),0),"")))</f>
        <v/>
      </c>
      <c r="K224" s="316"/>
      <c r="L224" s="448"/>
      <c r="M224" s="316" t="str">
        <f>IF($D$5="Program Budget",ROUND('Demo and Services'!FA33*AJ9,0),IF(AND($D$5="Staff Salary",$D$7="Total"),ROUND(SUM('Demo and Services'!FA33:FA44)*AJ30,0),IF(AND($D$5="Staff Salary",$D$7="Individual"),ROUND(SUM(IF(AJ18="",0,AJ18*'Demo and Services'!FA33),IF(AJ19="",0,AJ19*'Demo and Services'!FA34),IF(AJ20="",0,AJ20*'Demo and Services'!FA35),IF(AJ21="",0,AJ21*'Demo and Services'!FA36),IF(AJ22="",0,AJ22*'Demo and Services'!FA37),IF(AJ23="",0,AJ23*'Demo and Services'!FA38),IF(AJ24="",0,AJ24*'Demo and Services'!FA39),IF(AJ25="",0,AJ25*'Demo and Services'!FA40),IF(AJ26="",0,AJ26*'Demo and Services'!FA41),IF(AJ27="",0,AJ27*'Demo and Services'!FA42),IF(AJ28="",0,AJ28*'Demo and Services'!FA43),IF(AJ29="",0,AJ29*'Demo and Services'!FA44)),0),"")))</f>
        <v/>
      </c>
      <c r="N224" s="316"/>
      <c r="O224" s="316"/>
      <c r="P224" s="316" t="str">
        <f>IF($D$5="Program Budget",ROUND('Demo and Services'!FA45*AJ9,0),IF(AND($D$5="Staff Salary",$D$7="Total"),ROUND(SUM('Demo and Services'!FA45:FA56)*AJ30,0),IF(AND($D$5="Staff Salary",$D$7="Individual"),ROUND(SUM(IF(AJ18="",0,AJ18*'Demo and Services'!FA45),IF(AJ19="",0,AJ19*'Demo and Services'!FA46),IF(AJ20="",0,AJ20*'Demo and Services'!FA47),IF(AJ21="",0,AJ21*'Demo and Services'!FA48),IF(AJ22="",0,AJ22*'Demo and Services'!FA49),IF(AJ23="",0,AJ23*'Demo and Services'!FA50),IF(AJ24="",0,AJ24*'Demo and Services'!FA51),IF(AJ25="",0,AJ25*'Demo and Services'!FA52),IF(AJ26="",0,AJ26*'Demo and Services'!FA53),IF(AJ27="",0,AJ27*'Demo and Services'!FA54),IF(AJ28="",0,AJ28*'Demo and Services'!FA55),IF(AJ29="",0,AJ29*'Demo and Services'!FA56)),0),"")))</f>
        <v/>
      </c>
      <c r="Q224" s="316"/>
      <c r="R224" s="448"/>
      <c r="S224" s="378" t="e">
        <f>COUNTIFS('Demo and Services'!$A$9:$A$19,"Period 5 (October – December 2021)",'Demo and Services'!#REF!,"&lt;&gt;")</f>
        <v>#REF!</v>
      </c>
      <c r="T224" s="377"/>
      <c r="U224" s="449"/>
      <c r="V224" s="378" t="e">
        <f>COUNTIFS('Demo and Services'!$A$9:$A$19,"Period 6 (January – March 2022)",'Demo and Services'!#REF!,"&lt;&gt;")</f>
        <v>#REF!</v>
      </c>
      <c r="W224" s="378"/>
      <c r="X224" s="444"/>
      <c r="Y224" s="378" t="e">
        <f>COUNTIFS('Demo and Services'!$A$9:$A$19,"Period 7 (April – June 2022)",'Demo and Services'!#REF!,"&lt;&gt;")</f>
        <v>#REF!</v>
      </c>
      <c r="Z224" s="378"/>
      <c r="AA224" s="378"/>
      <c r="AB224" s="445" t="e">
        <f>COUNTIFS('Demo and Services'!$A$9:$A$19,"Period 8 (July – September 2022)",'Demo and Services'!#REF!,"&lt;&gt;")</f>
        <v>#REF!</v>
      </c>
      <c r="AC224" s="445"/>
      <c r="AD224" s="446"/>
      <c r="AE224" s="81"/>
      <c r="AG224" s="2"/>
      <c r="AH224" s="2"/>
      <c r="AI224" s="2"/>
      <c r="AJ224" s="2"/>
      <c r="AK224" s="2"/>
      <c r="AL224" s="2"/>
      <c r="AM224" s="2"/>
      <c r="AN224" s="2"/>
    </row>
    <row r="225" spans="1:40" ht="15" outlineLevel="1" thickBot="1" x14ac:dyDescent="0.4">
      <c r="B225" s="457" t="s">
        <v>71</v>
      </c>
      <c r="C225" s="600"/>
      <c r="D225" s="600"/>
      <c r="E225" s="600"/>
      <c r="F225" s="600"/>
      <c r="G225" s="601"/>
      <c r="H225" s="414" t="str">
        <f>IF($D$5="Program Budget",ROUND('Demo and Services'!FB9*AJ9,0),IF(AND($D$5="Staff Salary",$D$7="Total"),ROUND(SUM('Demo and Services'!FB9:FB20)*AJ30,0),IF(AND($D$5="Staff Salary",$D$7="Individual"),ROUND(SUM(IF(AJ18="",0,AJ18*'Demo and Services'!FB9),IF(AJ19="",0,AJ19*'Demo and Services'!FB10),IF(AJ20="",0,AJ20*'Demo and Services'!FB11),IF(AJ21="",0,AJ21*'Demo and Services'!FB12),IF(AJ22="",0,AJ22*'Demo and Services'!FB13),IF(AJ23="",0,AJ23*'Demo and Services'!FB14),IF(AJ24="",0,AJ24*'Demo and Services'!FB15),IF(AJ25="",0,AJ25*'Demo and Services'!FB16),IF(AJ26="",0,AJ26*'Demo and Services'!FB17),IF(AJ27="",0,AJ27*'Demo and Services'!FB18),IF(AJ28="",0,AJ28*'Demo and Services'!FB19),IF(AJ29="",0,AJ29*'Demo and Services'!FB20)),0),"")))</f>
        <v/>
      </c>
      <c r="I225" s="458"/>
      <c r="J225" s="414" t="str">
        <f>IF($D$5="Program Budget",ROUND('Demo and Services'!FB21*AJ9,0),IF(AND($D$5="Staff Salary",$D$7="Total"),ROUND(SUM('Demo and Services'!FB21:FB32)*AJ30,0),IF(AND($D$5="Staff Salary",$D$7="Individual"),ROUND(SUM(IF(AJ18="",0,AJ18*'Demo and Services'!FB21),IF(AJ19="",0,AJ19*'Demo and Services'!FB22),IF(AJ20="",0,AJ20*'Demo and Services'!FB23),IF(AJ21="",0,AJ21*'Demo and Services'!FB24),IF(AJ22="",0,AJ22*'Demo and Services'!FB25),IF(AJ23="",0,AJ23*'Demo and Services'!FB26),IF(AJ24="",0,AJ24*'Demo and Services'!FB27),IF(AJ25="",0,AJ25*'Demo and Services'!FB28),IF(AJ26="",0,AJ26*'Demo and Services'!FB29),IF(AJ27="",0,AJ27*'Demo and Services'!FB30),IF(AJ28="",0,AJ28*'Demo and Services'!FB31),IF(AJ29="",0,AJ29*'Demo and Services'!FB32)),0),"")))</f>
        <v/>
      </c>
      <c r="K225" s="414"/>
      <c r="L225" s="459"/>
      <c r="M225" s="414" t="str">
        <f>IF($D$5="Program Budget",ROUND('Demo and Services'!FB33*AJ9,0),IF(AND($D$5="Staff Salary",$D$7="Total"),ROUND(SUM('Demo and Services'!FB33:FB44)*AJ30,0),IF(AND($D$5="Staff Salary",$D$7="Individual"),ROUND(SUM(IF(AJ18="",0,AJ18*'Demo and Services'!FB33),IF(AJ19="",0,AJ19*'Demo and Services'!FB34),IF(AJ20="",0,AJ20*'Demo and Services'!FB35),IF(AJ21="",0,AJ21*'Demo and Services'!FB36),IF(AJ22="",0,AJ22*'Demo and Services'!FB37),IF(AJ23="",0,AJ23*'Demo and Services'!FB38),IF(AJ24="",0,AJ24*'Demo and Services'!FB39),IF(AJ25="",0,AJ25*'Demo and Services'!FB40),IF(AJ26="",0,AJ26*'Demo and Services'!FB41),IF(AJ27="",0,AJ27*'Demo and Services'!FB42),IF(AJ28="",0,AJ28*'Demo and Services'!FB43),IF(AJ29="",0,AJ29*'Demo and Services'!FB44)),0),"")))</f>
        <v/>
      </c>
      <c r="N225" s="414"/>
      <c r="O225" s="414"/>
      <c r="P225" s="414" t="str">
        <f>IF($D$5="Program Budget",ROUND('Demo and Services'!FB45*AJ9,0),IF(AND($D$5="Staff Salary",$D$7="Total"),ROUND(SUM('Demo and Services'!FB45:FB56)*AJ30,0),IF(AND($D$5="Staff Salary",$D$7="Individual"),ROUND(SUM(IF(AJ18="",0,AJ18*'Demo and Services'!FB45),IF(AJ19="",0,AJ19*'Demo and Services'!FB46),IF(AJ20="",0,AJ20*'Demo and Services'!FB47),IF(AJ21="",0,AJ21*'Demo and Services'!FB48),IF(AJ22="",0,AJ22*'Demo and Services'!FB49),IF(AJ23="",0,AJ23*'Demo and Services'!FB50),IF(AJ24="",0,AJ24*'Demo and Services'!FB51),IF(AJ25="",0,AJ25*'Demo and Services'!FB52),IF(AJ26="",0,AJ26*'Demo and Services'!FB53),IF(AJ27="",0,AJ27*'Demo and Services'!FB54),IF(AJ28="",0,AJ28*'Demo and Services'!FB55),IF(AJ29="",0,AJ29*'Demo and Services'!FB56)),0),"")))</f>
        <v/>
      </c>
      <c r="Q225" s="414"/>
      <c r="R225" s="459"/>
      <c r="S225" s="416" t="e">
        <f>COUNTIFS('Demo and Services'!$A$9:$A$19,"Period 5 (October – December 2021)",'Demo and Services'!#REF!,"&lt;&gt;")</f>
        <v>#REF!</v>
      </c>
      <c r="T225" s="417"/>
      <c r="U225" s="460"/>
      <c r="V225" s="416" t="e">
        <f>COUNTIFS('Demo and Services'!$A$9:$A$19,"Period 6 (January – March 2022)",'Demo and Services'!#REF!,"&lt;&gt;")</f>
        <v>#REF!</v>
      </c>
      <c r="W225" s="416"/>
      <c r="X225" s="461"/>
      <c r="Y225" s="416" t="e">
        <f>COUNTIFS('Demo and Services'!$A$9:$A$19,"Period 7 (April – June 2022)",'Demo and Services'!#REF!,"&lt;&gt;")</f>
        <v>#REF!</v>
      </c>
      <c r="Z225" s="416"/>
      <c r="AA225" s="416"/>
      <c r="AB225" s="455" t="e">
        <f>COUNTIFS('Demo and Services'!$A$9:$A$19,"Period 8 (July – September 2022)",'Demo and Services'!#REF!,"&lt;&gt;")</f>
        <v>#REF!</v>
      </c>
      <c r="AC225" s="455"/>
      <c r="AD225" s="456"/>
      <c r="AE225" s="81"/>
      <c r="AG225" s="2"/>
      <c r="AH225" s="2"/>
      <c r="AI225" s="2"/>
      <c r="AJ225" s="2"/>
      <c r="AK225" s="2"/>
      <c r="AL225" s="2"/>
      <c r="AM225" s="2"/>
      <c r="AN225" s="2"/>
    </row>
    <row r="226" spans="1:40" ht="15" thickBot="1" x14ac:dyDescent="0.4">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G226" s="2"/>
      <c r="AH226" s="2"/>
      <c r="AI226" s="2"/>
      <c r="AJ226" s="2"/>
      <c r="AK226" s="2"/>
      <c r="AL226" s="2"/>
      <c r="AM226" s="2"/>
      <c r="AN226" s="2"/>
    </row>
    <row r="227" spans="1:40" ht="14.5" customHeight="1" x14ac:dyDescent="0.35">
      <c r="B227" s="582" t="s">
        <v>131</v>
      </c>
      <c r="C227" s="583"/>
      <c r="D227" s="583"/>
      <c r="E227" s="583"/>
      <c r="F227" s="583"/>
      <c r="G227" s="583"/>
      <c r="H227" s="333" t="s">
        <v>2</v>
      </c>
      <c r="I227" s="333"/>
      <c r="J227" s="335" t="s">
        <v>3</v>
      </c>
      <c r="K227" s="335"/>
      <c r="L227" s="335"/>
      <c r="M227" s="335" t="s">
        <v>4</v>
      </c>
      <c r="N227" s="335"/>
      <c r="O227" s="335"/>
      <c r="P227" s="335" t="s">
        <v>5</v>
      </c>
      <c r="Q227" s="335"/>
      <c r="R227" s="336"/>
      <c r="S227" s="333" t="s">
        <v>27</v>
      </c>
      <c r="T227" s="334"/>
      <c r="U227" s="334"/>
      <c r="V227" s="335" t="s">
        <v>28</v>
      </c>
      <c r="W227" s="335"/>
      <c r="X227" s="335"/>
      <c r="Y227" s="335" t="s">
        <v>29</v>
      </c>
      <c r="Z227" s="335"/>
      <c r="AA227" s="335"/>
      <c r="AB227" s="335" t="s">
        <v>30</v>
      </c>
      <c r="AC227" s="335"/>
      <c r="AD227" s="336"/>
      <c r="AG227" s="2"/>
      <c r="AH227" s="2"/>
      <c r="AI227" s="2"/>
      <c r="AJ227" s="2"/>
      <c r="AK227" s="2"/>
      <c r="AL227" s="2"/>
      <c r="AM227" s="2"/>
      <c r="AN227" s="2"/>
    </row>
    <row r="228" spans="1:40" x14ac:dyDescent="0.35">
      <c r="A228" s="68" t="s">
        <v>92</v>
      </c>
      <c r="B228" s="584"/>
      <c r="C228" s="585"/>
      <c r="D228" s="585"/>
      <c r="E228" s="585"/>
      <c r="F228" s="585"/>
      <c r="G228" s="585"/>
      <c r="H228" s="503" t="str">
        <f>IF($D$5="Program Budget",ROUND('Demo and Services'!FC9*AJ9,0),IF(AND($D$5="Staff Salary",$D$7="Total"),ROUND(SUM('Demo and Services'!FC9:FC20)*AJ30,0),IF(AND($D$5="Staff Salary",$D$7="Individual"),ROUND(SUM(IF(AJ18="",0,AJ18*'Demo and Services'!FC9),IF(AJ19="",0,AJ19*'Demo and Services'!FC10),IF(AJ20="",0,AJ20*'Demo and Services'!FC11),IF(AJ21="",0,AJ21*'Demo and Services'!FC12),IF(AJ22="",0,AJ22*'Demo and Services'!FC13),IF(AJ23="",0,AJ23*'Demo and Services'!FC14),IF(AJ24="",0,AJ24*'Demo and Services'!FC15),IF(AJ25="",0,AJ25*'Demo and Services'!FC16),IF(AJ26="",0,AJ26*'Demo and Services'!FC17),IF(AJ27="",0,AJ27*'Demo and Services'!FC18),IF(AJ28="",0,AJ28*'Demo and Services'!FC19),IF(AJ29="",0,AJ29*'Demo and Services'!FC20)),0),"")))</f>
        <v/>
      </c>
      <c r="I228" s="504"/>
      <c r="J228" s="340" t="str">
        <f>IF($D$5="Program Budget",ROUND('Demo and Services'!FC21*AJ9,0),IF(AND($D$5="Staff Salary",$D$7="Total"),ROUND(SUM('Demo and Services'!FC21:FC32)*AJ30,0),IF(AND($D$5="Staff Salary",$D$7="Individual"),ROUND(SUM(IF(AJ18="",0,AJ18*'Demo and Services'!FC21),IF(AJ19="",0,AJ19*'Demo and Services'!FC22),IF(AJ20="",0,AJ20*'Demo and Services'!FC23),IF(AJ21="",0,AJ21*'Demo and Services'!FC24),IF(AJ22="",0,AJ22*'Demo and Services'!FC25),IF(AJ23="",0,AJ23*'Demo and Services'!FC26),IF(AJ24="",0,AJ24*'Demo and Services'!FC27),IF(AJ25="",0,AJ25*'Demo and Services'!FC28),IF(AJ26="",0,AJ26*'Demo and Services'!FC29),IF(AJ27="",0,AJ27*'Demo and Services'!FC30),IF(AJ28="",0,AJ28*'Demo and Services'!FC31),IF(AJ29="",0,AJ29*'Demo and Services'!FC32)),0),"")))</f>
        <v/>
      </c>
      <c r="K228" s="340"/>
      <c r="L228" s="340"/>
      <c r="M228" s="507" t="str">
        <f>IF($D$5="Program Budget",ROUND('Demo and Services'!FC33*AJ9,0),IF(AND($D$5="Staff Salary",$D$7="Total"),ROUND(SUM('Demo and Services'!FC33:FC44)*AJ30,0),IF(AND($D$5="Staff Salary",$D$7="Individual"),ROUND(SUM(IF(AJ18="",0,AJ18*'Demo and Services'!FC33),IF(AJ19="",0,AJ19*'Demo and Services'!FC34),IF(AJ20="",0,AJ20*'Demo and Services'!FC35),IF(AJ21="",0,AJ21*'Demo and Services'!FC36),IF(AJ22="",0,AJ22*'Demo and Services'!FC37),IF(AJ23="",0,AJ23*'Demo and Services'!FC38),IF(AJ24="",0,AJ24*'Demo and Services'!FC39),IF(AJ25="",0,AJ25*'Demo and Services'!FC40),IF(AJ26="",0,AJ26*'Demo and Services'!FC41),IF(AJ27="",0,AJ27*'Demo and Services'!FC42),IF(AJ28="",0,AJ28*'Demo and Services'!FC43),IF(AJ29="",0,AJ29*'Demo and Services'!FC44)),0),"")))</f>
        <v/>
      </c>
      <c r="N228" s="507"/>
      <c r="O228" s="508"/>
      <c r="P228" s="507" t="str">
        <f>IF($D$5="Program Budget",ROUND('Demo and Services'!FC45*AJ9,0),IF(AND($D$5="Staff Salary",$D$7="Total"),ROUND(SUM('Demo and Services'!FC45:FC56)*AJ30,0),IF(AND($D$5="Staff Salary",$D$7="Individual"),ROUND(SUM(IF(AJ18="",0,AJ18*'Demo and Services'!FC45),IF(AJ19="",0,AJ19*'Demo and Services'!FC46),IF(AJ20="",0,AJ20*'Demo and Services'!FC47),IF(AJ21="",0,AJ21*'Demo and Services'!FC48),IF(AJ22="",0,AJ22*'Demo and Services'!FC49),IF(AJ23="",0,AJ23*'Demo and Services'!FC50),IF(AJ24="",0,AJ24*'Demo and Services'!FC51),IF(AJ25="",0,AJ25*'Demo and Services'!FC52),IF(AJ26="",0,AJ26*'Demo and Services'!FC53),IF(AJ27="",0,AJ27*'Demo and Services'!FC54),IF(AJ28="",0,AJ28*'Demo and Services'!FC55),IF(AJ29="",0,AJ29*'Demo and Services'!FC56)),0),"")))</f>
        <v/>
      </c>
      <c r="Q228" s="507"/>
      <c r="R228" s="511"/>
      <c r="S228" s="513">
        <f>COUNTIFS('Demo and Services'!$A$9:$A$19,"Period 5 (October – December 2021)",'Demo and Services'!$FC$9:$FC$19,"yes")</f>
        <v>0</v>
      </c>
      <c r="T228" s="514"/>
      <c r="U228" s="514"/>
      <c r="V228" s="328">
        <f>COUNTIFS('Demo and Services'!$A$9:$A$19,"Period 6 (January – March 2022)",'Demo and Services'!$FC$9:$FC$19,"yes")</f>
        <v>0</v>
      </c>
      <c r="W228" s="328"/>
      <c r="X228" s="328"/>
      <c r="Y228" s="328">
        <f>COUNTIFS('Demo and Services'!$A$9:$A$19,"Period 7 (April – June 2022)",'Demo and Services'!$FC$9:$FC$19,"yes")</f>
        <v>0</v>
      </c>
      <c r="Z228" s="328"/>
      <c r="AA228" s="328"/>
      <c r="AB228" s="328">
        <f>COUNTIFS('Demo and Services'!$A$9:$A$19,"Period 8 (July – September 2022)",'Demo and Services'!$FC$9:$FC$19,"yes")</f>
        <v>0</v>
      </c>
      <c r="AC228" s="328"/>
      <c r="AD228" s="330"/>
      <c r="AG228" s="2"/>
      <c r="AH228" s="2"/>
      <c r="AI228" s="2"/>
      <c r="AJ228" s="2"/>
      <c r="AK228" s="2"/>
      <c r="AL228" s="2"/>
      <c r="AM228" s="2"/>
      <c r="AN228" s="2"/>
    </row>
    <row r="229" spans="1:40" ht="25.75" customHeight="1" thickBot="1" x14ac:dyDescent="0.4">
      <c r="B229" s="586"/>
      <c r="C229" s="587"/>
      <c r="D229" s="587"/>
      <c r="E229" s="587"/>
      <c r="F229" s="587"/>
      <c r="G229" s="587"/>
      <c r="H229" s="505"/>
      <c r="I229" s="506"/>
      <c r="J229" s="341"/>
      <c r="K229" s="341"/>
      <c r="L229" s="341"/>
      <c r="M229" s="509"/>
      <c r="N229" s="509"/>
      <c r="O229" s="510"/>
      <c r="P229" s="509"/>
      <c r="Q229" s="509"/>
      <c r="R229" s="512"/>
      <c r="S229" s="515" t="e">
        <f>COUNTIFS('Demo and Services'!$A$9:$A$19,"Period 5 (October – December 2021)",'Demo and Services'!#REF!,"&lt;&gt;")</f>
        <v>#REF!</v>
      </c>
      <c r="T229" s="516"/>
      <c r="U229" s="516"/>
      <c r="V229" s="329" t="e">
        <f>COUNTIFS('Demo and Services'!$A$9:$A$19,"Period 6 (January – March 2022)",'Demo and Services'!#REF!,"&lt;&gt;")</f>
        <v>#REF!</v>
      </c>
      <c r="W229" s="329"/>
      <c r="X229" s="329"/>
      <c r="Y229" s="329" t="e">
        <f>COUNTIFS('Demo and Services'!$A$9:$A$19,"Period 7 (April – June 2022)",'Demo and Services'!#REF!,"&lt;&gt;")</f>
        <v>#REF!</v>
      </c>
      <c r="Z229" s="329"/>
      <c r="AA229" s="329"/>
      <c r="AB229" s="329" t="e">
        <f>COUNTIFS('Demo and Services'!$A$9:$A$19,"Period 8 (July – September 2022)",'Demo and Services'!#REF!,"&lt;&gt;")</f>
        <v>#REF!</v>
      </c>
      <c r="AC229" s="329"/>
      <c r="AD229" s="331"/>
      <c r="AG229" s="2"/>
      <c r="AH229" s="2"/>
      <c r="AI229" s="2"/>
      <c r="AJ229" s="2"/>
      <c r="AK229" s="2"/>
      <c r="AL229" s="2"/>
      <c r="AM229" s="2"/>
      <c r="AN229" s="2"/>
    </row>
    <row r="230" spans="1:40" ht="15" thickBot="1" x14ac:dyDescent="0.4">
      <c r="B230" s="218"/>
      <c r="C230" s="218"/>
      <c r="D230" s="218"/>
      <c r="E230" s="218"/>
      <c r="F230" s="218"/>
      <c r="G230" s="218"/>
      <c r="H230" s="218"/>
      <c r="I230" s="135"/>
      <c r="J230" s="135"/>
      <c r="K230" s="135"/>
      <c r="L230" s="135"/>
      <c r="M230" s="135"/>
      <c r="N230" s="135"/>
      <c r="O230" s="135"/>
      <c r="P230" s="135"/>
      <c r="Q230" s="135"/>
      <c r="R230" s="135"/>
      <c r="S230" s="135"/>
      <c r="T230" s="135"/>
      <c r="U230" s="135"/>
      <c r="V230" s="135"/>
      <c r="W230" s="135"/>
      <c r="X230" s="135"/>
      <c r="Y230" s="135"/>
      <c r="Z230" s="135"/>
      <c r="AA230" s="135"/>
      <c r="AB230" s="135"/>
      <c r="AC230" s="135"/>
      <c r="AD230" s="135"/>
      <c r="AE230" s="79"/>
      <c r="AG230" s="2"/>
      <c r="AH230" s="2"/>
      <c r="AI230" s="2"/>
      <c r="AJ230" s="2"/>
      <c r="AK230" s="2"/>
      <c r="AL230" s="2"/>
      <c r="AM230" s="2"/>
      <c r="AN230" s="2"/>
    </row>
    <row r="231" spans="1:40" ht="21" customHeight="1" thickBot="1" x14ac:dyDescent="0.4">
      <c r="A231" s="68" t="s">
        <v>92</v>
      </c>
      <c r="B231" s="579" t="s">
        <v>132</v>
      </c>
      <c r="C231" s="580"/>
      <c r="D231" s="580"/>
      <c r="E231" s="580"/>
      <c r="F231" s="580"/>
      <c r="G231" s="580"/>
      <c r="H231" s="580"/>
      <c r="I231" s="580"/>
      <c r="J231" s="580"/>
      <c r="K231" s="580"/>
      <c r="L231" s="580"/>
      <c r="M231" s="580"/>
      <c r="N231" s="580"/>
      <c r="O231" s="580"/>
      <c r="P231" s="580"/>
      <c r="Q231" s="580"/>
      <c r="R231" s="580"/>
      <c r="S231" s="580"/>
      <c r="T231" s="580"/>
      <c r="U231" s="580"/>
      <c r="V231" s="580"/>
      <c r="W231" s="580"/>
      <c r="X231" s="580"/>
      <c r="Y231" s="580"/>
      <c r="Z231" s="580"/>
      <c r="AA231" s="580"/>
      <c r="AB231" s="580"/>
      <c r="AC231" s="580"/>
      <c r="AD231" s="581"/>
      <c r="AE231" s="81"/>
      <c r="AG231" s="2"/>
      <c r="AH231" s="2"/>
      <c r="AI231" s="2"/>
      <c r="AJ231" s="2"/>
      <c r="AK231" s="2"/>
      <c r="AL231" s="2"/>
      <c r="AM231" s="2"/>
      <c r="AN231" s="2"/>
    </row>
    <row r="232" spans="1:40" outlineLevel="1" x14ac:dyDescent="0.35">
      <c r="B232" s="434" t="s">
        <v>133</v>
      </c>
      <c r="C232" s="435"/>
      <c r="D232" s="435"/>
      <c r="E232" s="435"/>
      <c r="F232" s="435"/>
      <c r="G232" s="436"/>
      <c r="H232" s="492" t="s">
        <v>95</v>
      </c>
      <c r="I232" s="492"/>
      <c r="J232" s="492"/>
      <c r="K232" s="492"/>
      <c r="L232" s="492"/>
      <c r="M232" s="492"/>
      <c r="N232" s="492"/>
      <c r="O232" s="492"/>
      <c r="P232" s="492"/>
      <c r="Q232" s="492"/>
      <c r="R232" s="492"/>
      <c r="S232" s="119"/>
      <c r="T232" s="347" t="s">
        <v>96</v>
      </c>
      <c r="U232" s="347"/>
      <c r="V232" s="347"/>
      <c r="W232" s="347"/>
      <c r="X232" s="347"/>
      <c r="Y232" s="347"/>
      <c r="Z232" s="347"/>
      <c r="AA232" s="347"/>
      <c r="AB232" s="347"/>
      <c r="AC232" s="347"/>
      <c r="AD232" s="441"/>
      <c r="AE232" s="81"/>
      <c r="AG232" s="2"/>
      <c r="AH232" s="2"/>
      <c r="AI232" s="2"/>
      <c r="AJ232" s="2"/>
      <c r="AK232" s="2"/>
      <c r="AL232" s="2"/>
      <c r="AM232" s="2"/>
      <c r="AN232" s="2"/>
    </row>
    <row r="233" spans="1:40" outlineLevel="1" x14ac:dyDescent="0.35">
      <c r="B233" s="489"/>
      <c r="C233" s="490"/>
      <c r="D233" s="490"/>
      <c r="E233" s="490"/>
      <c r="F233" s="490"/>
      <c r="G233" s="491"/>
      <c r="H233" s="423" t="s">
        <v>2</v>
      </c>
      <c r="I233" s="423"/>
      <c r="J233" s="423" t="s">
        <v>3</v>
      </c>
      <c r="K233" s="423"/>
      <c r="L233" s="423"/>
      <c r="M233" s="423" t="s">
        <v>4</v>
      </c>
      <c r="N233" s="423"/>
      <c r="O233" s="423"/>
      <c r="P233" s="423" t="s">
        <v>5</v>
      </c>
      <c r="Q233" s="423"/>
      <c r="R233" s="424"/>
      <c r="S233" s="425" t="s">
        <v>27</v>
      </c>
      <c r="T233" s="426"/>
      <c r="U233" s="426"/>
      <c r="V233" s="423" t="s">
        <v>28</v>
      </c>
      <c r="W233" s="423"/>
      <c r="X233" s="423"/>
      <c r="Y233" s="423" t="s">
        <v>29</v>
      </c>
      <c r="Z233" s="423"/>
      <c r="AA233" s="423"/>
      <c r="AB233" s="423" t="s">
        <v>30</v>
      </c>
      <c r="AC233" s="423"/>
      <c r="AD233" s="427"/>
      <c r="AE233" s="81"/>
      <c r="AG233" s="2"/>
      <c r="AH233" s="2"/>
      <c r="AI233" s="2"/>
      <c r="AJ233" s="2"/>
      <c r="AK233" s="2"/>
      <c r="AL233" s="2"/>
      <c r="AM233" s="2"/>
      <c r="AN233" s="2"/>
    </row>
    <row r="234" spans="1:40" outlineLevel="1" x14ac:dyDescent="0.35">
      <c r="B234" s="313" t="s">
        <v>134</v>
      </c>
      <c r="C234" s="314"/>
      <c r="D234" s="314"/>
      <c r="E234" s="314"/>
      <c r="F234" s="314"/>
      <c r="G234" s="315"/>
      <c r="H234" s="316" t="str">
        <f>IF($D$5="Program Budget",ROUND('Demo and Services'!FD9*AJ9,0),IF(AND($D$5="Staff Salary",$D$7="Total"),ROUND(SUM('Demo and Services'!FD9:FD20)*AJ30,0),IF(AND($D$5="Staff Salary",$D$7="Individual"),ROUND(SUM(IF(AJ18="",0,AJ18*'Demo and Services'!FD9),IF(AJ19="",0,AJ19*'Demo and Services'!FD10),IF(AJ20="",0,AJ20*'Demo and Services'!FD11),IF(AJ21="",0,AJ21*'Demo and Services'!FD12),IF(AJ22="",0,AJ22*'Demo and Services'!FD13),IF(AJ23="",0,AJ23*'Demo and Services'!FD14),IF(AJ24="",0,AJ24*'Demo and Services'!FD15),IF(AJ25="",0,AJ25*'Demo and Services'!FD16),IF(AJ26="",0,AJ26*'Demo and Services'!FD17),IF(AJ27="",0,AJ27*'Demo and Services'!FD18),IF(AJ28="",0,AJ28*'Demo and Services'!FD19),IF(AJ29="",0,AJ29*'Demo and Services'!FD20)),0),"")))</f>
        <v/>
      </c>
      <c r="I234" s="317"/>
      <c r="J234" s="316" t="str">
        <f>IF($D$5="Program Budget",ROUND('Demo and Services'!FD21*AJ9,0),IF(AND($D$5="Staff Salary",$D$7="Total"),ROUND(SUM('Demo and Services'!FD21:FD32)*AJ30,0),IF(AND($D$5="Staff Salary",$D$7="Individual"),ROUND(SUM(IF(AJ18="",0,AJ18*'Demo and Services'!FD21),IF(AJ19="",0,AJ19*'Demo and Services'!FD22),IF(AJ20="",0,AJ20*'Demo and Services'!FD23),IF(AJ21="",0,AJ21*'Demo and Services'!FD24),IF(AJ22="",0,AJ22*'Demo and Services'!FD25),IF(AJ23="",0,AJ23*'Demo and Services'!FD26),IF(AJ24="",0,AJ24*'Demo and Services'!FD27),IF(AJ25="",0,AJ25*'Demo and Services'!FD28),IF(AJ26="",0,AJ26*'Demo and Services'!FD29),IF(AJ27="",0,AJ27*'Demo and Services'!FD30),IF(AJ28="",0,AJ28*'Demo and Services'!FD31),IF(AJ29="",0,AJ29*'Demo and Services'!FD32)),0),"")))</f>
        <v/>
      </c>
      <c r="K234" s="316"/>
      <c r="L234" s="448"/>
      <c r="M234" s="316" t="str">
        <f>IF($D$5="Program Budget",ROUND('Demo and Services'!FD33*AJ9,0),IF(AND($D$5="Staff Salary",$D$7="Total"),ROUND(SUM('Demo and Services'!FD33:FD44)*AJ30,0),IF(AND($D$5="Staff Salary",$D$7="Individual"),ROUND(SUM(IF(AJ18="",0,AJ18*'Demo and Services'!FD33),IF(AJ19="",0,AJ19*'Demo and Services'!FD34),IF(AJ20="",0,AJ20*'Demo and Services'!FD35),IF(AJ21="",0,AJ21*'Demo and Services'!FD36),IF(AJ22="",0,AJ22*'Demo and Services'!FD37),IF(AJ23="",0,AJ23*'Demo and Services'!FD38),IF(AJ24="",0,AJ24*'Demo and Services'!FD39),IF(AJ25="",0,AJ25*'Demo and Services'!FD40),IF(AJ26="",0,AJ26*'Demo and Services'!FD41),IF(AJ27="",0,AJ27*'Demo and Services'!FD42),IF(AJ28="",0,AJ28*'Demo and Services'!FD43),IF(AJ29="",0,AJ29*'Demo and Services'!FD44)),0),"")))</f>
        <v/>
      </c>
      <c r="N234" s="316"/>
      <c r="O234" s="316"/>
      <c r="P234" s="316" t="str">
        <f>IF($D$5="Program Budget",ROUND('Demo and Services'!FD45*AJ9,0),IF(AND($D$5="Staff Salary",$D$7="Total"),ROUND(SUM('Demo and Services'!FD45:FD56)*AJ30,0),IF(AND($D$5="Staff Salary",$D$7="Individual"),ROUND(SUM(IF(AJ18="",0,AJ18*'Demo and Services'!FD45),IF(AJ19="",0,AJ19*'Demo and Services'!FD46),IF(AJ20="",0,AJ20*'Demo and Services'!FD47),IF(AJ21="",0,AJ21*'Demo and Services'!FD48),IF(AJ22="",0,AJ22*'Demo and Services'!FD49),IF(AJ23="",0,AJ23*'Demo and Services'!FD50),IF(AJ24="",0,AJ24*'Demo and Services'!FD51),IF(AJ25="",0,AJ25*'Demo and Services'!FD52),IF(AJ26="",0,AJ26*'Demo and Services'!FD53),IF(AJ27="",0,AJ27*'Demo and Services'!FD54),IF(AJ28="",0,AJ28*'Demo and Services'!FD55),IF(AJ29="",0,AJ29*'Demo and Services'!FD56)),0),"")))</f>
        <v/>
      </c>
      <c r="Q234" s="316"/>
      <c r="R234" s="448"/>
      <c r="S234" s="378">
        <f>COUNTIFS('Demo and Services'!$A$9:$A$19,"Period 5 (October – December 2021)",'Demo and Services'!$FE$9:$FE$19,"&lt;&gt;")</f>
        <v>0</v>
      </c>
      <c r="T234" s="377"/>
      <c r="U234" s="449"/>
      <c r="V234" s="378">
        <f>COUNTIFS('Demo and Services'!$A$9:$A$19,"Period 6 (January – March 2022)",'Demo and Services'!$FE$9:$FE$19,"&lt;&gt;")</f>
        <v>0</v>
      </c>
      <c r="W234" s="378"/>
      <c r="X234" s="444"/>
      <c r="Y234" s="378">
        <f>COUNTIFS('Demo and Services'!$A$9:$A$19,"Period 7 (April – June 2022)",'Demo and Services'!$FE$9:$FE$19,"&lt;&gt;")</f>
        <v>0</v>
      </c>
      <c r="Z234" s="378"/>
      <c r="AA234" s="378"/>
      <c r="AB234" s="445">
        <f>COUNTIFS('Demo and Services'!$A$9:$A$19,"Period 8 (July – September 2022)",'Demo and Services'!$FE$9:$FE$19,"&lt;&gt;")</f>
        <v>0</v>
      </c>
      <c r="AC234" s="445"/>
      <c r="AD234" s="446"/>
      <c r="AE234" s="81"/>
      <c r="AG234" s="2"/>
      <c r="AH234" s="2"/>
      <c r="AI234" s="2"/>
      <c r="AJ234" s="2"/>
      <c r="AK234" s="2"/>
      <c r="AL234" s="2"/>
      <c r="AM234" s="2"/>
      <c r="AN234" s="2"/>
    </row>
    <row r="235" spans="1:40" outlineLevel="1" x14ac:dyDescent="0.35">
      <c r="B235" s="313" t="s">
        <v>135</v>
      </c>
      <c r="C235" s="314"/>
      <c r="D235" s="314"/>
      <c r="E235" s="314"/>
      <c r="F235" s="314"/>
      <c r="G235" s="315"/>
      <c r="H235" s="316" t="str">
        <f>IF($D$5="Program Budget",ROUND('Demo and Services'!FE9*AJ9,0),IF(AND($D$5="Staff Salary",$D$7="Total"),ROUND(SUM('Demo and Services'!FE9:FE20)*AJ30,0),IF(AND($D$5="Staff Salary",$D$7="Individual"),ROUND(SUM(IF(AJ18="",0,AJ18*'Demo and Services'!FE9),IF(AJ19="",0,AJ19*'Demo and Services'!FE10),IF(AJ20="",0,AJ20*'Demo and Services'!FE11),IF(AJ21="",0,AJ21*'Demo and Services'!FE12),IF(AJ22="",0,AJ22*'Demo and Services'!FE13),IF(AJ23="",0,AJ23*'Demo and Services'!FE14),IF(AJ24="",0,AJ24*'Demo and Services'!FE15),IF(AJ25="",0,AJ25*'Demo and Services'!FE16),IF(AJ26="",0,AJ26*'Demo and Services'!FE17),IF(AJ27="",0,AJ27*'Demo and Services'!FE18),IF(AJ28="",0,AJ28*'Demo and Services'!FE19),IF(AJ29="",0,AJ29*'Demo and Services'!FE20)),0),"")))</f>
        <v/>
      </c>
      <c r="I235" s="317"/>
      <c r="J235" s="316" t="str">
        <f>IF($D$5="Program Budget",ROUND('Demo and Services'!FE21*AJ9,0),IF(AND($D$5="Staff Salary",$D$7="Total"),ROUND(SUM('Demo and Services'!FE21:FE32)*AJ30,0),IF(AND($D$5="Staff Salary",$D$7="Individual"),ROUND(SUM(IF(AJ18="",0,AJ18*'Demo and Services'!FE21),IF(AJ19="",0,AJ19*'Demo and Services'!FE22),IF(AJ20="",0,AJ20*'Demo and Services'!FE23),IF(AJ21="",0,AJ21*'Demo and Services'!FE24),IF(AJ22="",0,AJ22*'Demo and Services'!FE25),IF(AJ23="",0,AJ23*'Demo and Services'!FE26),IF(AJ24="",0,AJ24*'Demo and Services'!FE27),IF(AJ25="",0,AJ25*'Demo and Services'!FE28),IF(AJ26="",0,AJ26*'Demo and Services'!FE29),IF(AJ27="",0,AJ27*'Demo and Services'!FE30),IF(AJ28="",0,AJ28*'Demo and Services'!FE31),IF(AJ29="",0,AJ29*'Demo and Services'!FE32)),0),"")))</f>
        <v/>
      </c>
      <c r="K235" s="318"/>
      <c r="L235" s="317"/>
      <c r="M235" s="316" t="str">
        <f>IF($D$5="Program Budget",ROUND('Demo and Services'!FE33*AJ9,0),IF(AND($D$5="Staff Salary",$D$7="Total"),ROUND(SUM('Demo and Services'!FE33:FE44)*AJ30,0),IF(AND($D$5="Staff Salary",$D$7="Individual"),ROUND(SUM(IF(AJ18="",0,AJ18*'Demo and Services'!FE33),IF(AJ19="",0,AJ19*'Demo and Services'!FE34),IF(AJ20="",0,AJ20*'Demo and Services'!FE35),IF(AJ21="",0,AJ21*'Demo and Services'!FE36),IF(AJ22="",0,AJ22*'Demo and Services'!FE37),IF(AJ23="",0,AJ23*'Demo and Services'!FE38),IF(AJ24="",0,AJ24*'Demo and Services'!FE39),IF(AJ25="",0,AJ25*'Demo and Services'!FE40),IF(AJ26="",0,AJ26*'Demo and Services'!FE41),IF(AJ27="",0,AJ27*'Demo and Services'!FE42),IF(AJ28="",0,AJ28*'Demo and Services'!FE43),IF(AJ29="",0,AJ29*'Demo and Services'!FE44)),0),"")))</f>
        <v/>
      </c>
      <c r="N235" s="318"/>
      <c r="O235" s="317"/>
      <c r="P235" s="316" t="str">
        <f>IF($D$5="Program Budget",ROUND('Demo and Services'!FE45*AJ9,0),IF(AND($D$5="Staff Salary",$D$7="Total"),ROUND(SUM('Demo and Services'!FE45:FE56)*AJ30,0),IF(AND($D$5="Staff Salary",$D$7="Individual"),ROUND(SUM(IF(AJ18="",0,AJ18*'Demo and Services'!FE45),IF(AJ19="",0,AJ19*'Demo and Services'!FE46),IF(AJ20="",0,AJ20*'Demo and Services'!FE47),IF(AJ21="",0,AJ21*'Demo and Services'!FE48),IF(AJ22="",0,AJ22*'Demo and Services'!FE49),IF(AJ23="",0,AJ23*'Demo and Services'!FE50),IF(AJ24="",0,AJ24*'Demo and Services'!FE51),IF(AJ25="",0,AJ25*'Demo and Services'!FE52),IF(AJ26="",0,AJ26*'Demo and Services'!FE53),IF(AJ27="",0,AJ27*'Demo and Services'!FE54),IF(AJ28="",0,AJ28*'Demo and Services'!FE55),IF(AJ29="",0,AJ29*'Demo and Services'!FE56)),0),"")))</f>
        <v/>
      </c>
      <c r="Q235" s="318"/>
      <c r="R235" s="317"/>
      <c r="S235" s="161"/>
      <c r="T235" s="159"/>
      <c r="U235" s="181"/>
      <c r="V235" s="161"/>
      <c r="W235" s="161"/>
      <c r="X235" s="182"/>
      <c r="Y235" s="161"/>
      <c r="Z235" s="161"/>
      <c r="AA235" s="161"/>
      <c r="AB235" s="183"/>
      <c r="AC235" s="183"/>
      <c r="AD235" s="184"/>
      <c r="AE235" s="81"/>
      <c r="AG235" s="2"/>
      <c r="AH235" s="2"/>
      <c r="AI235" s="2"/>
      <c r="AJ235" s="2"/>
      <c r="AK235" s="2"/>
      <c r="AL235" s="2"/>
      <c r="AM235" s="2"/>
      <c r="AN235" s="2"/>
    </row>
    <row r="236" spans="1:40" outlineLevel="1" x14ac:dyDescent="0.35">
      <c r="B236" s="189" t="s">
        <v>136</v>
      </c>
      <c r="C236" s="216"/>
      <c r="D236" s="216"/>
      <c r="E236" s="216"/>
      <c r="F236" s="216"/>
      <c r="G236" s="217"/>
      <c r="H236" s="316" t="str">
        <f>IF($D$5="Program Budget",ROUND('Demo and Services'!FF9*AJ9,0),IF(AND($D$5="Staff Salary",$D$7="Total"),ROUND(SUM('Demo and Services'!FF9:FF20)*AJ30,0),IF(AND($D$5="Staff Salary",$D$7="Individual"),ROUND(SUM(IF(AJ18="",0,AJ18*'Demo and Services'!FF9),IF(AJ19="",0,AJ19*'Demo and Services'!FF10),IF(AJ20="",0,AJ20*'Demo and Services'!FF11),IF(AJ21="",0,AJ21*'Demo and Services'!FF12),IF(AJ22="",0,AJ22*'Demo and Services'!FF13),IF(AJ23="",0,AJ23*'Demo and Services'!FF14),IF(AJ24="",0,AJ24*'Demo and Services'!FF15),IF(AJ25="",0,AJ25*'Demo and Services'!FF16),IF(AJ26="",0,AJ26*'Demo and Services'!FF17),IF(AJ27="",0,AJ27*'Demo and Services'!FF18),IF(AJ28="",0,AJ28*'Demo and Services'!FF19),IF(AJ29="",0,AJ29*'Demo and Services'!FF20)),0),"")))</f>
        <v/>
      </c>
      <c r="I236" s="317"/>
      <c r="J236" s="316" t="str">
        <f>IF($D$5="Program Budget",ROUND('Demo and Services'!FF21*AJ9,0),IF(AND($D$5="Staff Salary",$D$7="Total"),ROUND(SUM('Demo and Services'!FF21:FF32)*AJ30,0),IF(AND($D$5="Staff Salary",$D$7="Individual"),ROUND(SUM(IF(AJ18="",0,AJ18*'Demo and Services'!FF21),IF(AJ19="",0,AJ19*'Demo and Services'!FF22),IF(AJ20="",0,AJ20*'Demo and Services'!FF23),IF(AJ21="",0,AJ21*'Demo and Services'!FF24),IF(AJ22="",0,AJ22*'Demo and Services'!FF25),IF(AJ23="",0,AJ23*'Demo and Services'!FF26),IF(AJ24="",0,AJ24*'Demo and Services'!FF27),IF(AJ25="",0,AJ25*'Demo and Services'!FF28),IF(AJ26="",0,AJ26*'Demo and Services'!FF29),IF(AJ27="",0,AJ27*'Demo and Services'!FF30),IF(AJ28="",0,AJ28*'Demo and Services'!FF31),IF(AJ29="",0,AJ29*'Demo and Services'!FF32)),0),"")))</f>
        <v/>
      </c>
      <c r="K236" s="318"/>
      <c r="L236" s="317"/>
      <c r="M236" s="316" t="str">
        <f>IF($D$5="Program Budget",ROUND('Demo and Services'!FF33*AJ9,0),IF(AND($D$5="Staff Salary",$D$7="Total"),ROUND(SUM('Demo and Services'!FF33:FF44)*AJ30,0),IF(AND($D$5="Staff Salary",$D$7="Individual"),ROUND(SUM(IF(AJ18="",0,AJ18*'Demo and Services'!FF33),IF(AJ19="",0,AJ19*'Demo and Services'!FF34),IF(AJ20="",0,AJ20*'Demo and Services'!FF35),IF(AJ21="",0,AJ21*'Demo and Services'!FF36),IF(AJ22="",0,AJ22*'Demo and Services'!FF37),IF(AJ23="",0,AJ23*'Demo and Services'!FF38),IF(AJ24="",0,AJ24*'Demo and Services'!FF39),IF(AJ25="",0,AJ25*'Demo and Services'!FF40),IF(AJ26="",0,AJ26*'Demo and Services'!FF41),IF(AJ27="",0,AJ27*'Demo and Services'!FF42),IF(AJ28="",0,AJ28*'Demo and Services'!FF43),IF(AJ29="",0,AJ29*'Demo and Services'!FF44)),0),"")))</f>
        <v/>
      </c>
      <c r="N236" s="318"/>
      <c r="O236" s="317"/>
      <c r="P236" s="316" t="str">
        <f>IF($D$5="Program Budget",ROUND('Demo and Services'!FF45*AJ9,0),IF(AND($D$5="Staff Salary",$D$7="Total"),ROUND(SUM('Demo and Services'!FF45:FF56)*AJ30,0),IF(AND($D$5="Staff Salary",$D$7="Individual"),ROUND(SUM(IF(AJ18="",0,AJ18*'Demo and Services'!FF45),IF(AJ19="",0,AJ19*'Demo and Services'!FF46),IF(AJ20="",0,AJ20*'Demo and Services'!FF47),IF(AJ21="",0,AJ21*'Demo and Services'!FF48),IF(AJ22="",0,AJ22*'Demo and Services'!FF49),IF(AJ23="",0,AJ23*'Demo and Services'!FF50),IF(AJ24="",0,AJ24*'Demo and Services'!FF51),IF(AJ25="",0,AJ25*'Demo and Services'!FF52),IF(AJ26="",0,AJ26*'Demo and Services'!FF53),IF(AJ27="",0,AJ27*'Demo and Services'!FF54),IF(AJ28="",0,AJ28*'Demo and Services'!FF55),IF(AJ29="",0,AJ29*'Demo and Services'!FF56)),0),"")))</f>
        <v/>
      </c>
      <c r="Q236" s="318"/>
      <c r="R236" s="317"/>
      <c r="S236" s="161"/>
      <c r="T236" s="159"/>
      <c r="U236" s="181"/>
      <c r="V236" s="161"/>
      <c r="W236" s="161"/>
      <c r="X236" s="182"/>
      <c r="Y236" s="161"/>
      <c r="Z236" s="161"/>
      <c r="AA236" s="161"/>
      <c r="AB236" s="183"/>
      <c r="AC236" s="183"/>
      <c r="AD236" s="184"/>
      <c r="AE236" s="81"/>
      <c r="AG236" s="2"/>
      <c r="AH236" s="2"/>
      <c r="AI236" s="2"/>
      <c r="AJ236" s="2"/>
      <c r="AK236" s="2"/>
      <c r="AL236" s="2"/>
      <c r="AM236" s="2"/>
      <c r="AN236" s="2"/>
    </row>
    <row r="237" spans="1:40" outlineLevel="1" x14ac:dyDescent="0.35">
      <c r="B237" s="313" t="s">
        <v>137</v>
      </c>
      <c r="C237" s="314"/>
      <c r="D237" s="314"/>
      <c r="E237" s="314"/>
      <c r="F237" s="314"/>
      <c r="G237" s="315"/>
      <c r="H237" s="316" t="str">
        <f>IF($D$5="Program Budget",ROUND('Demo and Services'!FG9*AJ9,0),IF(AND($D$5="Staff Salary",$D$7="Total"),ROUND(SUM('Demo and Services'!FG9:FG20)*AJ30,0),IF(AND($D$5="Staff Salary",$D$7="Individual"),ROUND(SUM(IF(AJ18="",0,AJ18*'Demo and Services'!FG9),IF(AJ19="",0,AJ19*'Demo and Services'!FG10),IF(AJ20="",0,AJ20*'Demo and Services'!FG11),IF(AJ21="",0,AJ21*'Demo and Services'!FG12),IF(AJ22="",0,AJ22*'Demo and Services'!FG13),IF(AJ23="",0,AJ23*'Demo and Services'!FG14),IF(AJ24="",0,AJ24*'Demo and Services'!FG15),IF(AJ25="",0,AJ25*'Demo and Services'!FG16),IF(AJ26="",0,AJ26*'Demo and Services'!FG17),IF(AJ27="",0,AJ27*'Demo and Services'!FG18),IF(AJ28="",0,AJ28*'Demo and Services'!FG19),IF(AJ29="",0,AJ29*'Demo and Services'!FG20)),0),"")))</f>
        <v/>
      </c>
      <c r="I237" s="317"/>
      <c r="J237" s="316" t="str">
        <f>IF($D$5="Program Budget",ROUND('Demo and Services'!FG21*AJ9,0),IF(AND($D$5="Staff Salary",$D$7="Total"),ROUND(SUM('Demo and Services'!FG21:FG32)*AJ30,0),IF(AND($D$5="Staff Salary",$D$7="Individual"),ROUND(SUM(IF(AJ18="",0,AJ18*'Demo and Services'!FG21),IF(AJ19="",0,AJ19*'Demo and Services'!FG22),IF(AJ20="",0,AJ20*'Demo and Services'!FG23),IF(AJ21="",0,AJ21*'Demo and Services'!FG24),IF(AJ22="",0,AJ22*'Demo and Services'!FG25),IF(AJ23="",0,AJ23*'Demo and Services'!FG26),IF(AJ24="",0,AJ24*'Demo and Services'!FG27),IF(AJ25="",0,AJ25*'Demo and Services'!FG28),IF(AJ26="",0,AJ26*'Demo and Services'!FG29),IF(AJ27="",0,AJ27*'Demo and Services'!FG30),IF(AJ28="",0,AJ28*'Demo and Services'!FG31),IF(AJ29="",0,AJ29*'Demo and Services'!FG32)),0),"")))</f>
        <v/>
      </c>
      <c r="K237" s="316"/>
      <c r="L237" s="448"/>
      <c r="M237" s="316" t="str">
        <f>IF($D$5="Program Budget",ROUND('Demo and Services'!FG33*AJ9,0),IF(AND($D$5="Staff Salary",$D$7="Total"),ROUND(SUM('Demo and Services'!FG33:FG44)*AJ30,0),IF(AND($D$5="Staff Salary",$D$7="Individual"),ROUND(SUM(IF(AJ18="",0,AJ18*'Demo and Services'!FG33),IF(AJ19="",0,AJ19*'Demo and Services'!FG34),IF(AJ20="",0,AJ20*'Demo and Services'!FG35),IF(AJ21="",0,AJ21*'Demo and Services'!FG36),IF(AJ22="",0,AJ22*'Demo and Services'!FG37),IF(AJ23="",0,AJ23*'Demo and Services'!FG38),IF(AJ24="",0,AJ24*'Demo and Services'!FG39),IF(AJ25="",0,AJ25*'Demo and Services'!FG40),IF(AJ26="",0,AJ26*'Demo and Services'!FG41),IF(AJ27="",0,AJ27*'Demo and Services'!FG42),IF(AJ28="",0,AJ28*'Demo and Services'!FG43),IF(AJ29="",0,AJ29*'Demo and Services'!FG44)),0),"")))</f>
        <v/>
      </c>
      <c r="N237" s="316"/>
      <c r="O237" s="316"/>
      <c r="P237" s="316" t="str">
        <f>IF($D$5="Program Budget",ROUND('Demo and Services'!FG45*AJ9,0),IF(AND($D$5="Staff Salary",$D$7="Total"),ROUND(SUM('Demo and Services'!FG45:FG56)*AJ30,0),IF(AND($D$5="Staff Salary",$D$7="Individual"),ROUND(SUM(IF(AJ18="",0,AJ18*'Demo and Services'!FG45),IF(AJ19="",0,AJ19*'Demo and Services'!FG46),IF(AJ20="",0,AJ20*'Demo and Services'!FG47),IF(AJ21="",0,AJ21*'Demo and Services'!FG48),IF(AJ22="",0,AJ22*'Demo and Services'!FG49),IF(AJ23="",0,AJ23*'Demo and Services'!FG50),IF(AJ24="",0,AJ24*'Demo and Services'!FG51),IF(AJ25="",0,AJ25*'Demo and Services'!FG52),IF(AJ26="",0,AJ26*'Demo and Services'!FG53),IF(AJ27="",0,AJ27*'Demo and Services'!FG54),IF(AJ28="",0,AJ28*'Demo and Services'!FG55),IF(AJ29="",0,AJ29*'Demo and Services'!FG56)),0),"")))</f>
        <v/>
      </c>
      <c r="Q237" s="316"/>
      <c r="R237" s="448"/>
      <c r="S237" s="378">
        <f>COUNTIFS('Demo and Services'!$A$9:$A$19,"Period 5 (October – December 2021)",'Demo and Services'!$FG$9:$FG$19,"&lt;&gt;")</f>
        <v>0</v>
      </c>
      <c r="T237" s="377"/>
      <c r="U237" s="449"/>
      <c r="V237" s="378">
        <f>COUNTIFS('Demo and Services'!$A$9:$A$19,"Period 6 (January – March 2022)",'Demo and Services'!$FG$9:$FG$19,"&lt;&gt;")</f>
        <v>0</v>
      </c>
      <c r="W237" s="378"/>
      <c r="X237" s="444"/>
      <c r="Y237" s="378">
        <f>COUNTIFS('Demo and Services'!$A$9:$A$19,"Period 7 (April – June 2022)",'Demo and Services'!$FG$9:$FG$19,"&lt;&gt;")</f>
        <v>0</v>
      </c>
      <c r="Z237" s="378"/>
      <c r="AA237" s="378"/>
      <c r="AB237" s="445">
        <f>COUNTIFS('Demo and Services'!$A$9:$A$19,"Period 8 (July – September 2022)",'Demo and Services'!$FG$9:$FG$19,"&lt;&gt;")</f>
        <v>0</v>
      </c>
      <c r="AC237" s="445"/>
      <c r="AD237" s="446"/>
      <c r="AE237" s="81"/>
      <c r="AG237" s="2"/>
      <c r="AH237" s="2"/>
      <c r="AI237" s="2"/>
      <c r="AJ237" s="2"/>
      <c r="AK237" s="2"/>
      <c r="AL237" s="2"/>
      <c r="AM237" s="2"/>
      <c r="AN237" s="2"/>
    </row>
    <row r="238" spans="1:40" outlineLevel="1" x14ac:dyDescent="0.35">
      <c r="B238" s="313" t="s">
        <v>138</v>
      </c>
      <c r="C238" s="314"/>
      <c r="D238" s="314"/>
      <c r="E238" s="314"/>
      <c r="F238" s="314"/>
      <c r="G238" s="315"/>
      <c r="H238" s="316" t="str">
        <f>IF($D$5="Program Budget",ROUND('Demo and Services'!FH9*AJ9,0),IF(AND($D$5="Staff Salary",$D$7="Total"),ROUND(SUM('Demo and Services'!FH9:FH20)*AJ30,0),IF(AND($D$5="Staff Salary",$D$7="Individual"),ROUND(SUM(IF(AJ18="",0,AJ18*'Demo and Services'!FH9),IF(AJ19="",0,AJ19*'Demo and Services'!FH10),IF(AJ20="",0,AJ20*'Demo and Services'!FH11),IF(AJ21="",0,AJ21*'Demo and Services'!FH12),IF(AJ22="",0,AJ22*'Demo and Services'!FH13),IF(AJ23="",0,AJ23*'Demo and Services'!FH14),IF(AJ24="",0,AJ24*'Demo and Services'!FH15),IF(AJ25="",0,AJ25*'Demo and Services'!FH16),IF(AJ26="",0,AJ26*'Demo and Services'!FH17),IF(AJ27="",0,AJ27*'Demo and Services'!FH18),IF(AJ28="",0,AJ28*'Demo and Services'!FH19),IF(AJ29="",0,AJ29*'Demo and Services'!FH20)),0),"")))</f>
        <v/>
      </c>
      <c r="I238" s="317"/>
      <c r="J238" s="316" t="str">
        <f>IF($D$5="Program Budget",ROUND('Demo and Services'!FH21*AJ9,0),IF(AND($D$5="Staff Salary",$D$7="Total"),ROUND(SUM('Demo and Services'!FH21:FH32)*AJ30,0),IF(AND($D$5="Staff Salary",$D$7="Individual"),ROUND(SUM(IF(AJ18="",0,AJ18*'Demo and Services'!FH21),IF(AJ19="",0,AJ19*'Demo and Services'!FH22),IF(AJ20="",0,AJ20*'Demo and Services'!FH23),IF(AJ21="",0,AJ21*'Demo and Services'!FH24),IF(AJ22="",0,AJ22*'Demo and Services'!FH25),IF(AJ23="",0,AJ23*'Demo and Services'!FH26),IF(AJ24="",0,AJ24*'Demo and Services'!FH27),IF(AJ25="",0,AJ25*'Demo and Services'!FH28),IF(AJ26="",0,AJ26*'Demo and Services'!FH29),IF(AJ27="",0,AJ27*'Demo and Services'!FH30),IF(AJ28="",0,AJ28*'Demo and Services'!FH31),IF(AJ29="",0,AJ29*'Demo and Services'!FH32)),0),"")))</f>
        <v/>
      </c>
      <c r="K238" s="316"/>
      <c r="L238" s="448"/>
      <c r="M238" s="316" t="str">
        <f>IF($D$5="Program Budget",ROUND('Demo and Services'!FH33*AJ9,0),IF(AND($D$5="Staff Salary",$D$7="Total"),ROUND(SUM('Demo and Services'!FH33:FH44)*AJ30,0),IF(AND($D$5="Staff Salary",$D$7="Individual"),ROUND(SUM(IF(AJ18="",0,AJ18*'Demo and Services'!FH33),IF(AJ19="",0,AJ19*'Demo and Services'!FH34),IF(AJ20="",0,AJ20*'Demo and Services'!FH35),IF(AJ21="",0,AJ21*'Demo and Services'!FH36),IF(AJ22="",0,AJ22*'Demo and Services'!FH37),IF(AJ23="",0,AJ23*'Demo and Services'!FH38),IF(AJ24="",0,AJ24*'Demo and Services'!FH39),IF(AJ25="",0,AJ25*'Demo and Services'!FH40),IF(AJ26="",0,AJ26*'Demo and Services'!FH41),IF(AJ27="",0,AJ27*'Demo and Services'!FH42),IF(AJ28="",0,AJ28*'Demo and Services'!FH43),IF(AJ29="",0,AJ29*'Demo and Services'!FH44)),0),"")))</f>
        <v/>
      </c>
      <c r="N238" s="316"/>
      <c r="O238" s="316"/>
      <c r="P238" s="316" t="str">
        <f>IF($D$5="Program Budget",ROUND('Demo and Services'!FH45*AJ9,0),IF(AND($D$5="Staff Salary",$D$7="Total"),ROUND(SUM('Demo and Services'!FH45:FH56)*AJ30,0),IF(AND($D$5="Staff Salary",$D$7="Individual"),ROUND(SUM(IF(AJ18="",0,AJ18*'Demo and Services'!FH45),IF(AJ19="",0,AJ19*'Demo and Services'!FH46),IF(AJ20="",0,AJ20*'Demo and Services'!FH47),IF(AJ21="",0,AJ21*'Demo and Services'!FH48),IF(AJ22="",0,AJ22*'Demo and Services'!FH49),IF(AJ23="",0,AJ23*'Demo and Services'!FH50),IF(AJ24="",0,AJ24*'Demo and Services'!FH51),IF(AJ25="",0,AJ25*'Demo and Services'!FH52),IF(AJ26="",0,AJ26*'Demo and Services'!FH53),IF(AJ27="",0,AJ27*'Demo and Services'!FH54),IF(AJ28="",0,AJ28*'Demo and Services'!FH55),IF(AJ29="",0,AJ29*'Demo and Services'!FH56)),0),"")))</f>
        <v/>
      </c>
      <c r="Q238" s="316"/>
      <c r="R238" s="448"/>
      <c r="S238" s="378">
        <f>COUNTIFS('Demo and Services'!$A$9:$A$19,"Period 5 (October – December 2021)",'Demo and Services'!$FH$9:$FH$19,"&lt;&gt;")</f>
        <v>0</v>
      </c>
      <c r="T238" s="377"/>
      <c r="U238" s="449"/>
      <c r="V238" s="378">
        <f>COUNTIFS('Demo and Services'!$A$9:$A$19,"Period 6 (January – March 2022)",'Demo and Services'!$FH$9:$FH$19,"&lt;&gt;")</f>
        <v>0</v>
      </c>
      <c r="W238" s="378"/>
      <c r="X238" s="444"/>
      <c r="Y238" s="378">
        <f>COUNTIFS('Demo and Services'!$A$9:$A$19,"Period 7 (April – June 2022)",'Demo and Services'!$FH$9:$FH$19,"&lt;&gt;")</f>
        <v>0</v>
      </c>
      <c r="Z238" s="378"/>
      <c r="AA238" s="378"/>
      <c r="AB238" s="445">
        <f>COUNTIFS('Demo and Services'!$A$9:$A$19,"Period 8 (July – September 2022)",'Demo and Services'!$FH$9:$FH$19,"&lt;&gt;")</f>
        <v>0</v>
      </c>
      <c r="AC238" s="445"/>
      <c r="AD238" s="446"/>
      <c r="AE238" s="81"/>
      <c r="AG238" s="2"/>
      <c r="AH238" s="2"/>
      <c r="AI238" s="2"/>
      <c r="AJ238" s="2"/>
      <c r="AK238" s="2"/>
      <c r="AL238" s="2"/>
      <c r="AM238" s="2"/>
      <c r="AN238" s="2"/>
    </row>
    <row r="239" spans="1:40" outlineLevel="1" x14ac:dyDescent="0.35">
      <c r="B239" s="189" t="s">
        <v>139</v>
      </c>
      <c r="C239" s="216"/>
      <c r="D239" s="216"/>
      <c r="E239" s="216"/>
      <c r="F239" s="216"/>
      <c r="G239" s="217"/>
      <c r="H239" s="316" t="str">
        <f>IF($D$5="Program Budget",ROUND('Demo and Services'!FI9*AJ9,0),IF(AND($D$5="Staff Salary",$D$7="Total"),ROUND(SUM('Demo and Services'!FI9:FI20)*AJ30,0),IF(AND($D$5="Staff Salary",$D$7="Individual"),ROUND(SUM(IF(AJ18="",0,AJ18*'Demo and Services'!FI9),IF(AJ19="",0,AJ19*'Demo and Services'!FI10),IF(AJ20="",0,AJ20*'Demo and Services'!FI11),IF(AJ21="",0,AJ21*'Demo and Services'!FI12),IF(AJ22="",0,AJ22*'Demo and Services'!FI13),IF(AJ23="",0,AJ23*'Demo and Services'!FI14),IF(AJ24="",0,AJ24*'Demo and Services'!FI15),IF(AJ25="",0,AJ25*'Demo and Services'!FI16),IF(AJ26="",0,AJ26*'Demo and Services'!FI17),IF(AJ27="",0,AJ27*'Demo and Services'!FI18),IF(AJ28="",0,AJ28*'Demo and Services'!FI19),IF(AJ29="",0,AJ29*'Demo and Services'!FI20)),0),"")))</f>
        <v/>
      </c>
      <c r="I239" s="317"/>
      <c r="J239" s="316" t="str">
        <f>IF($D$5="Program Budget",ROUND('Demo and Services'!FI21*AJ9,0),IF(AND($D$5="Staff Salary",$D$7="Total"),ROUND(SUM('Demo and Services'!FI21:FI32)*AJ30,0),IF(AND($D$5="Staff Salary",$D$7="Individual"),ROUND(SUM(IF(AJ18="",0,AJ18*'Demo and Services'!FI21),IF(AJ19="",0,AJ19*'Demo and Services'!FI22),IF(AJ20="",0,AJ20*'Demo and Services'!FI23),IF(AJ21="",0,AJ21*'Demo and Services'!FI24),IF(AJ22="",0,AJ22*'Demo and Services'!FI25),IF(AJ23="",0,AJ23*'Demo and Services'!FI26),IF(AJ24="",0,AJ24*'Demo and Services'!FI27),IF(AJ25="",0,AJ25*'Demo and Services'!FI28),IF(AJ26="",0,AJ26*'Demo and Services'!FI29),IF(AJ27="",0,AJ27*'Demo and Services'!FI30),IF(AJ28="",0,AJ28*'Demo and Services'!FI31),IF(AJ29="",0,AJ29*'Demo and Services'!FI32)),0),"")))</f>
        <v/>
      </c>
      <c r="K239" s="318"/>
      <c r="L239" s="317"/>
      <c r="M239" s="316" t="str">
        <f>IF($D$5="Program Budget",ROUND('Demo and Services'!FI33*AJ9,0),IF(AND($D$5="Staff Salary",$D$7="Total"),ROUND(SUM('Demo and Services'!FI33:FI44)*AJ30,0),IF(AND($D$5="Staff Salary",$D$7="Individual"),ROUND(SUM(IF(AJ18="",0,AJ18*'Demo and Services'!FI33),IF(AJ19="",0,AJ19*'Demo and Services'!FI34),IF(AJ20="",0,AJ20*'Demo and Services'!FI35),IF(AJ21="",0,AJ21*'Demo and Services'!FI36),IF(AJ22="",0,AJ22*'Demo and Services'!FI37),IF(AJ23="",0,AJ23*'Demo and Services'!FI38),IF(AJ24="",0,AJ24*'Demo and Services'!FI39),IF(AJ25="",0,AJ25*'Demo and Services'!FI40),IF(AJ26="",0,AJ26*'Demo and Services'!FI41),IF(AJ27="",0,AJ27*'Demo and Services'!FI42),IF(AJ28="",0,AJ28*'Demo and Services'!FI43),IF(AJ29="",0,AJ29*'Demo and Services'!FI44)),0),"")))</f>
        <v/>
      </c>
      <c r="N239" s="318"/>
      <c r="O239" s="317"/>
      <c r="P239" s="316" t="str">
        <f>IF($D$5="Program Budget",ROUND('Demo and Services'!FI45*AJ9,0),IF(AND($D$5="Staff Salary",$D$7="Total"),ROUND(SUM('Demo and Services'!FI45:FI56)*AJ30,0),IF(AND($D$5="Staff Salary",$D$7="Individual"),ROUND(SUM(IF(AJ18="",0,AJ18*'Demo and Services'!FI45),IF(AJ19="",0,AJ19*'Demo and Services'!FI46),IF(AJ20="",0,AJ20*'Demo and Services'!FI47),IF(AJ21="",0,AJ21*'Demo and Services'!FI48),IF(AJ22="",0,AJ22*'Demo and Services'!FI49),IF(AJ23="",0,AJ23*'Demo and Services'!FI50),IF(AJ24="",0,AJ24*'Demo and Services'!FI51),IF(AJ25="",0,AJ25*'Demo and Services'!FI52),IF(AJ26="",0,AJ26*'Demo and Services'!FI53),IF(AJ27="",0,AJ27*'Demo and Services'!FI54),IF(AJ28="",0,AJ28*'Demo and Services'!FI55),IF(AJ29="",0,AJ29*'Demo and Services'!FI56)),0),"")))</f>
        <v/>
      </c>
      <c r="Q239" s="318"/>
      <c r="R239" s="317"/>
      <c r="S239" s="161"/>
      <c r="T239" s="159"/>
      <c r="U239" s="181"/>
      <c r="V239" s="161"/>
      <c r="W239" s="161"/>
      <c r="X239" s="182"/>
      <c r="Y239" s="161"/>
      <c r="Z239" s="161"/>
      <c r="AA239" s="161"/>
      <c r="AB239" s="183"/>
      <c r="AC239" s="183"/>
      <c r="AD239" s="184"/>
      <c r="AE239" s="81"/>
      <c r="AG239" s="2"/>
      <c r="AH239" s="2"/>
      <c r="AI239" s="2"/>
      <c r="AJ239" s="2"/>
      <c r="AK239" s="2"/>
      <c r="AL239" s="2"/>
      <c r="AM239" s="2"/>
      <c r="AN239" s="2"/>
    </row>
    <row r="240" spans="1:40" outlineLevel="1" x14ac:dyDescent="0.35">
      <c r="B240" s="313" t="s">
        <v>140</v>
      </c>
      <c r="C240" s="314"/>
      <c r="D240" s="314"/>
      <c r="E240" s="314"/>
      <c r="F240" s="314"/>
      <c r="G240" s="315"/>
      <c r="H240" s="316" t="str">
        <f>IF($D$5="Program Budget",ROUND('Demo and Services'!FJ9*AJ9,0),IF(AND($D$5="Staff Salary",$D$7="Total"),ROUND(SUM('Demo and Services'!FJ9:FJ20)*AJ30,0),IF(AND($D$5="Staff Salary",$D$7="Individual"),ROUND(SUM(IF(AJ18="",0,AJ18*'Demo and Services'!FJ9),IF(AJ19="",0,AJ19*'Demo and Services'!FJ10),IF(AJ20="",0,AJ20*'Demo and Services'!FJ11),IF(AJ21="",0,AJ21*'Demo and Services'!FJ12),IF(AJ22="",0,AJ22*'Demo and Services'!FJ13),IF(AJ23="",0,AJ23*'Demo and Services'!FJ14),IF(AJ24="",0,AJ24*'Demo and Services'!FJ15),IF(AJ25="",0,AJ25*'Demo and Services'!FJ16),IF(AJ26="",0,AJ26*'Demo and Services'!FJ17),IF(AJ27="",0,AJ27*'Demo and Services'!FJ18),IF(AJ28="",0,AJ28*'Demo and Services'!FJ19),IF(AJ29="",0,AJ29*'Demo and Services'!FJ20)),0),"")))</f>
        <v/>
      </c>
      <c r="I240" s="317"/>
      <c r="J240" s="316" t="str">
        <f>IF($D$5="Program Budget",ROUND('Demo and Services'!FJ21*AJ9,0),IF(AND($D$5="Staff Salary",$D$7="Total"),ROUND(SUM('Demo and Services'!FJ21:FJ32)*AJ30,0),IF(AND($D$5="Staff Salary",$D$7="Individual"),ROUND(SUM(IF(AJ18="",0,AJ18*'Demo and Services'!FJ21),IF(AJ19="",0,AJ19*'Demo and Services'!FJ22),IF(AJ20="",0,AJ20*'Demo and Services'!FJ23),IF(AJ21="",0,AJ21*'Demo and Services'!FJ24),IF(AJ22="",0,AJ22*'Demo and Services'!FJ25),IF(AJ23="",0,AJ23*'Demo and Services'!FJ26),IF(AJ24="",0,AJ24*'Demo and Services'!FJ27),IF(AJ25="",0,AJ25*'Demo and Services'!FJ28),IF(AJ26="",0,AJ26*'Demo and Services'!FJ29),IF(AJ27="",0,AJ27*'Demo and Services'!FJ30),IF(AJ28="",0,AJ28*'Demo and Services'!FJ31),IF(AJ29="",0,AJ29*'Demo and Services'!FJ32)),0),"")))</f>
        <v/>
      </c>
      <c r="K240" s="316"/>
      <c r="L240" s="448"/>
      <c r="M240" s="316" t="str">
        <f>IF($D$5="Program Budget",ROUND('Demo and Services'!FJ33*AJ9,0),IF(AND($D$5="Staff Salary",$D$7="Total"),ROUND(SUM('Demo and Services'!FJ33:FJ44)*AJ30,0),IF(AND($D$5="Staff Salary",$D$7="Individual"),ROUND(SUM(IF(AJ18="",0,AJ18*'Demo and Services'!FJ33),IF(AJ19="",0,AJ19*'Demo and Services'!FJ34),IF(AJ20="",0,AJ20*'Demo and Services'!FJ35),IF(AJ21="",0,AJ21*'Demo and Services'!FJ36),IF(AJ22="",0,AJ22*'Demo and Services'!FJ37),IF(AJ23="",0,AJ23*'Demo and Services'!FJ38),IF(AJ24="",0,AJ24*'Demo and Services'!FJ39),IF(AJ25="",0,AJ25*'Demo and Services'!FJ40),IF(AJ26="",0,AJ26*'Demo and Services'!FJ41),IF(AJ27="",0,AJ27*'Demo and Services'!FJ42),IF(AJ28="",0,AJ28*'Demo and Services'!FJ43),IF(AJ29="",0,AJ29*'Demo and Services'!FJ44)),0),"")))</f>
        <v/>
      </c>
      <c r="N240" s="316"/>
      <c r="O240" s="316"/>
      <c r="P240" s="316" t="str">
        <f>IF($D$5="Program Budget",ROUND('Demo and Services'!FJ45*AJ9,0),IF(AND($D$5="Staff Salary",$D$7="Total"),ROUND(SUM('Demo and Services'!FJ45:FJ56)*AJ30,0),IF(AND($D$5="Staff Salary",$D$7="Individual"),ROUND(SUM(IF(AJ18="",0,AJ18*'Demo and Services'!FJ45),IF(AJ19="",0,AJ19*'Demo and Services'!FJ46),IF(AJ20="",0,AJ20*'Demo and Services'!FJ47),IF(AJ21="",0,AJ21*'Demo and Services'!FJ48),IF(AJ22="",0,AJ22*'Demo and Services'!FJ49),IF(AJ23="",0,AJ23*'Demo and Services'!FJ50),IF(AJ24="",0,AJ24*'Demo and Services'!FJ51),IF(AJ25="",0,AJ25*'Demo and Services'!FJ52),IF(AJ26="",0,AJ26*'Demo and Services'!FJ53),IF(AJ27="",0,AJ27*'Demo and Services'!FJ54),IF(AJ28="",0,AJ28*'Demo and Services'!FJ55),IF(AJ29="",0,AJ29*'Demo and Services'!FJ56)),0),"")))</f>
        <v/>
      </c>
      <c r="Q240" s="316"/>
      <c r="R240" s="448"/>
      <c r="S240" s="378">
        <f>COUNTIFS('Demo and Services'!$A$9:$A$19,"Period 5 (October – December 2021)",'Demo and Services'!$FJ$9:$FJ$19,"&lt;&gt;")</f>
        <v>0</v>
      </c>
      <c r="T240" s="377"/>
      <c r="U240" s="449"/>
      <c r="V240" s="378">
        <f>COUNTIFS('Demo and Services'!$A$9:$A$19,"Period 6 (January – March 2022)",'Demo and Services'!$FJ$9:$FJ$19,"&lt;&gt;")</f>
        <v>0</v>
      </c>
      <c r="W240" s="378"/>
      <c r="X240" s="444"/>
      <c r="Y240" s="378">
        <f>COUNTIFS('Demo and Services'!$A$9:$A$19,"Period 7 (April – June 2022)",'Demo and Services'!$FJ$9:$FJ$19,"&lt;&gt;")</f>
        <v>0</v>
      </c>
      <c r="Z240" s="378"/>
      <c r="AA240" s="378"/>
      <c r="AB240" s="445">
        <f>COUNTIFS('Demo and Services'!$A$9:$A$19,"Period 8 (July – September 2022)",'Demo and Services'!$FJ$9:$FJ$19,"&lt;&gt;")</f>
        <v>0</v>
      </c>
      <c r="AC240" s="445"/>
      <c r="AD240" s="446"/>
      <c r="AE240" s="81"/>
      <c r="AG240" s="2"/>
      <c r="AH240" s="2"/>
      <c r="AI240" s="2"/>
      <c r="AJ240" s="2"/>
      <c r="AK240" s="2"/>
      <c r="AL240" s="2"/>
      <c r="AM240" s="2"/>
      <c r="AN240" s="2"/>
    </row>
    <row r="241" spans="1:91" outlineLevel="1" x14ac:dyDescent="0.35">
      <c r="B241" s="189" t="s">
        <v>141</v>
      </c>
      <c r="C241" s="216"/>
      <c r="D241" s="216"/>
      <c r="E241" s="216"/>
      <c r="F241" s="216"/>
      <c r="G241" s="217"/>
      <c r="H241" s="316" t="str">
        <f>IF($D$5="Program Budget",ROUND('Demo and Services'!FK9*AJ9,0),IF(AND($D$5="Staff Salary",$D$7="Total"),ROUND(SUM('Demo and Services'!FK9:FK20)*AJ30,0),IF(AND($D$5="Staff Salary",$D$7="Individual"),ROUND(SUM(IF(AJ18="",0,AJ18*'Demo and Services'!FK9),IF(AJ19="",0,AJ19*'Demo and Services'!FK10),IF(AJ20="",0,AJ20*'Demo and Services'!FK11),IF(AJ21="",0,AJ21*'Demo and Services'!FK12),IF(AJ22="",0,AJ22*'Demo and Services'!FK13),IF(AJ23="",0,AJ23*'Demo and Services'!FK14),IF(AJ24="",0,AJ24*'Demo and Services'!FK15),IF(AJ25="",0,AJ25*'Demo and Services'!FK16),IF(AJ26="",0,AJ26*'Demo and Services'!FK17),IF(AJ27="",0,AJ27*'Demo and Services'!FK18),IF(AJ28="",0,AJ28*'Demo and Services'!FK19),IF(AJ29="",0,AJ29*'Demo and Services'!FK20)),0),"")))</f>
        <v/>
      </c>
      <c r="I241" s="317"/>
      <c r="J241" s="316" t="str">
        <f>IF($D$5="Program Budget",ROUND('Demo and Services'!FK21*AJ9,0),IF(AND($D$5="Staff Salary",$D$7="Total"),ROUND(SUM('Demo and Services'!FK21:FK32)*AJ30,0),IF(AND($D$5="Staff Salary",$D$7="Individual"),ROUND(SUM(IF(AJ18="",0,AJ18*'Demo and Services'!FK21),IF(AJ19="",0,AJ19*'Demo and Services'!FK22),IF(AJ20="",0,AJ20*'Demo and Services'!FK23),IF(AJ21="",0,AJ21*'Demo and Services'!FK24),IF(AJ22="",0,AJ22*'Demo and Services'!FK25),IF(AJ23="",0,AJ23*'Demo and Services'!FK26),IF(AJ24="",0,AJ24*'Demo and Services'!FK27),IF(AJ25="",0,AJ25*'Demo and Services'!FK28),IF(AJ26="",0,AJ26*'Demo and Services'!FK29),IF(AJ27="",0,AJ27*'Demo and Services'!FK30),IF(AJ28="",0,AJ28*'Demo and Services'!FK31),IF(AJ29="",0,AJ29*'Demo and Services'!FK32)),0),"")))</f>
        <v/>
      </c>
      <c r="K241" s="318"/>
      <c r="L241" s="317"/>
      <c r="M241" s="316" t="str">
        <f>IF($D$5="Program Budget",ROUND('Demo and Services'!FK33*AJ9,0),IF(AND($D$5="Staff Salary",$D$7="Total"),ROUND(SUM('Demo and Services'!FK33:FK44)*AJ30,0),IF(AND($D$5="Staff Salary",$D$7="Individual"),ROUND(SUM(IF(AJ18="",0,AJ18*'Demo and Services'!FK33),IF(AJ19="",0,AJ19*'Demo and Services'!FK34),IF(AJ20="",0,AJ20*'Demo and Services'!FK35),IF(AJ21="",0,AJ21*'Demo and Services'!FK36),IF(AJ22="",0,AJ22*'Demo and Services'!FK37),IF(AJ23="",0,AJ23*'Demo and Services'!FK38),IF(AJ24="",0,AJ24*'Demo and Services'!FK39),IF(AJ25="",0,AJ25*'Demo and Services'!FK40),IF(AJ26="",0,AJ26*'Demo and Services'!FK41),IF(AJ27="",0,AJ27*'Demo and Services'!FK42),IF(AJ28="",0,AJ28*'Demo and Services'!FK43),IF(AJ29="",0,AJ29*'Demo and Services'!FK44)),0),"")))</f>
        <v/>
      </c>
      <c r="N241" s="318"/>
      <c r="O241" s="317"/>
      <c r="P241" s="316" t="str">
        <f>IF($D$5="Program Budget",ROUND('Demo and Services'!FK45*AJ9,0),IF(AND($D$5="Staff Salary",$D$7="Total"),ROUND(SUM('Demo and Services'!FK45:FK56)*AJ30,0),IF(AND($D$5="Staff Salary",$D$7="Individual"),ROUND(SUM(IF(AJ18="",0,AJ18*'Demo and Services'!FK45),IF(AJ19="",0,AJ19*'Demo and Services'!FK46),IF(AJ20="",0,AJ20*'Demo and Services'!FK47),IF(AJ21="",0,AJ21*'Demo and Services'!FK48),IF(AJ22="",0,AJ22*'Demo and Services'!FK49),IF(AJ23="",0,AJ23*'Demo and Services'!FK50),IF(AJ24="",0,AJ24*'Demo and Services'!FK51),IF(AJ25="",0,AJ25*'Demo and Services'!FK52),IF(AJ26="",0,AJ26*'Demo and Services'!FK53),IF(AJ27="",0,AJ27*'Demo and Services'!FK54),IF(AJ28="",0,AJ28*'Demo and Services'!FK55),IF(AJ29="",0,AJ29*'Demo and Services'!FK56)),0),"")))</f>
        <v/>
      </c>
      <c r="Q241" s="318"/>
      <c r="R241" s="317"/>
      <c r="S241" s="161"/>
      <c r="T241" s="159"/>
      <c r="U241" s="181"/>
      <c r="V241" s="161"/>
      <c r="W241" s="161"/>
      <c r="X241" s="182"/>
      <c r="Y241" s="161"/>
      <c r="Z241" s="161"/>
      <c r="AA241" s="161"/>
      <c r="AB241" s="183"/>
      <c r="AC241" s="183"/>
      <c r="AD241" s="184"/>
      <c r="AE241" s="81"/>
      <c r="AG241" s="2"/>
      <c r="AH241" s="2"/>
      <c r="AI241" s="2"/>
      <c r="AJ241" s="2"/>
      <c r="AK241" s="2"/>
      <c r="AL241" s="2"/>
      <c r="AM241" s="2"/>
      <c r="AN241" s="2"/>
    </row>
    <row r="242" spans="1:91" outlineLevel="1" x14ac:dyDescent="0.35">
      <c r="B242" s="189" t="s">
        <v>142</v>
      </c>
      <c r="C242" s="216"/>
      <c r="D242" s="216"/>
      <c r="E242" s="216"/>
      <c r="F242" s="216"/>
      <c r="G242" s="217"/>
      <c r="H242" s="316" t="str">
        <f>IF($D$5="Program Budget",ROUND('Demo and Services'!FL9*AJ9,0),IF(AND($D$5="Staff Salary",$D$7="Total"),ROUND(SUM('Demo and Services'!FL9:FL20)*AJ30,0),IF(AND($D$5="Staff Salary",$D$7="Individual"),ROUND(SUM(IF(AJ18="",0,AJ18*'Demo and Services'!FL9),IF(AJ19="",0,AJ19*'Demo and Services'!FL10),IF(AJ20="",0,AJ20*'Demo and Services'!FL11),IF(AJ21="",0,AJ21*'Demo and Services'!FL12),IF(AJ22="",0,AJ22*'Demo and Services'!FL13),IF(AJ23="",0,AJ23*'Demo and Services'!FL14),IF(AJ24="",0,AJ24*'Demo and Services'!FL15),IF(AJ25="",0,AJ25*'Demo and Services'!FL16),IF(AJ26="",0,AJ26*'Demo and Services'!FL17),IF(AJ27="",0,AJ27*'Demo and Services'!FL18),IF(AJ28="",0,AJ28*'Demo and Services'!FL19),IF(AJ29="",0,AJ29*'Demo and Services'!FL20)),0),"")))</f>
        <v/>
      </c>
      <c r="I242" s="317"/>
      <c r="J242" s="316" t="str">
        <f>IF($D$5="Program Budget",ROUND('Demo and Services'!FL21*AJ9,0),IF(AND($D$5="Staff Salary",$D$7="Total"),ROUND(SUM('Demo and Services'!FL21:FL32)*AJ30,0),IF(AND($D$5="Staff Salary",$D$7="Individual"),ROUND(SUM(IF(AJ18="",0,AJ18*'Demo and Services'!FL21),IF(AJ19="",0,AJ19*'Demo and Services'!FL22),IF(AJ20="",0,AJ20*'Demo and Services'!FL23),IF(AJ21="",0,AJ21*'Demo and Services'!FL24),IF(AJ22="",0,AJ22*'Demo and Services'!FL25),IF(AJ23="",0,AJ23*'Demo and Services'!FL26),IF(AJ24="",0,AJ24*'Demo and Services'!FL27),IF(AJ25="",0,AJ25*'Demo and Services'!FL28),IF(AJ26="",0,AJ26*'Demo and Services'!FL29),IF(AJ27="",0,AJ27*'Demo and Services'!FL30),IF(AJ28="",0,AJ28*'Demo and Services'!FL31),IF(AJ29="",0,AJ29*'Demo and Services'!FL32)),0),"")))</f>
        <v/>
      </c>
      <c r="K242" s="318"/>
      <c r="L242" s="317"/>
      <c r="M242" s="316" t="str">
        <f>IF($D$5="Program Budget",ROUND('Demo and Services'!FL33*AJ9,0),IF(AND($D$5="Staff Salary",$D$7="Total"),ROUND(SUM('Demo and Services'!FL33:FL44)*AJ30,0),IF(AND($D$5="Staff Salary",$D$7="Individual"),ROUND(SUM(IF(AJ18="",0,AJ18*'Demo and Services'!FL33),IF(AJ19="",0,AJ19*'Demo and Services'!FL34),IF(AJ20="",0,AJ20*'Demo and Services'!FL35),IF(AJ21="",0,AJ21*'Demo and Services'!FL36),IF(AJ22="",0,AJ22*'Demo and Services'!FL37),IF(AJ23="",0,AJ23*'Demo and Services'!FL38),IF(AJ24="",0,AJ24*'Demo and Services'!FL39),IF(AJ25="",0,AJ25*'Demo and Services'!FL40),IF(AJ26="",0,AJ26*'Demo and Services'!FL41),IF(AJ27="",0,AJ27*'Demo and Services'!FL42),IF(AJ28="",0,AJ28*'Demo and Services'!FL43),IF(AJ29="",0,AJ29*'Demo and Services'!FL44)),0),"")))</f>
        <v/>
      </c>
      <c r="N242" s="318"/>
      <c r="O242" s="317"/>
      <c r="P242" s="316" t="str">
        <f>IF($D$5="Program Budget",ROUND('Demo and Services'!FL45*AJ9,0),IF(AND($D$5="Staff Salary",$D$7="Total"),ROUND(SUM('Demo and Services'!FL45:FL56)*AJ30,0),IF(AND($D$5="Staff Salary",$D$7="Individual"),ROUND(SUM(IF(AJ18="",0,AJ18*'Demo and Services'!FL45),IF(AJ19="",0,AJ19*'Demo and Services'!FL46),IF(AJ20="",0,AJ20*'Demo and Services'!FL47),IF(AJ21="",0,AJ21*'Demo and Services'!FL48),IF(AJ22="",0,AJ22*'Demo and Services'!FL49),IF(AJ23="",0,AJ23*'Demo and Services'!FL50),IF(AJ24="",0,AJ24*'Demo and Services'!FL51),IF(AJ25="",0,AJ25*'Demo and Services'!FL52),IF(AJ26="",0,AJ26*'Demo and Services'!FL53),IF(AJ27="",0,AJ27*'Demo and Services'!FL54),IF(AJ28="",0,AJ28*'Demo and Services'!FL55),IF(AJ29="",0,AJ29*'Demo and Services'!FL56)),0),"")))</f>
        <v/>
      </c>
      <c r="Q242" s="318"/>
      <c r="R242" s="317"/>
      <c r="S242" s="161"/>
      <c r="T242" s="159"/>
      <c r="U242" s="181"/>
      <c r="V242" s="161"/>
      <c r="W242" s="161"/>
      <c r="X242" s="182"/>
      <c r="Y242" s="161"/>
      <c r="Z242" s="161"/>
      <c r="AA242" s="161"/>
      <c r="AB242" s="183"/>
      <c r="AC242" s="183"/>
      <c r="AD242" s="184"/>
      <c r="AE242" s="81"/>
      <c r="AG242" s="2"/>
      <c r="AH242" s="2"/>
      <c r="AI242" s="2"/>
      <c r="AJ242" s="2"/>
      <c r="AK242" s="2"/>
      <c r="AL242" s="2"/>
      <c r="AM242" s="2"/>
      <c r="AN242" s="2"/>
    </row>
    <row r="243" spans="1:91" outlineLevel="1" x14ac:dyDescent="0.35">
      <c r="B243" s="313" t="s">
        <v>143</v>
      </c>
      <c r="C243" s="314"/>
      <c r="D243" s="314"/>
      <c r="E243" s="314"/>
      <c r="F243" s="314"/>
      <c r="G243" s="315"/>
      <c r="H243" s="316" t="str">
        <f>IF($D$5="Program Budget",ROUND('Demo and Services'!FM9*AJ9,0),IF(AND($D$5="Staff Salary",$D$7="Total"),ROUND(SUM('Demo and Services'!FM9:FM20)*AJ30,0),IF(AND($D$5="Staff Salary",$D$7="Individual"),ROUND(SUM(IF(AJ18="",0,AJ18*'Demo and Services'!FM9),IF(AJ19="",0,AJ19*'Demo and Services'!FM10),IF(AJ20="",0,AJ20*'Demo and Services'!FM11),IF(AJ21="",0,AJ21*'Demo and Services'!FM12),IF(AJ22="",0,AJ22*'Demo and Services'!FM13),IF(AJ23="",0,AJ23*'Demo and Services'!FM14),IF(AJ24="",0,AJ24*'Demo and Services'!FM15),IF(AJ25="",0,AJ25*'Demo and Services'!FM16),IF(AJ26="",0,AJ26*'Demo and Services'!FM17),IF(AJ27="",0,AJ27*'Demo and Services'!FM18),IF(AJ28="",0,AJ28*'Demo and Services'!FM19),IF(AJ29="",0,AJ29*'Demo and Services'!FM20)),0),"")))</f>
        <v/>
      </c>
      <c r="I243" s="317"/>
      <c r="J243" s="316" t="str">
        <f>IF($D$5="Program Budget",ROUND('Demo and Services'!FM21*AJ9,0),IF(AND($D$5="Staff Salary",$D$7="Total"),ROUND(SUM('Demo and Services'!FM21:FM32)*AJ30,0),IF(AND($D$5="Staff Salary",$D$7="Individual"),ROUND(SUM(IF(AJ18="",0,AJ18*'Demo and Services'!FM21),IF(AJ19="",0,AJ19*'Demo and Services'!FM22),IF(AJ20="",0,AJ20*'Demo and Services'!FM23),IF(AJ21="",0,AJ21*'Demo and Services'!FM24),IF(AJ22="",0,AJ22*'Demo and Services'!FM25),IF(AJ23="",0,AJ23*'Demo and Services'!FM26),IF(AJ24="",0,AJ24*'Demo and Services'!FM27),IF(AJ25="",0,AJ25*'Demo and Services'!FM28),IF(AJ26="",0,AJ26*'Demo and Services'!FM29),IF(AJ27="",0,AJ27*'Demo and Services'!FM30),IF(AJ28="",0,AJ28*'Demo and Services'!FM31),IF(AJ29="",0,AJ29*'Demo and Services'!FM32)),0),"")))</f>
        <v/>
      </c>
      <c r="K243" s="316"/>
      <c r="L243" s="448"/>
      <c r="M243" s="316" t="str">
        <f>IF($D$5="Program Budget",ROUND('Demo and Services'!FM33*AJ9,0),IF(AND($D$5="Staff Salary",$D$7="Total"),ROUND(SUM('Demo and Services'!FM33:FM44)*AJ30,0),IF(AND($D$5="Staff Salary",$D$7="Individual"),ROUND(SUM(IF(AJ18="",0,AJ18*'Demo and Services'!FM33),IF(AJ19="",0,AJ19*'Demo and Services'!FM34),IF(AJ20="",0,AJ20*'Demo and Services'!FM35),IF(AJ21="",0,AJ21*'Demo and Services'!FM36),IF(AJ22="",0,AJ22*'Demo and Services'!FM37),IF(AJ23="",0,AJ23*'Demo and Services'!FM38),IF(AJ24="",0,AJ24*'Demo and Services'!FM39),IF(AJ25="",0,AJ25*'Demo and Services'!FM40),IF(AJ26="",0,AJ26*'Demo and Services'!FM41),IF(AJ27="",0,AJ27*'Demo and Services'!FM42),IF(AJ28="",0,AJ28*'Demo and Services'!FM43),IF(AJ29="",0,AJ29*'Demo and Services'!FM44)),0),"")))</f>
        <v/>
      </c>
      <c r="N243" s="316"/>
      <c r="O243" s="316"/>
      <c r="P243" s="316" t="str">
        <f>IF($D$5="Program Budget",ROUND('Demo and Services'!FM45*AJ9,0),IF(AND($D$5="Staff Salary",$D$7="Total"),ROUND(SUM('Demo and Services'!FM45:FM56)*AJ30,0),IF(AND($D$5="Staff Salary",$D$7="Individual"),ROUND(SUM(IF(AJ18="",0,AJ18*'Demo and Services'!FM45),IF(AJ19="",0,AJ19*'Demo and Services'!FM46),IF(AJ20="",0,AJ20*'Demo and Services'!FM47),IF(AJ21="",0,AJ21*'Demo and Services'!FM48),IF(AJ22="",0,AJ22*'Demo and Services'!FM49),IF(AJ23="",0,AJ23*'Demo and Services'!FM50),IF(AJ24="",0,AJ24*'Demo and Services'!FM51),IF(AJ25="",0,AJ25*'Demo and Services'!FM52),IF(AJ26="",0,AJ26*'Demo and Services'!FM53),IF(AJ27="",0,AJ27*'Demo and Services'!FM54),IF(AJ28="",0,AJ28*'Demo and Services'!FM55),IF(AJ29="",0,AJ29*'Demo and Services'!FM56)),0),"")))</f>
        <v/>
      </c>
      <c r="Q243" s="316"/>
      <c r="R243" s="448"/>
      <c r="S243" s="378">
        <f>COUNTIFS('Demo and Services'!$A$9:$A$19,"Period 5 (October – December 2021)",'Demo and Services'!$FM$9:$FM$19,"&lt;&gt;")</f>
        <v>0</v>
      </c>
      <c r="T243" s="377"/>
      <c r="U243" s="449"/>
      <c r="V243" s="378">
        <f>COUNTIFS('Demo and Services'!$A$9:$A$19,"Period 6 (January – March 2022)",'Demo and Services'!$FM$9:$FM$19,"&lt;&gt;")</f>
        <v>0</v>
      </c>
      <c r="W243" s="378"/>
      <c r="X243" s="444"/>
      <c r="Y243" s="378">
        <f>COUNTIFS('Demo and Services'!$A$9:$A$19,"Period 7 (April – June 2022)",'Demo and Services'!$FM$9:$FM$19,"&lt;&gt;")</f>
        <v>0</v>
      </c>
      <c r="Z243" s="378"/>
      <c r="AA243" s="378"/>
      <c r="AB243" s="445">
        <f>COUNTIFS('Demo and Services'!$A$9:$A$19,"Period 8 (July – September 2022)",'Demo and Services'!$FM$9:$FM$19,"&lt;&gt;")</f>
        <v>0</v>
      </c>
      <c r="AC243" s="445"/>
      <c r="AD243" s="446"/>
      <c r="AE243" s="81"/>
      <c r="AG243" s="2"/>
      <c r="AH243" s="2"/>
      <c r="AI243" s="2"/>
      <c r="AJ243" s="2"/>
      <c r="AK243" s="2"/>
      <c r="AL243" s="2"/>
      <c r="AM243" s="2"/>
      <c r="AN243" s="2"/>
    </row>
    <row r="244" spans="1:91" outlineLevel="1" x14ac:dyDescent="0.35">
      <c r="B244" s="313" t="s">
        <v>144</v>
      </c>
      <c r="C244" s="314"/>
      <c r="D244" s="314"/>
      <c r="E244" s="314"/>
      <c r="F244" s="314"/>
      <c r="G244" s="315"/>
      <c r="H244" s="219"/>
      <c r="I244" s="220">
        <f>SUM(H245:H249)</f>
        <v>0</v>
      </c>
      <c r="J244" s="209"/>
      <c r="K244" s="162"/>
      <c r="L244" s="220">
        <f>SUM(J245:K249)</f>
        <v>0</v>
      </c>
      <c r="M244" s="162"/>
      <c r="N244" s="162"/>
      <c r="O244" s="220">
        <f>SUM(M245:N249)</f>
        <v>0</v>
      </c>
      <c r="P244" s="209"/>
      <c r="Q244" s="162"/>
      <c r="R244" s="220">
        <f>SUM(P245:Q249)</f>
        <v>0</v>
      </c>
      <c r="S244" s="162"/>
      <c r="T244" s="162"/>
      <c r="U244" s="220">
        <f>SUM(S245:T249)</f>
        <v>0</v>
      </c>
      <c r="V244" s="162"/>
      <c r="W244" s="185"/>
      <c r="X244" s="220" t="e">
        <f>SUM(V245:W249)</f>
        <v>#REF!</v>
      </c>
      <c r="Y244" s="209"/>
      <c r="Z244" s="162"/>
      <c r="AA244" s="220">
        <f>SUM(Y245:Z249)</f>
        <v>0</v>
      </c>
      <c r="AB244" s="162"/>
      <c r="AC244" s="162"/>
      <c r="AD244" s="221">
        <f>SUM(AB245:AC249)</f>
        <v>0</v>
      </c>
      <c r="AE244" s="81"/>
      <c r="AG244" s="2"/>
      <c r="AH244" s="2"/>
      <c r="AI244" s="2"/>
      <c r="AJ244" s="2"/>
      <c r="AK244" s="2"/>
      <c r="AL244" s="2"/>
      <c r="AM244" s="2"/>
      <c r="AN244" s="2"/>
    </row>
    <row r="245" spans="1:91" s="2" customFormat="1" outlineLevel="1" x14ac:dyDescent="0.35">
      <c r="A245" s="68" t="s">
        <v>92</v>
      </c>
      <c r="B245" s="517" t="s">
        <v>145</v>
      </c>
      <c r="C245" s="518"/>
      <c r="D245" s="518"/>
      <c r="E245" s="518"/>
      <c r="F245" s="518"/>
      <c r="G245" s="519"/>
      <c r="H245" s="215" t="str">
        <f>IF($D$5="Program Budget",ROUND('Demo and Services'!FN9*AJ9,0),IF(AND($D$5="Staff Salary",$D$7="Total"),ROUND(SUM('Demo and Services'!FN9:FN20)*AJ30,0),IF(AND($D$5="Staff Salary",$D$7="Individual"),ROUND(SUM(IF(AJ18="",0,AJ18*'Demo and Services'!FN9),IF(AJ19="",0,AJ19*'Demo and Services'!FN10),IF(AJ20="",0,AJ20*'Demo and Services'!FN11),IF(AJ21="",0,AJ21*'Demo and Services'!FN12),IF(AJ22="",0,AJ22*'Demo and Services'!FN13),IF(AJ23="",0,AJ23*'Demo and Services'!FN14),IF(AJ24="",0,AJ24*'Demo and Services'!FN15),IF(AJ25="",0,AJ25*'Demo and Services'!FN16),IF(AJ26="",0,AJ26*'Demo and Services'!FN17),IF(AJ27="",0,AJ27*'Demo and Services'!FN18),IF(AJ28="",0,AJ28*'Demo and Services'!FN19),IF(AJ29="",0,AJ29*'Demo and Services'!FN20)),0),"")))</f>
        <v/>
      </c>
      <c r="I245" s="157"/>
      <c r="J245" s="316" t="str">
        <f>IF($D$5="Program Budget",ROUND('Demo and Services'!FN21*AJ9,0),IF(AND($D$5="Staff Salary",$D$7="Total"),ROUND(SUM('Demo and Services'!FN21:FN32)*AJ30,0),IF(AND($D$5="Staff Salary",$D$7="Individual"),ROUND(SUM(IF(AJ18="",0,AJ18*'Demo and Services'!FN21),IF(AJ19="",0,AJ19*'Demo and Services'!FN22),IF(AJ20="",0,AJ20*'Demo and Services'!FN23),IF(AJ21="",0,AJ21*'Demo and Services'!FN24),IF(AJ22="",0,AJ22*'Demo and Services'!FN25),IF(AJ23="",0,AJ23*'Demo and Services'!FN26),IF(AJ24="",0,AJ24*'Demo and Services'!FN27),IF(AJ25="",0,AJ25*'Demo and Services'!FN28),IF(AJ26="",0,AJ26*'Demo and Services'!FN29),IF(AJ27="",0,AJ27*'Demo and Services'!FN30),IF(AJ28="",0,AJ28*'Demo and Services'!FN31),IF(AJ29="",0,AJ29*'Demo and Services'!FN32)),0),"")))</f>
        <v/>
      </c>
      <c r="K245" s="316"/>
      <c r="L245" s="157"/>
      <c r="M245" s="502" t="str">
        <f>IF($D$5="Program Budget",ROUND('Demo and Services'!FN33*AJ9,0),IF(AND($D$5="Staff Salary",$D$7="Total"),ROUND(SUM('Demo and Services'!FN33:FN44)*AJ30,0),IF(AND($D$5="Staff Salary",$D$7="Individual"),ROUND(SUM(IF(AJ18="",0,AJ18*'Demo and Services'!FN33),IF(AJ19="",0,AJ19*'Demo and Services'!FN34),IF(AJ20="",0,AJ20*'Demo and Services'!FN35),IF(AJ21="",0,AJ21*'Demo and Services'!FN36),IF(AJ22="",0,AJ22*'Demo and Services'!FN37),IF(AJ23="",0,AJ23*'Demo and Services'!FN38),IF(AJ24="",0,AJ24*'Demo and Services'!FN39),IF(AJ25="",0,AJ25*'Demo and Services'!FN40),IF(AJ26="",0,AJ26*'Demo and Services'!FN41),IF(AJ27="",0,AJ27*'Demo and Services'!FN42),IF(AJ28="",0,AJ28*'Demo and Services'!FN43),IF(AJ29="",0,AJ29*'Demo and Services'!FN44)),0),"")))</f>
        <v/>
      </c>
      <c r="N245" s="502"/>
      <c r="O245" s="157"/>
      <c r="P245" s="502" t="str">
        <f>IF($D$5="Program Budget",ROUND('Demo and Services'!FN45*AJ9,0),IF(AND($D$5="Staff Salary",$D$7="Total"),ROUND(SUM('Demo and Services'!FN45:FN56)*AJ30,0),IF(AND($D$5="Staff Salary",$D$7="Individual"),ROUND(SUM(IF(AJ18="",0,AJ18*'Demo and Services'!FN45),IF(AJ19="",0,AJ19*'Demo and Services'!FN46),IF(AJ20="",0,AJ20*'Demo and Services'!FN47),IF(AJ21="",0,AJ21*'Demo and Services'!FN48),IF(AJ22="",0,AJ22*'Demo and Services'!FN49),IF(AJ23="",0,AJ23*'Demo and Services'!FN50),IF(AJ24="",0,AJ24*'Demo and Services'!FN51),IF(AJ25="",0,AJ25*'Demo and Services'!FN52),IF(AJ26="",0,AJ26*'Demo and Services'!FN53),IF(AJ27="",0,AJ27*'Demo and Services'!FN54),IF(AJ28="",0,AJ28*'Demo and Services'!FN55),IF(AJ29="",0,AJ29*'Demo and Services'!FN56)),0),"")))</f>
        <v/>
      </c>
      <c r="Q245" s="502"/>
      <c r="R245" s="160"/>
      <c r="S245" s="495">
        <f>COUNTIFS('Demo and Services'!$A$9:$A$19,"Period 5 (October – December 2021)",'Demo and Services'!$FN$9:$FN19,"&lt;&gt;")</f>
        <v>0</v>
      </c>
      <c r="T245" s="496"/>
      <c r="U245" s="160"/>
      <c r="V245" s="497">
        <f>COUNTIFS('Demo and Services'!$A$9:$A$19,"Period 6 (January – March 2022)",'Demo and Services'!$FN$9:$FN19,"&lt;&gt;")</f>
        <v>0</v>
      </c>
      <c r="W245" s="497"/>
      <c r="X245" s="160"/>
      <c r="Y245" s="498">
        <f>COUNTIFS('Demo and Services'!$A$9:$A$19,"Period 7 (April – June 2022)",'Demo and Services'!$FN$9:$FN19,"&lt;&gt;")</f>
        <v>0</v>
      </c>
      <c r="Z245" s="498"/>
      <c r="AA245" s="160"/>
      <c r="AB245" s="498">
        <f>COUNTIFS('Demo and Services'!$A$9:$A$19,"Period 8 (July – September 2022)",'Demo and Services'!$FN$9:$FN19,"&lt;&gt;")</f>
        <v>0</v>
      </c>
      <c r="AC245" s="498"/>
      <c r="AD245" s="158"/>
      <c r="AE245" s="81"/>
      <c r="CI245"/>
      <c r="CJ245"/>
      <c r="CK245"/>
      <c r="CL245"/>
      <c r="CM245"/>
    </row>
    <row r="246" spans="1:91" s="2" customFormat="1" outlineLevel="1" x14ac:dyDescent="0.35">
      <c r="A246" s="68" t="s">
        <v>86</v>
      </c>
      <c r="B246" s="379" t="s">
        <v>42</v>
      </c>
      <c r="C246" s="379"/>
      <c r="D246" s="379"/>
      <c r="E246" s="381"/>
      <c r="F246" s="381"/>
      <c r="G246" s="382"/>
      <c r="H246" s="215" t="str">
        <f>IF($D$5="Program Budget",ROUND('Demo and Services'!FO9*AJ9,0),IF(AND($D$5="Staff Salary",$D$7="Total"),ROUND(SUM('Demo and Services'!FO9:FO20)*AJ30,0),IF(AND($D$5="Staff Salary",$D$7="Individual"),ROUND(SUM(IF(AJ18="",0,AJ18*'Demo and Services'!FO9),IF(AJ19="",0,AJ19*'Demo and Services'!FO10),IF(AJ20="",0,AJ20*'Demo and Services'!FO11),IF(AJ21="",0,AJ21*'Demo and Services'!FO12),IF(AJ22="",0,AJ22*'Demo and Services'!FO13),IF(AJ23="",0,AJ23*'Demo and Services'!FO14),IF(AJ24="",0,AJ24*'Demo and Services'!FO15),IF(AJ25="",0,AJ25*'Demo and Services'!FO16),IF(AJ26="",0,AJ26*'Demo and Services'!FO17),IF(AJ27="",0,AJ27*'Demo and Services'!FO18),IF(AJ28="",0,AJ28*'Demo and Services'!FO19),IF(AJ29="",0,AJ29*'Demo and Services'!FO20)),0),"")))</f>
        <v/>
      </c>
      <c r="I246" s="157"/>
      <c r="J246" s="316" t="str">
        <f>IF($D$5="Program Budget",ROUND('Demo and Services'!FO21*AJ9,0),IF(AND($D$5="Staff Salary",$D$7="Total"),ROUND(SUM('Demo and Services'!FO21:FO32)*AJ30,0),IF(AND($D$5="Staff Salary",$D$7="Individual"),ROUND(SUM(IF(AJ18="",0,AJ18*'Demo and Services'!FO21),IF(AJ19="",0,AJ19*'Demo and Services'!FO22),IF(AJ20="",0,AJ20*'Demo and Services'!FO23),IF(AJ21="",0,AJ21*'Demo and Services'!FO24),IF(AJ22="",0,AJ22*'Demo and Services'!FO25),IF(AJ23="",0,AJ23*'Demo and Services'!FO26),IF(AJ24="",0,AJ24*'Demo and Services'!FO27),IF(AJ25="",0,AJ25*'Demo and Services'!FO28),IF(AJ26="",0,AJ26*'Demo and Services'!FO29),IF(AJ27="",0,AJ27*'Demo and Services'!FO30),IF(AJ28="",0,AJ28*'Demo and Services'!FO31),IF(AJ29="",0,AJ29*'Demo and Services'!FO32)),0),"")))</f>
        <v/>
      </c>
      <c r="K246" s="316"/>
      <c r="L246" s="157"/>
      <c r="M246" s="502" t="str">
        <f>IF($D$5="Program Budget",ROUND('Demo and Services'!FO33*AJ9,0),IF(AND($D$5="Staff Salary",$D$7="Total"),ROUND(SUM('Demo and Services'!FO33:FO44)*AJ30,0),IF(AND($D$5="Staff Salary",$D$7="Individual"),ROUND(SUM(IF(AJ18="",0,AJ18*'Demo and Services'!FO33),IF(AJ19="",0,AJ19*'Demo and Services'!FO34),IF(AJ20="",0,AJ20*'Demo and Services'!FO35),IF(AJ21="",0,AJ21*'Demo and Services'!FO36),IF(AJ22="",0,AJ22*'Demo and Services'!FO37),IF(AJ23="",0,AJ23*'Demo and Services'!FO38),IF(AJ24="",0,AJ24*'Demo and Services'!FO39),IF(AJ25="",0,AJ25*'Demo and Services'!FO40),IF(AJ26="",0,AJ26*'Demo and Services'!FO41),IF(AJ27="",0,AJ27*'Demo and Services'!FO42),IF(AJ28="",0,AJ28*'Demo and Services'!FO43),IF(AJ29="",0,AJ29*'Demo and Services'!FO44)),0),"")))</f>
        <v/>
      </c>
      <c r="N246" s="502"/>
      <c r="O246" s="157"/>
      <c r="P246" s="502" t="str">
        <f>IF($D$5="Program Budget",ROUND('Demo and Services'!FO45*AJ9,0),IF(AND($D$5="Staff Salary",$D$7="Total"),ROUND(SUM('Demo and Services'!FO45:FO56)*AJ30,0),IF(AND($D$5="Staff Salary",$D$7="Individual"),ROUND(SUM(IF(AJ18="",0,AJ18*'Demo and Services'!FO45),IF(AJ19="",0,AJ19*'Demo and Services'!FO46),IF(AJ20="",0,AJ20*'Demo and Services'!FO47),IF(AJ21="",0,AJ21*'Demo and Services'!FO48),IF(AJ22="",0,AJ22*'Demo and Services'!FO49),IF(AJ23="",0,AJ23*'Demo and Services'!FO50),IF(AJ24="",0,AJ24*'Demo and Services'!FO51),IF(AJ25="",0,AJ25*'Demo and Services'!FO52),IF(AJ26="",0,AJ26*'Demo and Services'!FO53),IF(AJ27="",0,AJ27*'Demo and Services'!FO54),IF(AJ28="",0,AJ28*'Demo and Services'!FO55),IF(AJ29="",0,AJ29*'Demo and Services'!FO56)),0),"")))</f>
        <v/>
      </c>
      <c r="Q246" s="502"/>
      <c r="R246" s="160"/>
      <c r="S246" s="495">
        <f>COUNTIFS('Demo and Services'!$A$9:$A$19,"Period 5 (October – December 2021)",'Demo and Services'!$FO$9:$FO$19,"&lt;&gt;")</f>
        <v>0</v>
      </c>
      <c r="T246" s="496"/>
      <c r="U246" s="160"/>
      <c r="V246" s="497">
        <f>COUNTIFS('Demo and Services'!$A$9:$A$19,"Period 6 (January – March 2022)",'Demo and Services'!$FO$9:$FO$19,"&lt;&gt;")</f>
        <v>0</v>
      </c>
      <c r="W246" s="497"/>
      <c r="X246" s="160"/>
      <c r="Y246" s="498">
        <f>COUNTIFS('Demo and Services'!$A$9:$A$19,"Period 7 (April – June 2022)",'Demo and Services'!$FO$9:$FO$19,"&lt;&gt;")</f>
        <v>0</v>
      </c>
      <c r="Z246" s="498"/>
      <c r="AA246" s="160"/>
      <c r="AB246" s="498">
        <f>COUNTIFS('Demo and Services'!$A$9:$A$19,"Period 8 (July – September 2022)",'Demo and Services'!$FO$9:$FO$19,"&lt;&gt;")</f>
        <v>0</v>
      </c>
      <c r="AC246" s="498"/>
      <c r="AD246" s="158"/>
      <c r="AE246" s="81"/>
      <c r="CI246"/>
      <c r="CJ246"/>
      <c r="CK246"/>
      <c r="CL246"/>
      <c r="CM246"/>
    </row>
    <row r="247" spans="1:91" s="2" customFormat="1" outlineLevel="1" x14ac:dyDescent="0.35">
      <c r="A247" s="68" t="s">
        <v>86</v>
      </c>
      <c r="B247" s="379" t="s">
        <v>42</v>
      </c>
      <c r="C247" s="379"/>
      <c r="D247" s="379"/>
      <c r="E247" s="381"/>
      <c r="F247" s="381"/>
      <c r="G247" s="382"/>
      <c r="H247" s="215" t="str">
        <f>IF($D$5="Program Budget",ROUND('Demo and Services'!FP9*AJ9,0),IF(AND($D$5="Staff Salary",$D$7="Total"),ROUND(SUM('Demo and Services'!FP9:FP20)*AJ30,0),IF(AND($D$5="Staff Salary",$D$7="Individual"),ROUND(SUM(IF(AJ18="",0,AJ18*'Demo and Services'!FP9),IF(AJ19="",0,AJ19*'Demo and Services'!FP10),IF(AJ20="",0,AJ20*'Demo and Services'!FP11),IF(AJ21="",0,AJ21*'Demo and Services'!FP12),IF(AJ22="",0,AJ22*'Demo and Services'!FP13),IF(AJ23="",0,AJ23*'Demo and Services'!FP14),IF(AJ24="",0,AJ24*'Demo and Services'!FP15),IF(AJ25="",0,AJ25*'Demo and Services'!FP16),IF(AJ26="",0,AJ26*'Demo and Services'!FP17),IF(AJ27="",0,AJ27*'Demo and Services'!FP18),IF(AJ28="",0,AJ28*'Demo and Services'!FP19),IF(AJ29="",0,AJ29*'Demo and Services'!FP20)),0),"")))</f>
        <v/>
      </c>
      <c r="I247" s="157"/>
      <c r="J247" s="316" t="str">
        <f>IF($D$5="Program Budget",ROUND('Demo and Services'!FP21*AJ9,0),IF(AND($D$5="Staff Salary",$D$7="Total"),ROUND(SUM('Demo and Services'!FP21:FP32)*AJ30,0),IF(AND($D$5="Staff Salary",$D$7="Individual"),ROUND(SUM(IF(AJ18="",0,AJ18*'Demo and Services'!FP21),IF(AJ19="",0,AJ19*'Demo and Services'!FP22),IF(AJ20="",0,AJ20*'Demo and Services'!FP23),IF(AJ21="",0,AJ21*'Demo and Services'!FP24),IF(AJ22="",0,AJ22*'Demo and Services'!FP25),IF(AJ23="",0,AJ23*'Demo and Services'!FP26),IF(AJ24="",0,AJ24*'Demo and Services'!FP27),IF(AJ25="",0,AJ25*'Demo and Services'!FP28),IF(AJ26="",0,AJ26*'Demo and Services'!FP29),IF(AJ27="",0,AJ27*'Demo and Services'!FP30),IF(AJ28="",0,AJ28*'Demo and Services'!FP31),IF(AJ29="",0,AJ29*'Demo and Services'!FP32)),0),"")))</f>
        <v/>
      </c>
      <c r="K247" s="316"/>
      <c r="L247" s="157"/>
      <c r="M247" s="502" t="str">
        <f>IF($D$5="Program Budget",ROUND('Demo and Services'!FP33*AJ9,0),IF(AND($D$5="Staff Salary",$D$7="Total"),ROUND(SUM('Demo and Services'!FP33:FP44)*AJ30,0),IF(AND($D$5="Staff Salary",$D$7="Individual"),ROUND(SUM(IF(AJ18="",0,AJ18*'Demo and Services'!FP33),IF(AJ19="",0,AJ19*'Demo and Services'!FP34),IF(AJ20="",0,AJ20*'Demo and Services'!FP35),IF(AJ21="",0,AJ21*'Demo and Services'!FP36),IF(AJ22="",0,AJ22*'Demo and Services'!FP37),IF(AJ23="",0,AJ23*'Demo and Services'!FP38),IF(AJ24="",0,AJ24*'Demo and Services'!FP39),IF(AJ25="",0,AJ25*'Demo and Services'!FP40),IF(AJ26="",0,AJ26*'Demo and Services'!FP41),IF(AJ27="",0,AJ27*'Demo and Services'!FP42),IF(AJ28="",0,AJ28*'Demo and Services'!FP43),IF(AJ29="",0,AJ29*'Demo and Services'!FP44)),0),"")))</f>
        <v/>
      </c>
      <c r="N247" s="502"/>
      <c r="O247" s="157"/>
      <c r="P247" s="502" t="str">
        <f>IF($D$5="Program Budget",ROUND('Demo and Services'!FP45*AJ9,0),IF(AND($D$5="Staff Salary",$D$7="Total"),ROUND(SUM('Demo and Services'!FP45:FP56)*AJ30,0),IF(AND($D$5="Staff Salary",$D$7="Individual"),ROUND(SUM(IF(AJ18="",0,AJ18*'Demo and Services'!FP45),IF(AJ19="",0,AJ19*'Demo and Services'!FP46),IF(AJ20="",0,AJ20*'Demo and Services'!FP47),IF(AJ21="",0,AJ21*'Demo and Services'!FP48),IF(AJ22="",0,AJ22*'Demo and Services'!FP49),IF(AJ23="",0,AJ23*'Demo and Services'!FP50),IF(AJ24="",0,AJ24*'Demo and Services'!FP51),IF(AJ25="",0,AJ25*'Demo and Services'!FP52),IF(AJ26="",0,AJ26*'Demo and Services'!FP53),IF(AJ27="",0,AJ27*'Demo and Services'!FP54),IF(AJ28="",0,AJ28*'Demo and Services'!FP55),IF(AJ29="",0,AJ29*'Demo and Services'!FP56)),0),"")))</f>
        <v/>
      </c>
      <c r="Q247" s="502"/>
      <c r="R247" s="160"/>
      <c r="S247" s="495">
        <f>COUNTIFS('Demo and Services'!$A$9:$A$19,"Period 5 (October – December 2021)",'Demo and Services'!$FP$9:$FP$19,"&lt;&gt;")</f>
        <v>0</v>
      </c>
      <c r="T247" s="496"/>
      <c r="U247" s="160"/>
      <c r="V247" s="497">
        <f>COUNTIFS('Demo and Services'!$A$9:$A$19,"Period 6 (January – March 2022)",'Demo and Services'!$FP$9:$FP$19,"&lt;&gt;")</f>
        <v>0</v>
      </c>
      <c r="W247" s="497"/>
      <c r="X247" s="160"/>
      <c r="Y247" s="498">
        <f>COUNTIFS('Demo and Services'!$A$9:$A$19,"Period 7 (April – June 2022)",'Demo and Services'!$FP$9:$FP$19,"&lt;&gt;")</f>
        <v>0</v>
      </c>
      <c r="Z247" s="498"/>
      <c r="AA247" s="160"/>
      <c r="AB247" s="498">
        <f>COUNTIFS('Demo and Services'!$A$9:$A$19,"Period 8 (July – September 2022)",'Demo and Services'!$FP$9:$FP$19,"&lt;&gt;")</f>
        <v>0</v>
      </c>
      <c r="AC247" s="498"/>
      <c r="AD247" s="158"/>
      <c r="AE247" s="81"/>
      <c r="CI247"/>
      <c r="CJ247"/>
      <c r="CK247"/>
      <c r="CL247"/>
      <c r="CM247"/>
    </row>
    <row r="248" spans="1:91" s="2" customFormat="1" outlineLevel="1" x14ac:dyDescent="0.35">
      <c r="A248" s="68" t="s">
        <v>86</v>
      </c>
      <c r="B248" s="379" t="s">
        <v>42</v>
      </c>
      <c r="C248" s="379"/>
      <c r="D248" s="379"/>
      <c r="E248" s="381"/>
      <c r="F248" s="381"/>
      <c r="G248" s="382"/>
      <c r="H248" s="215" t="str">
        <f>IF($D$5="Program Budget",ROUND('Demo and Services'!FQ9*AJ9,0),IF(AND($D$5="Staff Salary",$D$7="Total"),ROUND(SUM('Demo and Services'!FQ9:FQ20)*AJ30,0),IF(AND($D$5="Staff Salary",$D$7="Individual"),ROUND(SUM(IF(AJ18="",0,AJ18*'Demo and Services'!FQ9),IF(AJ19="",0,AJ19*'Demo and Services'!FQ10),IF(AJ20="",0,AJ20*'Demo and Services'!FQ11),IF(AJ21="",0,AJ21*'Demo and Services'!FQ12),IF(AJ22="",0,AJ22*'Demo and Services'!FQ13),IF(AJ23="",0,AJ23*'Demo and Services'!FQ14),IF(AJ24="",0,AJ24*'Demo and Services'!FQ15),IF(AJ25="",0,AJ25*'Demo and Services'!FQ16),IF(AJ26="",0,AJ26*'Demo and Services'!FQ17),IF(AJ27="",0,AJ27*'Demo and Services'!FQ18),IF(AJ28="",0,AJ28*'Demo and Services'!FQ19),IF(AJ29="",0,AJ29*'Demo and Services'!FQ20)),0),"")))</f>
        <v/>
      </c>
      <c r="I248" s="157"/>
      <c r="J248" s="316" t="str">
        <f>IF($D$5="Program Budget",ROUND('Demo and Services'!FQ21*AJ9,0),IF(AND($D$5="Staff Salary",$D$7="Total"),ROUND(SUM('Demo and Services'!FQ21:FQ32)*AJ30,0),IF(AND($D$5="Staff Salary",$D$7="Individual"),ROUND(SUM(IF(AJ18="",0,AJ18*'Demo and Services'!FQ21),IF(AJ19="",0,AJ19*'Demo and Services'!FQ22),IF(AJ20="",0,AJ20*'Demo and Services'!FQ23),IF(AJ21="",0,AJ21*'Demo and Services'!FQ24),IF(AJ22="",0,AJ22*'Demo and Services'!FQ25),IF(AJ23="",0,AJ23*'Demo and Services'!FQ26),IF(AJ24="",0,AJ24*'Demo and Services'!FQ27),IF(AJ25="",0,AJ25*'Demo and Services'!FQ28),IF(AJ26="",0,AJ26*'Demo and Services'!FQ29),IF(AJ27="",0,AJ27*'Demo and Services'!FQ30),IF(AJ28="",0,AJ28*'Demo and Services'!FQ31),IF(AJ29="",0,AJ29*'Demo and Services'!FQ32)),0),"")))</f>
        <v/>
      </c>
      <c r="K248" s="316"/>
      <c r="L248" s="157"/>
      <c r="M248" s="502" t="str">
        <f>IF($D$5="Program Budget",ROUND('Demo and Services'!FQ33*AJ9,0),IF(AND($D$5="Staff Salary",$D$7="Total"),ROUND(SUM('Demo and Services'!FQ33:FQ44)*AJ30,0),IF(AND($D$5="Staff Salary",$D$7="Individual"),ROUND(SUM(IF(AJ18="",0,AJ18*'Demo and Services'!FQ33),IF(AJ19="",0,AJ19*'Demo and Services'!FQ34),IF(AJ20="",0,AJ20*'Demo and Services'!FQ35),IF(AJ21="",0,AJ21*'Demo and Services'!FQ36),IF(AJ22="",0,AJ22*'Demo and Services'!FQ37),IF(AJ23="",0,AJ23*'Demo and Services'!FQ38),IF(AJ24="",0,AJ24*'Demo and Services'!FQ39),IF(AJ25="",0,AJ25*'Demo and Services'!FQ40),IF(AJ26="",0,AJ26*'Demo and Services'!FQ41),IF(AJ27="",0,AJ27*'Demo and Services'!FQ42),IF(AJ28="",0,AJ28*'Demo and Services'!FQ43),IF(AJ29="",0,AJ29*'Demo and Services'!FQ44)),0),"")))</f>
        <v/>
      </c>
      <c r="N248" s="502"/>
      <c r="O248" s="157"/>
      <c r="P248" s="502" t="str">
        <f>IF($D$5="Program Budget",ROUND('Demo and Services'!FQ45*AJ9,0),IF(AND($D$5="Staff Salary",$D$7="Total"),ROUND(SUM('Demo and Services'!FQ45:FQ56)*AJ30,0),IF(AND($D$5="Staff Salary",$D$7="Individual"),ROUND(SUM(IF(AJ18="",0,AJ18*'Demo and Services'!FQ45),IF(AJ19="",0,AJ19*'Demo and Services'!FQ46),IF(AJ20="",0,AJ20*'Demo and Services'!FQ47),IF(AJ21="",0,AJ21*'Demo and Services'!FQ48),IF(AJ22="",0,AJ22*'Demo and Services'!FQ49),IF(AJ23="",0,AJ23*'Demo and Services'!FQ50),IF(AJ24="",0,AJ24*'Demo and Services'!FQ51),IF(AJ25="",0,AJ25*'Demo and Services'!FQ52),IF(AJ26="",0,AJ26*'Demo and Services'!FQ53),IF(AJ27="",0,AJ27*'Demo and Services'!FQ54),IF(AJ28="",0,AJ28*'Demo and Services'!FQ55),IF(AJ29="",0,AJ29*'Demo and Services'!FQ56)),0),"")))</f>
        <v/>
      </c>
      <c r="Q248" s="502"/>
      <c r="R248" s="160"/>
      <c r="S248" s="495">
        <f>COUNTIFS('Demo and Services'!$A$9:$A$19,"Period 5 (October – December 2021)",'Demo and Services'!$FQ$9:$FQ$19,"&lt;&gt;")</f>
        <v>0</v>
      </c>
      <c r="T248" s="496"/>
      <c r="U248" s="160"/>
      <c r="V248" s="497">
        <f>COUNTIFS('Demo and Services'!$A$9:$A$19,"Period 6 (January – March 2022)",'Demo and Services'!$FQ$9:$FQ$19,"&lt;&gt;")</f>
        <v>0</v>
      </c>
      <c r="W248" s="497"/>
      <c r="X248" s="160"/>
      <c r="Y248" s="498">
        <f>COUNTIFS('Demo and Services'!$A$9:$A$19,"Period 7 (April – June 2022)",'Demo and Services'!$FQ$9:$FQ$19,"&lt;&gt;")</f>
        <v>0</v>
      </c>
      <c r="Z248" s="498"/>
      <c r="AA248" s="160"/>
      <c r="AB248" s="498">
        <f>COUNTIFS('Demo and Services'!$A$9:$A$19,"Period 8 (July – September 2022)",'Demo and Services'!$FQ$9:$FQ$19,"&lt;&gt;")</f>
        <v>0</v>
      </c>
      <c r="AC248" s="498"/>
      <c r="AD248" s="158"/>
      <c r="AE248" s="81"/>
      <c r="CF248"/>
      <c r="CG248"/>
      <c r="CH248"/>
      <c r="CI248"/>
      <c r="CJ248"/>
    </row>
    <row r="249" spans="1:91" s="2" customFormat="1" outlineLevel="1" x14ac:dyDescent="0.35">
      <c r="A249" s="68" t="s">
        <v>86</v>
      </c>
      <c r="B249" s="379" t="s">
        <v>42</v>
      </c>
      <c r="C249" s="379"/>
      <c r="D249" s="379"/>
      <c r="E249" s="381"/>
      <c r="F249" s="381"/>
      <c r="G249" s="382"/>
      <c r="H249" s="215" t="str">
        <f>IF($D$5="Program Budget",ROUND('Demo and Services'!FR9*AJ9,0),IF(AND($D$5="Staff Salary",$D$7="Total"),ROUND(SUM('Demo and Services'!FR9:FR20)*AJ30,0),IF(AND($D$5="Staff Salary",$D$7="Individual"),ROUND(SUM(IF(AJ18="",0,AJ18*'Demo and Services'!FR9),IF(AJ19="",0,AJ19*'Demo and Services'!FR10),IF(AJ20="",0,AJ20*'Demo and Services'!FR11),IF(AJ21="",0,AJ21*'Demo and Services'!FR12),IF(AJ22="",0,AJ22*'Demo and Services'!FR13),IF(AJ23="",0,AJ23*'Demo and Services'!FR14),IF(AJ24="",0,AJ24*'Demo and Services'!FR15),IF(AJ25="",0,AJ25*'Demo and Services'!FR16),IF(AJ26="",0,AJ26*'Demo and Services'!FR17),IF(AJ27="",0,AJ27*'Demo and Services'!FR18),IF(AJ28="",0,AJ28*'Demo and Services'!FR19),IF(AJ29="",0,AJ29*'Demo and Services'!FR20)),0),"")))</f>
        <v/>
      </c>
      <c r="I249" s="157"/>
      <c r="J249" s="316" t="str">
        <f>IF($D$5="Program Budget",ROUND('Demo and Services'!FR21*AJ9,0),IF(AND($D$5="Staff Salary",$D$7="Total"),ROUND(SUM('Demo and Services'!FR21:FR32)*AJ30,0),IF(AND($D$5="Staff Salary",$D$7="Individual"),ROUND(SUM(IF(AJ18="",0,AJ18*'Demo and Services'!FR21),IF(AJ19="",0,AJ19*'Demo and Services'!FR22),IF(AJ20="",0,AJ20*'Demo and Services'!FR23),IF(AJ21="",0,AJ21*'Demo and Services'!FR24),IF(AJ22="",0,AJ22*'Demo and Services'!FR25),IF(AJ23="",0,AJ23*'Demo and Services'!FR26),IF(AJ24="",0,AJ24*'Demo and Services'!FR27),IF(AJ25="",0,AJ25*'Demo and Services'!FR28),IF(AJ26="",0,AJ26*'Demo and Services'!FR29),IF(AJ27="",0,AJ27*'Demo and Services'!FR30),IF(AJ28="",0,AJ28*'Demo and Services'!FR31),IF(AJ29="",0,AJ29*'Demo and Services'!FR32)),0),"")))</f>
        <v/>
      </c>
      <c r="K249" s="316"/>
      <c r="L249" s="157"/>
      <c r="M249" s="502" t="str">
        <f>IF($D$5="Program Budget",ROUND('Demo and Services'!FR33*AJ9,0),IF(AND($D$5="Staff Salary",$D$7="Total"),ROUND(SUM('Demo and Services'!FR33:FR44)*AJ30,0),IF(AND($D$5="Staff Salary",$D$7="Individual"),ROUND(SUM(IF(AJ18="",0,AJ18*'Demo and Services'!FR33),IF(AJ19="",0,AJ19*'Demo and Services'!FR34),IF(AJ20="",0,AJ20*'Demo and Services'!FR35),IF(AJ21="",0,AJ21*'Demo and Services'!FR36),IF(AJ22="",0,AJ22*'Demo and Services'!FR37),IF(AJ23="",0,AJ23*'Demo and Services'!FR38),IF(AJ24="",0,AJ24*'Demo and Services'!FR39),IF(AJ25="",0,AJ25*'Demo and Services'!FR40),IF(AJ26="",0,AJ26*'Demo and Services'!FR41),IF(AJ27="",0,AJ27*'Demo and Services'!FR42),IF(AJ28="",0,AJ28*'Demo and Services'!FR43),IF(AJ29="",0,AJ29*'Demo and Services'!FR44)),0),"")))</f>
        <v/>
      </c>
      <c r="N249" s="502"/>
      <c r="O249" s="157"/>
      <c r="P249" s="502" t="str">
        <f>IF($D$5="Program Budget",ROUND('Demo and Services'!FR45*AJ9,0),IF(AND($D$5="Staff Salary",$D$7="Total"),ROUND(SUM('Demo and Services'!FR45:FR56)*AJ30,0),IF(AND($D$5="Staff Salary",$D$7="Individual"),ROUND(SUM(IF(AJ18="",0,AJ18*'Demo and Services'!FR45),IF(AJ19="",0,AJ19*'Demo and Services'!FR46),IF(AJ20="",0,AJ20*'Demo and Services'!FR47),IF(AJ21="",0,AJ21*'Demo and Services'!FR48),IF(AJ22="",0,AJ22*'Demo and Services'!FR49),IF(AJ23="",0,AJ23*'Demo and Services'!FR50),IF(AJ24="",0,AJ24*'Demo and Services'!FR51),IF(AJ25="",0,AJ25*'Demo and Services'!FR52),IF(AJ26="",0,AJ26*'Demo and Services'!FR53),IF(AJ27="",0,AJ27*'Demo and Services'!FR54),IF(AJ28="",0,AJ28*'Demo and Services'!FR55),IF(AJ29="",0,AJ29*'Demo and Services'!FR56)),0),"")))</f>
        <v/>
      </c>
      <c r="Q249" s="502"/>
      <c r="R249" s="160"/>
      <c r="S249" s="495">
        <f>COUNTIFS('Demo and Services'!$A$9:$A$19,"Period 5 (October – December 2021)",'Demo and Services'!$FR$9:$FR$19,"&lt;&gt;")</f>
        <v>0</v>
      </c>
      <c r="T249" s="496"/>
      <c r="U249" s="160"/>
      <c r="V249" s="497" t="e">
        <f>COUNTIFS('Demo and Services'!$A$9:$A$19,"Period 6 (January – March 2022)",'Demo and Services'!#REF!,"&lt;&gt;")</f>
        <v>#REF!</v>
      </c>
      <c r="W249" s="497"/>
      <c r="X249" s="160"/>
      <c r="Y249" s="498">
        <f>COUNTIFS('Demo and Services'!$A$9:$A$19,"Period 7 (April – June 2022)",'Demo and Services'!$FR$9:$FR$19,"&lt;&gt;")</f>
        <v>0</v>
      </c>
      <c r="Z249" s="498"/>
      <c r="AA249" s="160"/>
      <c r="AB249" s="498">
        <f>COUNTIFS('Demo and Services'!$A$9:$A$19,"Period 8 (July – September 2022)",'Demo and Services'!$FR$9:$FR$19,"&lt;&gt;")</f>
        <v>0</v>
      </c>
      <c r="AC249" s="498"/>
      <c r="AD249" s="158"/>
      <c r="AE249" s="81"/>
      <c r="CI249"/>
      <c r="CJ249"/>
      <c r="CK249"/>
      <c r="CL249"/>
      <c r="CM249"/>
    </row>
    <row r="250" spans="1:91" s="2" customFormat="1" outlineLevel="1" x14ac:dyDescent="0.35">
      <c r="A250" s="68"/>
      <c r="B250" s="313" t="s">
        <v>146</v>
      </c>
      <c r="C250" s="314"/>
      <c r="D250" s="314"/>
      <c r="E250" s="314"/>
      <c r="F250" s="314"/>
      <c r="G250" s="315"/>
      <c r="H250" s="209"/>
      <c r="I250" s="210">
        <f>SUM(H251:H255)</f>
        <v>0</v>
      </c>
      <c r="J250" s="211"/>
      <c r="K250" s="162"/>
      <c r="L250" s="210">
        <f>SUM(J251:K255)</f>
        <v>0</v>
      </c>
      <c r="M250" s="166"/>
      <c r="N250" s="162"/>
      <c r="O250" s="210">
        <f>SUM(M251:N255)</f>
        <v>0</v>
      </c>
      <c r="P250" s="211"/>
      <c r="Q250" s="162"/>
      <c r="R250" s="210">
        <f>SUM(P251:Q255)</f>
        <v>0</v>
      </c>
      <c r="S250" s="166"/>
      <c r="T250" s="162"/>
      <c r="U250" s="213">
        <f>SUM(S251:T255)</f>
        <v>0</v>
      </c>
      <c r="V250" s="166"/>
      <c r="W250" s="162"/>
      <c r="X250" s="213">
        <f>SUM(V251:W255)</f>
        <v>0</v>
      </c>
      <c r="Y250" s="166"/>
      <c r="Z250" s="162"/>
      <c r="AA250" s="213">
        <f>SUM(Y251:Z255)</f>
        <v>0</v>
      </c>
      <c r="AB250" s="166"/>
      <c r="AC250" s="162"/>
      <c r="AD250" s="214">
        <f>SUM(AB251:AC255)</f>
        <v>0</v>
      </c>
      <c r="AE250" s="81"/>
      <c r="CI250"/>
      <c r="CJ250"/>
      <c r="CK250"/>
      <c r="CL250"/>
      <c r="CM250"/>
    </row>
    <row r="251" spans="1:91" s="2" customFormat="1" outlineLevel="1" x14ac:dyDescent="0.35">
      <c r="A251" s="68" t="s">
        <v>92</v>
      </c>
      <c r="B251" s="517" t="s">
        <v>147</v>
      </c>
      <c r="C251" s="518"/>
      <c r="D251" s="518"/>
      <c r="E251" s="518"/>
      <c r="F251" s="518"/>
      <c r="G251" s="519"/>
      <c r="H251" s="215" t="str">
        <f>IF($D$5="Program Budget",ROUND('Demo and Services'!FS9*AJ9,0),IF(AND($D$5="Staff Salary",$D$7="Total"),ROUND(SUM('Demo and Services'!FS9:FS20)*AJ30,0),IF(AND($D$5="Staff Salary",$D$7="Individual"),ROUND(SUM(IF(AJ18="",0,AJ18*'Demo and Services'!FS9),IF(AJ19="",0,AJ19*'Demo and Services'!FS10),IF(AJ20="",0,AJ20*'Demo and Services'!FS11),IF(AJ21="",0,AJ21*'Demo and Services'!FS12),IF(AJ22="",0,AJ22*'Demo and Services'!FS13),IF(AJ23="",0,AJ23*'Demo and Services'!FS14),IF(AJ24="",0,AJ24*'Demo and Services'!FS15),IF(AJ25="",0,AJ25*'Demo and Services'!FS16),IF(AJ26="",0,AJ26*'Demo and Services'!FS17),IF(AJ27="",0,AJ27*'Demo and Services'!FS18),IF(AJ28="",0,AJ28*'Demo and Services'!FS19),IF(AJ29="",0,AJ29*'Demo and Services'!FS20)),0),"")))</f>
        <v/>
      </c>
      <c r="I251" s="157"/>
      <c r="J251" s="316" t="str">
        <f>IF($D$5="Program Budget",ROUND('Demo and Services'!FS21*AJ9,0),IF(AND($D$5="Staff Salary",$D$7="Total"),ROUND(SUM('Demo and Services'!FS21:FS32)*AJ30,0),IF(AND($D$5="Staff Salary",$D$7="Individual"),ROUND(SUM(IF(AJ18="",0,AJ18*'Demo and Services'!FS21),IF(AJ19="",0,AJ19*'Demo and Services'!FS22),IF(AJ20="",0,AJ20*'Demo and Services'!FS23),IF(AJ21="",0,AJ21*'Demo and Services'!FS24),IF(AJ22="",0,AJ22*'Demo and Services'!FS25),IF(AJ23="",0,AJ23*'Demo and Services'!FS26),IF(AJ24="",0,AJ24*'Demo and Services'!FS27),IF(AJ25="",0,AJ25*'Demo and Services'!FS28),IF(AJ26="",0,AJ26*'Demo and Services'!FS29),IF(AJ27="",0,AJ27*'Demo and Services'!FS30),IF(AJ28="",0,AJ28*'Demo and Services'!FS31),IF(AJ29="",0,AJ29*'Demo and Services'!FS32)),0),"")))</f>
        <v/>
      </c>
      <c r="K251" s="316"/>
      <c r="L251" s="157"/>
      <c r="M251" s="502" t="str">
        <f>IF($D$5="Program Budget",ROUND('Demo and Services'!FS33*AJ9,0),IF(AND($D$5="Staff Salary",$D$7="Total"),ROUND(SUM('Demo and Services'!FS33:FS44)*AJ30,0),IF(AND($D$5="Staff Salary",$D$7="Individual"),ROUND(SUM(IF(AJ18="",0,AJ18*'Demo and Services'!FS33),IF(AJ19="",0,AJ19*'Demo and Services'!FS34),IF(AJ20="",0,AJ20*'Demo and Services'!FS35),IF(AJ21="",0,AJ21*'Demo and Services'!FS36),IF(AJ22="",0,AJ22*'Demo and Services'!FS37),IF(AJ23="",0,AJ23*'Demo and Services'!FS38),IF(AJ24="",0,AJ24*'Demo and Services'!FS39),IF(AJ25="",0,AJ25*'Demo and Services'!FS40),IF(AJ26="",0,AJ26*'Demo and Services'!FS41),IF(AJ27="",0,AJ27*'Demo and Services'!FS42),IF(AJ28="",0,AJ28*'Demo and Services'!FS43),IF(AJ29="",0,AJ29*'Demo and Services'!FS44)),0),"")))</f>
        <v/>
      </c>
      <c r="N251" s="502"/>
      <c r="O251" s="157"/>
      <c r="P251" s="502" t="str">
        <f>IF($D$5="Program Budget",ROUND('Demo and Services'!FS45*AJ9,0),IF(AND($D$5="Staff Salary",$D$7="Total"),ROUND(SUM('Demo and Services'!FS45:FS56)*AJ30,0),IF(AND($D$5="Staff Salary",$D$7="Individual"),ROUND(SUM(IF(AJ18="",0,AJ18*'Demo and Services'!FS45),IF(AJ19="",0,AJ19*'Demo and Services'!FS46),IF(AJ20="",0,AJ20*'Demo and Services'!FS47),IF(AJ21="",0,AJ21*'Demo and Services'!FS48),IF(AJ22="",0,AJ22*'Demo and Services'!FS49),IF(AJ23="",0,AJ23*'Demo and Services'!FS50),IF(AJ24="",0,AJ24*'Demo and Services'!FS51),IF(AJ25="",0,AJ25*'Demo and Services'!FS52),IF(AJ26="",0,AJ26*'Demo and Services'!FS53),IF(AJ27="",0,AJ27*'Demo and Services'!FS54),IF(AJ28="",0,AJ28*'Demo and Services'!FS55),IF(AJ29="",0,AJ29*'Demo and Services'!FS56)),0),"")))</f>
        <v/>
      </c>
      <c r="Q251" s="502"/>
      <c r="R251" s="160"/>
      <c r="S251" s="495">
        <f>COUNTIFS('Demo and Services'!$A$9:$A$19,"Period 5 (October – December 2021)",'Demo and Services'!$FS$9:$FS$19,"&lt;&gt;")</f>
        <v>0</v>
      </c>
      <c r="T251" s="496"/>
      <c r="U251" s="160"/>
      <c r="V251" s="497">
        <f>COUNTIFS('Demo and Services'!$A$9:$A$19,"Period 6 (January – March 2022)",'Demo and Services'!$FS$9:$FS$19,"&lt;&gt;")</f>
        <v>0</v>
      </c>
      <c r="W251" s="497"/>
      <c r="X251" s="160"/>
      <c r="Y251" s="498">
        <f>COUNTIFS('Demo and Services'!$A$9:$A$19,"Period 7 (April – June 2022)",'Demo and Services'!$FS$9:$FS$19,"&lt;&gt;")</f>
        <v>0</v>
      </c>
      <c r="Z251" s="498"/>
      <c r="AA251" s="160"/>
      <c r="AB251" s="498">
        <f>COUNTIFS('Demo and Services'!$A$9:$A$19,"Period 8 (July – September 2022)",'Demo and Services'!$FS$9:$FS$19,"&lt;&gt;")</f>
        <v>0</v>
      </c>
      <c r="AC251" s="498"/>
      <c r="AD251" s="158"/>
      <c r="AE251" s="81"/>
      <c r="CI251"/>
      <c r="CJ251"/>
      <c r="CK251"/>
      <c r="CL251"/>
      <c r="CM251"/>
    </row>
    <row r="252" spans="1:91" s="2" customFormat="1" outlineLevel="1" x14ac:dyDescent="0.35">
      <c r="A252" s="68" t="s">
        <v>86</v>
      </c>
      <c r="B252" s="379" t="s">
        <v>42</v>
      </c>
      <c r="C252" s="379"/>
      <c r="D252" s="379"/>
      <c r="E252" s="381"/>
      <c r="F252" s="381"/>
      <c r="G252" s="382"/>
      <c r="H252" s="215" t="str">
        <f>IF($D$5="Program Budget",ROUND('Demo and Services'!FT9*AJ9,0),IF(AND($D$5="Staff Salary",$D$7="Total"),ROUND(SUM('Demo and Services'!FT9:FT20)*AJ30,0),IF(AND($D$5="Staff Salary",$D$7="Individual"),ROUND(SUM(IF(AJ18="",0,AJ18*'Demo and Services'!FT9),IF(AJ19="",0,AJ19*'Demo and Services'!FT10),IF(AJ20="",0,AJ20*'Demo and Services'!FT11),IF(AJ21="",0,AJ21*'Demo and Services'!FT12),IF(AJ22="",0,AJ22*'Demo and Services'!FT13),IF(AJ23="",0,AJ23*'Demo and Services'!FT14),IF(AJ24="",0,AJ24*'Demo and Services'!FT15),IF(AJ25="",0,AJ25*'Demo and Services'!FT16),IF(AJ26="",0,AJ26*'Demo and Services'!FT17),IF(AJ27="",0,AJ27*'Demo and Services'!FT18),IF(AJ28="",0,AJ28*'Demo and Services'!FT19),IF(AJ29="",0,AJ29*'Demo and Services'!FT20)),0),"")))</f>
        <v/>
      </c>
      <c r="I252" s="157"/>
      <c r="J252" s="316" t="str">
        <f>IF($D$5="Program Budget",ROUND('Demo and Services'!FT21*AJ9,0),IF(AND($D$5="Staff Salary",$D$7="Total"),ROUND(SUM('Demo and Services'!FT21:FT32)*AJ30,0),IF(AND($D$5="Staff Salary",$D$7="Individual"),ROUND(SUM(IF(AJ18="",0,AJ18*'Demo and Services'!FT21),IF(AJ19="",0,AJ19*'Demo and Services'!FT22),IF(AJ20="",0,AJ20*'Demo and Services'!FT23),IF(AJ21="",0,AJ21*'Demo and Services'!FT24),IF(AJ22="",0,AJ22*'Demo and Services'!FT25),IF(AJ23="",0,AJ23*'Demo and Services'!FT26),IF(AJ24="",0,AJ24*'Demo and Services'!FT27),IF(AJ25="",0,AJ25*'Demo and Services'!FT28),IF(AJ26="",0,AJ26*'Demo and Services'!FT29),IF(AJ27="",0,AJ27*'Demo and Services'!FT30),IF(AJ28="",0,AJ28*'Demo and Services'!FT31),IF(AJ29="",0,AJ29*'Demo and Services'!FT32)),0),"")))</f>
        <v/>
      </c>
      <c r="K252" s="316"/>
      <c r="L252" s="157"/>
      <c r="M252" s="502" t="str">
        <f>IF($D$5="Program Budget",ROUND('Demo and Services'!FT33*AJ9,0),IF(AND($D$5="Staff Salary",$D$7="Total"),ROUND(SUM('Demo and Services'!FT33:FT44)*AJ30,0),IF(AND($D$5="Staff Salary",$D$7="Individual"),ROUND(SUM(IF(AJ18="",0,AJ18*'Demo and Services'!FT33),IF(AJ19="",0,AJ19*'Demo and Services'!FT34),IF(AJ20="",0,AJ20*'Demo and Services'!FT35),IF(AJ21="",0,AJ21*'Demo and Services'!FT36),IF(AJ22="",0,AJ22*'Demo and Services'!FT37),IF(AJ23="",0,AJ23*'Demo and Services'!FT38),IF(AJ24="",0,AJ24*'Demo and Services'!FT39),IF(AJ25="",0,AJ25*'Demo and Services'!FT40),IF(AJ26="",0,AJ26*'Demo and Services'!FT41),IF(AJ27="",0,AJ27*'Demo and Services'!FT42),IF(AJ28="",0,AJ28*'Demo and Services'!FT43),IF(AJ29="",0,AJ29*'Demo and Services'!FT44)),0),"")))</f>
        <v/>
      </c>
      <c r="N252" s="502"/>
      <c r="O252" s="157"/>
      <c r="P252" s="502" t="str">
        <f>IF($D$5="Program Budget",ROUND('Demo and Services'!FT45*AJ9,0),IF(AND($D$5="Staff Salary",$D$7="Total"),ROUND(SUM('Demo and Services'!FT45:FT56)*AJ30,0),IF(AND($D$5="Staff Salary",$D$7="Individual"),ROUND(SUM(IF(AJ18="",0,AJ18*'Demo and Services'!FT45),IF(AJ19="",0,AJ19*'Demo and Services'!FT46),IF(AJ20="",0,AJ20*'Demo and Services'!FT47),IF(AJ21="",0,AJ21*'Demo and Services'!FT48),IF(AJ22="",0,AJ22*'Demo and Services'!FT49),IF(AJ23="",0,AJ23*'Demo and Services'!FT50),IF(AJ24="",0,AJ24*'Demo and Services'!FT51),IF(AJ25="",0,AJ25*'Demo and Services'!FT52),IF(AJ26="",0,AJ26*'Demo and Services'!FT53),IF(AJ27="",0,AJ27*'Demo and Services'!FT54),IF(AJ28="",0,AJ28*'Demo and Services'!FT55),IF(AJ29="",0,AJ29*'Demo and Services'!FT56)),0),"")))</f>
        <v/>
      </c>
      <c r="Q252" s="502"/>
      <c r="R252" s="160"/>
      <c r="S252" s="495">
        <f>COUNTIFS('Demo and Services'!$A$9:$A$19,"Period 5 (October – December 2021)",'Demo and Services'!$FT$9:$FT$19,"&lt;&gt;")</f>
        <v>0</v>
      </c>
      <c r="T252" s="496"/>
      <c r="U252" s="160"/>
      <c r="V252" s="497">
        <f>COUNTIFS('Demo and Services'!$A$9:$A$19,"Period 6 (January – March 2022)",'Demo and Services'!$FT$9:$FT$19,"&lt;&gt;")</f>
        <v>0</v>
      </c>
      <c r="W252" s="497"/>
      <c r="X252" s="160"/>
      <c r="Y252" s="498">
        <f>COUNTIFS('Demo and Services'!$A$9:$A$19,"Period 7 (April – June 2022)",'Demo and Services'!$FT$9:$FT$19,"&lt;&gt;")</f>
        <v>0</v>
      </c>
      <c r="Z252" s="498"/>
      <c r="AA252" s="160"/>
      <c r="AB252" s="498">
        <f>COUNTIFS('Demo and Services'!$A$9:$A$19,"Period 8 (July – September 2022)",'Demo and Services'!$FT$9:$FT$19,"&lt;&gt;")</f>
        <v>0</v>
      </c>
      <c r="AC252" s="498"/>
      <c r="AD252" s="158"/>
      <c r="AE252" s="81"/>
      <c r="CI252"/>
      <c r="CJ252"/>
      <c r="CK252"/>
      <c r="CL252"/>
      <c r="CM252"/>
    </row>
    <row r="253" spans="1:91" s="2" customFormat="1" outlineLevel="1" x14ac:dyDescent="0.35">
      <c r="A253" s="68" t="s">
        <v>86</v>
      </c>
      <c r="B253" s="379" t="s">
        <v>42</v>
      </c>
      <c r="C253" s="379"/>
      <c r="D253" s="379"/>
      <c r="E253" s="381"/>
      <c r="F253" s="381"/>
      <c r="G253" s="382"/>
      <c r="H253" s="215" t="str">
        <f>IF($D$5="Program Budget",ROUND('Demo and Services'!FU9*AJ9,0),IF(AND($D$5="Staff Salary",$D$7="Total"),ROUND(SUM('Demo and Services'!FU9:FU20)*AJ30,0),IF(AND($D$5="Staff Salary",$D$7="Individual"),ROUND(SUM(IF(AJ18="",0,AJ18*'Demo and Services'!FU9),IF(AJ19="",0,AJ19*'Demo and Services'!FU10),IF(AJ20="",0,AJ20*'Demo and Services'!FU11),IF(AJ21="",0,AJ21*'Demo and Services'!FU12),IF(AJ22="",0,AJ22*'Demo and Services'!FU13),IF(AJ23="",0,AJ23*'Demo and Services'!FU14),IF(AJ24="",0,AJ24*'Demo and Services'!FU15),IF(AJ25="",0,AJ25*'Demo and Services'!FU16),IF(AJ26="",0,AJ26*'Demo and Services'!FU17),IF(AJ27="",0,AJ27*'Demo and Services'!FU18),IF(AJ28="",0,AJ28*'Demo and Services'!FU19),IF(AJ29="",0,AJ29*'Demo and Services'!FU20)),0),"")))</f>
        <v/>
      </c>
      <c r="I253" s="157"/>
      <c r="J253" s="316" t="str">
        <f>IF($D$5="Program Budget",ROUND('Demo and Services'!FU21*AJ9,0),IF(AND($D$5="Staff Salary",$D$7="Total"),ROUND(SUM('Demo and Services'!FU21:FU32)*AJ30,0),IF(AND($D$5="Staff Salary",$D$7="Individual"),ROUND(SUM(IF(AJ18="",0,AJ18*'Demo and Services'!FU21),IF(AJ19="",0,AJ19*'Demo and Services'!FU22),IF(AJ20="",0,AJ20*'Demo and Services'!FU23),IF(AJ21="",0,AJ21*'Demo and Services'!FU24),IF(AJ22="",0,AJ22*'Demo and Services'!FU25),IF(AJ23="",0,AJ23*'Demo and Services'!FU26),IF(AJ24="",0,AJ24*'Demo and Services'!FU27),IF(AJ25="",0,AJ25*'Demo and Services'!FU28),IF(AJ26="",0,AJ26*'Demo and Services'!FU29),IF(AJ27="",0,AJ27*'Demo and Services'!FU30),IF(AJ28="",0,AJ28*'Demo and Services'!FU31),IF(AJ29="",0,AJ29*'Demo and Services'!FU32)),0),"")))</f>
        <v/>
      </c>
      <c r="K253" s="316"/>
      <c r="L253" s="157"/>
      <c r="M253" s="502" t="str">
        <f>IF($D$5="Program Budget",ROUND('Demo and Services'!FU33*AJ9,0),IF(AND($D$5="Staff Salary",$D$7="Total"),ROUND(SUM('Demo and Services'!FU33:FU44)*AJ30,0),IF(AND($D$5="Staff Salary",$D$7="Individual"),ROUND(SUM(IF(AJ18="",0,AJ18*'Demo and Services'!FU33),IF(AJ19="",0,AJ19*'Demo and Services'!FU34),IF(AJ20="",0,AJ20*'Demo and Services'!FU35),IF(AJ21="",0,AJ21*'Demo and Services'!FU36),IF(AJ22="",0,AJ22*'Demo and Services'!FU37),IF(AJ23="",0,AJ23*'Demo and Services'!FU38),IF(AJ24="",0,AJ24*'Demo and Services'!FU39),IF(AJ25="",0,AJ25*'Demo and Services'!FU40),IF(AJ26="",0,AJ26*'Demo and Services'!FU41),IF(AJ27="",0,AJ27*'Demo and Services'!FU42),IF(AJ28="",0,AJ28*'Demo and Services'!FU43),IF(AJ29="",0,AJ29*'Demo and Services'!FU44)),0),"")))</f>
        <v/>
      </c>
      <c r="N253" s="502"/>
      <c r="O253" s="157"/>
      <c r="P253" s="502" t="str">
        <f>IF($D$5="Program Budget",ROUND('Demo and Services'!FU45*AJ9,0),IF(AND($D$5="Staff Salary",$D$7="Total"),ROUND(SUM('Demo and Services'!FU45:FU56)*AJ30,0),IF(AND($D$5="Staff Salary",$D$7="Individual"),ROUND(SUM(IF(AJ18="",0,AJ18*'Demo and Services'!FU45),IF(AJ19="",0,AJ19*'Demo and Services'!FU46),IF(AJ20="",0,AJ20*'Demo and Services'!FU47),IF(AJ21="",0,AJ21*'Demo and Services'!FU48),IF(AJ22="",0,AJ22*'Demo and Services'!FU49),IF(AJ23="",0,AJ23*'Demo and Services'!FU50),IF(AJ24="",0,AJ24*'Demo and Services'!FU51),IF(AJ25="",0,AJ25*'Demo and Services'!FU52),IF(AJ26="",0,AJ26*'Demo and Services'!FU53),IF(AJ27="",0,AJ27*'Demo and Services'!FU54),IF(AJ28="",0,AJ28*'Demo and Services'!FU55),IF(AJ29="",0,AJ29*'Demo and Services'!FU56)),0),"")))</f>
        <v/>
      </c>
      <c r="Q253" s="502"/>
      <c r="R253" s="160"/>
      <c r="S253" s="495">
        <f>COUNTIFS('Demo and Services'!$A$9:$A$19,"Period 5 (October – December 2021)",'Demo and Services'!$FU$9:$FU$19,"&lt;&gt;")</f>
        <v>0</v>
      </c>
      <c r="T253" s="496"/>
      <c r="U253" s="160"/>
      <c r="V253" s="497">
        <f>COUNTIFS('Demo and Services'!$A$9:$A$19,"Period 6 (January – March 2022)",'Demo and Services'!$FU$9:$FU$19,"&lt;&gt;")</f>
        <v>0</v>
      </c>
      <c r="W253" s="497"/>
      <c r="X253" s="160"/>
      <c r="Y253" s="498">
        <f>COUNTIFS('Demo and Services'!$A$9:$A$19,"Period 7 (April – June 2022)",'Demo and Services'!$FU$9:$FU$19,"&lt;&gt;")</f>
        <v>0</v>
      </c>
      <c r="Z253" s="498"/>
      <c r="AA253" s="160"/>
      <c r="AB253" s="498">
        <f>COUNTIFS('Demo and Services'!$A$9:$A$19,"Period 8 (July – September 2022)",'Demo and Services'!$FU$9:$FU$19,"&lt;&gt;")</f>
        <v>0</v>
      </c>
      <c r="AC253" s="498"/>
      <c r="AD253" s="158"/>
      <c r="AE253" s="81"/>
      <c r="CI253"/>
      <c r="CJ253"/>
      <c r="CK253"/>
      <c r="CL253"/>
      <c r="CM253"/>
    </row>
    <row r="254" spans="1:91" s="2" customFormat="1" outlineLevel="1" x14ac:dyDescent="0.35">
      <c r="A254" s="68" t="s">
        <v>86</v>
      </c>
      <c r="B254" s="379" t="s">
        <v>42</v>
      </c>
      <c r="C254" s="379"/>
      <c r="D254" s="379"/>
      <c r="E254" s="381"/>
      <c r="F254" s="381"/>
      <c r="G254" s="382"/>
      <c r="H254" s="215" t="str">
        <f>IF($D$5="Program Budget",ROUND('Demo and Services'!FV9*AJ9,0),IF(AND($D$5="Staff Salary",$D$7="Total"),ROUND(SUM('Demo and Services'!FV9:FV20)*AJ30,0),IF(AND($D$5="Staff Salary",$D$7="Individual"),ROUND(SUM(IF(AJ18="",0,AJ18*'Demo and Services'!FV9),IF(AJ19="",0,AJ19*'Demo and Services'!FV10),IF(AJ20="",0,AJ20*'Demo and Services'!FV11),IF(AJ21="",0,AJ21*'Demo and Services'!FV12),IF(AJ22="",0,AJ22*'Demo and Services'!FV13),IF(AJ23="",0,AJ23*'Demo and Services'!FV14),IF(AJ24="",0,AJ24*'Demo and Services'!FV15),IF(AJ25="",0,AJ25*'Demo and Services'!FV16),IF(AJ26="",0,AJ26*'Demo and Services'!FV17),IF(AJ27="",0,AJ27*'Demo and Services'!FV18),IF(AJ28="",0,AJ28*'Demo and Services'!FV19),IF(AJ29="",0,AJ29*'Demo and Services'!FV20)),0),"")))</f>
        <v/>
      </c>
      <c r="I254" s="157"/>
      <c r="J254" s="316" t="str">
        <f>IF($D$5="Program Budget",ROUND('Demo and Services'!FV21*AJ9,0),IF(AND($D$5="Staff Salary",$D$7="Total"),ROUND(SUM('Demo and Services'!FV21:FV32)*AJ30,0),IF(AND($D$5="Staff Salary",$D$7="Individual"),ROUND(SUM(IF(AJ18="",0,AJ18*'Demo and Services'!FV21),IF(AJ19="",0,AJ19*'Demo and Services'!FV22),IF(AJ20="",0,AJ20*'Demo and Services'!FV23),IF(AJ21="",0,AJ21*'Demo and Services'!FV24),IF(AJ22="",0,AJ22*'Demo and Services'!FV25),IF(AJ23="",0,AJ23*'Demo and Services'!FV26),IF(AJ24="",0,AJ24*'Demo and Services'!FV27),IF(AJ25="",0,AJ25*'Demo and Services'!FV28),IF(AJ26="",0,AJ26*'Demo and Services'!FV29),IF(AJ27="",0,AJ27*'Demo and Services'!FV30),IF(AJ28="",0,AJ28*'Demo and Services'!FV31),IF(AJ29="",0,AJ29*'Demo and Services'!FV32)),0),"")))</f>
        <v/>
      </c>
      <c r="K254" s="316"/>
      <c r="L254" s="157"/>
      <c r="M254" s="502" t="str">
        <f>IF($D$5="Program Budget",ROUND('Demo and Services'!FV33*AJ9,0),IF(AND($D$5="Staff Salary",$D$7="Total"),ROUND(SUM('Demo and Services'!FV33:FV44)*AJ30,0),IF(AND($D$5="Staff Salary",$D$7="Individual"),ROUND(SUM(IF(AJ18="",0,AJ18*'Demo and Services'!FV33),IF(AJ19="",0,AJ19*'Demo and Services'!FV34),IF(AJ20="",0,AJ20*'Demo and Services'!FV35),IF(AJ21="",0,AJ21*'Demo and Services'!FV36),IF(AJ22="",0,AJ22*'Demo and Services'!FV37),IF(AJ23="",0,AJ23*'Demo and Services'!FV38),IF(AJ24="",0,AJ24*'Demo and Services'!FV39),IF(AJ25="",0,AJ25*'Demo and Services'!FV40),IF(AJ26="",0,AJ26*'Demo and Services'!FV41),IF(AJ27="",0,AJ27*'Demo and Services'!FV42),IF(AJ28="",0,AJ28*'Demo and Services'!FV43),IF(AJ29="",0,AJ29*'Demo and Services'!FV44)),0),"")))</f>
        <v/>
      </c>
      <c r="N254" s="502"/>
      <c r="O254" s="157"/>
      <c r="P254" s="502" t="str">
        <f>IF($D$5="Program Budget",ROUND('Demo and Services'!FV45*AJ9,0),IF(AND($D$5="Staff Salary",$D$7="Total"),ROUND(SUM('Demo and Services'!FV45:FV56)*AJ30,0),IF(AND($D$5="Staff Salary",$D$7="Individual"),ROUND(SUM(IF(AJ18="",0,AJ18*'Demo and Services'!FV45),IF(AJ19="",0,AJ19*'Demo and Services'!FV46),IF(AJ20="",0,AJ20*'Demo and Services'!FV47),IF(AJ21="",0,AJ21*'Demo and Services'!FV48),IF(AJ22="",0,AJ22*'Demo and Services'!FV49),IF(AJ23="",0,AJ23*'Demo and Services'!FV50),IF(AJ24="",0,AJ24*'Demo and Services'!FV51),IF(AJ25="",0,AJ25*'Demo and Services'!FV52),IF(AJ26="",0,AJ26*'Demo and Services'!FV53),IF(AJ27="",0,AJ27*'Demo and Services'!FV54),IF(AJ28="",0,AJ28*'Demo and Services'!FV55),IF(AJ29="",0,AJ29*'Demo and Services'!FV56)),0),"")))</f>
        <v/>
      </c>
      <c r="Q254" s="502"/>
      <c r="R254" s="160"/>
      <c r="S254" s="495">
        <f>COUNTIFS('Demo and Services'!$A$9:$A$19,"Period 5 (October – December 2021)",'Demo and Services'!$FV$9:$FV$19,"&lt;&gt;")</f>
        <v>0</v>
      </c>
      <c r="T254" s="496"/>
      <c r="U254" s="160"/>
      <c r="V254" s="497">
        <f>COUNTIFS('Demo and Services'!$A$9:$A$19,"Period 6 (January – March 2022)",'Demo and Services'!$FV$9:$FV$19,"&lt;&gt;")</f>
        <v>0</v>
      </c>
      <c r="W254" s="497"/>
      <c r="X254" s="160"/>
      <c r="Y254" s="498">
        <f>COUNTIFS('Demo and Services'!$A$9:$A$19,"Period 7 (April – June 2022)",'Demo and Services'!$FV$9:$FV$19,"&lt;&gt;")</f>
        <v>0</v>
      </c>
      <c r="Z254" s="498"/>
      <c r="AA254" s="160"/>
      <c r="AB254" s="498">
        <f>COUNTIFS('Demo and Services'!$A$9:$A$19,"Period 8 (July – September 2022)",'Demo and Services'!$FV$9:$FV$19,"&lt;&gt;")</f>
        <v>0</v>
      </c>
      <c r="AC254" s="498"/>
      <c r="AD254" s="158"/>
      <c r="AE254" s="81"/>
      <c r="CI254"/>
      <c r="CJ254"/>
      <c r="CK254"/>
      <c r="CL254"/>
      <c r="CM254"/>
    </row>
    <row r="255" spans="1:91" s="2" customFormat="1" outlineLevel="1" x14ac:dyDescent="0.35">
      <c r="A255" s="68" t="s">
        <v>86</v>
      </c>
      <c r="B255" s="379" t="s">
        <v>42</v>
      </c>
      <c r="C255" s="379"/>
      <c r="D255" s="379"/>
      <c r="E255" s="381"/>
      <c r="F255" s="381"/>
      <c r="G255" s="382"/>
      <c r="H255" s="215" t="str">
        <f>IF($D$5="Program Budget",ROUND('Demo and Services'!FW9*AJ9,0),IF(AND($D$5="Staff Salary",$D$7="Total"),ROUND(SUM('Demo and Services'!FW9:FW20)*AJ30,0),IF(AND($D$5="Staff Salary",$D$7="Individual"),ROUND(SUM(IF(AJ18="",0,AJ18*'Demo and Services'!FW9),IF(AJ19="",0,AJ19*'Demo and Services'!FW10),IF(AJ20="",0,AJ20*'Demo and Services'!FW11),IF(AJ21="",0,AJ21*'Demo and Services'!FW12),IF(AJ22="",0,AJ22*'Demo and Services'!FW13),IF(AJ23="",0,AJ23*'Demo and Services'!FW14),IF(AJ24="",0,AJ24*'Demo and Services'!FW15),IF(AJ25="",0,AJ25*'Demo and Services'!FW16),IF(AJ26="",0,AJ26*'Demo and Services'!FW17),IF(AJ27="",0,AJ27*'Demo and Services'!FW18),IF(AJ28="",0,AJ28*'Demo and Services'!FW19),IF(AJ29="",0,AJ29*'Demo and Services'!FW20)),0),"")))</f>
        <v/>
      </c>
      <c r="I255" s="157"/>
      <c r="J255" s="316" t="str">
        <f>IF($D$5="Program Budget",ROUND('Demo and Services'!FW21*AJ9,0),IF(AND($D$5="Staff Salary",$D$7="Total"),ROUND(SUM('Demo and Services'!FW21:FW32)*AJ30,0),IF(AND($D$5="Staff Salary",$D$7="Individual"),ROUND(SUM(IF(AJ18="",0,AJ18*'Demo and Services'!FW21),IF(AJ19="",0,AJ19*'Demo and Services'!FW22),IF(AJ20="",0,AJ20*'Demo and Services'!FW23),IF(AJ21="",0,AJ21*'Demo and Services'!FW24),IF(AJ22="",0,AJ22*'Demo and Services'!FW25),IF(AJ23="",0,AJ23*'Demo and Services'!FW26),IF(AJ24="",0,AJ24*'Demo and Services'!FW27),IF(AJ25="",0,AJ25*'Demo and Services'!FW28),IF(AJ26="",0,AJ26*'Demo and Services'!FW29),IF(AJ27="",0,AJ27*'Demo and Services'!FW30),IF(AJ28="",0,AJ28*'Demo and Services'!FW31),IF(AJ29="",0,AJ29*'Demo and Services'!FW32)),0),"")))</f>
        <v/>
      </c>
      <c r="K255" s="316"/>
      <c r="L255" s="157"/>
      <c r="M255" s="502" t="str">
        <f>IF($D$5="Program Budget",ROUND('Demo and Services'!FW33*AJ9,0),IF(AND($D$5="Staff Salary",$D$7="Total"),ROUND(SUM('Demo and Services'!FW33:FW44)*AJ30,0),IF(AND($D$5="Staff Salary",$D$7="Individual"),ROUND(SUM(IF(AJ18="",0,AJ18*'Demo and Services'!FW33),IF(AJ19="",0,AJ19*'Demo and Services'!FW34),IF(AJ20="",0,AJ20*'Demo and Services'!FW35),IF(AJ21="",0,AJ21*'Demo and Services'!FW36),IF(AJ22="",0,AJ22*'Demo and Services'!FW37),IF(AJ23="",0,AJ23*'Demo and Services'!FW38),IF(AJ24="",0,AJ24*'Demo and Services'!FW39),IF(AJ25="",0,AJ25*'Demo and Services'!FW40),IF(AJ26="",0,AJ26*'Demo and Services'!FW41),IF(AJ27="",0,AJ27*'Demo and Services'!FW42),IF(AJ28="",0,AJ28*'Demo and Services'!FW43),IF(AJ29="",0,AJ29*'Demo and Services'!FW44)),0),"")))</f>
        <v/>
      </c>
      <c r="N255" s="502"/>
      <c r="O255" s="157"/>
      <c r="P255" s="502" t="str">
        <f>IF($D$5="Program Budget",ROUND('Demo and Services'!FW45*AJ9,0),IF(AND($D$5="Staff Salary",$D$7="Total"),ROUND(SUM('Demo and Services'!FW45:FW56)*AJ30,0),IF(AND($D$5="Staff Salary",$D$7="Individual"),ROUND(SUM(IF(AJ18="",0,AJ18*'Demo and Services'!FW45),IF(AJ19="",0,AJ19*'Demo and Services'!FW46),IF(AJ20="",0,AJ20*'Demo and Services'!FW47),IF(AJ21="",0,AJ21*'Demo and Services'!FW48),IF(AJ22="",0,AJ22*'Demo and Services'!FW49),IF(AJ23="",0,AJ23*'Demo and Services'!FW50),IF(AJ24="",0,AJ24*'Demo and Services'!FW51),IF(AJ25="",0,AJ25*'Demo and Services'!FW52),IF(AJ26="",0,AJ26*'Demo and Services'!FW53),IF(AJ27="",0,AJ27*'Demo and Services'!FW54),IF(AJ28="",0,AJ28*'Demo and Services'!FW55),IF(AJ29="",0,AJ29*'Demo and Services'!FW56)),0),"")))</f>
        <v/>
      </c>
      <c r="Q255" s="502"/>
      <c r="R255" s="160"/>
      <c r="S255" s="495">
        <f>COUNTIFS('Demo and Services'!$A$9:$A$19,"Period 5 (October – December 2021)",'Demo and Services'!$FW$9:$FW$19,"&lt;&gt;")</f>
        <v>0</v>
      </c>
      <c r="T255" s="496"/>
      <c r="U255" s="160"/>
      <c r="V255" s="497">
        <f>COUNTIFS('Demo and Services'!$A$9:$A$19,"Period 6 (January – March 2022)",'Demo and Services'!$FW$9:$FW$19,"&lt;&gt;")</f>
        <v>0</v>
      </c>
      <c r="W255" s="497"/>
      <c r="X255" s="160"/>
      <c r="Y255" s="498">
        <f>COUNTIFS('Demo and Services'!$A$9:$A$19,"Period 7 (April – June 2022)",'Demo and Services'!$FW$9:$FW$19,"&lt;&gt;")</f>
        <v>0</v>
      </c>
      <c r="Z255" s="498"/>
      <c r="AA255" s="160"/>
      <c r="AB255" s="498">
        <f>COUNTIFS('Demo and Services'!$A$9:$A$19,"Period 8 (July – September 2022)",'Demo and Services'!$FW$9:$FW$19,"&lt;&gt;")</f>
        <v>0</v>
      </c>
      <c r="AC255" s="498"/>
      <c r="AD255" s="158"/>
      <c r="AE255" s="81"/>
      <c r="CI255"/>
      <c r="CJ255"/>
      <c r="CK255"/>
      <c r="CL255"/>
      <c r="CM255"/>
    </row>
    <row r="256" spans="1:91" s="2" customFormat="1" outlineLevel="1" x14ac:dyDescent="0.35">
      <c r="A256" s="68"/>
      <c r="B256" s="520" t="s">
        <v>148</v>
      </c>
      <c r="C256" s="306"/>
      <c r="D256" s="306"/>
      <c r="E256" s="306"/>
      <c r="F256" s="306"/>
      <c r="G256" s="521"/>
      <c r="H256" s="209"/>
      <c r="I256" s="210">
        <f>SUM(H257:H259)</f>
        <v>0</v>
      </c>
      <c r="J256" s="211"/>
      <c r="K256" s="162"/>
      <c r="L256" s="210">
        <f>SUM(J257:K259)</f>
        <v>0</v>
      </c>
      <c r="M256" s="166"/>
      <c r="N256" s="162"/>
      <c r="O256" s="210">
        <f>SUM(M257:N259)</f>
        <v>0</v>
      </c>
      <c r="P256" s="211"/>
      <c r="Q256" s="162"/>
      <c r="R256" s="210">
        <f>SUM(P257:Q259)</f>
        <v>0</v>
      </c>
      <c r="S256" s="166"/>
      <c r="T256" s="162"/>
      <c r="U256" s="213">
        <f>SUM(S257:T259)</f>
        <v>0</v>
      </c>
      <c r="V256" s="166"/>
      <c r="W256" s="162"/>
      <c r="X256" s="213">
        <f>SUM(V257:W259)</f>
        <v>0</v>
      </c>
      <c r="Y256" s="166"/>
      <c r="Z256" s="162"/>
      <c r="AA256" s="213">
        <f>SUM(Y257:Z259)</f>
        <v>0</v>
      </c>
      <c r="AB256" s="166"/>
      <c r="AC256" s="162"/>
      <c r="AD256" s="214">
        <f>SUM(AB257:AC259)</f>
        <v>0</v>
      </c>
      <c r="AE256" s="81"/>
      <c r="CI256"/>
      <c r="CJ256"/>
      <c r="CK256"/>
      <c r="CL256"/>
      <c r="CM256"/>
    </row>
    <row r="257" spans="1:91" s="2" customFormat="1" outlineLevel="1" x14ac:dyDescent="0.35">
      <c r="A257" s="68"/>
      <c r="B257" s="454" t="str">
        <f>'Demo and Services'!FX8</f>
        <v>Please Specify:</v>
      </c>
      <c r="C257" s="381"/>
      <c r="D257" s="381"/>
      <c r="E257" s="381"/>
      <c r="F257" s="381"/>
      <c r="G257" s="382"/>
      <c r="H257" s="215" t="str">
        <f>IF($D$5="Program Budget",ROUND('Demo and Services'!FX9*AJ9,0),IF(AND($D$5="Staff Salary",$D$7="Total"),ROUND(SUM('Demo and Services'!FX9:FX20)*AJ30,0),IF(AND($D$5="Staff Salary",$D$7="Individual"),ROUND(SUM(IF(AJ18="",0,AJ18*'Demo and Services'!FX9),IF(AJ19="",0,AJ19*'Demo and Services'!FX10),IF(AJ20="",0,AJ20*'Demo and Services'!FX11),IF(AJ21="",0,AJ21*'Demo and Services'!FX12),IF(AJ22="",0,AJ22*'Demo and Services'!FX13),IF(AJ23="",0,AJ23*'Demo and Services'!FX14),IF(AJ24="",0,AJ24*'Demo and Services'!FX15),IF(AJ25="",0,AJ25*'Demo and Services'!FX16),IF(AJ26="",0,AJ26*'Demo and Services'!FX17),IF(AJ27="",0,AJ27*'Demo and Services'!FX18),IF(AJ28="",0,AJ28*'Demo and Services'!FX19),IF(AJ29="",0,AJ29*'Demo and Services'!FX20)),0),"")))</f>
        <v/>
      </c>
      <c r="I257" s="157"/>
      <c r="J257" s="316" t="str">
        <f>IF($D$5="Program Budget",ROUND('Demo and Services'!FX21*AJ9,0),IF(AND($D$5="Staff Salary",$D$7="Total"),ROUND(SUM('Demo and Services'!FX21:FX32)*AJ30,0),IF(AND($D$5="Staff Salary",$D$7="Individual"),ROUND(SUM(IF(AJ18="",0,AJ18*'Demo and Services'!FX21),IF(AJ19="",0,AJ19*'Demo and Services'!FX22),IF(AJ20="",0,AJ20*'Demo and Services'!FX23),IF(AJ21="",0,AJ21*'Demo and Services'!FX24),IF(AJ22="",0,AJ22*'Demo and Services'!FX25),IF(AJ23="",0,AJ23*'Demo and Services'!FX26),IF(AJ24="",0,AJ24*'Demo and Services'!FX27),IF(AJ25="",0,AJ25*'Demo and Services'!FX28),IF(AJ26="",0,AJ26*'Demo and Services'!FX29),IF(AJ27="",0,AJ27*'Demo and Services'!FX30),IF(AJ28="",0,AJ28*'Demo and Services'!FX31),IF(AJ29="",0,AJ29*'Demo and Services'!FX32)),0),"")))</f>
        <v/>
      </c>
      <c r="K257" s="316"/>
      <c r="L257" s="157"/>
      <c r="M257" s="502" t="str">
        <f>IF($D$5="Program Budget",ROUND('Demo and Services'!FX33*AJ9,0),IF(AND($D$5="Staff Salary",$D$7="Total"),ROUND(SUM('Demo and Services'!FX33:FX44)*AJ30,0),IF(AND($D$5="Staff Salary",$D$7="Individual"),ROUND(SUM(IF(AJ18="",0,AJ18*'Demo and Services'!FX33),IF(AJ19="",0,AJ19*'Demo and Services'!FX34),IF(AJ20="",0,AJ20*'Demo and Services'!FX35),IF(AJ21="",0,AJ21*'Demo and Services'!FX36),IF(AJ22="",0,AJ22*'Demo and Services'!FX37),IF(AJ23="",0,AJ23*'Demo and Services'!FX38),IF(AJ24="",0,AJ24*'Demo and Services'!FX39),IF(AJ25="",0,AJ25*'Demo and Services'!FX40),IF(AJ26="",0,AJ26*'Demo and Services'!FX41),IF(AJ27="",0,AJ27*'Demo and Services'!FX42),IF(AJ28="",0,AJ28*'Demo and Services'!FX43),IF(AJ29="",0,AJ29*'Demo and Services'!FX44)),0),"")))</f>
        <v/>
      </c>
      <c r="N257" s="502"/>
      <c r="O257" s="157"/>
      <c r="P257" s="502" t="str">
        <f>IF($D$5="Program Budget",ROUND('Demo and Services'!FX45*AJ9,0),IF(AND($D$5="Staff Salary",$D$7="Total"),ROUND(SUM('Demo and Services'!FX45:FX56)*AJ30,0),IF(AND($D$5="Staff Salary",$D$7="Individual"),ROUND(SUM(IF(AJ18="",0,AJ18*'Demo and Services'!FX45),IF(AJ19="",0,AJ19*'Demo and Services'!FX46),IF(AJ20="",0,AJ20*'Demo and Services'!FX47),IF(AJ21="",0,AJ21*'Demo and Services'!FX48),IF(AJ22="",0,AJ22*'Demo and Services'!FX49),IF(AJ23="",0,AJ23*'Demo and Services'!FX50),IF(AJ24="",0,AJ24*'Demo and Services'!FX51),IF(AJ25="",0,AJ25*'Demo and Services'!FX52),IF(AJ26="",0,AJ26*'Demo and Services'!FX53),IF(AJ27="",0,AJ27*'Demo and Services'!FX54),IF(AJ28="",0,AJ28*'Demo and Services'!FX55),IF(AJ29="",0,AJ29*'Demo and Services'!FX56)),0),"")))</f>
        <v/>
      </c>
      <c r="Q257" s="502"/>
      <c r="R257" s="160"/>
      <c r="S257" s="495">
        <f>COUNTIFS('Demo and Services'!$A$9:$A$19,"Period 5 (October – December 2021)",'Demo and Services'!$FX$9:$FX$19,"&lt;&gt;")</f>
        <v>0</v>
      </c>
      <c r="T257" s="496"/>
      <c r="U257" s="160"/>
      <c r="V257" s="497">
        <f>COUNTIFS('Demo and Services'!$A$9:$A$19,"Period 6 (January – March 2022)",'Demo and Services'!$FX$9:$FX$19,"&lt;&gt;")</f>
        <v>0</v>
      </c>
      <c r="W257" s="497"/>
      <c r="X257" s="160"/>
      <c r="Y257" s="498">
        <f>COUNTIFS('Demo and Services'!$A$9:$A$19,"Period 7 (April – June 2022)",'Demo and Services'!$FX$9:$FX$19,"&lt;&gt;")</f>
        <v>0</v>
      </c>
      <c r="Z257" s="498"/>
      <c r="AA257" s="160"/>
      <c r="AB257" s="498">
        <f>COUNTIFS('Demo and Services'!$A$9:$A$19,"Period 8 (July – September 2022)",'Demo and Services'!$FX$9:$FX$19,"&lt;&gt;")</f>
        <v>0</v>
      </c>
      <c r="AC257" s="498"/>
      <c r="AD257" s="158"/>
      <c r="AE257" s="81"/>
      <c r="CI257"/>
      <c r="CJ257"/>
      <c r="CK257"/>
      <c r="CL257"/>
      <c r="CM257"/>
    </row>
    <row r="258" spans="1:91" s="2" customFormat="1" outlineLevel="1" x14ac:dyDescent="0.35">
      <c r="A258" s="68"/>
      <c r="B258" s="454" t="str">
        <f>'Demo and Services'!FY8</f>
        <v>Please Specify:</v>
      </c>
      <c r="C258" s="381"/>
      <c r="D258" s="381"/>
      <c r="E258" s="381"/>
      <c r="F258" s="381"/>
      <c r="G258" s="382"/>
      <c r="H258" s="215" t="str">
        <f>IF($D$5="Program Budget",ROUND('Demo and Services'!FY9*AJ9,0),IF(AND($D$5="Staff Salary",$D$7="Total"),ROUND(SUM('Demo and Services'!FY9:FY20)*AJ30,0),IF(AND($D$5="Staff Salary",$D$7="Individual"),ROUND(SUM(IF(AJ18="",0,AJ18*'Demo and Services'!FY9),IF(AJ19="",0,AJ19*'Demo and Services'!FY10),IF(AJ20="",0,AJ20*'Demo and Services'!FY11),IF(AJ21="",0,AJ21*'Demo and Services'!FY12),IF(AJ22="",0,AJ22*'Demo and Services'!FY13),IF(AJ23="",0,AJ23*'Demo and Services'!FY14),IF(AJ24="",0,AJ24*'Demo and Services'!FY15),IF(AJ25="",0,AJ25*'Demo and Services'!FY16),IF(AJ26="",0,AJ26*'Demo and Services'!FY17),IF(AJ27="",0,AJ27*'Demo and Services'!FY18),IF(AJ28="",0,AJ28*'Demo and Services'!FY19),IF(AJ29="",0,AJ29*'Demo and Services'!FY20)),0),"")))</f>
        <v/>
      </c>
      <c r="I258" s="157"/>
      <c r="J258" s="316" t="str">
        <f>IF($D$5="Program Budget",ROUND('Demo and Services'!FY21*AJ9,0),IF(AND($D$5="Staff Salary",$D$7="Total"),ROUND(SUM('Demo and Services'!FY21:FY32)*AJ30,0),IF(AND($D$5="Staff Salary",$D$7="Individual"),ROUND(SUM(IF(AJ18="",0,AJ18*'Demo and Services'!FY21),IF(AJ19="",0,AJ19*'Demo and Services'!FY22),IF(AJ20="",0,AJ20*'Demo and Services'!FY23),IF(AJ21="",0,AJ21*'Demo and Services'!FY24),IF(AJ22="",0,AJ22*'Demo and Services'!FY25),IF(AJ23="",0,AJ23*'Demo and Services'!FY26),IF(AJ24="",0,AJ24*'Demo and Services'!FY27),IF(AJ25="",0,AJ25*'Demo and Services'!FY28),IF(AJ26="",0,AJ26*'Demo and Services'!FY29),IF(AJ27="",0,AJ27*'Demo and Services'!FY30),IF(AJ28="",0,AJ28*'Demo and Services'!FY31),IF(AJ29="",0,AJ29*'Demo and Services'!FY32)),0),"")))</f>
        <v/>
      </c>
      <c r="K258" s="316"/>
      <c r="L258" s="157"/>
      <c r="M258" s="502" t="str">
        <f>IF($D$5="Program Budget",ROUND('Demo and Services'!FY33*AJ9,0),IF(AND($D$5="Staff Salary",$D$7="Total"),ROUND(SUM('Demo and Services'!FY33:FY44)*AJ30,0),IF(AND($D$5="Staff Salary",$D$7="Individual"),ROUND(SUM(IF(AJ18="",0,AJ18*'Demo and Services'!FY33),IF(AJ19="",0,AJ19*'Demo and Services'!FY34),IF(AJ20="",0,AJ20*'Demo and Services'!FY35),IF(AJ21="",0,AJ21*'Demo and Services'!FY36),IF(AJ22="",0,AJ22*'Demo and Services'!FY37),IF(AJ23="",0,AJ23*'Demo and Services'!FY38),IF(AJ24="",0,AJ24*'Demo and Services'!FY39),IF(AJ25="",0,AJ25*'Demo and Services'!FY40),IF(AJ26="",0,AJ26*'Demo and Services'!FY41),IF(AJ27="",0,AJ27*'Demo and Services'!FY42),IF(AJ28="",0,AJ28*'Demo and Services'!FY43),IF(AJ29="",0,AJ29*'Demo and Services'!FY44)),0),"")))</f>
        <v/>
      </c>
      <c r="N258" s="502"/>
      <c r="O258" s="157"/>
      <c r="P258" s="502" t="str">
        <f>IF($D$5="Program Budget",ROUND('Demo and Services'!FY45*AJ9,0),IF(AND($D$5="Staff Salary",$D$7="Total"),ROUND(SUM('Demo and Services'!FY45:FY56)*AJ30,0),IF(AND($D$5="Staff Salary",$D$7="Individual"),ROUND(SUM(IF(AJ18="",0,AJ18*'Demo and Services'!FY45),IF(AJ19="",0,AJ19*'Demo and Services'!FY46),IF(AJ20="",0,AJ20*'Demo and Services'!FY47),IF(AJ21="",0,AJ21*'Demo and Services'!FY48),IF(AJ22="",0,AJ22*'Demo and Services'!FY49),IF(AJ23="",0,AJ23*'Demo and Services'!FY50),IF(AJ24="",0,AJ24*'Demo and Services'!FY51),IF(AJ25="",0,AJ25*'Demo and Services'!FY52),IF(AJ26="",0,AJ26*'Demo and Services'!FY53),IF(AJ27="",0,AJ27*'Demo and Services'!FY54),IF(AJ28="",0,AJ28*'Demo and Services'!FY55),IF(AJ29="",0,AJ29*'Demo and Services'!FY56)),0),"")))</f>
        <v/>
      </c>
      <c r="Q258" s="502"/>
      <c r="R258" s="160"/>
      <c r="S258" s="495">
        <f>COUNTIFS('Demo and Services'!$A$9:$A$19,"Period 5 (October – December 2021)",'Demo and Services'!$FY$9:$FY$19,"&lt;&gt;")</f>
        <v>0</v>
      </c>
      <c r="T258" s="496"/>
      <c r="U258" s="160"/>
      <c r="V258" s="497">
        <f>COUNTIFS('Demo and Services'!$A$9:$A$19,"Period 6 (January – March 2022)",'Demo and Services'!$FY$9:$FY$19,"&lt;&gt;")</f>
        <v>0</v>
      </c>
      <c r="W258" s="497"/>
      <c r="X258" s="160"/>
      <c r="Y258" s="498">
        <f>COUNTIFS('Demo and Services'!$A$9:$A$19,"Period 7 (April – June 2022)",'Demo and Services'!$FY$9:$FY$19,"&lt;&gt;")</f>
        <v>0</v>
      </c>
      <c r="Z258" s="498"/>
      <c r="AA258" s="160"/>
      <c r="AB258" s="498">
        <f>COUNTIFS('Demo and Services'!$A$9:$A$19,"Period 8 (July – September 2022)",'Demo and Services'!$FY$9:$FY$19,"&lt;&gt;")</f>
        <v>0</v>
      </c>
      <c r="AC258" s="498"/>
      <c r="AD258" s="158"/>
      <c r="AE258" s="81"/>
      <c r="CI258"/>
      <c r="CJ258"/>
      <c r="CK258"/>
      <c r="CL258"/>
      <c r="CM258"/>
    </row>
    <row r="259" spans="1:91" s="2" customFormat="1" ht="15" outlineLevel="1" thickBot="1" x14ac:dyDescent="0.4">
      <c r="A259" s="68"/>
      <c r="B259" s="532" t="str">
        <f>'Demo and Services'!FZ8</f>
        <v>Please Specify:</v>
      </c>
      <c r="C259" s="533"/>
      <c r="D259" s="533"/>
      <c r="E259" s="533"/>
      <c r="F259" s="533"/>
      <c r="G259" s="534"/>
      <c r="H259" s="222" t="str">
        <f>IF($D$5="Program Budget",ROUND('Demo and Services'!FZ9*AJ9,0),IF(AND($D$5="Staff Salary",$D$7="Total"),ROUND(SUM('Demo and Services'!FZ9:FZ20)*AJ30,0),IF(AND($D$5="Staff Salary",$D$7="Individual"),ROUND(SUM(IF(AJ18="",0,AJ18*'Demo and Services'!FZ9),IF(AJ19="",0,AJ19*'Demo and Services'!FZ10),IF(AJ20="",0,AJ20*'Demo and Services'!FZ11),IF(AJ21="",0,AJ21*'Demo and Services'!FZ12),IF(AJ22="",0,AJ22*'Demo and Services'!FZ13),IF(AJ23="",0,AJ23*'Demo and Services'!FZ14),IF(AJ24="",0,AJ24*'Demo and Services'!FZ15),IF(AJ25="",0,AJ25*'Demo and Services'!FZ16),IF(AJ26="",0,AJ26*'Demo and Services'!FZ17),IF(AJ27="",0,AJ27*'Demo and Services'!FZ18),IF(AJ28="",0,AJ28*'Demo and Services'!FZ19),IF(AJ29="",0,AJ29*'Demo and Services'!FZ20)),0),"")))</f>
        <v/>
      </c>
      <c r="I259" s="171"/>
      <c r="J259" s="414" t="str">
        <f>IF($D$5="Program Budget",ROUND('Demo and Services'!FZ21*AJ9,0),IF(AND($D$5="Staff Salary",$D$7="Total"),ROUND(SUM('Demo and Services'!FZ21:FZ32)*AJ30,0),IF(AND($D$5="Staff Salary",$D$7="Individual"),ROUND(SUM(IF(AJ18="",0,AJ18*'Demo and Services'!FZ21),IF(AJ19="",0,AJ19*'Demo and Services'!FZ22),IF(AJ20="",0,AJ20*'Demo and Services'!FZ23),IF(AJ21="",0,AJ21*'Demo and Services'!FZ24),IF(AJ22="",0,AJ22*'Demo and Services'!FZ25),IF(AJ23="",0,AJ23*'Demo and Services'!FZ26),IF(AJ24="",0,AJ24*'Demo and Services'!FZ27),IF(AJ25="",0,AJ25*'Demo and Services'!FZ28),IF(AJ26="",0,AJ26*'Demo and Services'!FZ29),IF(AJ27="",0,AJ27*'Demo and Services'!FZ30),IF(AJ28="",0,AJ28*'Demo and Services'!FZ31),IF(AJ29="",0,AJ29*'Demo and Services'!FZ32)),0),"")))</f>
        <v/>
      </c>
      <c r="K259" s="414"/>
      <c r="L259" s="171"/>
      <c r="M259" s="522" t="str">
        <f>IF($D$5="Program Budget",ROUND('Demo and Services'!FZ33*AJ9,0),IF(AND($D$5="Staff Salary",$D$7="Total"),ROUND(SUM('Demo and Services'!FZ33:FZ44)*AJ30,0),IF(AND($D$5="Staff Salary",$D$7="Individual"),ROUND(SUM(IF(AJ18="",0,AJ18*'Demo and Services'!FZ33),IF(AJ19="",0,AJ19*'Demo and Services'!FZ34),IF(AJ20="",0,AJ20*'Demo and Services'!FZ35),IF(AJ21="",0,AJ21*'Demo and Services'!FZ36),IF(AJ22="",0,AJ22*'Demo and Services'!FZ37),IF(AJ23="",0,AJ23*'Demo and Services'!FZ38),IF(AJ24="",0,AJ24*'Demo and Services'!FZ39),IF(AJ25="",0,AJ25*'Demo and Services'!FZ40),IF(AJ26="",0,AJ26*'Demo and Services'!FZ41),IF(AJ27="",0,AJ27*'Demo and Services'!FZ42),IF(AJ28="",0,AJ28*'Demo and Services'!FZ43),IF(AJ29="",0,AJ29*'Demo and Services'!FZ44)),0),"")))</f>
        <v/>
      </c>
      <c r="N259" s="522"/>
      <c r="O259" s="171"/>
      <c r="P259" s="522" t="str">
        <f>IF($D$5="Program Budget",ROUND('Demo and Services'!FZ45*AJ9,0),IF(AND($D$5="Staff Salary",$D$7="Total"),ROUND(SUM('Demo and Services'!FZ45:FZ56)*AJ30,0),IF(AND($D$5="Staff Salary",$D$7="Individual"),ROUND(SUM(IF(AJ18="",0,AJ18*'Demo and Services'!FZ45),IF(AJ19="",0,AJ19*'Demo and Services'!FZ46),IF(AJ20="",0,AJ20*'Demo and Services'!FZ47),IF(AJ21="",0,AJ21*'Demo and Services'!FZ48),IF(AJ22="",0,AJ22*'Demo and Services'!FZ49),IF(AJ23="",0,AJ23*'Demo and Services'!FZ50),IF(AJ24="",0,AJ24*'Demo and Services'!FZ51),IF(AJ25="",0,AJ25*'Demo and Services'!FZ52),IF(AJ26="",0,AJ26*'Demo and Services'!FZ53),IF(AJ27="",0,AJ27*'Demo and Services'!FZ54),IF(AJ28="",0,AJ28*'Demo and Services'!FZ55),IF(AJ29="",0,AJ29*'Demo and Services'!FZ56)),0),"")))</f>
        <v/>
      </c>
      <c r="Q259" s="522"/>
      <c r="R259" s="172"/>
      <c r="S259" s="523">
        <f>COUNTIFS('Demo and Services'!$A$9:$A$19,"Period 5 (October – December 2021)",'Demo and Services'!$FZ$9:$FZ$19,"&lt;&gt;")</f>
        <v>0</v>
      </c>
      <c r="T259" s="524"/>
      <c r="U259" s="172"/>
      <c r="V259" s="525">
        <f>COUNTIFS('Demo and Services'!$A$9:$A$19,"Period 6 (January – March 2022)",'Demo and Services'!$FZ$9:$FZ$19,"&lt;&gt;")</f>
        <v>0</v>
      </c>
      <c r="W259" s="525"/>
      <c r="X259" s="172"/>
      <c r="Y259" s="543">
        <f>COUNTIFS('Demo and Services'!$A$9:$A$19,"Period 7 (April – June 2022)",'Demo and Services'!$FZ$9:$FZ$19,"&lt;&gt;")</f>
        <v>0</v>
      </c>
      <c r="Z259" s="543"/>
      <c r="AA259" s="172"/>
      <c r="AB259" s="543">
        <f>COUNTIFS('Demo and Services'!$A$9:$A$19,"Period 8 (July – September 2022)",'Demo and Services'!$FZ$9:$FZ$19,"&lt;&gt;")</f>
        <v>0</v>
      </c>
      <c r="AC259" s="543"/>
      <c r="AD259" s="173"/>
      <c r="AE259" s="81"/>
      <c r="CI259"/>
      <c r="CJ259"/>
      <c r="CK259"/>
      <c r="CL259"/>
      <c r="CM259"/>
    </row>
    <row r="260" spans="1:91" s="2" customFormat="1" ht="15" thickBot="1" x14ac:dyDescent="0.4">
      <c r="A260" s="68"/>
      <c r="B260" s="120"/>
      <c r="C260" s="120"/>
      <c r="D260" s="120"/>
      <c r="E260" s="120"/>
      <c r="F260" s="120"/>
      <c r="G260" s="120"/>
      <c r="H260" s="135"/>
      <c r="I260" s="135"/>
      <c r="J260" s="135"/>
      <c r="K260" s="135"/>
      <c r="L260" s="135"/>
      <c r="M260" s="135"/>
      <c r="N260" s="135"/>
      <c r="O260" s="135"/>
      <c r="P260" s="135"/>
      <c r="Q260" s="135"/>
      <c r="R260" s="135"/>
      <c r="S260" s="135"/>
      <c r="T260" s="135"/>
      <c r="U260" s="135"/>
      <c r="V260" s="135"/>
      <c r="W260" s="135"/>
      <c r="X260" s="135"/>
      <c r="Y260" s="135"/>
      <c r="Z260" s="135"/>
      <c r="AA260" s="135"/>
      <c r="AB260" s="135"/>
      <c r="AC260" s="135"/>
      <c r="AD260" s="135"/>
      <c r="CI260"/>
      <c r="CJ260"/>
      <c r="CK260"/>
      <c r="CL260"/>
      <c r="CM260"/>
    </row>
    <row r="261" spans="1:91" s="2" customFormat="1" ht="14.5" customHeight="1" x14ac:dyDescent="0.35">
      <c r="A261" s="68" t="s">
        <v>92</v>
      </c>
      <c r="B261" s="526" t="s">
        <v>149</v>
      </c>
      <c r="C261" s="527"/>
      <c r="D261" s="527"/>
      <c r="E261" s="527"/>
      <c r="F261" s="527"/>
      <c r="G261" s="527"/>
      <c r="H261" s="333" t="s">
        <v>2</v>
      </c>
      <c r="I261" s="333"/>
      <c r="J261" s="335" t="s">
        <v>3</v>
      </c>
      <c r="K261" s="335"/>
      <c r="L261" s="335"/>
      <c r="M261" s="335" t="s">
        <v>4</v>
      </c>
      <c r="N261" s="335"/>
      <c r="O261" s="335"/>
      <c r="P261" s="335" t="s">
        <v>5</v>
      </c>
      <c r="Q261" s="335"/>
      <c r="R261" s="336"/>
      <c r="S261" s="333" t="s">
        <v>27</v>
      </c>
      <c r="T261" s="334"/>
      <c r="U261" s="334"/>
      <c r="V261" s="335" t="s">
        <v>28</v>
      </c>
      <c r="W261" s="335"/>
      <c r="X261" s="335"/>
      <c r="Y261" s="335" t="s">
        <v>29</v>
      </c>
      <c r="Z261" s="335"/>
      <c r="AA261" s="335"/>
      <c r="AB261" s="335" t="s">
        <v>30</v>
      </c>
      <c r="AC261" s="335"/>
      <c r="AD261" s="336"/>
      <c r="CI261"/>
      <c r="CJ261"/>
      <c r="CK261"/>
      <c r="CL261"/>
      <c r="CM261"/>
    </row>
    <row r="262" spans="1:91" s="2" customFormat="1" x14ac:dyDescent="0.35">
      <c r="A262" s="68"/>
      <c r="B262" s="528"/>
      <c r="C262" s="529"/>
      <c r="D262" s="529"/>
      <c r="E262" s="529"/>
      <c r="F262" s="529"/>
      <c r="G262" s="529"/>
      <c r="H262" s="503" t="str">
        <f>IF($D$5="Program Budget",ROUND('Demo and Services'!GA9*AJ9,0),IF(AND($D$5="Staff Salary",$D$7="Total"),ROUND(SUM('Demo and Services'!GA9:GA20)*AJ30,0),IF(AND($D$5="Staff Salary",$D$7="Individual"),ROUND(SUM(IF(AJ18="",0,AJ18*'Demo and Services'!GA9),IF(AJ19="",0,AJ19*'Demo and Services'!GA10),IF(AJ20="",0,AJ20*'Demo and Services'!GA11),IF(AJ21="",0,AJ21*'Demo and Services'!GA12),IF(AJ22="",0,AJ22*'Demo and Services'!GA13),IF(AJ23="",0,AJ23*'Demo and Services'!GA14),IF(AJ24="",0,AJ24*'Demo and Services'!GA15),IF(AJ25="",0,AJ25*'Demo and Services'!GA16),IF(AJ26="",0,AJ26*'Demo and Services'!GA17),IF(AJ27="",0,AJ27*'Demo and Services'!GA18),IF(AJ28="",0,AJ28*'Demo and Services'!GA19),IF(AJ29="",0,AJ29*'Demo and Services'!GA20)),0),"")))</f>
        <v/>
      </c>
      <c r="I262" s="504"/>
      <c r="J262" s="340" t="str">
        <f>IF($D$5="Program Budget",ROUND('Demo and Services'!GA21*AJ9,0),IF(AND($D$5="Staff Salary",$D$7="Total"),ROUND(SUM('Demo and Services'!GA21:GA32)*AJ30,0),IF(AND($D$5="Staff Salary",$D$7="Individual"),ROUND(SUM(IF(AJ18="",0,AJ18*'Demo and Services'!GA21),IF(AJ19="",0,AJ19*'Demo and Services'!GA22),IF(AJ20="",0,AJ20*'Demo and Services'!GA23),IF(AJ21="",0,AJ21*'Demo and Services'!GA24),IF(AJ22="",0,AJ22*'Demo and Services'!GA25),IF(AJ23="",0,AJ23*'Demo and Services'!GA26),IF(AJ24="",0,AJ24*'Demo and Services'!GA27),IF(AJ25="",0,AJ25*'Demo and Services'!GA28),IF(AJ26="",0,AJ26*'Demo and Services'!GA29),IF(AJ27="",0,AJ27*'Demo and Services'!GA30),IF(AJ28="",0,AJ28*'Demo and Services'!GA31),IF(AJ29="",0,AJ29*'Demo and Services'!GA32)),0),"")))</f>
        <v/>
      </c>
      <c r="K262" s="340"/>
      <c r="L262" s="340"/>
      <c r="M262" s="507" t="str">
        <f>IF($D$5="Program Budget",ROUND('Demo and Services'!GA33*AJ9,0),IF(AND($D$5="Staff Salary",$D$7="Total"),ROUND(SUM('Demo and Services'!GA33:GA44)*AJ30,0),IF(AND($D$5="Staff Salary",$D$7="Individual"),ROUND(SUM(IF(AJ18="",0,AJ18*'Demo and Services'!GA33),IF(AJ19="",0,AJ19*'Demo and Services'!GA34),IF(AJ20="",0,AJ20*'Demo and Services'!GA35),IF(AJ21="",0,AJ21*'Demo and Services'!GA36),IF(AJ22="",0,AJ22*'Demo and Services'!GA37),IF(AJ23="",0,AJ23*'Demo and Services'!GA38),IF(AJ24="",0,AJ24*'Demo and Services'!GA39),IF(AJ25="",0,AJ25*'Demo and Services'!GA40),IF(AJ26="",0,AJ26*'Demo and Services'!GA41),IF(AJ27="",0,AJ27*'Demo and Services'!GA42),IF(AJ28="",0,AJ28*'Demo and Services'!GA43),IF(AJ29="",0,AJ29*'Demo and Services'!GA44)),0),"")))</f>
        <v/>
      </c>
      <c r="N262" s="507"/>
      <c r="O262" s="508"/>
      <c r="P262" s="507" t="str">
        <f>IF($D$5="Program Budget",ROUND('Demo and Services'!GA45*AJ9,0),IF(AND($D$5="Staff Salary",$D$7="Total"),ROUND(SUM('Demo and Services'!GA45:GA56)*AJ30,0),IF(AND($D$5="Staff Salary",$D$7="Individual"),ROUND(SUM(IF(AJ18="",0,AJ18*'Demo and Services'!GA45),IF(AJ19="",0,AJ19*'Demo and Services'!GA46),IF(AJ20="",0,AJ20*'Demo and Services'!GA47),IF(AJ21="",0,AJ21*'Demo and Services'!GA48),IF(AJ22="",0,AJ22*'Demo and Services'!GA49),IF(AJ23="",0,AJ23*'Demo and Services'!GA50),IF(AJ24="",0,AJ24*'Demo and Services'!GA51),IF(AJ25="",0,AJ25*'Demo and Services'!GA52),IF(AJ26="",0,AJ26*'Demo and Services'!GA53),IF(AJ27="",0,AJ27*'Demo and Services'!GA54),IF(AJ28="",0,AJ28*'Demo and Services'!GA55),IF(AJ29="",0,AJ29*'Demo and Services'!GA56)),0),"")))</f>
        <v/>
      </c>
      <c r="Q262" s="507"/>
      <c r="R262" s="511"/>
      <c r="S262" s="513">
        <f>COUNTIFS('Demo and Services'!$A$9:$A$19,"Period 5 (October – December 2021)",'Demo and Services'!$GA$9:$GA$19,"yes")</f>
        <v>0</v>
      </c>
      <c r="T262" s="514"/>
      <c r="U262" s="514"/>
      <c r="V262" s="328">
        <f>COUNTIFS('Demo and Services'!$A$9:$A$19,"Period 6 (January – March 2022)",'Demo and Services'!$GA$9:$GA$19,"yes")</f>
        <v>0</v>
      </c>
      <c r="W262" s="328"/>
      <c r="X262" s="328"/>
      <c r="Y262" s="328">
        <f>COUNTIFS('Demo and Services'!$A$9:$A$19,"Period 7 (April – June 2022)",'Demo and Services'!$GA$9:$GA$19,"yes")</f>
        <v>0</v>
      </c>
      <c r="Z262" s="328"/>
      <c r="AA262" s="328"/>
      <c r="AB262" s="328">
        <f>COUNTIFS('Demo and Services'!$A$9:$A$19,"Period 8 (July – September 2022)",'Demo and Services'!$GA$9:$GA$19,"yes")</f>
        <v>0</v>
      </c>
      <c r="AC262" s="328"/>
      <c r="AD262" s="330"/>
      <c r="CI262"/>
      <c r="CJ262"/>
      <c r="CK262"/>
      <c r="CL262"/>
      <c r="CM262"/>
    </row>
    <row r="263" spans="1:91" s="2" customFormat="1" ht="15" thickBot="1" x14ac:dyDescent="0.4">
      <c r="A263" s="68"/>
      <c r="B263" s="530"/>
      <c r="C263" s="531"/>
      <c r="D263" s="531"/>
      <c r="E263" s="531"/>
      <c r="F263" s="531"/>
      <c r="G263" s="531"/>
      <c r="H263" s="505"/>
      <c r="I263" s="506"/>
      <c r="J263" s="341"/>
      <c r="K263" s="341"/>
      <c r="L263" s="341"/>
      <c r="M263" s="509"/>
      <c r="N263" s="509"/>
      <c r="O263" s="510"/>
      <c r="P263" s="509"/>
      <c r="Q263" s="509"/>
      <c r="R263" s="512"/>
      <c r="S263" s="515" t="e">
        <f>COUNTIFS('Demo and Services'!$A$9:$A$19,"Period 5 (October – December 2021)",'Demo and Services'!#REF!,"&lt;&gt;")</f>
        <v>#REF!</v>
      </c>
      <c r="T263" s="516"/>
      <c r="U263" s="516"/>
      <c r="V263" s="329" t="e">
        <f>COUNTIFS('Demo and Services'!$A$9:$A$19,"Period 6 (January – March 2022)",'Demo and Services'!#REF!,"&lt;&gt;")</f>
        <v>#REF!</v>
      </c>
      <c r="W263" s="329"/>
      <c r="X263" s="329"/>
      <c r="Y263" s="329" t="e">
        <f>COUNTIFS('Demo and Services'!$A$9:$A$19,"Period 7 (April – June 2022)",'Demo and Services'!#REF!,"&lt;&gt;")</f>
        <v>#REF!</v>
      </c>
      <c r="Z263" s="329"/>
      <c r="AA263" s="329"/>
      <c r="AB263" s="329" t="e">
        <f>COUNTIFS('Demo and Services'!$A$9:$A$19,"Period 8 (July – September 2022)",'Demo and Services'!#REF!,"&lt;&gt;")</f>
        <v>#REF!</v>
      </c>
      <c r="AC263" s="329"/>
      <c r="AD263" s="331"/>
      <c r="CI263"/>
      <c r="CJ263"/>
      <c r="CK263"/>
      <c r="CL263"/>
      <c r="CM263"/>
    </row>
    <row r="264" spans="1:91" s="2" customFormat="1" ht="15" thickBot="1" x14ac:dyDescent="0.4">
      <c r="A264" s="68"/>
      <c r="CI264"/>
      <c r="CJ264"/>
      <c r="CK264"/>
      <c r="CL264"/>
      <c r="CM264"/>
    </row>
    <row r="265" spans="1:91" s="2" customFormat="1" ht="46.75" customHeight="1" x14ac:dyDescent="0.35">
      <c r="A265" s="80" t="s">
        <v>92</v>
      </c>
      <c r="B265" s="526" t="s">
        <v>150</v>
      </c>
      <c r="C265" s="527"/>
      <c r="D265" s="527"/>
      <c r="E265" s="527"/>
      <c r="F265" s="527"/>
      <c r="G265" s="527"/>
      <c r="H265" s="527"/>
      <c r="I265" s="527"/>
      <c r="J265" s="527"/>
      <c r="K265" s="527"/>
      <c r="L265" s="527"/>
      <c r="M265" s="527"/>
      <c r="N265" s="527"/>
      <c r="O265" s="527"/>
      <c r="P265" s="527"/>
      <c r="Q265" s="527"/>
      <c r="R265" s="527"/>
      <c r="S265" s="527"/>
      <c r="T265" s="527"/>
      <c r="U265" s="527"/>
      <c r="V265" s="527"/>
      <c r="W265" s="527"/>
      <c r="X265" s="527"/>
      <c r="Y265" s="527"/>
      <c r="Z265" s="527"/>
      <c r="AA265" s="527"/>
      <c r="AB265" s="527"/>
      <c r="AC265" s="527"/>
      <c r="AD265" s="578"/>
      <c r="AE265" s="81"/>
      <c r="CI265"/>
      <c r="CJ265"/>
      <c r="CK265"/>
      <c r="CL265"/>
      <c r="CM265"/>
    </row>
    <row r="266" spans="1:91" s="2" customFormat="1" ht="14.5" customHeight="1" x14ac:dyDescent="0.35">
      <c r="A266" s="68"/>
      <c r="B266" s="223"/>
      <c r="C266" s="224"/>
      <c r="D266" s="224"/>
      <c r="E266" s="224"/>
      <c r="F266" s="224"/>
      <c r="G266" s="224"/>
      <c r="H266" s="588" t="s">
        <v>2</v>
      </c>
      <c r="I266" s="588"/>
      <c r="J266" s="589" t="s">
        <v>3</v>
      </c>
      <c r="K266" s="589"/>
      <c r="L266" s="589"/>
      <c r="M266" s="589" t="s">
        <v>4</v>
      </c>
      <c r="N266" s="589"/>
      <c r="O266" s="589"/>
      <c r="P266" s="589" t="s">
        <v>5</v>
      </c>
      <c r="Q266" s="589"/>
      <c r="R266" s="590"/>
      <c r="S266" s="588" t="s">
        <v>27</v>
      </c>
      <c r="T266" s="591"/>
      <c r="U266" s="591"/>
      <c r="V266" s="589" t="s">
        <v>28</v>
      </c>
      <c r="W266" s="589"/>
      <c r="X266" s="589"/>
      <c r="Y266" s="589" t="s">
        <v>29</v>
      </c>
      <c r="Z266" s="589"/>
      <c r="AA266" s="589"/>
      <c r="AB266" s="589" t="s">
        <v>30</v>
      </c>
      <c r="AC266" s="589"/>
      <c r="AD266" s="592"/>
      <c r="AE266" s="81"/>
      <c r="CI266"/>
      <c r="CJ266"/>
      <c r="CK266"/>
      <c r="CL266"/>
      <c r="CM266"/>
    </row>
    <row r="267" spans="1:91" s="2" customFormat="1" x14ac:dyDescent="0.35">
      <c r="A267" s="68"/>
      <c r="B267" s="560" t="s">
        <v>151</v>
      </c>
      <c r="C267" s="561"/>
      <c r="D267" s="561"/>
      <c r="E267" s="561"/>
      <c r="F267" s="561"/>
      <c r="G267" s="562"/>
      <c r="H267" s="541"/>
      <c r="I267" s="541"/>
      <c r="J267" s="225"/>
      <c r="K267" s="536"/>
      <c r="L267" s="537"/>
      <c r="M267" s="227"/>
      <c r="N267" s="536"/>
      <c r="O267" s="537"/>
      <c r="P267" s="226"/>
      <c r="Q267" s="536"/>
      <c r="R267" s="537"/>
      <c r="S267" s="226"/>
      <c r="T267" s="536"/>
      <c r="U267" s="537"/>
      <c r="V267" s="227"/>
      <c r="W267" s="536"/>
      <c r="X267" s="537"/>
      <c r="Y267" s="227"/>
      <c r="Z267" s="536"/>
      <c r="AA267" s="537"/>
      <c r="AB267" s="226"/>
      <c r="AC267" s="536"/>
      <c r="AD267" s="538"/>
      <c r="AE267" s="81"/>
      <c r="CI267"/>
      <c r="CJ267"/>
      <c r="CK267"/>
      <c r="CL267"/>
      <c r="CM267"/>
    </row>
    <row r="268" spans="1:91" s="2" customFormat="1" outlineLevel="1" x14ac:dyDescent="0.35">
      <c r="A268" s="68"/>
      <c r="B268" s="418" t="s">
        <v>95</v>
      </c>
      <c r="C268" s="419"/>
      <c r="D268" s="419"/>
      <c r="E268" s="419"/>
      <c r="F268" s="419"/>
      <c r="G268" s="420"/>
      <c r="H268" s="502" t="str">
        <f>IF($D$5="Program Budget",ROUND('Demo and Services'!GB9*AJ9,0),IF(AND($D$5="Staff Salary",$D$7="Total"),ROUND(SUM('Demo and Services'!GB9:GB20)*AJ30,0),IF(AND($D$5="Staff Salary",$D$7="Individual"),ROUND(SUM(IF(AJ18="",0,AJ18*'Demo and Services'!GB9),IF(AJ19="",0,AJ19*'Demo and Services'!GB10),IF(AJ20="",0,AJ20*'Demo and Services'!GB11),IF(AJ21="",0,AJ21*'Demo and Services'!GB12),IF(AJ22="",0,AJ22*'Demo and Services'!GB13),IF(AJ23="",0,AJ23*'Demo and Services'!GB14),IF(AJ24="",0,AJ24*'Demo and Services'!GB15),IF(AJ25="",0,AJ25*'Demo and Services'!GB16),IF(AJ26="",0,AJ26*'Demo and Services'!GB17),IF(AJ27="",0,AJ27*'Demo and Services'!GB18),IF(AJ28="",0,AJ28*'Demo and Services'!GB19),IF(AJ29="",0,AJ29*'Demo and Services'!GB20)),0),"")))</f>
        <v/>
      </c>
      <c r="I268" s="502"/>
      <c r="J268" s="502" t="str">
        <f>IF($D$5="Program Budget",ROUND('Demo and Services'!GB21*AJ9,0),IF(AND($D$5="Staff Salary",$D$7="Total"),ROUND(SUM('Demo and Services'!GB21:GB32)*AJ30,0),IF(AND($D$5="Staff Salary",$D$7="Individual"),ROUND(SUM(IF(AJ18="",0,AJ18*'Demo and Services'!GB21),IF(AJ19="",0,AJ19*'Demo and Services'!GB22),IF(AJ20="",0,AJ20*'Demo and Services'!GB23),IF(AJ21="",0,AJ21*'Demo and Services'!GB24),IF(AJ22="",0,AJ22*'Demo and Services'!GB25),IF(AJ23="",0,AJ23*'Demo and Services'!GB26),IF(AJ24="",0,AJ24*'Demo and Services'!GB27),IF(AJ25="",0,AJ25*'Demo and Services'!GB28),IF(AJ26="",0,AJ26*'Demo and Services'!GB29),IF(AJ27="",0,AJ27*'Demo and Services'!GB30),IF(AJ28="",0,AJ28*'Demo and Services'!GB31),IF(AJ29="",0,AJ29*'Demo and Services'!GB32)),0),"")))</f>
        <v/>
      </c>
      <c r="K268" s="502"/>
      <c r="L268" s="502"/>
      <c r="M268" s="502" t="str">
        <f>IF($D$5="Program Budget",ROUND('Demo and Services'!GB33*AJ9,0),IF(AND($D$5="Staff Salary",$D$7="Total"),ROUND(SUM('Demo and Services'!GB33:GB44)*AJ30,0),IF(AND($D$5="Staff Salary",$D$7="Individual"),ROUND(SUM(IF(AJ18="",0,AJ18*'Demo and Services'!GB33),IF(AJ19="",0,AJ19*'Demo and Services'!GB34),IF(AJ20="",0,AJ20*'Demo and Services'!GB35),IF(AJ21="",0,AJ21*'Demo and Services'!GB36),IF(AJ22="",0,AJ22*'Demo and Services'!GB37),IF(AJ23="",0,AJ23*'Demo and Services'!GB38),IF(AJ24="",0,AJ24*'Demo and Services'!GB39),IF(AJ25="",0,AJ25*'Demo and Services'!GB40),IF(AJ26="",0,AJ26*'Demo and Services'!GB41),IF(AJ27="",0,AJ27*'Demo and Services'!GB42),IF(AJ28="",0,AJ28*'Demo and Services'!GB43),IF(AJ29="",0,AJ29*'Demo and Services'!GB44)),0),"")))</f>
        <v/>
      </c>
      <c r="N268" s="502"/>
      <c r="O268" s="502"/>
      <c r="P268" s="502" t="str">
        <f>IF($D$5="Program Budget",ROUND('Demo and Services'!GB45*AJ9,0),IF(AND($D$5="Staff Salary",$D$7="Total"),ROUND(SUM('Demo and Services'!GB45:GB56)*AJ30,0),IF(AND($D$5="Staff Salary",$D$7="Individual"),ROUND(SUM(IF(AJ18="",0,AJ18*'Demo and Services'!GB45),IF(AJ19="",0,AJ19*'Demo and Services'!GB46),IF(AJ20="",0,AJ20*'Demo and Services'!GB47),IF(AJ21="",0,AJ21*'Demo and Services'!GB48),IF(AJ22="",0,AJ22*'Demo and Services'!GB49),IF(AJ23="",0,AJ23*'Demo and Services'!GB50),IF(AJ24="",0,AJ24*'Demo and Services'!GB51),IF(AJ25="",0,AJ25*'Demo and Services'!GB52),IF(AJ26="",0,AJ26*'Demo and Services'!GB53),IF(AJ27="",0,AJ27*'Demo and Services'!GB54),IF(AJ28="",0,AJ28*'Demo and Services'!GB55),IF(AJ29="",0,AJ29*'Demo and Services'!GB56)),0),"")))</f>
        <v/>
      </c>
      <c r="Q268" s="502"/>
      <c r="R268" s="539"/>
      <c r="S268" s="495">
        <f>COUNTIFS('Demo and Services'!$A$9:$A$19,"Period 5 (October – December 2021)",'Demo and Services'!$GB$9:$GB$19,"yes")</f>
        <v>0</v>
      </c>
      <c r="T268" s="496"/>
      <c r="U268" s="496"/>
      <c r="V268" s="497">
        <f>COUNTIFS('Demo and Services'!$A$9:$A$19,"Period 6 (January – March 2022)",'Demo and Services'!$GB$9:$GB$19,"yes")</f>
        <v>0</v>
      </c>
      <c r="W268" s="497"/>
      <c r="X268" s="497"/>
      <c r="Y268" s="498">
        <f>COUNTIFS('Demo and Services'!$A$9:$A$19,"Period 7 (April – June 2022)",'Demo and Services'!$GB$9:$GB$19,"yes")</f>
        <v>0</v>
      </c>
      <c r="Z268" s="498"/>
      <c r="AA268" s="498"/>
      <c r="AB268" s="498">
        <f>COUNTIFS('Demo and Services'!$A$9:$A$19,"Period 8 (July – September 2022)",'Demo and Services'!$GB$9:$GB$19,"yes")</f>
        <v>0</v>
      </c>
      <c r="AC268" s="498"/>
      <c r="AD268" s="535"/>
      <c r="AE268" s="81"/>
      <c r="CI268"/>
      <c r="CJ268"/>
      <c r="CK268"/>
      <c r="CL268"/>
      <c r="CM268"/>
    </row>
    <row r="269" spans="1:91" s="2" customFormat="1" outlineLevel="1" x14ac:dyDescent="0.35">
      <c r="A269" s="68"/>
      <c r="B269" s="418" t="s">
        <v>152</v>
      </c>
      <c r="C269" s="419"/>
      <c r="D269" s="419"/>
      <c r="E269" s="419"/>
      <c r="F269" s="419"/>
      <c r="G269" s="420"/>
      <c r="H269" s="209"/>
      <c r="I269" s="228">
        <f>SUM(H270:H273)</f>
        <v>0</v>
      </c>
      <c r="J269" s="229"/>
      <c r="K269" s="156"/>
      <c r="L269" s="228">
        <f>SUM(J270:K273)</f>
        <v>0</v>
      </c>
      <c r="M269" s="229"/>
      <c r="N269" s="156"/>
      <c r="O269" s="228">
        <f>SUM(M270:N273)</f>
        <v>0</v>
      </c>
      <c r="P269" s="229"/>
      <c r="Q269" s="156"/>
      <c r="R269" s="228">
        <f>SUM(P270:Q273)</f>
        <v>0</v>
      </c>
      <c r="S269" s="162"/>
      <c r="T269" s="162"/>
      <c r="U269" s="220">
        <f>SUM(S270:T273)</f>
        <v>0</v>
      </c>
      <c r="V269" s="162"/>
      <c r="W269" s="162"/>
      <c r="X269" s="220">
        <f>SUM(V270:W273)</f>
        <v>0</v>
      </c>
      <c r="Y269" s="162"/>
      <c r="Z269" s="162"/>
      <c r="AA269" s="220">
        <f>SUM(Y270:Z273)</f>
        <v>0</v>
      </c>
      <c r="AB269" s="162"/>
      <c r="AC269" s="162"/>
      <c r="AD269" s="221">
        <f>SUM(AB270:AC273)</f>
        <v>0</v>
      </c>
      <c r="AE269" s="81"/>
      <c r="CI269"/>
      <c r="CJ269"/>
      <c r="CK269"/>
      <c r="CL269"/>
      <c r="CM269"/>
    </row>
    <row r="270" spans="1:91" s="2" customFormat="1" outlineLevel="1" x14ac:dyDescent="0.35">
      <c r="A270" s="68"/>
      <c r="B270" s="569" t="s">
        <v>153</v>
      </c>
      <c r="C270" s="570"/>
      <c r="D270" s="570"/>
      <c r="E270" s="570"/>
      <c r="F270" s="570"/>
      <c r="G270" s="571"/>
      <c r="H270" s="215" t="str">
        <f>IF($D$5="Program Budget",ROUND('Demo and Services'!GC9*AJ9,0),IF(AND($D$5="Staff Salary",$D$7="Total"),ROUND(SUM('Demo and Services'!GC9:GC20)*AJ30,0),IF(AND($D$5="Staff Salary",$D$7="Individual"),ROUND(SUM(IF(AJ18="",0,AJ18*'Demo and Services'!GC9),IF(AJ19="",0,AJ19*'Demo and Services'!GC10),IF(AJ20="",0,AJ20*'Demo and Services'!GC11),IF(AJ21="",0,AJ21*'Demo and Services'!GC12),IF(AJ22="",0,AJ22*'Demo and Services'!GC13),IF(AJ23="",0,AJ23*'Demo and Services'!GC14),IF(AJ24="",0,AJ24*'Demo and Services'!GC15),IF(AJ25="",0,AJ25*'Demo and Services'!GC16),IF(AJ26="",0,AJ26*'Demo and Services'!GC17),IF(AJ27="",0,AJ27*'Demo and Services'!GC18),IF(AJ28="",0,AJ28*'Demo and Services'!GC19),IF(AJ29="",0,AJ29*'Demo and Services'!GC20)),0),"")))</f>
        <v/>
      </c>
      <c r="I270" s="157"/>
      <c r="J270" s="502" t="str">
        <f>IF($D$5="Program Budget",ROUND('Demo and Services'!GC21*AJ9,0),IF(AND($D$5="Staff Salary",$D$7="Total"),ROUND(SUM('Demo and Services'!GC21:GC32)*AJ30,0),IF(AND($D$5="Staff Salary",$D$7="Individual"),ROUND(SUM(IF(AJ18="",0,AJ18*'Demo and Services'!GC21),IF(AJ19="",0,AJ19*'Demo and Services'!GC22),IF(AJ20="",0,AJ20*'Demo and Services'!GC23),IF(AJ21="",0,AJ21*'Demo and Services'!GC24),IF(AJ22="",0,AJ22*'Demo and Services'!GC25),IF(AJ23="",0,AJ23*'Demo and Services'!GC26),IF(AJ24="",0,AJ24*'Demo and Services'!GC27),IF(AJ25="",0,AJ25*'Demo and Services'!GC28),IF(AJ26="",0,AJ26*'Demo and Services'!GC29),IF(AJ27="",0,AJ27*'Demo and Services'!GC30),IF(AJ28="",0,AJ28*'Demo and Services'!GC31),IF(AJ29="",0,AJ29*'Demo and Services'!GC32)),0),"")))</f>
        <v/>
      </c>
      <c r="K270" s="502"/>
      <c r="L270" s="157"/>
      <c r="M270" s="502" t="str">
        <f>IF($D$5="Program Budget",ROUND('Demo and Services'!GC33*AJ9,0),IF(AND($D$5="Staff Salary",$D$7="Total"),ROUND(SUM('Demo and Services'!GC33:GC44)*AJ30,0),IF(AND($D$5="Staff Salary",$D$7="Individual"),ROUND(SUM(IF(AJ18="",0,AJ18*'Demo and Services'!GC33),IF(AJ19="",0,AJ19*'Demo and Services'!GC34),IF(AJ20="",0,AJ20*'Demo and Services'!GC35),IF(AJ21="",0,AJ21*'Demo and Services'!GC36),IF(AJ22="",0,AJ22*'Demo and Services'!GC37),IF(AJ23="",0,AJ23*'Demo and Services'!GC38),IF(AJ24="",0,AJ24*'Demo and Services'!GC39),IF(AJ25="",0,AJ25*'Demo and Services'!GC40),IF(AJ26="",0,AJ26*'Demo and Services'!GC41),IF(AJ27="",0,AJ27*'Demo and Services'!GC42),IF(AJ28="",0,AJ28*'Demo and Services'!GC43),IF(AJ29="",0,AJ29*'Demo and Services'!GC44)),0),"")))</f>
        <v/>
      </c>
      <c r="N270" s="502"/>
      <c r="O270" s="157"/>
      <c r="P270" s="502" t="str">
        <f>IF($D$5="Program Budget",ROUND('Demo and Services'!GC45*AJ9,0),IF(AND($D$5="Staff Salary",$D$7="Total"),ROUND(SUM('Demo and Services'!GC45:GC56)*AJ30,0),IF(AND($D$5="Staff Salary",$D$7="Individual"),ROUND(SUM(IF(AJ18="",0,AJ18*'Demo and Services'!GC45),IF(AJ19="",0,AJ19*'Demo and Services'!GC46),IF(AJ20="",0,AJ20*'Demo and Services'!GC47),IF(AJ21="",0,AJ21*'Demo and Services'!GC48),IF(AJ22="",0,AJ22*'Demo and Services'!GC49),IF(AJ23="",0,AJ23*'Demo and Services'!GC50),IF(AJ24="",0,AJ24*'Demo and Services'!GC51),IF(AJ25="",0,AJ25*'Demo and Services'!GC52),IF(AJ26="",0,AJ26*'Demo and Services'!GC53),IF(AJ27="",0,AJ27*'Demo and Services'!GC54),IF(AJ28="",0,AJ28*'Demo and Services'!GC55),IF(AJ29="",0,AJ29*'Demo and Services'!GC56)),0),"")))</f>
        <v/>
      </c>
      <c r="Q270" s="502"/>
      <c r="R270" s="160"/>
      <c r="S270" s="495">
        <f>SUMIF('Demo and Services'!$A$9:$A$19,"Period 5 (October – December 2021)",'Demo and Services'!$GC$9:$GC$19)</f>
        <v>0</v>
      </c>
      <c r="T270" s="496"/>
      <c r="U270" s="160"/>
      <c r="V270" s="497">
        <f>SUMIF('Demo and Services'!$A$9:$A$19,"Period 6 (January – March 2022)",'Demo and Services'!$GC$9:$GC$19)</f>
        <v>0</v>
      </c>
      <c r="W270" s="497"/>
      <c r="X270" s="160"/>
      <c r="Y270" s="498">
        <f>SUMIF('Demo and Services'!$A$9:$A$19,"Period 7 (April – June 2022)",'Demo and Services'!$GC$9:$GC$19)</f>
        <v>0</v>
      </c>
      <c r="Z270" s="498"/>
      <c r="AA270" s="160"/>
      <c r="AB270" s="498">
        <f>SUMIF('Demo and Services'!$A$9:$A$19,"Period 8 (July – September 2022)",'Demo and Services'!$GC$9:$GC$19)</f>
        <v>0</v>
      </c>
      <c r="AC270" s="498"/>
      <c r="AD270" s="158"/>
      <c r="AE270" s="81"/>
      <c r="CI270"/>
      <c r="CJ270"/>
      <c r="CK270"/>
      <c r="CL270"/>
      <c r="CM270"/>
    </row>
    <row r="271" spans="1:91" s="2" customFormat="1" ht="14.5" customHeight="1" outlineLevel="1" x14ac:dyDescent="0.35">
      <c r="A271" s="68"/>
      <c r="B271" s="566" t="s">
        <v>154</v>
      </c>
      <c r="C271" s="567"/>
      <c r="D271" s="567"/>
      <c r="E271" s="567"/>
      <c r="F271" s="567"/>
      <c r="G271" s="568"/>
      <c r="H271" s="215" t="str">
        <f>IF($D$5="Program Budget",ROUND('Demo and Services'!GD9*AJ9,0),IF(AND($D$5="Staff Salary",$D$7="Total"),ROUND(SUM('Demo and Services'!GD9:GD20)*AJ30,0),IF(AND($D$5="Staff Salary",$D$7="Individual"),ROUND(SUM(IF(AJ18="",0,AJ18*'Demo and Services'!GD9),IF(AJ19="",0,AJ19*'Demo and Services'!GD10),IF(AJ20="",0,AJ20*'Demo and Services'!GD11),IF(AJ21="",0,AJ21*'Demo and Services'!GD12),IF(AJ22="",0,AJ22*'Demo and Services'!GD13),IF(AJ23="",0,AJ23*'Demo and Services'!GD14),IF(AJ24="",0,AJ24*'Demo and Services'!GD15),IF(AJ25="",0,AJ25*'Demo and Services'!GD16),IF(AJ26="",0,AJ26*'Demo and Services'!GD17),IF(AJ27="",0,AJ27*'Demo and Services'!GD18),IF(AJ28="",0,AJ28*'Demo and Services'!GD19),IF(AJ29="",0,AJ29*'Demo and Services'!GD20)),0),"")))</f>
        <v/>
      </c>
      <c r="I271" s="157"/>
      <c r="J271" s="502" t="str">
        <f>IF($D$5="Program Budget",ROUND('Demo and Services'!GD21*AJ9,0),IF(AND($D$5="Staff Salary",$D$7="Total"),ROUND(SUM('Demo and Services'!GD21:GD32)*AJ30,0),IF(AND($D$5="Staff Salary",$D$7="Individual"),ROUND(SUM(IF(AJ18="",0,AJ18*'Demo and Services'!GD21),IF(AJ19="",0,AJ19*'Demo and Services'!GD22),IF(AJ20="",0,AJ20*'Demo and Services'!GD23),IF(AJ21="",0,AJ21*'Demo and Services'!GD24),IF(AJ22="",0,AJ22*'Demo and Services'!GD25),IF(AJ23="",0,AJ23*'Demo and Services'!GD26),IF(AJ24="",0,AJ24*'Demo and Services'!GD27),IF(AJ25="",0,AJ25*'Demo and Services'!GD28),IF(AJ26="",0,AJ26*'Demo and Services'!GD29),IF(AJ27="",0,AJ27*'Demo and Services'!GD30),IF(AJ28="",0,AJ28*'Demo and Services'!GD31),IF(AJ29="",0,AJ29*'Demo and Services'!GD32)),0),"")))</f>
        <v/>
      </c>
      <c r="K271" s="502"/>
      <c r="L271" s="157"/>
      <c r="M271" s="502" t="str">
        <f>IF($D$5="Program Budget",ROUND('Demo and Services'!GD33*AJ9,0),IF(AND($D$5="Staff Salary",$D$7="Total"),ROUND(SUM('Demo and Services'!GD33:GD44)*AJ30,0),IF(AND($D$5="Staff Salary",$D$7="Individual"),ROUND(SUM(IF(AJ18="",0,AJ18*'Demo and Services'!GD33),IF(AJ19="",0,AJ19*'Demo and Services'!GD34),IF(AJ20="",0,AJ20*'Demo and Services'!GD35),IF(AJ21="",0,AJ21*'Demo and Services'!GD36),IF(AJ22="",0,AJ22*'Demo and Services'!GD37),IF(AJ23="",0,AJ23*'Demo and Services'!GD38),IF(AJ24="",0,AJ24*'Demo and Services'!GD39),IF(AJ25="",0,AJ25*'Demo and Services'!GD40),IF(AJ26="",0,AJ26*'Demo and Services'!GD41),IF(AJ27="",0,AJ27*'Demo and Services'!GD42),IF(AJ28="",0,AJ28*'Demo and Services'!GD43),IF(AJ29="",0,AJ29*'Demo and Services'!GD44)),0),"")))</f>
        <v/>
      </c>
      <c r="N271" s="502"/>
      <c r="O271" s="157"/>
      <c r="P271" s="502" t="str">
        <f>IF($D$5="Program Budget",ROUND('Demo and Services'!GD45*AJ9,0),IF(AND($D$5="Staff Salary",$D$7="Total"),ROUND(SUM('Demo and Services'!GD45:GD56)*AJ30,0),IF(AND($D$5="Staff Salary",$D$7="Individual"),ROUND(SUM(IF(AJ18="",0,AJ18*'Demo and Services'!GD45),IF(AJ19="",0,AJ19*'Demo and Services'!GD46),IF(AJ20="",0,AJ20*'Demo and Services'!GD47),IF(AJ21="",0,AJ21*'Demo and Services'!GD48),IF(AJ22="",0,AJ22*'Demo and Services'!GD49),IF(AJ23="",0,AJ23*'Demo and Services'!GD50),IF(AJ24="",0,AJ24*'Demo and Services'!GD51),IF(AJ25="",0,AJ25*'Demo and Services'!GD52),IF(AJ26="",0,AJ26*'Demo and Services'!GD53),IF(AJ27="",0,AJ27*'Demo and Services'!GD54),IF(AJ28="",0,AJ28*'Demo and Services'!GD55),IF(AJ29="",0,AJ29*'Demo and Services'!GD56)),0),"")))</f>
        <v/>
      </c>
      <c r="Q271" s="502"/>
      <c r="R271" s="158"/>
      <c r="S271" s="495">
        <f>SUMIF('Demo and Services'!$A$9:$A$19,"Period 5 (October – December 2021)",'Demo and Services'!$GD$9:$GD$19)</f>
        <v>0</v>
      </c>
      <c r="T271" s="496"/>
      <c r="U271" s="160"/>
      <c r="V271" s="497">
        <f>SUMIF('Demo and Services'!$A$9:$A$19,"Period 6 (January – March 2022)",'Demo and Services'!$FY$9:$FY$19)</f>
        <v>0</v>
      </c>
      <c r="W271" s="497"/>
      <c r="X271" s="160"/>
      <c r="Y271" s="498">
        <f>SUMIF('Demo and Services'!$A$9:$A$19,"Period 7 (April – June 2022)",'Demo and Services'!$FZ$9:$FZ$19)</f>
        <v>0</v>
      </c>
      <c r="Z271" s="498"/>
      <c r="AA271" s="160"/>
      <c r="AB271" s="498">
        <f>SUMIF('Demo and Services'!$A$9:$A$19,"Period 8 (July – September 2022)",'Demo and Services'!$FY$9:$FY$19)</f>
        <v>0</v>
      </c>
      <c r="AC271" s="498"/>
      <c r="AD271" s="158"/>
      <c r="CI271"/>
      <c r="CJ271"/>
      <c r="CK271"/>
      <c r="CL271"/>
      <c r="CM271"/>
    </row>
    <row r="272" spans="1:91" s="2" customFormat="1" outlineLevel="1" x14ac:dyDescent="0.35">
      <c r="A272" s="68"/>
      <c r="B272" s="569" t="s">
        <v>155</v>
      </c>
      <c r="C272" s="570"/>
      <c r="D272" s="570"/>
      <c r="E272" s="570"/>
      <c r="F272" s="570"/>
      <c r="G272" s="571"/>
      <c r="H272" s="215" t="str">
        <f>IF($D$5="Program Budget",ROUND('Demo and Services'!GE9*AJ9,0),IF(AND($D$5="Staff Salary",$D$7="Total"),ROUND(SUM('Demo and Services'!GE9:GE20)*AJ30,0),IF(AND($D$5="Staff Salary",$D$7="Individual"),ROUND(SUM(IF(AJ18="",0,AJ18*'Demo and Services'!GE9),IF(AJ19="",0,AJ19*'Demo and Services'!GE10),IF(AJ20="",0,AJ20*'Demo and Services'!GE11),IF(AJ21="",0,AJ21*'Demo and Services'!GE12),IF(AJ22="",0,AJ22*'Demo and Services'!GE13),IF(AJ23="",0,AJ23*'Demo and Services'!GE14),IF(AJ24="",0,AJ24*'Demo and Services'!GE15),IF(AJ25="",0,AJ25*'Demo and Services'!GE16),IF(AJ26="",0,AJ26*'Demo and Services'!GE17),IF(AJ27="",0,AJ27*'Demo and Services'!GE18),IF(AJ28="",0,AJ28*'Demo and Services'!GE19),IF(AJ29="",0,AJ29*'Demo and Services'!GE20)),0),"")))</f>
        <v/>
      </c>
      <c r="I272" s="157"/>
      <c r="J272" s="502" t="str">
        <f>IF($D$5="Program Budget",ROUND('Demo and Services'!GE21*AJ9,0),IF(AND($D$5="Staff Salary",$D$7="Total"),ROUND(SUM('Demo and Services'!GE21:GE32)*AJ30,0),IF(AND($D$5="Staff Salary",$D$7="Individual"),ROUND(SUM(IF(AJ18="",0,AJ18*'Demo and Services'!GE21),IF(AJ19="",0,AJ19*'Demo and Services'!GE22),IF(AJ20="",0,AJ20*'Demo and Services'!GE23),IF(AJ21="",0,AJ21*'Demo and Services'!GE24),IF(AJ22="",0,AJ22*'Demo and Services'!GE25),IF(AJ23="",0,AJ23*'Demo and Services'!GE26),IF(AJ24="",0,AJ24*'Demo and Services'!GE27),IF(AJ25="",0,AJ25*'Demo and Services'!GE28),IF(AJ26="",0,AJ26*'Demo and Services'!GE29),IF(AJ27="",0,AJ27*'Demo and Services'!GE30),IF(AJ28="",0,AJ28*'Demo and Services'!GE31),IF(AJ29="",0,AJ29*'Demo and Services'!GE32)),0),"")))</f>
        <v/>
      </c>
      <c r="K272" s="502"/>
      <c r="L272" s="157"/>
      <c r="M272" s="502" t="str">
        <f>IF($D$5="Program Budget",ROUND('Demo and Services'!GE33*AJ9,0),IF(AND($D$5="Staff Salary",$D$7="Total"),ROUND(SUM('Demo and Services'!GE33:GE44)*AJ30,0),IF(AND($D$5="Staff Salary",$D$7="Individual"),ROUND(SUM(IF(AJ18="",0,AJ18*'Demo and Services'!GE33),IF(AJ19="",0,AJ19*'Demo and Services'!GE34),IF(AJ20="",0,AJ20*'Demo and Services'!GE35),IF(AJ21="",0,AJ21*'Demo and Services'!GE36),IF(AJ22="",0,AJ22*'Demo and Services'!GE37),IF(AJ23="",0,AJ23*'Demo and Services'!GE38),IF(AJ24="",0,AJ24*'Demo and Services'!GE39),IF(AJ25="",0,AJ25*'Demo and Services'!GE40),IF(AJ26="",0,AJ26*'Demo and Services'!GE41),IF(AJ27="",0,AJ27*'Demo and Services'!GE42),IF(AJ28="",0,AJ28*'Demo and Services'!GE43),IF(AJ29="",0,AJ29*'Demo and Services'!GE44)),0),"")))</f>
        <v/>
      </c>
      <c r="N272" s="502"/>
      <c r="O272" s="157"/>
      <c r="P272" s="502" t="str">
        <f>IF($D$5="Program Budget",ROUND('Demo and Services'!GE45*AJ9,0),IF(AND($D$5="Staff Salary",$D$7="Total"),ROUND(SUM('Demo and Services'!GE45:GE56)*AJ30,0),IF(AND($D$5="Staff Salary",$D$7="Individual"),ROUND(SUM(IF(AJ18="",0,AJ18*'Demo and Services'!GE45),IF(AJ19="",0,AJ19*'Demo and Services'!GE46),IF(AJ20="",0,AJ20*'Demo and Services'!GE47),IF(AJ21="",0,AJ21*'Demo and Services'!GE48),IF(AJ22="",0,AJ22*'Demo and Services'!GE49),IF(AJ23="",0,AJ23*'Demo and Services'!GE50),IF(AJ24="",0,AJ24*'Demo and Services'!GE51),IF(AJ25="",0,AJ25*'Demo and Services'!GE52),IF(AJ26="",0,AJ26*'Demo and Services'!GE53),IF(AJ27="",0,AJ27*'Demo and Services'!GE54),IF(AJ28="",0,AJ28*'Demo and Services'!GE55),IF(AJ29="",0,AJ29*'Demo and Services'!GE56)),0),"")))</f>
        <v/>
      </c>
      <c r="Q272" s="502"/>
      <c r="R272" s="158"/>
      <c r="S272" s="495">
        <f>SUMIF('Demo and Services'!$A$9:$A$19,"Period 5 (October – December 2021)",'Demo and Services'!$GE$9:$GE$19)</f>
        <v>0</v>
      </c>
      <c r="T272" s="496"/>
      <c r="U272" s="160"/>
      <c r="V272" s="497">
        <f>SUMIF('Demo and Services'!$A$9:$A$19,"Period 6 (January – March 2022)",'Demo and Services'!$GE$9:$GE$19)</f>
        <v>0</v>
      </c>
      <c r="W272" s="497"/>
      <c r="X272" s="160"/>
      <c r="Y272" s="498">
        <f>SUMIF('Demo and Services'!$A$9:$A$19,"Period 7 (April – June 2022)",'Demo and Services'!$GE$9:$GE$19)</f>
        <v>0</v>
      </c>
      <c r="Z272" s="498"/>
      <c r="AA272" s="160"/>
      <c r="AB272" s="498">
        <f>SUMIF('Demo and Services'!$A$9:$A$19,"Period 8 (July – September 2022)",'Demo and Services'!$GE$9:$GE$19)</f>
        <v>0</v>
      </c>
      <c r="AC272" s="498"/>
      <c r="AD272" s="158"/>
      <c r="CI272"/>
      <c r="CJ272"/>
      <c r="CK272"/>
      <c r="CL272"/>
      <c r="CM272"/>
    </row>
    <row r="273" spans="1:91" s="2" customFormat="1" outlineLevel="1" x14ac:dyDescent="0.35">
      <c r="A273" s="68"/>
      <c r="B273" s="575" t="s">
        <v>156</v>
      </c>
      <c r="C273" s="576"/>
      <c r="D273" s="576"/>
      <c r="E273" s="576"/>
      <c r="F273" s="576"/>
      <c r="G273" s="577"/>
      <c r="H273" s="215" t="str">
        <f>IF($D$5="Program Budget",ROUND('Demo and Services'!GF9*AJ9,0),IF(AND($D$5="Staff Salary",$D$7="Total"),ROUND(SUM('Demo and Services'!GF9:GF20)*AJ30,0),IF(AND($D$5="Staff Salary",$D$7="Individual"),ROUND(SUM(IF(AJ18="",0,AJ18*'Demo and Services'!GF9),IF(AJ19="",0,AJ19*'Demo and Services'!GF10),IF(AJ20="",0,AJ20*'Demo and Services'!GF11),IF(AJ21="",0,AJ21*'Demo and Services'!GF12),IF(AJ22="",0,AJ22*'Demo and Services'!GF13),IF(AJ23="",0,AJ23*'Demo and Services'!GF14),IF(AJ24="",0,AJ24*'Demo and Services'!GF15),IF(AJ25="",0,AJ25*'Demo and Services'!GF16),IF(AJ26="",0,AJ26*'Demo and Services'!GF17),IF(AJ27="",0,AJ27*'Demo and Services'!GF18),IF(AJ28="",0,AJ28*'Demo and Services'!GF19),IF(AJ29="",0,AJ29*'Demo and Services'!GF20)),0),"")))</f>
        <v/>
      </c>
      <c r="I273" s="157"/>
      <c r="J273" s="502" t="str">
        <f>IF($D$5="Program Budget",ROUND('Demo and Services'!GF21*AJ9,0),IF(AND($D$5="Staff Salary",$D$7="Total"),ROUND(SUM('Demo and Services'!GF21:GF32)*AJ30,0),IF(AND($D$5="Staff Salary",$D$7="Individual"),ROUND(SUM(IF(AJ18="",0,AJ18*'Demo and Services'!GF21),IF(AJ19="",0,AJ19*'Demo and Services'!GF22),IF(AJ20="",0,AJ20*'Demo and Services'!GF23),IF(AJ21="",0,AJ21*'Demo and Services'!GF24),IF(AJ22="",0,AJ22*'Demo and Services'!GF25),IF(AJ23="",0,AJ23*'Demo and Services'!GF26),IF(AJ24="",0,AJ24*'Demo and Services'!GF27),IF(AJ25="",0,AJ25*'Demo and Services'!GF28),IF(AJ26="",0,AJ26*'Demo and Services'!GF29),IF(AJ27="",0,AJ27*'Demo and Services'!GF30),IF(AJ28="",0,AJ28*'Demo and Services'!GF31),IF(AJ29="",0,AJ29*'Demo and Services'!GF32)),0),"")))</f>
        <v/>
      </c>
      <c r="K273" s="502"/>
      <c r="L273" s="157"/>
      <c r="M273" s="502" t="str">
        <f>IF($D$5="Program Budget",ROUND('Demo and Services'!GF33*AJ9,0),IF(AND($D$5="Staff Salary",$D$7="Total"),ROUND(SUM('Demo and Services'!GF33:GF44)*AJ30,0),IF(AND($D$5="Staff Salary",$D$7="Individual"),ROUND(SUM(IF(AJ18="",0,AJ18*'Demo and Services'!GF33),IF(AJ19="",0,AJ19*'Demo and Services'!GF34),IF(AJ20="",0,AJ20*'Demo and Services'!GF35),IF(AJ21="",0,AJ21*'Demo and Services'!GF36),IF(AJ22="",0,AJ22*'Demo and Services'!GF37),IF(AJ23="",0,AJ23*'Demo and Services'!GF38),IF(AJ24="",0,AJ24*'Demo and Services'!GF39),IF(AJ25="",0,AJ25*'Demo and Services'!GF40),IF(AJ26="",0,AJ26*'Demo and Services'!GF41),IF(AJ27="",0,AJ27*'Demo and Services'!GF42),IF(AJ28="",0,AJ28*'Demo and Services'!GF43),IF(AJ29="",0,AJ29*'Demo and Services'!GF44)),0),"")))</f>
        <v/>
      </c>
      <c r="N273" s="502"/>
      <c r="O273" s="157"/>
      <c r="P273" s="502" t="str">
        <f>IF($D$5="Program Budget",ROUND('Demo and Services'!GF45*AJ9,0),IF(AND($D$5="Staff Salary",$D$7="Total"),ROUND(SUM('Demo and Services'!GF45:GF56)*AJ30,0),IF(AND($D$5="Staff Salary",$D$7="Individual"),ROUND(SUM(IF(AJ18="",0,AJ18*'Demo and Services'!GF45),IF(AJ19="",0,AJ19*'Demo and Services'!GF46),IF(AJ20="",0,AJ20*'Demo and Services'!GF47),IF(AJ21="",0,AJ21*'Demo and Services'!GF48),IF(AJ22="",0,AJ22*'Demo and Services'!GF49),IF(AJ23="",0,AJ23*'Demo and Services'!GF50),IF(AJ24="",0,AJ24*'Demo and Services'!GF51),IF(AJ25="",0,AJ25*'Demo and Services'!GF52),IF(AJ26="",0,AJ26*'Demo and Services'!GF53),IF(AJ27="",0,AJ27*'Demo and Services'!GF54),IF(AJ28="",0,AJ28*'Demo and Services'!GF55),IF(AJ29="",0,AJ29*'Demo and Services'!GF56)),0),"")))</f>
        <v/>
      </c>
      <c r="Q273" s="502"/>
      <c r="R273" s="158"/>
      <c r="S273" s="495">
        <f>SUMIF('Demo and Services'!$A$9:$A$19,"Period 5 (October – December 2021)",'Demo and Services'!$GF$9:$GF$19)</f>
        <v>0</v>
      </c>
      <c r="T273" s="496"/>
      <c r="U273" s="160"/>
      <c r="V273" s="497">
        <f>SUMIF('Demo and Services'!$A$9:$A$19,"Period 6 (January – March 2022)",'Demo and Services'!$GF$9:$GF$19)</f>
        <v>0</v>
      </c>
      <c r="W273" s="497"/>
      <c r="X273" s="160"/>
      <c r="Y273" s="498">
        <f>SUMIF('Demo and Services'!$A$9:$A$19,"Period 7 (April – June 2022)",'Demo and Services'!$GF$9:$GF$19)</f>
        <v>0</v>
      </c>
      <c r="Z273" s="498"/>
      <c r="AA273" s="160"/>
      <c r="AB273" s="498">
        <f>SUMIF('Demo and Services'!$A$9:$A$19,"Period 8 (July – September 2022)",'Demo and Services'!$GF$9:$GF$19)</f>
        <v>0</v>
      </c>
      <c r="AC273" s="498"/>
      <c r="AD273" s="158"/>
      <c r="CI273"/>
      <c r="CJ273"/>
      <c r="CK273"/>
      <c r="CL273"/>
      <c r="CM273"/>
    </row>
    <row r="274" spans="1:91" s="2" customFormat="1" x14ac:dyDescent="0.35">
      <c r="A274" s="68"/>
      <c r="B274" s="560" t="s">
        <v>157</v>
      </c>
      <c r="C274" s="561"/>
      <c r="D274" s="561"/>
      <c r="E274" s="561"/>
      <c r="F274" s="561"/>
      <c r="G274" s="562"/>
      <c r="H274" s="541"/>
      <c r="I274" s="541"/>
      <c r="J274" s="225"/>
      <c r="K274" s="536"/>
      <c r="L274" s="537"/>
      <c r="M274" s="225"/>
      <c r="N274" s="536"/>
      <c r="O274" s="537"/>
      <c r="P274" s="226"/>
      <c r="Q274" s="536"/>
      <c r="R274" s="538"/>
      <c r="S274" s="226"/>
      <c r="T274" s="536"/>
      <c r="U274" s="537"/>
      <c r="V274" s="227"/>
      <c r="W274" s="536"/>
      <c r="X274" s="537"/>
      <c r="Y274" s="225"/>
      <c r="Z274" s="536"/>
      <c r="AA274" s="537"/>
      <c r="AB274" s="226"/>
      <c r="AC274" s="536"/>
      <c r="AD274" s="538"/>
      <c r="CI274"/>
      <c r="CJ274"/>
      <c r="CK274"/>
      <c r="CL274"/>
      <c r="CM274"/>
    </row>
    <row r="275" spans="1:91" s="2" customFormat="1" outlineLevel="1" x14ac:dyDescent="0.35">
      <c r="A275" s="68"/>
      <c r="B275" s="418" t="s">
        <v>95</v>
      </c>
      <c r="C275" s="419"/>
      <c r="D275" s="419"/>
      <c r="E275" s="419"/>
      <c r="F275" s="419"/>
      <c r="G275" s="420"/>
      <c r="H275" s="502" t="str">
        <f>IF($D$5="Program Budget",ROUND('Demo and Services'!GG9*AJ9,0),IF(AND($D$5="Staff Salary",$D$7="Total"),ROUND(SUM('Demo and Services'!GG9:GG20)*AJ30,0),IF(AND($D$5="Staff Salary",$D$7="Individual"),ROUND(SUM(IF(AJ18="",0,AJ18*'Demo and Services'!GG9),IF(AJ19="",0,AJ19*'Demo and Services'!GG10),IF(AJ20="",0,AJ20*'Demo and Services'!GG11),IF(AJ21="",0,AJ21*'Demo and Services'!GG12),IF(AJ22="",0,AJ22*'Demo and Services'!GG13),IF(AJ23="",0,AJ23*'Demo and Services'!GG14),IF(AJ24="",0,AJ24*'Demo and Services'!GG15),IF(AJ25="",0,AJ25*'Demo and Services'!GG16),IF(AJ26="",0,AJ26*'Demo and Services'!GG17),IF(AJ27="",0,AJ27*'Demo and Services'!GG18),IF(AJ28="",0,AJ28*'Demo and Services'!GG19),IF(AJ29="",0,AJ29*'Demo and Services'!GG20)),0),"")))</f>
        <v/>
      </c>
      <c r="I275" s="502"/>
      <c r="J275" s="502" t="str">
        <f>IF($D$5="Program Budget",ROUND('Demo and Services'!GG21*AJ9,0),IF(AND($D$5="Staff Salary",$D$7="Total"),ROUND(SUM('Demo and Services'!GG21:GG32)*AJ30,0),IF(AND($D$5="Staff Salary",$D$7="Individual"),ROUND(SUM(IF(AJ18="",0,AJ18*'Demo and Services'!GG21),IF(AJ19="",0,AJ19*'Demo and Services'!GG22),IF(AJ20="",0,AJ20*'Demo and Services'!GG23),IF(AJ21="",0,AJ21*'Demo and Services'!GG24),IF(AJ22="",0,AJ22*'Demo and Services'!GG25),IF(AJ23="",0,AJ23*'Demo and Services'!GG26),IF(AJ24="",0,AJ24*'Demo and Services'!GG27),IF(AJ25="",0,AJ25*'Demo and Services'!GG28),IF(AJ26="",0,AJ26*'Demo and Services'!GG29),IF(AJ27="",0,AJ27*'Demo and Services'!GG30),IF(AJ28="",0,AJ28*'Demo and Services'!GG31),IF(AJ29="",0,AJ29*'Demo and Services'!GG32)),0),"")))</f>
        <v/>
      </c>
      <c r="K275" s="502"/>
      <c r="L275" s="502"/>
      <c r="M275" s="502" t="str">
        <f>IF($D$5="Program Budget",ROUND('Demo and Services'!GG33*AJ9,0),IF(AND($D$5="Staff Salary",$D$7="Total"),ROUND(SUM('Demo and Services'!GG33:GG44)*AJ30,0),IF(AND($D$5="Staff Salary",$D$7="Individual"),ROUND(SUM(IF(AJ18="",0,AJ18*'Demo and Services'!GG33),IF(AJ19="",0,AJ19*'Demo and Services'!GG34),IF(AJ20="",0,AJ20*'Demo and Services'!GG35),IF(AJ21="",0,AJ21*'Demo and Services'!GG36),IF(AJ22="",0,AJ22*'Demo and Services'!GG37),IF(AJ23="",0,AJ23*'Demo and Services'!GG38),IF(AJ24="",0,AJ24*'Demo and Services'!GG39),IF(AJ25="",0,AJ25*'Demo and Services'!GG40),IF(AJ26="",0,AJ26*'Demo and Services'!GG41),IF(AJ27="",0,AJ27*'Demo and Services'!GG42),IF(AJ28="",0,AJ28*'Demo and Services'!GG43),IF(AJ29="",0,AJ29*'Demo and Services'!GG44)),0),"")))</f>
        <v/>
      </c>
      <c r="N275" s="502"/>
      <c r="O275" s="502"/>
      <c r="P275" s="502" t="str">
        <f>IF($D$5="Program Budget",ROUND('Demo and Services'!GG45*AJ9,0),IF(AND($D$5="Staff Salary",$D$7="Total"),ROUND(SUM('Demo and Services'!GG45:GG56)*AJ30,0),IF(AND($D$5="Staff Salary",$D$7="Individual"),ROUND(SUM(IF(AJ18="",0,AJ18*'Demo and Services'!GG45),IF(AJ19="",0,AJ19*'Demo and Services'!GG46),IF(AJ20="",0,AJ20*'Demo and Services'!GG47),IF(AJ21="",0,AJ21*'Demo and Services'!GG48),IF(AJ22="",0,AJ22*'Demo and Services'!GG49),IF(AJ23="",0,AJ23*'Demo and Services'!GG50),IF(AJ24="",0,AJ24*'Demo and Services'!GG51),IF(AJ25="",0,AJ25*'Demo and Services'!GG52),IF(AJ26="",0,AJ26*'Demo and Services'!GG53),IF(AJ27="",0,AJ27*'Demo and Services'!GG54),IF(AJ28="",0,AJ28*'Demo and Services'!GG55),IF(AJ29="",0,AJ29*'Demo and Services'!GG56)),0),"")))</f>
        <v/>
      </c>
      <c r="Q275" s="502"/>
      <c r="R275" s="540"/>
      <c r="S275" s="495">
        <f>COUNTIFS('Demo and Services'!$A$9:$A$19,"Period 5 (October – December 2021)",'Demo and Services'!$GG$9:$GG$19,"yes")</f>
        <v>0</v>
      </c>
      <c r="T275" s="496"/>
      <c r="U275" s="496"/>
      <c r="V275" s="497">
        <f>COUNTIFS('Demo and Services'!$A$9:$A$19,"Period 6 (January – March 2022)",'Demo and Services'!$GG$9:$GG$19,"yes")</f>
        <v>0</v>
      </c>
      <c r="W275" s="497"/>
      <c r="X275" s="497"/>
      <c r="Y275" s="498">
        <f>COUNTIFS('Demo and Services'!$A$9:$A$19,"Period 7 (April – June 2022)",'Demo and Services'!$GG$9:$GG$19,"yes")</f>
        <v>0</v>
      </c>
      <c r="Z275" s="498"/>
      <c r="AA275" s="498"/>
      <c r="AB275" s="498">
        <f>COUNTIFS('Demo and Services'!$A$9:$A$19,"Period 8 (July – September 2022)",'Demo and Services'!$GG$9:$GG$19,"yes")</f>
        <v>0</v>
      </c>
      <c r="AC275" s="498"/>
      <c r="AD275" s="535"/>
      <c r="CI275"/>
      <c r="CJ275"/>
      <c r="CK275"/>
      <c r="CL275"/>
      <c r="CM275"/>
    </row>
    <row r="276" spans="1:91" s="2" customFormat="1" outlineLevel="1" x14ac:dyDescent="0.35">
      <c r="A276" s="68"/>
      <c r="B276" s="418" t="s">
        <v>152</v>
      </c>
      <c r="C276" s="419"/>
      <c r="D276" s="419"/>
      <c r="E276" s="419"/>
      <c r="F276" s="419"/>
      <c r="G276" s="420"/>
      <c r="H276" s="209"/>
      <c r="I276" s="210">
        <f>SUM(H276:H286)</f>
        <v>0</v>
      </c>
      <c r="J276" s="229"/>
      <c r="K276" s="156"/>
      <c r="L276" s="228">
        <f>SUM(J276:J286)</f>
        <v>0</v>
      </c>
      <c r="M276" s="230"/>
      <c r="N276" s="156"/>
      <c r="O276" s="228">
        <f>SUM(M276:M286)</f>
        <v>0</v>
      </c>
      <c r="P276" s="229"/>
      <c r="Q276" s="156"/>
      <c r="R276" s="212">
        <f>SUM(P276:P286)</f>
        <v>0</v>
      </c>
      <c r="S276" s="162"/>
      <c r="T276" s="162"/>
      <c r="U276" s="213">
        <f>SUM(S276:S286)</f>
        <v>0</v>
      </c>
      <c r="V276" s="162"/>
      <c r="W276" s="162"/>
      <c r="X276" s="213">
        <f>SUM(V276:V286)</f>
        <v>0</v>
      </c>
      <c r="Y276" s="162"/>
      <c r="Z276" s="162"/>
      <c r="AA276" s="213">
        <f>SUM(Y276:Y286)</f>
        <v>0</v>
      </c>
      <c r="AB276" s="162"/>
      <c r="AC276" s="162"/>
      <c r="AD276" s="214">
        <f>SUM(AB276:AB286)</f>
        <v>0</v>
      </c>
      <c r="AE276" s="81"/>
      <c r="CI276"/>
      <c r="CJ276"/>
      <c r="CK276"/>
      <c r="CL276"/>
      <c r="CM276"/>
    </row>
    <row r="277" spans="1:91" s="2" customFormat="1" outlineLevel="1" x14ac:dyDescent="0.35">
      <c r="A277" s="68"/>
      <c r="B277" s="569" t="s">
        <v>158</v>
      </c>
      <c r="C277" s="570"/>
      <c r="D277" s="570"/>
      <c r="E277" s="570"/>
      <c r="F277" s="570"/>
      <c r="G277" s="571"/>
      <c r="H277" s="215" t="str">
        <f>IF($D$5="Program Budget",ROUND('Demo and Services'!GH9*AJ9,0),IF(AND($D$5="Staff Salary",$D$7="Total"),ROUND(SUM('Demo and Services'!GH9:GH20)*AJ30,0),IF(AND($D$5="Staff Salary",$D$7="Individual"),ROUND(SUM(IF(AJ18="",0,AJ18*'Demo and Services'!GH9),IF(AJ19="",0,AJ19*'Demo and Services'!GH10),IF(AJ20="",0,AJ20*'Demo and Services'!GH11),IF(AJ21="",0,AJ21*'Demo and Services'!GH12),IF(AJ22="",0,AJ22*'Demo and Services'!GH13),IF(AJ23="",0,AJ23*'Demo and Services'!GH14),IF(AJ24="",0,AJ24*'Demo and Services'!GH15),IF(AJ25="",0,AJ25*'Demo and Services'!GH16),IF(AJ26="",0,AJ26*'Demo and Services'!GH17),IF(AJ27="",0,AJ27*'Demo and Services'!GH18),IF(AJ28="",0,AJ28*'Demo and Services'!GH19),IF(AJ29="",0,AJ29*'Demo and Services'!GH20)),0),"")))</f>
        <v/>
      </c>
      <c r="I277" s="231"/>
      <c r="J277" s="502" t="str">
        <f>IF($D$5="Program Budget",ROUND('Demo and Services'!GH21*AJ9,0),IF(AND($D$5="Staff Salary",$D$7="Total"),ROUND(SUM('Demo and Services'!GH21:GH32)*AJ30,0),IF(AND($D$5="Staff Salary",$D$7="Individual"),ROUND(SUM(IF(AJ18="",0,AJ18*'Demo and Services'!GH21),IF(AJ19="",0,AJ19*'Demo and Services'!GH22),IF(AJ20="",0,AJ20*'Demo and Services'!GH23),IF(AJ21="",0,AJ21*'Demo and Services'!GH24),IF(AJ22="",0,AJ22*'Demo and Services'!GH25),IF(AJ23="",0,AJ23*'Demo and Services'!GH26),IF(AJ24="",0,AJ24*'Demo and Services'!GH27),IF(AJ25="",0,AJ25*'Demo and Services'!GH28),IF(AJ26="",0,AJ26*'Demo and Services'!GH29),IF(AJ27="",0,AJ27*'Demo and Services'!GH30),IF(AJ28="",0,AJ28*'Demo and Services'!GH31),IF(AJ29="",0,AJ29*'Demo and Services'!GH32)),0),"")))</f>
        <v/>
      </c>
      <c r="K277" s="502"/>
      <c r="L277" s="157"/>
      <c r="M277" s="502" t="str">
        <f>IF($D$5="Program Budget",ROUND('Demo and Services'!GH33*AJ9,0),IF(AND($D$5="Staff Salary",$D$7="Total"),ROUND(SUM('Demo and Services'!GH33:GH44)*AJ30,0),IF(AND($D$5="Staff Salary",$D$7="Individual"),ROUND(SUM(IF(AJ18="",0,AJ18*'Demo and Services'!GH33),IF(AJ19="",0,AJ19*'Demo and Services'!GH34),IF(AJ20="",0,AJ20*'Demo and Services'!GH35),IF(AJ21="",0,AJ21*'Demo and Services'!GH36),IF(AJ22="",0,AJ22*'Demo and Services'!GH37),IF(AJ23="",0,AJ23*'Demo and Services'!GH38),IF(AJ24="",0,AJ24*'Demo and Services'!GH39),IF(AJ25="",0,AJ25*'Demo and Services'!GH40),IF(AJ26="",0,AJ26*'Demo and Services'!GH41),IF(AJ27="",0,AJ27*'Demo and Services'!GH42),IF(AJ28="",0,AJ28*'Demo and Services'!GH43),IF(AJ29="",0,AJ29*'Demo and Services'!GH44)),0),"")))</f>
        <v/>
      </c>
      <c r="N277" s="502"/>
      <c r="O277" s="157"/>
      <c r="P277" s="502" t="str">
        <f>IF($D$5="Program Budget",ROUND('Demo and Services'!GH45*AJ9,0),IF(AND($D$5="Staff Salary",$D$7="Total"),ROUND(SUM('Demo and Services'!GH45:GH56)*AJ30,0),IF(AND($D$5="Staff Salary",$D$7="Individual"),ROUND(SUM(IF(AJ18="",0,AJ18*'Demo and Services'!GH45),IF(AJ19="",0,AJ19*'Demo and Services'!GH46),IF(AJ20="",0,AJ20*'Demo and Services'!GH47),IF(AJ21="",0,AJ21*'Demo and Services'!GH48),IF(AJ22="",0,AJ22*'Demo and Services'!GH49),IF(AJ23="",0,AJ23*'Demo and Services'!GH50),IF(AJ24="",0,AJ24*'Demo and Services'!GH51),IF(AJ25="",0,AJ25*'Demo and Services'!GH52),IF(AJ26="",0,AJ26*'Demo and Services'!GH53),IF(AJ27="",0,AJ27*'Demo and Services'!GH54),IF(AJ28="",0,AJ28*'Demo and Services'!GH55),IF(AJ29="",0,AJ29*'Demo and Services'!GH56)),0),"")))</f>
        <v/>
      </c>
      <c r="Q277" s="502"/>
      <c r="R277" s="158"/>
      <c r="S277" s="495">
        <f>SUMIF('Demo and Services'!$A$9:$A$19,"Period 5 (October – December 2021)",'Demo and Services'!$GH$9:$GH$19)</f>
        <v>0</v>
      </c>
      <c r="T277" s="496"/>
      <c r="U277" s="160"/>
      <c r="V277" s="497">
        <f>SUMIF('Demo and Services'!$A$9:$A$19,"Period 6 (January – March 2022)",'Demo and Services'!$GH$9:$GH$19)</f>
        <v>0</v>
      </c>
      <c r="W277" s="497"/>
      <c r="X277" s="160"/>
      <c r="Y277" s="498">
        <f>SUMIF('Demo and Services'!$A$9:$A$19,"Period 7 (April – June 2022)",'Demo and Services'!$GH$9:$GH$19)</f>
        <v>0</v>
      </c>
      <c r="Z277" s="498"/>
      <c r="AA277" s="160"/>
      <c r="AB277" s="498">
        <f>SUMIF('Demo and Services'!$A$9:$A$19,"Period 8 (July – September 2022)",'Demo and Services'!$GH$9:$GH$19)</f>
        <v>0</v>
      </c>
      <c r="AC277" s="498"/>
      <c r="AD277" s="158"/>
      <c r="CI277"/>
      <c r="CJ277"/>
      <c r="CK277"/>
      <c r="CL277"/>
      <c r="CM277"/>
    </row>
    <row r="278" spans="1:91" s="2" customFormat="1" ht="14.5" customHeight="1" outlineLevel="1" x14ac:dyDescent="0.35">
      <c r="A278" s="68"/>
      <c r="B278" s="566" t="s">
        <v>159</v>
      </c>
      <c r="C278" s="567"/>
      <c r="D278" s="567"/>
      <c r="E278" s="567"/>
      <c r="F278" s="567"/>
      <c r="G278" s="568"/>
      <c r="H278" s="215" t="str">
        <f>IF($D$5="Program Budget",ROUND('Demo and Services'!GI9*AJ9,0),IF(AND($D$5="Staff Salary",$D$7="Total"),ROUND(SUM('Demo and Services'!GI9:GI20)*AJ30,0),IF(AND($D$5="Staff Salary",$D$7="Individual"),ROUND(SUM(IF(AJ18="",0,AJ18*'Demo and Services'!GI9),IF(AJ19="",0,AJ19*'Demo and Services'!GI10),IF(AJ20="",0,AJ20*'Demo and Services'!GI11),IF(AJ21="",0,AJ21*'Demo and Services'!GI12),IF(AJ22="",0,AJ22*'Demo and Services'!GI13),IF(AJ23="",0,AJ23*'Demo and Services'!GI14),IF(AJ24="",0,AJ24*'Demo and Services'!GI15),IF(AJ25="",0,AJ25*'Demo and Services'!GI16),IF(AJ26="",0,AJ26*'Demo and Services'!GI17),IF(AJ27="",0,AJ27*'Demo and Services'!GI18),IF(AJ28="",0,AJ28*'Demo and Services'!GI19),IF(AJ29="",0,AJ29*'Demo and Services'!GI20)),0),"")))</f>
        <v/>
      </c>
      <c r="I278" s="231"/>
      <c r="J278" s="502" t="str">
        <f>IF($D$5="Program Budget",ROUND('Demo and Services'!GI21*AJ9,0),IF(AND($D$5="Staff Salary",$D$7="Total"),ROUND(SUM('Demo and Services'!GI21:GI32)*AJ30,0),IF(AND($D$5="Staff Salary",$D$7="Individual"),ROUND(SUM(IF(AJ18="",0,AJ18*'Demo and Services'!GI21),IF(AJ19="",0,AJ19*'Demo and Services'!GI22),IF(AJ20="",0,AJ20*'Demo and Services'!GI23),IF(AJ21="",0,AJ21*'Demo and Services'!GI24),IF(AJ22="",0,AJ22*'Demo and Services'!GI25),IF(AJ23="",0,AJ23*'Demo and Services'!GI26),IF(AJ24="",0,AJ24*'Demo and Services'!GI27),IF(AJ25="",0,AJ25*'Demo and Services'!GI28),IF(AJ26="",0,AJ26*'Demo and Services'!GI29),IF(AJ27="",0,AJ27*'Demo and Services'!GI30),IF(AJ28="",0,AJ28*'Demo and Services'!GI31),IF(AJ29="",0,AJ29*'Demo and Services'!GI32)),0),"")))</f>
        <v/>
      </c>
      <c r="K278" s="502"/>
      <c r="L278" s="157"/>
      <c r="M278" s="502" t="str">
        <f>IF($D$5="Program Budget",ROUND('Demo and Services'!GI33*AJ9,0),IF(AND($D$5="Staff Salary",$D$7="Total"),ROUND(SUM('Demo and Services'!GI33:GI44)*AJ30,0),IF(AND($D$5="Staff Salary",$D$7="Individual"),ROUND(SUM(IF(AJ18="",0,AJ18*'Demo and Services'!GI33),IF(AJ19="",0,AJ19*'Demo and Services'!GI34),IF(AJ20="",0,AJ20*'Demo and Services'!GI35),IF(AJ21="",0,AJ21*'Demo and Services'!GI36),IF(AJ22="",0,AJ22*'Demo and Services'!GI37),IF(AJ23="",0,AJ23*'Demo and Services'!GI38),IF(AJ24="",0,AJ24*'Demo and Services'!GI39),IF(AJ25="",0,AJ25*'Demo and Services'!GI40),IF(AJ26="",0,AJ26*'Demo and Services'!GI41),IF(AJ27="",0,AJ27*'Demo and Services'!GI42),IF(AJ28="",0,AJ28*'Demo and Services'!GI43),IF(AJ29="",0,AJ29*'Demo and Services'!GI44)),0),"")))</f>
        <v/>
      </c>
      <c r="N278" s="502"/>
      <c r="O278" s="157"/>
      <c r="P278" s="502" t="str">
        <f>IF($D$5="Program Budget",ROUND('Demo and Services'!GI45*AJ9,0),IF(AND($D$5="Staff Salary",$D$7="Total"),ROUND(SUM('Demo and Services'!GI45:GI56)*AJ30,0),IF(AND($D$5="Staff Salary",$D$7="Individual"),ROUND(SUM(IF(AJ18="",0,AJ18*'Demo and Services'!GI45),IF(AJ19="",0,AJ19*'Demo and Services'!GI46),IF(AJ20="",0,AJ20*'Demo and Services'!GI47),IF(AJ21="",0,AJ21*'Demo and Services'!GI48),IF(AJ22="",0,AJ22*'Demo and Services'!GI49),IF(AJ23="",0,AJ23*'Demo and Services'!GI50),IF(AJ24="",0,AJ24*'Demo and Services'!GI51),IF(AJ25="",0,AJ25*'Demo and Services'!GI52),IF(AJ26="",0,AJ26*'Demo and Services'!GI53),IF(AJ27="",0,AJ27*'Demo and Services'!GI54),IF(AJ28="",0,AJ28*'Demo and Services'!GI55),IF(AJ29="",0,AJ29*'Demo and Services'!GI56)),0),"")))</f>
        <v/>
      </c>
      <c r="Q278" s="502"/>
      <c r="R278" s="158"/>
      <c r="S278" s="495">
        <f>SUMIF('Demo and Services'!$A$9:$A$19,"Period 5 (October – December 2021)",'Demo and Services'!$GI$9:$GI$19)</f>
        <v>0</v>
      </c>
      <c r="T278" s="496"/>
      <c r="U278" s="160"/>
      <c r="V278" s="497">
        <f>SUMIF('Demo and Services'!$A$9:$A$19,"Period 6 (January – March 2022)",'Demo and Services'!$GI$9:$GI$19)</f>
        <v>0</v>
      </c>
      <c r="W278" s="497"/>
      <c r="X278" s="160"/>
      <c r="Y278" s="498">
        <f>SUMIF('Demo and Services'!$A$9:$A$19,"Period 7 (April – June 2022)",'Demo and Services'!$GI$9:$GI$19)</f>
        <v>0</v>
      </c>
      <c r="Z278" s="498"/>
      <c r="AA278" s="160"/>
      <c r="AB278" s="498">
        <f>SUMIF('Demo and Services'!$A$9:$A$19,"Period 8 (July – September 2022)",'Demo and Services'!$GI$9:$GI$19)</f>
        <v>0</v>
      </c>
      <c r="AC278" s="498"/>
      <c r="AD278" s="158"/>
      <c r="CI278"/>
      <c r="CJ278"/>
      <c r="CK278"/>
      <c r="CL278"/>
      <c r="CM278"/>
    </row>
    <row r="279" spans="1:91" s="2" customFormat="1" outlineLevel="1" x14ac:dyDescent="0.35">
      <c r="A279" s="68"/>
      <c r="B279" s="569" t="s">
        <v>160</v>
      </c>
      <c r="C279" s="570"/>
      <c r="D279" s="570"/>
      <c r="E279" s="570"/>
      <c r="F279" s="570"/>
      <c r="G279" s="571"/>
      <c r="H279" s="215" t="str">
        <f>IF($D$5="Program Budget",ROUND('Demo and Services'!GJ9*AJ9,0),IF(AND($D$5="Staff Salary",$D$7="Total"),ROUND(SUM('Demo and Services'!GJ9:GJ20)*AJ30,0),IF(AND($D$5="Staff Salary",$D$7="Individual"),ROUND(SUM(IF(AJ18="",0,AJ18*'Demo and Services'!GJ9),IF(AJ19="",0,AJ19*'Demo and Services'!GJ10),IF(AJ20="",0,AJ20*'Demo and Services'!GJ11),IF(AJ21="",0,AJ21*'Demo and Services'!GJ12),IF(AJ22="",0,AJ22*'Demo and Services'!GJ13),IF(AJ23="",0,AJ23*'Demo and Services'!GJ14),IF(AJ24="",0,AJ24*'Demo and Services'!GJ15),IF(AJ25="",0,AJ25*'Demo and Services'!GJ16),IF(AJ26="",0,AJ26*'Demo and Services'!GJ17),IF(AJ27="",0,AJ27*'Demo and Services'!GJ18),IF(AJ28="",0,AJ28*'Demo and Services'!GJ19),IF(AJ29="",0,AJ29*'Demo and Services'!GJ20)),0),"")))</f>
        <v/>
      </c>
      <c r="I279" s="231"/>
      <c r="J279" s="502" t="str">
        <f>IF($D$5="Program Budget",ROUND('Demo and Services'!GJ21*AJ9,0),IF(AND($D$5="Staff Salary",$D$7="Total"),ROUND(SUM('Demo and Services'!GJ21:GJ32)*AJ30,0),IF(AND($D$5="Staff Salary",$D$7="Individual"),ROUND(SUM(IF(AJ18="",0,AJ18*'Demo and Services'!GJ21),IF(AJ19="",0,AJ19*'Demo and Services'!GJ22),IF(AJ20="",0,AJ20*'Demo and Services'!GJ23),IF(AJ21="",0,AJ21*'Demo and Services'!GJ24),IF(AJ22="",0,AJ22*'Demo and Services'!GJ25),IF(AJ23="",0,AJ23*'Demo and Services'!GJ26),IF(AJ24="",0,AJ24*'Demo and Services'!GJ27),IF(AJ25="",0,AJ25*'Demo and Services'!GJ28),IF(AJ26="",0,AJ26*'Demo and Services'!GJ29),IF(AJ27="",0,AJ27*'Demo and Services'!GJ30),IF(AJ28="",0,AJ28*'Demo and Services'!GJ31),IF(AJ29="",0,AJ29*'Demo and Services'!GJ32)),0),"")))</f>
        <v/>
      </c>
      <c r="K279" s="502"/>
      <c r="L279" s="157"/>
      <c r="M279" s="502" t="str">
        <f>IF($D$5="Program Budget",ROUND('Demo and Services'!GJ33*AJ9,0),IF(AND($D$5="Staff Salary",$D$7="Total"),ROUND(SUM('Demo and Services'!GJ33:GJ44)*AJ30,0),IF(AND($D$5="Staff Salary",$D$7="Individual"),ROUND(SUM(IF(AJ18="",0,AJ18*'Demo and Services'!GJ33),IF(AJ19="",0,AJ19*'Demo and Services'!GJ34),IF(AJ20="",0,AJ20*'Demo and Services'!GJ35),IF(AJ21="",0,AJ21*'Demo and Services'!GJ36),IF(AJ22="",0,AJ22*'Demo and Services'!GJ37),IF(AJ23="",0,AJ23*'Demo and Services'!GJ38),IF(AJ24="",0,AJ24*'Demo and Services'!GJ39),IF(AJ25="",0,AJ25*'Demo and Services'!GJ40),IF(AJ26="",0,AJ26*'Demo and Services'!GJ41),IF(AJ27="",0,AJ27*'Demo and Services'!GJ42),IF(AJ28="",0,AJ28*'Demo and Services'!GJ43),IF(AJ29="",0,AJ29*'Demo and Services'!GJ44)),0),"")))</f>
        <v/>
      </c>
      <c r="N279" s="502"/>
      <c r="O279" s="157"/>
      <c r="P279" s="502" t="str">
        <f>IF($D$5="Program Budget",ROUND('Demo and Services'!GJ45*AJ9,0),IF(AND($D$5="Staff Salary",$D$7="Total"),ROUND(SUM('Demo and Services'!GJ45:GJ56)*AJ30,0),IF(AND($D$5="Staff Salary",$D$7="Individual"),ROUND(SUM(IF(AJ18="",0,AJ18*'Demo and Services'!GJ45),IF(AJ19="",0,AJ19*'Demo and Services'!GJ46),IF(AJ20="",0,AJ20*'Demo and Services'!GJ47),IF(AJ21="",0,AJ21*'Demo and Services'!GJ48),IF(AJ22="",0,AJ22*'Demo and Services'!GJ49),IF(AJ23="",0,AJ23*'Demo and Services'!GJ50),IF(AJ24="",0,AJ24*'Demo and Services'!GJ51),IF(AJ25="",0,AJ25*'Demo and Services'!GJ52),IF(AJ26="",0,AJ26*'Demo and Services'!GJ53),IF(AJ27="",0,AJ27*'Demo and Services'!GJ54),IF(AJ28="",0,AJ28*'Demo and Services'!GJ55),IF(AJ29="",0,AJ29*'Demo and Services'!GJ56)),0),"")))</f>
        <v/>
      </c>
      <c r="Q279" s="502"/>
      <c r="R279" s="158"/>
      <c r="S279" s="495">
        <f>SUMIF('Demo and Services'!$A$9:$A$19,"Period 5 (October – December 2021)",'Demo and Services'!$GJ$9:$GJ$19)</f>
        <v>0</v>
      </c>
      <c r="T279" s="496"/>
      <c r="U279" s="160"/>
      <c r="V279" s="497">
        <f>SUMIF('Demo and Services'!$A$9:$A$19,"Period 6 (January – March 2022)",'Demo and Services'!$GJ$9:$GJ$19)</f>
        <v>0</v>
      </c>
      <c r="W279" s="497"/>
      <c r="X279" s="160"/>
      <c r="Y279" s="498">
        <f>SUMIF('Demo and Services'!$A$9:$A$19,"Period 7 (April – June 2022)",'Demo and Services'!$GJ$9:$GJ$19)</f>
        <v>0</v>
      </c>
      <c r="Z279" s="498"/>
      <c r="AA279" s="160"/>
      <c r="AB279" s="498">
        <f>SUMIF('Demo and Services'!$A$9:$A$19,"Period 8 (July – September 2022)",'Demo and Services'!$GJ$9:$GJ$19)</f>
        <v>0</v>
      </c>
      <c r="AC279" s="498"/>
      <c r="AD279" s="158"/>
      <c r="CI279"/>
      <c r="CJ279"/>
      <c r="CK279"/>
      <c r="CL279"/>
      <c r="CM279"/>
    </row>
    <row r="280" spans="1:91" s="2" customFormat="1" outlineLevel="1" x14ac:dyDescent="0.35">
      <c r="A280" s="68"/>
      <c r="B280" s="569" t="s">
        <v>161</v>
      </c>
      <c r="C280" s="570"/>
      <c r="D280" s="570"/>
      <c r="E280" s="570"/>
      <c r="F280" s="570"/>
      <c r="G280" s="571"/>
      <c r="H280" s="215" t="str">
        <f>IF($D$5="Program Budget",ROUND('Demo and Services'!GK9*AJ9,0),IF(AND($D$5="Staff Salary",$D$7="Total"),ROUND(SUM('Demo and Services'!GK9:GK20)*AJ30,0),IF(AND($D$5="Staff Salary",$D$7="Individual"),ROUND(SUM(IF(AJ18="",0,AJ18*'Demo and Services'!GK9),IF(AJ19="",0,AJ19*'Demo and Services'!GK10),IF(AJ20="",0,AJ20*'Demo and Services'!GK11),IF(AJ21="",0,AJ21*'Demo and Services'!GK12),IF(AJ22="",0,AJ22*'Demo and Services'!GK13),IF(AJ23="",0,AJ23*'Demo and Services'!GK14),IF(AJ24="",0,AJ24*'Demo and Services'!GK15),IF(AJ25="",0,AJ25*'Demo and Services'!GK16),IF(AJ26="",0,AJ26*'Demo and Services'!GK17),IF(AJ27="",0,AJ27*'Demo and Services'!GK18),IF(AJ28="",0,AJ28*'Demo and Services'!GK19),IF(AJ29="",0,AJ29*'Demo and Services'!GK20)),0),"")))</f>
        <v/>
      </c>
      <c r="I280" s="231"/>
      <c r="J280" s="502" t="str">
        <f>IF($D$5="Program Budget",ROUND('Demo and Services'!GK21*AJ9,0),IF(AND($D$5="Staff Salary",$D$7="Total"),ROUND(SUM('Demo and Services'!GK21:GK32)*AJ30,0),IF(AND($D$5="Staff Salary",$D$7="Individual"),ROUND(SUM(IF(AJ18="",0,AJ18*'Demo and Services'!GK21),IF(AJ19="",0,AJ19*'Demo and Services'!GK22),IF(AJ20="",0,AJ20*'Demo and Services'!GK23),IF(AJ21="",0,AJ21*'Demo and Services'!GK24),IF(AJ22="",0,AJ22*'Demo and Services'!GK25),IF(AJ23="",0,AJ23*'Demo and Services'!GK26),IF(AJ24="",0,AJ24*'Demo and Services'!GK27),IF(AJ25="",0,AJ25*'Demo and Services'!GK28),IF(AJ26="",0,AJ26*'Demo and Services'!GK29),IF(AJ27="",0,AJ27*'Demo and Services'!GK30),IF(AJ28="",0,AJ28*'Demo and Services'!GK31),IF(AJ29="",0,AJ29*'Demo and Services'!GK32)),0),"")))</f>
        <v/>
      </c>
      <c r="K280" s="502"/>
      <c r="L280" s="157"/>
      <c r="M280" s="502" t="str">
        <f>IF($D$5="Program Budget",ROUND('Demo and Services'!GK33*AJ9,0),IF(AND($D$5="Staff Salary",$D$7="Total"),ROUND(SUM('Demo and Services'!GK33:GK44)*AJ30,0),IF(AND($D$5="Staff Salary",$D$7="Individual"),ROUND(SUM(IF(AJ18="",0,AJ18*'Demo and Services'!GK33),IF(AJ19="",0,AJ19*'Demo and Services'!GK34),IF(AJ20="",0,AJ20*'Demo and Services'!GK35),IF(AJ21="",0,AJ21*'Demo and Services'!GK36),IF(AJ22="",0,AJ22*'Demo and Services'!GK37),IF(AJ23="",0,AJ23*'Demo and Services'!GK38),IF(AJ24="",0,AJ24*'Demo and Services'!GK39),IF(AJ25="",0,AJ25*'Demo and Services'!GK40),IF(AJ26="",0,AJ26*'Demo and Services'!GK41),IF(AJ27="",0,AJ27*'Demo and Services'!GK42),IF(AJ28="",0,AJ28*'Demo and Services'!GK43),IF(AJ29="",0,AJ29*'Demo and Services'!GK44)),0),"")))</f>
        <v/>
      </c>
      <c r="N280" s="502"/>
      <c r="O280" s="157"/>
      <c r="P280" s="502" t="str">
        <f>IF($D$5="Program Budget",ROUND('Demo and Services'!GK45*AJ9,0),IF(AND($D$5="Staff Salary",$D$7="Total"),ROUND(SUM('Demo and Services'!GK45:GK56)*AJ30,0),IF(AND($D$5="Staff Salary",$D$7="Individual"),ROUND(SUM(IF(AJ18="",0,AJ18*'Demo and Services'!GK45),IF(AJ19="",0,AJ19*'Demo and Services'!GK46),IF(AJ20="",0,AJ20*'Demo and Services'!GK47),IF(AJ21="",0,AJ21*'Demo and Services'!GK48),IF(AJ22="",0,AJ22*'Demo and Services'!GK49),IF(AJ23="",0,AJ23*'Demo and Services'!GK50),IF(AJ24="",0,AJ24*'Demo and Services'!GK51),IF(AJ25="",0,AJ25*'Demo and Services'!GK52),IF(AJ26="",0,AJ26*'Demo and Services'!GK53),IF(AJ27="",0,AJ27*'Demo and Services'!GK54),IF(AJ28="",0,AJ28*'Demo and Services'!GK55),IF(AJ29="",0,AJ29*'Demo and Services'!GK56)),0),"")))</f>
        <v/>
      </c>
      <c r="Q280" s="502"/>
      <c r="R280" s="158"/>
      <c r="S280" s="495">
        <f>SUMIF('Demo and Services'!$A$9:$A$19,"Period 5 (October – December 2021)",'Demo and Services'!$GK$9:$GK$19)</f>
        <v>0</v>
      </c>
      <c r="T280" s="496"/>
      <c r="U280" s="160"/>
      <c r="V280" s="497">
        <f>SUMIF('Demo and Services'!$A$9:$A$19,"Period 6 (January – March 2022)",'Demo and Services'!$GK$9:$GK$19)</f>
        <v>0</v>
      </c>
      <c r="W280" s="497"/>
      <c r="X280" s="160"/>
      <c r="Y280" s="498">
        <f>SUMIF('Demo and Services'!$A$9:$A$19,"Period 7 (April – June 2022)",'Demo and Services'!$GK$9:$GK$19)</f>
        <v>0</v>
      </c>
      <c r="Z280" s="498"/>
      <c r="AA280" s="160"/>
      <c r="AB280" s="498">
        <f>SUMIF('Demo and Services'!$A$9:$A$19,"Period 8 (July – September 2022)",'Demo and Services'!$GK$9:$GK$19)</f>
        <v>0</v>
      </c>
      <c r="AC280" s="498"/>
      <c r="AD280" s="158"/>
      <c r="CI280"/>
      <c r="CJ280"/>
      <c r="CK280"/>
      <c r="CL280"/>
      <c r="CM280"/>
    </row>
    <row r="281" spans="1:91" s="2" customFormat="1" ht="29.5" customHeight="1" outlineLevel="1" x14ac:dyDescent="0.35">
      <c r="A281" s="68"/>
      <c r="B281" s="566" t="s">
        <v>162</v>
      </c>
      <c r="C281" s="567"/>
      <c r="D281" s="567"/>
      <c r="E281" s="567"/>
      <c r="F281" s="567"/>
      <c r="G281" s="568"/>
      <c r="H281" s="215" t="str">
        <f>IF($D$5="Program Budget",ROUND('Demo and Services'!GL9*AJ9,0),IF(AND($D$5="Staff Salary",$D$7="Total"),ROUND(SUM('Demo and Services'!GL9:GL20)*AJ30,0),IF(AND($D$5="Staff Salary",$D$7="Individual"),ROUND(SUM(IF(AJ18="",0,AJ18*'Demo and Services'!GL9),IF(AJ19="",0,AJ19*'Demo and Services'!GL10),IF(AJ20="",0,AJ20*'Demo and Services'!GL11),IF(AJ21="",0,AJ21*'Demo and Services'!GL12),IF(AJ22="",0,AJ22*'Demo and Services'!GL13),IF(AJ23="",0,AJ23*'Demo and Services'!GL14),IF(AJ24="",0,AJ24*'Demo and Services'!GL15),IF(AJ25="",0,AJ25*'Demo and Services'!GL16),IF(AJ26="",0,AJ26*'Demo and Services'!GL17),IF(AJ27="",0,AJ27*'Demo and Services'!GL18),IF(AJ28="",0,AJ28*'Demo and Services'!GL19),IF(AJ29="",0,AJ29*'Demo and Services'!GL20)),0),"")))</f>
        <v/>
      </c>
      <c r="I281" s="231"/>
      <c r="J281" s="502" t="str">
        <f>IF($D$5="Program Budget",ROUND('Demo and Services'!GL21*AJ9,0),IF(AND($D$5="Staff Salary",$D$7="Total"),ROUND(SUM('Demo and Services'!GL21:GL32)*AJ30,0),IF(AND($D$5="Staff Salary",$D$7="Individual"),ROUND(SUM(IF(AJ18="",0,AJ18*'Demo and Services'!GL21),IF(AJ19="",0,AJ19*'Demo and Services'!GL22),IF(AJ20="",0,AJ20*'Demo and Services'!GL23),IF(AJ21="",0,AJ21*'Demo and Services'!GL24),IF(AJ22="",0,AJ22*'Demo and Services'!GL25),IF(AJ23="",0,AJ23*'Demo and Services'!GL26),IF(AJ24="",0,AJ24*'Demo and Services'!GL27),IF(AJ25="",0,AJ25*'Demo and Services'!GL28),IF(AJ26="",0,AJ26*'Demo and Services'!GL29),IF(AJ27="",0,AJ27*'Demo and Services'!GL30),IF(AJ28="",0,AJ28*'Demo and Services'!GL31),IF(AJ29="",0,AJ29*'Demo and Services'!GL32)),0),"")))</f>
        <v/>
      </c>
      <c r="K281" s="502"/>
      <c r="L281" s="157"/>
      <c r="M281" s="502" t="str">
        <f>IF($D$5="Program Budget",ROUND('Demo and Services'!GL33*AJ9,0),IF(AND($D$5="Staff Salary",$D$7="Total"),ROUND(SUM('Demo and Services'!GL33:GL44)*AJ30,0),IF(AND($D$5="Staff Salary",$D$7="Individual"),ROUND(SUM(IF(AJ18="",0,AJ18*'Demo and Services'!GL33),IF(AJ19="",0,AJ19*'Demo and Services'!GL34),IF(AJ20="",0,AJ20*'Demo and Services'!GL35),IF(AJ21="",0,AJ21*'Demo and Services'!GL36),IF(AJ22="",0,AJ22*'Demo and Services'!GL37),IF(AJ23="",0,AJ23*'Demo and Services'!GL38),IF(AJ24="",0,AJ24*'Demo and Services'!GL39),IF(AJ25="",0,AJ25*'Demo and Services'!GL40),IF(AJ26="",0,AJ26*'Demo and Services'!GL41),IF(AJ27="",0,AJ27*'Demo and Services'!GL42),IF(AJ28="",0,AJ28*'Demo and Services'!GL43),IF(AJ29="",0,AJ29*'Demo and Services'!GL44)),0),"")))</f>
        <v/>
      </c>
      <c r="N281" s="502"/>
      <c r="O281" s="157"/>
      <c r="P281" s="502" t="str">
        <f>IF($D$5="Program Budget",ROUND('Demo and Services'!GL45*AJ9,0),IF(AND($D$5="Staff Salary",$D$7="Total"),ROUND(SUM('Demo and Services'!GL45:GL56)*AJ30,0),IF(AND($D$5="Staff Salary",$D$7="Individual"),ROUND(SUM(IF(AJ18="",0,AJ18*'Demo and Services'!GL45),IF(AJ19="",0,AJ19*'Demo and Services'!GL46),IF(AJ20="",0,AJ20*'Demo and Services'!GL47),IF(AJ21="",0,AJ21*'Demo and Services'!GL48),IF(AJ22="",0,AJ22*'Demo and Services'!GL49),IF(AJ23="",0,AJ23*'Demo and Services'!GL50),IF(AJ24="",0,AJ24*'Demo and Services'!GL51),IF(AJ25="",0,AJ25*'Demo and Services'!GL52),IF(AJ26="",0,AJ26*'Demo and Services'!GL53),IF(AJ27="",0,AJ27*'Demo and Services'!GL54),IF(AJ28="",0,AJ28*'Demo and Services'!GL55),IF(AJ29="",0,AJ29*'Demo and Services'!GL56)),0),"")))</f>
        <v/>
      </c>
      <c r="Q281" s="502"/>
      <c r="R281" s="158"/>
      <c r="S281" s="495">
        <f>SUMIF('Demo and Services'!$A$9:$A$19,"Period 5 (October – December 2021)",'Demo and Services'!$GL$9:$GL$19)</f>
        <v>0</v>
      </c>
      <c r="T281" s="496"/>
      <c r="U281" s="160"/>
      <c r="V281" s="497">
        <f>SUMIF('Demo and Services'!$A$9:$A$19,"Period 6 (January – March 2022)",'Demo and Services'!$GL$9:$GL$19)</f>
        <v>0</v>
      </c>
      <c r="W281" s="497"/>
      <c r="X281" s="160"/>
      <c r="Y281" s="498">
        <f>SUMIF('Demo and Services'!$A$9:$A$19,"Period 7 (April – June 2022)",'Demo and Services'!$GL$9:$GL$19)</f>
        <v>0</v>
      </c>
      <c r="Z281" s="498"/>
      <c r="AA281" s="160"/>
      <c r="AB281" s="498">
        <f>SUMIF('Demo and Services'!$A$9:$A$19,"Period 8 (July – September 2022)",'Demo and Services'!$GL$9:$GL$19)</f>
        <v>0</v>
      </c>
      <c r="AC281" s="498"/>
      <c r="AD281" s="158"/>
      <c r="CI281"/>
      <c r="CJ281"/>
      <c r="CK281"/>
      <c r="CL281"/>
      <c r="CM281"/>
    </row>
    <row r="282" spans="1:91" s="2" customFormat="1" ht="27" customHeight="1" outlineLevel="1" x14ac:dyDescent="0.35">
      <c r="A282" s="68"/>
      <c r="B282" s="566" t="s">
        <v>163</v>
      </c>
      <c r="C282" s="567"/>
      <c r="D282" s="567"/>
      <c r="E282" s="567"/>
      <c r="F282" s="567"/>
      <c r="G282" s="568"/>
      <c r="H282" s="215" t="str">
        <f>IF($D$5="Program Budget",ROUND('Demo and Services'!GM9*AJ9,0),IF(AND($D$5="Staff Salary",$D$7="Total"),ROUND(SUM('Demo and Services'!GM9:GM20)*AJ30,0),IF(AND($D$5="Staff Salary",$D$7="Individual"),ROUND(SUM(IF(AJ18="",0,AJ18*'Demo and Services'!GM9),IF(AJ19="",0,AJ19*'Demo and Services'!GM10),IF(AJ20="",0,AJ20*'Demo and Services'!GM11),IF(AJ21="",0,AJ21*'Demo and Services'!GM12),IF(AJ22="",0,AJ22*'Demo and Services'!GM13),IF(AJ23="",0,AJ23*'Demo and Services'!GM14),IF(AJ24="",0,AJ24*'Demo and Services'!GM15),IF(AJ25="",0,AJ25*'Demo and Services'!GM16),IF(AJ26="",0,AJ26*'Demo and Services'!GM17),IF(AJ27="",0,AJ27*'Demo and Services'!GM18),IF(AJ28="",0,AJ28*'Demo and Services'!GM19),IF(AJ29="",0,AJ29*'Demo and Services'!GM20)),0),"")))</f>
        <v/>
      </c>
      <c r="I282" s="231"/>
      <c r="J282" s="502" t="str">
        <f>IF($D$5="Program Budget",ROUND('Demo and Services'!GM21*AJ9,0),IF(AND($D$5="Staff Salary",$D$7="Total"),ROUND(SUM('Demo and Services'!GM21:GM32)*AJ30,0),IF(AND($D$5="Staff Salary",$D$7="Individual"),ROUND(SUM(IF(AJ18="",0,AJ18*'Demo and Services'!GM21),IF(AJ19="",0,AJ19*'Demo and Services'!GM22),IF(AJ20="",0,AJ20*'Demo and Services'!GM23),IF(AJ21="",0,AJ21*'Demo and Services'!GM24),IF(AJ22="",0,AJ22*'Demo and Services'!GM25),IF(AJ23="",0,AJ23*'Demo and Services'!GM26),IF(AJ24="",0,AJ24*'Demo and Services'!GM27),IF(AJ25="",0,AJ25*'Demo and Services'!GM28),IF(AJ26="",0,AJ26*'Demo and Services'!GM29),IF(AJ27="",0,AJ27*'Demo and Services'!GM30),IF(AJ28="",0,AJ28*'Demo and Services'!GM31),IF(AJ29="",0,AJ29*'Demo and Services'!GM32)),0),"")))</f>
        <v/>
      </c>
      <c r="K282" s="502"/>
      <c r="L282" s="157"/>
      <c r="M282" s="502" t="str">
        <f>IF($D$5="Program Budget",ROUND('Demo and Services'!GM33*AJ9,0),IF(AND($D$5="Staff Salary",$D$7="Total"),ROUND(SUM('Demo and Services'!GM33:GM44)*AJ30,0),IF(AND($D$5="Staff Salary",$D$7="Individual"),ROUND(SUM(IF(AJ18="",0,AJ18*'Demo and Services'!GM33),IF(AJ19="",0,AJ19*'Demo and Services'!GM34),IF(AJ20="",0,AJ20*'Demo and Services'!GM35),IF(AJ21="",0,AJ21*'Demo and Services'!GM36),IF(AJ22="",0,AJ22*'Demo and Services'!GM37),IF(AJ23="",0,AJ23*'Demo and Services'!GM38),IF(AJ24="",0,AJ24*'Demo and Services'!GM39),IF(AJ25="",0,AJ25*'Demo and Services'!GM40),IF(AJ26="",0,AJ26*'Demo and Services'!GM41),IF(AJ27="",0,AJ27*'Demo and Services'!GM42),IF(AJ28="",0,AJ28*'Demo and Services'!GM43),IF(AJ29="",0,AJ29*'Demo and Services'!GM44)),0),"")))</f>
        <v/>
      </c>
      <c r="N282" s="502"/>
      <c r="O282" s="157"/>
      <c r="P282" s="502" t="str">
        <f>IF($D$5="Program Budget",ROUND('Demo and Services'!GM45*AJ9,0),IF(AND($D$5="Staff Salary",$D$7="Total"),ROUND(SUM('Demo and Services'!GM45:GM56)*AJ30,0),IF(AND($D$5="Staff Salary",$D$7="Individual"),ROUND(SUM(IF(AJ18="",0,AJ18*'Demo and Services'!GM45),IF(AJ19="",0,AJ19*'Demo and Services'!GM46),IF(AJ20="",0,AJ20*'Demo and Services'!GM47),IF(AJ21="",0,AJ21*'Demo and Services'!GM48),IF(AJ22="",0,AJ22*'Demo and Services'!GM49),IF(AJ23="",0,AJ23*'Demo and Services'!GM50),IF(AJ24="",0,AJ24*'Demo and Services'!GM51),IF(AJ25="",0,AJ25*'Demo and Services'!GM52),IF(AJ26="",0,AJ26*'Demo and Services'!GM53),IF(AJ27="",0,AJ27*'Demo and Services'!GM54),IF(AJ28="",0,AJ28*'Demo and Services'!GM55),IF(AJ29="",0,AJ29*'Demo and Services'!GM56)),0),"")))</f>
        <v/>
      </c>
      <c r="Q282" s="502"/>
      <c r="R282" s="158"/>
      <c r="S282" s="495">
        <f>SUMIF('Demo and Services'!$A$9:$A$19,"Period 5 (October – December 2021)",'Demo and Services'!$GM$9:$GM$19)</f>
        <v>0</v>
      </c>
      <c r="T282" s="496"/>
      <c r="U282" s="160"/>
      <c r="V282" s="497">
        <f>SUMIF('Demo and Services'!$A$9:$A$19,"Period 6 (January – March 2022)",'Demo and Services'!$GM$9:$GM$19)</f>
        <v>0</v>
      </c>
      <c r="W282" s="497"/>
      <c r="X282" s="160"/>
      <c r="Y282" s="498">
        <f>SUMIF('Demo and Services'!$A$9:$A$19,"Period 7 (April – June 2022)",'Demo and Services'!$GM$9:$GM$19)</f>
        <v>0</v>
      </c>
      <c r="Z282" s="498"/>
      <c r="AA282" s="160"/>
      <c r="AB282" s="498">
        <f>SUMIF('Demo and Services'!$A$9:$A$19,"Period 8 (July – September 2022)",'Demo and Services'!$GM$9:$GM$19)</f>
        <v>0</v>
      </c>
      <c r="AC282" s="498"/>
      <c r="AD282" s="158"/>
      <c r="CI282"/>
      <c r="CJ282"/>
      <c r="CK282"/>
      <c r="CL282"/>
      <c r="CM282"/>
    </row>
    <row r="283" spans="1:91" s="2" customFormat="1" ht="28.75" customHeight="1" outlineLevel="1" x14ac:dyDescent="0.35">
      <c r="A283" s="68"/>
      <c r="B283" s="566" t="s">
        <v>164</v>
      </c>
      <c r="C283" s="567"/>
      <c r="D283" s="567"/>
      <c r="E283" s="567"/>
      <c r="F283" s="567"/>
      <c r="G283" s="568"/>
      <c r="H283" s="215" t="str">
        <f>IF($D$5="Program Budget",ROUND('Demo and Services'!GN9*AJ9,0),IF(AND($D$5="Staff Salary",$D$7="Total"),ROUND(SUM('Demo and Services'!GN9:GN20)*AJ30,0),IF(AND($D$5="Staff Salary",$D$7="Individual"),ROUND(SUM(IF(AJ18="",0,AJ18*'Demo and Services'!GN9),IF(AJ19="",0,AJ19*'Demo and Services'!GN10),IF(AJ20="",0,AJ20*'Demo and Services'!GN11),IF(AJ21="",0,AJ21*'Demo and Services'!GN12),IF(AJ22="",0,AJ22*'Demo and Services'!GN13),IF(AJ23="",0,AJ23*'Demo and Services'!GN14),IF(AJ24="",0,AJ24*'Demo and Services'!GN15),IF(AJ25="",0,AJ25*'Demo and Services'!GN16),IF(AJ26="",0,AJ26*'Demo and Services'!GN17),IF(AJ27="",0,AJ27*'Demo and Services'!GN18),IF(AJ28="",0,AJ28*'Demo and Services'!GN19),IF(AJ29="",0,AJ29*'Demo and Services'!GN20)),0),"")))</f>
        <v/>
      </c>
      <c r="I283" s="231"/>
      <c r="J283" s="502" t="str">
        <f>IF($D$5="Program Budget",ROUND('Demo and Services'!GN21*AJ9,0),IF(AND($D$5="Staff Salary",$D$7="Total"),ROUND(SUM('Demo and Services'!GN21:GN32)*AJ30,0),IF(AND($D$5="Staff Salary",$D$7="Individual"),ROUND(SUM(IF(AJ18="",0,AJ18*'Demo and Services'!GN21),IF(AJ19="",0,AJ19*'Demo and Services'!GN22),IF(AJ20="",0,AJ20*'Demo and Services'!GN23),IF(AJ21="",0,AJ21*'Demo and Services'!GN24),IF(AJ22="",0,AJ22*'Demo and Services'!GN25),IF(AJ23="",0,AJ23*'Demo and Services'!GN26),IF(AJ24="",0,AJ24*'Demo and Services'!GN27),IF(AJ25="",0,AJ25*'Demo and Services'!GN28),IF(AJ26="",0,AJ26*'Demo and Services'!GN29),IF(AJ27="",0,AJ27*'Demo and Services'!GN30),IF(AJ28="",0,AJ28*'Demo and Services'!GN31),IF(AJ29="",0,AJ29*'Demo and Services'!GN32)),0),"")))</f>
        <v/>
      </c>
      <c r="K283" s="502"/>
      <c r="L283" s="157"/>
      <c r="M283" s="502" t="str">
        <f>IF($D$5="Program Budget",ROUND('Demo and Services'!GN33*AJ9,0),IF(AND($D$5="Staff Salary",$D$7="Total"),ROUND(SUM('Demo and Services'!GN33:GN44)*AJ30,0),IF(AND($D$5="Staff Salary",$D$7="Individual"),ROUND(SUM(IF(AJ18="",0,AJ18*'Demo and Services'!GN33),IF(AJ19="",0,AJ19*'Demo and Services'!GN34),IF(AJ20="",0,AJ20*'Demo and Services'!GN35),IF(AJ21="",0,AJ21*'Demo and Services'!GN36),IF(AJ22="",0,AJ22*'Demo and Services'!GN37),IF(AJ23="",0,AJ23*'Demo and Services'!GN38),IF(AJ24="",0,AJ24*'Demo and Services'!GN39),IF(AJ25="",0,AJ25*'Demo and Services'!GN40),IF(AJ26="",0,AJ26*'Demo and Services'!GN41),IF(AJ27="",0,AJ27*'Demo and Services'!GN42),IF(AJ28="",0,AJ28*'Demo and Services'!GN43),IF(AJ29="",0,AJ29*'Demo and Services'!GN44)),0),"")))</f>
        <v/>
      </c>
      <c r="N283" s="502"/>
      <c r="O283" s="157"/>
      <c r="P283" s="502" t="str">
        <f>IF($D$5="Program Budget",ROUND('Demo and Services'!GN45*AJ9,0),IF(AND($D$5="Staff Salary",$D$7="Total"),ROUND(SUM('Demo and Services'!GN45:GN56)*AJ30,0),IF(AND($D$5="Staff Salary",$D$7="Individual"),ROUND(SUM(IF(AJ18="",0,AJ18*'Demo and Services'!GN45),IF(AJ19="",0,AJ19*'Demo and Services'!GN46),IF(AJ20="",0,AJ20*'Demo and Services'!GN47),IF(AJ21="",0,AJ21*'Demo and Services'!GN48),IF(AJ22="",0,AJ22*'Demo and Services'!GN49),IF(AJ23="",0,AJ23*'Demo and Services'!GN50),IF(AJ24="",0,AJ24*'Demo and Services'!GN51),IF(AJ25="",0,AJ25*'Demo and Services'!GN52),IF(AJ26="",0,AJ26*'Demo and Services'!GN53),IF(AJ27="",0,AJ27*'Demo and Services'!GN54),IF(AJ28="",0,AJ28*'Demo and Services'!GN55),IF(AJ29="",0,AJ29*'Demo and Services'!GN56)),0),"")))</f>
        <v/>
      </c>
      <c r="Q283" s="502"/>
      <c r="R283" s="158"/>
      <c r="S283" s="495">
        <f>SUMIF('Demo and Services'!$A$9:$A$19,"Period 5 (October – December 2021)",'Demo and Services'!$GN$9:$GN$19)</f>
        <v>0</v>
      </c>
      <c r="T283" s="496"/>
      <c r="U283" s="160"/>
      <c r="V283" s="497">
        <f>SUMIF('Demo and Services'!$A$9:$A$19,"Period 6 (January – March 2022)",'Demo and Services'!$GN$9:$GN$19)</f>
        <v>0</v>
      </c>
      <c r="W283" s="497"/>
      <c r="X283" s="160"/>
      <c r="Y283" s="498">
        <f>SUMIF('Demo and Services'!$A$9:$A$19,"Period 7 (April – June 2022)",'Demo and Services'!$GN$9:$GN$19)</f>
        <v>0</v>
      </c>
      <c r="Z283" s="498"/>
      <c r="AA283" s="160"/>
      <c r="AB283" s="498">
        <f>SUMIF('Demo and Services'!$A$9:$A$19,"Period 8 (July – September 2022)",'Demo and Services'!$GN$9:$GN$19)</f>
        <v>0</v>
      </c>
      <c r="AC283" s="498"/>
      <c r="AD283" s="158"/>
      <c r="CI283"/>
      <c r="CJ283"/>
      <c r="CK283"/>
      <c r="CL283"/>
      <c r="CM283"/>
    </row>
    <row r="284" spans="1:91" s="2" customFormat="1" ht="27" customHeight="1" outlineLevel="1" x14ac:dyDescent="0.35">
      <c r="A284" s="68"/>
      <c r="B284" s="566" t="s">
        <v>165</v>
      </c>
      <c r="C284" s="567"/>
      <c r="D284" s="567"/>
      <c r="E284" s="567"/>
      <c r="F284" s="567"/>
      <c r="G284" s="568"/>
      <c r="H284" s="215" t="str">
        <f>IF($D$5="Program Budget",ROUND('Demo and Services'!GO9*AJ9,0),IF(AND($D$5="Staff Salary",$D$7="Total"),ROUND(SUM('Demo and Services'!GO9:GO20)*AJ30,0),IF(AND($D$5="Staff Salary",$D$7="Individual"),ROUND(SUM(IF(AJ18="",0,AJ18*'Demo and Services'!GO9),IF(AJ19="",0,AJ19*'Demo and Services'!GO10),IF(AJ20="",0,AJ20*'Demo and Services'!GO11),IF(AJ21="",0,AJ21*'Demo and Services'!GO12),IF(AJ22="",0,AJ22*'Demo and Services'!GO13),IF(AJ23="",0,AJ23*'Demo and Services'!GO14),IF(AJ24="",0,AJ24*'Demo and Services'!GO15),IF(AJ25="",0,AJ25*'Demo and Services'!GO16),IF(AJ26="",0,AJ26*'Demo and Services'!GO17),IF(AJ27="",0,AJ27*'Demo and Services'!GO18),IF(AJ28="",0,AJ28*'Demo and Services'!GO19),IF(AJ29="",0,AJ29*'Demo and Services'!GO20)),0),"")))</f>
        <v/>
      </c>
      <c r="I284" s="231"/>
      <c r="J284" s="502" t="str">
        <f>IF($D$5="Program Budget",ROUND('Demo and Services'!GO21*AJ9,0),IF(AND($D$5="Staff Salary",$D$7="Total"),ROUND(SUM('Demo and Services'!GO21:GO32)*AJ30,0),IF(AND($D$5="Staff Salary",$D$7="Individual"),ROUND(SUM(IF(AJ18="",0,AJ18*'Demo and Services'!GO21),IF(AJ19="",0,AJ19*'Demo and Services'!GO22),IF(AJ20="",0,AJ20*'Demo and Services'!GO23),IF(AJ21="",0,AJ21*'Demo and Services'!GO24),IF(AJ22="",0,AJ22*'Demo and Services'!GO25),IF(AJ23="",0,AJ23*'Demo and Services'!GO26),IF(AJ24="",0,AJ24*'Demo and Services'!GO27),IF(AJ25="",0,AJ25*'Demo and Services'!GO28),IF(AJ26="",0,AJ26*'Demo and Services'!GO29),IF(AJ27="",0,AJ27*'Demo and Services'!GO30),IF(AJ28="",0,AJ28*'Demo and Services'!GO31),IF(AJ29="",0,AJ29*'Demo and Services'!GO32)),0),"")))</f>
        <v/>
      </c>
      <c r="K284" s="502"/>
      <c r="L284" s="157"/>
      <c r="M284" s="502" t="str">
        <f>IF($D$5="Program Budget",ROUND('Demo and Services'!GO33*AJ9,0),IF(AND($D$5="Staff Salary",$D$7="Total"),ROUND(SUM('Demo and Services'!GO33:GO44)*AJ30,0),IF(AND($D$5="Staff Salary",$D$7="Individual"),ROUND(SUM(IF(AJ18="",0,AJ18*'Demo and Services'!GO33),IF(AJ19="",0,AJ19*'Demo and Services'!GO34),IF(AJ20="",0,AJ20*'Demo and Services'!GO35),IF(AJ21="",0,AJ21*'Demo and Services'!GO36),IF(AJ22="",0,AJ22*'Demo and Services'!GO37),IF(AJ23="",0,AJ23*'Demo and Services'!GO38),IF(AJ24="",0,AJ24*'Demo and Services'!GO39),IF(AJ25="",0,AJ25*'Demo and Services'!GO40),IF(AJ26="",0,AJ26*'Demo and Services'!GO41),IF(AJ27="",0,AJ27*'Demo and Services'!GO42),IF(AJ28="",0,AJ28*'Demo and Services'!GO43),IF(AJ29="",0,AJ29*'Demo and Services'!GO44)),0),"")))</f>
        <v/>
      </c>
      <c r="N284" s="502"/>
      <c r="O284" s="157"/>
      <c r="P284" s="502" t="str">
        <f>IF($D$5="Program Budget",ROUND('Demo and Services'!GO45*AJ9,0),IF(AND($D$5="Staff Salary",$D$7="Total"),ROUND(SUM('Demo and Services'!GO45:GO56)*AJ30,0),IF(AND($D$5="Staff Salary",$D$7="Individual"),ROUND(SUM(IF(AJ18="",0,AJ18*'Demo and Services'!GO45),IF(AJ19="",0,AJ19*'Demo and Services'!GO46),IF(AJ20="",0,AJ20*'Demo and Services'!GO47),IF(AJ21="",0,AJ21*'Demo and Services'!GO48),IF(AJ22="",0,AJ22*'Demo and Services'!GO49),IF(AJ23="",0,AJ23*'Demo and Services'!GO50),IF(AJ24="",0,AJ24*'Demo and Services'!GO51),IF(AJ25="",0,AJ25*'Demo and Services'!GO52),IF(AJ26="",0,AJ26*'Demo and Services'!GO53),IF(AJ27="",0,AJ27*'Demo and Services'!GO54),IF(AJ28="",0,AJ28*'Demo and Services'!GO55),IF(AJ29="",0,AJ29*'Demo and Services'!GO56)),0),"")))</f>
        <v/>
      </c>
      <c r="Q284" s="502"/>
      <c r="R284" s="158"/>
      <c r="S284" s="495">
        <f>SUMIF('Demo and Services'!$A$9:$A$19,"Period 5 (October – December 2021)",'Demo and Services'!$GO$9:$GO$19)</f>
        <v>0</v>
      </c>
      <c r="T284" s="496"/>
      <c r="U284" s="160"/>
      <c r="V284" s="497">
        <f>SUMIF('Demo and Services'!$A$9:$A$19,"Period 6 (January – March 2022)",'Demo and Services'!$GO$9:$GO$19)</f>
        <v>0</v>
      </c>
      <c r="W284" s="497"/>
      <c r="X284" s="160"/>
      <c r="Y284" s="498">
        <f>SUMIF('Demo and Services'!$A$9:$A$19,"Period 7 (April – June 2022)",'Demo and Services'!$GO$9:$GO$19)</f>
        <v>0</v>
      </c>
      <c r="Z284" s="498"/>
      <c r="AA284" s="160"/>
      <c r="AB284" s="498">
        <f>SUMIF('Demo and Services'!$A$9:$A$19,"Period 8 (July – September 2022)",'Demo and Services'!$GO$9:$GO$19)</f>
        <v>0</v>
      </c>
      <c r="AC284" s="498"/>
      <c r="AD284" s="158"/>
      <c r="CI284"/>
      <c r="CJ284"/>
      <c r="CK284"/>
      <c r="CL284"/>
      <c r="CM284"/>
    </row>
    <row r="285" spans="1:91" s="2" customFormat="1" outlineLevel="1" x14ac:dyDescent="0.35">
      <c r="A285" s="68"/>
      <c r="B285" s="569" t="s">
        <v>166</v>
      </c>
      <c r="C285" s="570"/>
      <c r="D285" s="570"/>
      <c r="E285" s="570"/>
      <c r="F285" s="570"/>
      <c r="G285" s="571"/>
      <c r="H285" s="215" t="str">
        <f>IF($D$5="Program Budget",ROUND('Demo and Services'!GP9*AJ9,0),IF(AND($D$5="Staff Salary",$D$7="Total"),ROUND(SUM('Demo and Services'!GP9:GP20)*AJ30,0),IF(AND($D$5="Staff Salary",$D$7="Individual"),ROUND(SUM(IF(AJ18="",0,AJ18*'Demo and Services'!GP9),IF(AJ19="",0,AJ19*'Demo and Services'!GP10),IF(AJ20="",0,AJ20*'Demo and Services'!GP11),IF(AJ21="",0,AJ21*'Demo and Services'!GP12),IF(AJ22="",0,AJ22*'Demo and Services'!GP13),IF(AJ23="",0,AJ23*'Demo and Services'!GP14),IF(AJ24="",0,AJ24*'Demo and Services'!GP15),IF(AJ25="",0,AJ25*'Demo and Services'!GP16),IF(AJ26="",0,AJ26*'Demo and Services'!GP17),IF(AJ27="",0,AJ27*'Demo and Services'!GP18),IF(AJ28="",0,AJ28*'Demo and Services'!GP19),IF(AJ29="",0,AJ29*'Demo and Services'!GP20)),0),"")))</f>
        <v/>
      </c>
      <c r="I285" s="231"/>
      <c r="J285" s="502" t="str">
        <f>IF($D$5="Program Budget",ROUND('Demo and Services'!GP21*AJ9,0),IF(AND($D$5="Staff Salary",$D$7="Total"),ROUND(SUM('Demo and Services'!GP21:GP32)*AJ30,0),IF(AND($D$5="Staff Salary",$D$7="Individual"),ROUND(SUM(IF(AJ18="",0,AJ18*'Demo and Services'!GP21),IF(AJ19="",0,AJ19*'Demo and Services'!GP22),IF(AJ20="",0,AJ20*'Demo and Services'!GP23),IF(AJ21="",0,AJ21*'Demo and Services'!GP24),IF(AJ22="",0,AJ22*'Demo and Services'!GP25),IF(AJ23="",0,AJ23*'Demo and Services'!GP26),IF(AJ24="",0,AJ24*'Demo and Services'!GP27),IF(AJ25="",0,AJ25*'Demo and Services'!GP28),IF(AJ26="",0,AJ26*'Demo and Services'!GP29),IF(AJ27="",0,AJ27*'Demo and Services'!GP30),IF(AJ28="",0,AJ28*'Demo and Services'!GP31),IF(AJ29="",0,AJ29*'Demo and Services'!GP32)),0),"")))</f>
        <v/>
      </c>
      <c r="K285" s="502"/>
      <c r="L285" s="157"/>
      <c r="M285" s="502" t="str">
        <f>IF($D$5="Program Budget",ROUND('Demo and Services'!GP33*AJ9,0),IF(AND($D$5="Staff Salary",$D$7="Total"),ROUND(SUM('Demo and Services'!GP33:GP44)*AJ30,0),IF(AND($D$5="Staff Salary",$D$7="Individual"),ROUND(SUM(IF(AJ18="",0,AJ18*'Demo and Services'!GP33),IF(AJ19="",0,AJ19*'Demo and Services'!GP34),IF(AJ20="",0,AJ20*'Demo and Services'!GP35),IF(AJ21="",0,AJ21*'Demo and Services'!GP36),IF(AJ22="",0,AJ22*'Demo and Services'!GP37),IF(AJ23="",0,AJ23*'Demo and Services'!GP38),IF(AJ24="",0,AJ24*'Demo and Services'!GP39),IF(AJ25="",0,AJ25*'Demo and Services'!GP40),IF(AJ26="",0,AJ26*'Demo and Services'!GP41),IF(AJ27="",0,AJ27*'Demo and Services'!GP42),IF(AJ28="",0,AJ28*'Demo and Services'!GP43),IF(AJ29="",0,AJ29*'Demo and Services'!GP44)),0),"")))</f>
        <v/>
      </c>
      <c r="N285" s="502"/>
      <c r="O285" s="157"/>
      <c r="P285" s="502" t="str">
        <f>IF($D$5="Program Budget",ROUND('Demo and Services'!GP45*AJ9,0),IF(AND($D$5="Staff Salary",$D$7="Total"),ROUND(SUM('Demo and Services'!GP45:GP56)*AJ30,0),IF(AND($D$5="Staff Salary",$D$7="Individual"),ROUND(SUM(IF(AJ18="",0,AJ18*'Demo and Services'!GP45),IF(AJ19="",0,AJ19*'Demo and Services'!GP46),IF(AJ20="",0,AJ20*'Demo and Services'!GP47),IF(AJ21="",0,AJ21*'Demo and Services'!GP48),IF(AJ22="",0,AJ22*'Demo and Services'!GP49),IF(AJ23="",0,AJ23*'Demo and Services'!GP50),IF(AJ24="",0,AJ24*'Demo and Services'!GP51),IF(AJ25="",0,AJ25*'Demo and Services'!GP52),IF(AJ26="",0,AJ26*'Demo and Services'!GP53),IF(AJ27="",0,AJ27*'Demo and Services'!GP54),IF(AJ28="",0,AJ28*'Demo and Services'!GP55),IF(AJ29="",0,AJ29*'Demo and Services'!GP56)),0),"")))</f>
        <v/>
      </c>
      <c r="Q285" s="502"/>
      <c r="R285" s="158"/>
      <c r="S285" s="495">
        <f>SUMIF('Demo and Services'!$A$9:$A$19,"Period 5 (October – December 2021)",'Demo and Services'!$GP$9:$GP$19)</f>
        <v>0</v>
      </c>
      <c r="T285" s="496"/>
      <c r="U285" s="160"/>
      <c r="V285" s="497">
        <f>SUMIF('Demo and Services'!$A$9:$A$19,"Period 6 (January – March 2022)",'Demo and Services'!$GP$9:$GP$19)</f>
        <v>0</v>
      </c>
      <c r="W285" s="497"/>
      <c r="X285" s="160"/>
      <c r="Y285" s="498">
        <f>SUMIF('Demo and Services'!$A$9:$A$19,"Period 7 (April – June 2022)",'Demo and Services'!$GP$9:$GP$19)</f>
        <v>0</v>
      </c>
      <c r="Z285" s="498"/>
      <c r="AA285" s="160"/>
      <c r="AB285" s="498">
        <f>SUMIF('Demo and Services'!$A$9:$A$19,"Period 8 (July – September 2022)",'Demo and Services'!$GP$9:$GP$19)</f>
        <v>0</v>
      </c>
      <c r="AC285" s="498"/>
      <c r="AD285" s="158"/>
      <c r="CI285"/>
      <c r="CJ285"/>
      <c r="CK285"/>
      <c r="CL285"/>
      <c r="CM285"/>
    </row>
    <row r="286" spans="1:91" s="2" customFormat="1" outlineLevel="1" x14ac:dyDescent="0.35">
      <c r="A286" s="68"/>
      <c r="B286" s="575" t="s">
        <v>167</v>
      </c>
      <c r="C286" s="576"/>
      <c r="D286" s="576"/>
      <c r="E286" s="576"/>
      <c r="F286" s="576"/>
      <c r="G286" s="577"/>
      <c r="H286" s="215" t="str">
        <f>IF($D$5="Program Budget",ROUND('Demo and Services'!GQ9*AJ9,0),IF(AND($D$5="Staff Salary",$D$7="Total"),ROUND(SUM('Demo and Services'!GQ9:GQ20)*AJ30,0),IF(AND($D$5="Staff Salary",$D$7="Individual"),ROUND(SUM(IF(AJ18="",0,AJ18*'Demo and Services'!GQ9),IF(AJ19="",0,AJ19*'Demo and Services'!GQ10),IF(AJ20="",0,AJ20*'Demo and Services'!GQ11),IF(AJ21="",0,AJ21*'Demo and Services'!GQ12),IF(AJ22="",0,AJ22*'Demo and Services'!GQ13),IF(AJ23="",0,AJ23*'Demo and Services'!GQ14),IF(AJ24="",0,AJ24*'Demo and Services'!GQ15),IF(AJ25="",0,AJ25*'Demo and Services'!GQ16),IF(AJ26="",0,AJ26*'Demo and Services'!GQ17),IF(AJ27="",0,AJ27*'Demo and Services'!GQ18),IF(AJ28="",0,AJ28*'Demo and Services'!GQ19),IF(AJ29="",0,AJ29*'Demo and Services'!GQ20)),0),"")))</f>
        <v/>
      </c>
      <c r="I286" s="231"/>
      <c r="J286" s="502" t="str">
        <f>IF($D$5="Program Budget",ROUND('Demo and Services'!GQ21*AJ9,0),IF(AND($D$5="Staff Salary",$D$7="Total"),ROUND(SUM('Demo and Services'!GQ21:GQ32)*AJ30,0),IF(AND($D$5="Staff Salary",$D$7="Individual"),ROUND(SUM(IF(AJ18="",0,AJ18*'Demo and Services'!GQ21),IF(AJ19="",0,AJ19*'Demo and Services'!GQ22),IF(AJ20="",0,AJ20*'Demo and Services'!GQ23),IF(AJ21="",0,AJ21*'Demo and Services'!GQ24),IF(AJ22="",0,AJ22*'Demo and Services'!GQ25),IF(AJ23="",0,AJ23*'Demo and Services'!GQ26),IF(AJ24="",0,AJ24*'Demo and Services'!GQ27),IF(AJ25="",0,AJ25*'Demo and Services'!GQ28),IF(AJ26="",0,AJ26*'Demo and Services'!GQ29),IF(AJ27="",0,AJ27*'Demo and Services'!GQ30),IF(AJ28="",0,AJ28*'Demo and Services'!GQ31),IF(AJ29="",0,AJ29*'Demo and Services'!GQ32)),0),"")))</f>
        <v/>
      </c>
      <c r="K286" s="502"/>
      <c r="L286" s="157"/>
      <c r="M286" s="502" t="str">
        <f>IF($D$5="Program Budget",ROUND('Demo and Services'!GQ33*AJ9,0),IF(AND($D$5="Staff Salary",$D$7="Total"),ROUND(SUM('Demo and Services'!GQ33:GQ44)*AJ30,0),IF(AND($D$5="Staff Salary",$D$7="Individual"),ROUND(SUM(IF(AJ18="",0,AJ18*'Demo and Services'!GQ33),IF(AJ19="",0,AJ19*'Demo and Services'!GQ34),IF(AJ20="",0,AJ20*'Demo and Services'!GQ35),IF(AJ21="",0,AJ21*'Demo and Services'!GQ36),IF(AJ22="",0,AJ22*'Demo and Services'!GQ37),IF(AJ23="",0,AJ23*'Demo and Services'!GQ38),IF(AJ24="",0,AJ24*'Demo and Services'!GQ39),IF(AJ25="",0,AJ25*'Demo and Services'!GQ40),IF(AJ26="",0,AJ26*'Demo and Services'!GQ41),IF(AJ27="",0,AJ27*'Demo and Services'!GQ42),IF(AJ28="",0,AJ28*'Demo and Services'!GQ43),IF(AJ29="",0,AJ29*'Demo and Services'!GQ44)),0),"")))</f>
        <v/>
      </c>
      <c r="N286" s="502"/>
      <c r="O286" s="157"/>
      <c r="P286" s="502" t="str">
        <f>IF($D$5="Program Budget",ROUND('Demo and Services'!GQ45*AJ9,0),IF(AND($D$5="Staff Salary",$D$7="Total"),ROUND(SUM('Demo and Services'!GQ45:GQ56)*AJ30,0),IF(AND($D$5="Staff Salary",$D$7="Individual"),ROUND(SUM(IF(AJ18="",0,AJ18*'Demo and Services'!GQ45),IF(AJ19="",0,AJ19*'Demo and Services'!GQ46),IF(AJ20="",0,AJ20*'Demo and Services'!GQ47),IF(AJ21="",0,AJ21*'Demo and Services'!GQ48),IF(AJ22="",0,AJ22*'Demo and Services'!GQ49),IF(AJ23="",0,AJ23*'Demo and Services'!GQ50),IF(AJ24="",0,AJ24*'Demo and Services'!GQ51),IF(AJ25="",0,AJ25*'Demo and Services'!GQ52),IF(AJ26="",0,AJ26*'Demo and Services'!GQ53),IF(AJ27="",0,AJ27*'Demo and Services'!GQ54),IF(AJ28="",0,AJ28*'Demo and Services'!GQ55),IF(AJ29="",0,AJ29*'Demo and Services'!GQ56)),0),"")))</f>
        <v/>
      </c>
      <c r="Q286" s="502"/>
      <c r="R286" s="158"/>
      <c r="S286" s="495">
        <f>SUMIF('Demo and Services'!$A$9:$A$19,"Period 5 (October – December 2021)",'Demo and Services'!$GQ$9:$GQ$19)</f>
        <v>0</v>
      </c>
      <c r="T286" s="496"/>
      <c r="U286" s="160"/>
      <c r="V286" s="497">
        <f>SUMIF('Demo and Services'!$A$9:$A$19,"Period 6 (January – March 2022)",'Demo and Services'!$GQ$9:$GQ$19)</f>
        <v>0</v>
      </c>
      <c r="W286" s="497"/>
      <c r="X286" s="160"/>
      <c r="Y286" s="498">
        <f>SUMIF('Demo and Services'!$A$9:$A$19,"Period 7 (April – June 2022)",'Demo and Services'!$GQ$9:$GQ$19)</f>
        <v>0</v>
      </c>
      <c r="Z286" s="498"/>
      <c r="AA286" s="160"/>
      <c r="AB286" s="498">
        <f>SUMIF('Demo and Services'!$A$9:$A$19,"Period 8 (July – September 2022)",'Demo and Services'!$GQ$9:$GQ$19)</f>
        <v>0</v>
      </c>
      <c r="AC286" s="498"/>
      <c r="AD286" s="158"/>
      <c r="CI286"/>
      <c r="CJ286"/>
      <c r="CK286"/>
      <c r="CL286"/>
      <c r="CM286"/>
    </row>
    <row r="287" spans="1:91" s="2" customFormat="1" x14ac:dyDescent="0.35">
      <c r="A287" s="68"/>
      <c r="B287" s="560" t="s">
        <v>168</v>
      </c>
      <c r="C287" s="561"/>
      <c r="D287" s="561"/>
      <c r="E287" s="561"/>
      <c r="F287" s="561"/>
      <c r="G287" s="562"/>
      <c r="H287" s="541"/>
      <c r="I287" s="541"/>
      <c r="J287" s="225"/>
      <c r="K287" s="536"/>
      <c r="L287" s="537"/>
      <c r="M287" s="225"/>
      <c r="N287" s="536"/>
      <c r="O287" s="537"/>
      <c r="P287" s="226"/>
      <c r="Q287" s="536"/>
      <c r="R287" s="537"/>
      <c r="S287" s="226"/>
      <c r="T287" s="536"/>
      <c r="U287" s="537"/>
      <c r="V287" s="227"/>
      <c r="W287" s="536"/>
      <c r="X287" s="537"/>
      <c r="Y287" s="225"/>
      <c r="Z287" s="536"/>
      <c r="AA287" s="537"/>
      <c r="AB287" s="226"/>
      <c r="AC287" s="536"/>
      <c r="AD287" s="538"/>
      <c r="AE287" s="81"/>
      <c r="CI287"/>
      <c r="CJ287"/>
      <c r="CK287"/>
      <c r="CL287"/>
      <c r="CM287"/>
    </row>
    <row r="288" spans="1:91" s="2" customFormat="1" outlineLevel="1" x14ac:dyDescent="0.35">
      <c r="A288" s="68"/>
      <c r="B288" s="418" t="s">
        <v>95</v>
      </c>
      <c r="C288" s="419"/>
      <c r="D288" s="419"/>
      <c r="E288" s="419"/>
      <c r="F288" s="419"/>
      <c r="G288" s="420"/>
      <c r="H288" s="502" t="str">
        <f>IF($D$5="Program Budget",ROUND('Demo and Services'!GR9*AJ9,0),IF(AND($D$5="Staff Salary",$D$7="Total"),ROUND(SUM('Demo and Services'!GR9:GR20)*AJ30,0),IF(AND($D$5="Staff Salary",$D$7="Individual"),ROUND(SUM(IF(AJ18="",0,AJ18*'Demo and Services'!GR9),IF(AJ19="",0,AJ19*'Demo and Services'!GR10),IF(AJ20="",0,AJ20*'Demo and Services'!GR11),IF(AJ21="",0,AJ21*'Demo and Services'!GR12),IF(AJ22="",0,AJ22*'Demo and Services'!GR13),IF(AJ23="",0,AJ23*'Demo and Services'!GR14),IF(AJ24="",0,AJ24*'Demo and Services'!GR15),IF(AJ25="",0,AJ25*'Demo and Services'!GR16),IF(AJ26="",0,AJ26*'Demo and Services'!GR17),IF(AJ27="",0,AJ27*'Demo and Services'!GR18),IF(AJ28="",0,AJ28*'Demo and Services'!GR19),IF(AJ29="",0,AJ29*'Demo and Services'!GR20)),0),"")))</f>
        <v/>
      </c>
      <c r="I288" s="502"/>
      <c r="J288" s="502" t="str">
        <f>IF($D$5="Program Budget",ROUND('Demo and Services'!GR21*AJ9,0),IF(AND($D$5="Staff Salary",$D$7="Total"),ROUND(SUM('Demo and Services'!GR21:GR32)*AJ30,0),IF(AND($D$5="Staff Salary",$D$7="Individual"),ROUND(SUM(IF(AJ18="",0,AJ18*'Demo and Services'!GR21),IF(AJ19="",0,AJ19*'Demo and Services'!GR22),IF(AJ20="",0,AJ20*'Demo and Services'!GR23),IF(AJ21="",0,AJ21*'Demo and Services'!GR24),IF(AJ22="",0,AJ22*'Demo and Services'!GR25),IF(AJ23="",0,AJ23*'Demo and Services'!GR26),IF(AJ24="",0,AJ24*'Demo and Services'!GR27),IF(AJ25="",0,AJ25*'Demo and Services'!GR28),IF(AJ26="",0,AJ26*'Demo and Services'!GR29),IF(AJ27="",0,AJ27*'Demo and Services'!GR30),IF(AJ28="",0,AJ28*'Demo and Services'!GR31),IF(AJ29="",0,AJ29*'Demo and Services'!GR32)),0),"")))</f>
        <v/>
      </c>
      <c r="K288" s="502"/>
      <c r="L288" s="502"/>
      <c r="M288" s="502" t="str">
        <f>IF($D$5="Program Budget",ROUND('Demo and Services'!GR33*AJ9,0),IF(AND($D$5="Staff Salary",$D$7="Total"),ROUND(SUM('Demo and Services'!GR33:GR44)*AJ30,0),IF(AND($D$5="Staff Salary",$D$7="Individual"),ROUND(SUM(IF(AJ18="",0,AJ18*'Demo and Services'!GR33),IF(AJ19="",0,AJ19*'Demo and Services'!GR34),IF(AJ20="",0,AJ20*'Demo and Services'!GR35),IF(AJ21="",0,AJ21*'Demo and Services'!GR36),IF(AJ22="",0,AJ22*'Demo and Services'!GR37),IF(AJ23="",0,AJ23*'Demo and Services'!GR38),IF(AJ24="",0,AJ24*'Demo and Services'!GR39),IF(AJ25="",0,AJ25*'Demo and Services'!GR40),IF(AJ26="",0,AJ26*'Demo and Services'!GR41),IF(AJ27="",0,AJ27*'Demo and Services'!GR42),IF(AJ28="",0,AJ28*'Demo and Services'!GR43),IF(AJ29="",0,AJ29*'Demo and Services'!GR44)),0),"")))</f>
        <v/>
      </c>
      <c r="N288" s="502"/>
      <c r="O288" s="502"/>
      <c r="P288" s="502" t="str">
        <f>IF($D$5="Program Budget",ROUND('Demo and Services'!GR45*AJ9,0),IF(AND($D$5="Staff Salary",$D$7="Total"),ROUND(SUM('Demo and Services'!GR45:GR56)*AJ30,0),IF(AND($D$5="Staff Salary",$D$7="Individual"),ROUND(SUM(IF(AJ18="",0,AJ18*'Demo and Services'!GR45),IF(AJ19="",0,AJ19*'Demo and Services'!GR46),IF(AJ20="",0,AJ20*'Demo and Services'!GR47),IF(AJ21="",0,AJ21*'Demo and Services'!GR48),IF(AJ22="",0,AJ22*'Demo and Services'!GR49),IF(AJ23="",0,AJ23*'Demo and Services'!GR50),IF(AJ24="",0,AJ24*'Demo and Services'!GR51),IF(AJ25="",0,AJ25*'Demo and Services'!GR52),IF(AJ26="",0,AJ26*'Demo and Services'!GR53),IF(AJ27="",0,AJ27*'Demo and Services'!GR54),IF(AJ28="",0,AJ28*'Demo and Services'!GR55),IF(AJ29="",0,AJ29*'Demo and Services'!GR56)),0),"")))</f>
        <v/>
      </c>
      <c r="Q288" s="502"/>
      <c r="R288" s="539"/>
      <c r="S288" s="495">
        <f>COUNTIFS('Demo and Services'!$A$9:$A$19,"Period 5 (October – December 2021)",'Demo and Services'!$GR$9:$GR$19,"yes")</f>
        <v>0</v>
      </c>
      <c r="T288" s="496"/>
      <c r="U288" s="496"/>
      <c r="V288" s="497">
        <f>COUNTIFS('Demo and Services'!$A$9:$A$19,"Period 6 (January – March 2022)",'Demo and Services'!$GR$9:$GR$19,"yes")</f>
        <v>0</v>
      </c>
      <c r="W288" s="497"/>
      <c r="X288" s="497"/>
      <c r="Y288" s="498">
        <f>COUNTIFS('Demo and Services'!$A$9:$A$19,"Period 7 (April – June 2022)",'Demo and Services'!$GR$9:$GR$19,"yes")</f>
        <v>0</v>
      </c>
      <c r="Z288" s="498"/>
      <c r="AA288" s="498"/>
      <c r="AB288" s="498">
        <f>COUNTIFS('Demo and Services'!$A$9:$A$19,"Period 8 (July – September 2022)",'Demo and Services'!$GR$9:$GR$19,"yes")</f>
        <v>0</v>
      </c>
      <c r="AC288" s="498"/>
      <c r="AD288" s="535"/>
      <c r="AE288" s="81"/>
      <c r="CI288"/>
      <c r="CJ288"/>
      <c r="CK288"/>
      <c r="CL288"/>
      <c r="CM288"/>
    </row>
    <row r="289" spans="1:91" s="2" customFormat="1" outlineLevel="1" x14ac:dyDescent="0.35">
      <c r="A289" s="68"/>
      <c r="B289" s="418" t="s">
        <v>152</v>
      </c>
      <c r="C289" s="419"/>
      <c r="D289" s="419"/>
      <c r="E289" s="419"/>
      <c r="F289" s="419"/>
      <c r="G289" s="420"/>
      <c r="H289" s="229"/>
      <c r="I289" s="210">
        <f>SUM(H290:H296)</f>
        <v>0</v>
      </c>
      <c r="J289" s="156"/>
      <c r="K289" s="156"/>
      <c r="L289" s="210">
        <f>SUM(J290:K296)</f>
        <v>0</v>
      </c>
      <c r="M289" s="156"/>
      <c r="N289" s="156"/>
      <c r="O289" s="210">
        <f>SUM(M290:N296)</f>
        <v>0</v>
      </c>
      <c r="P289" s="229"/>
      <c r="Q289" s="156"/>
      <c r="R289" s="210">
        <f>SUM(P290:Q296)</f>
        <v>0</v>
      </c>
      <c r="S289" s="162"/>
      <c r="T289" s="162"/>
      <c r="U289" s="213">
        <f>SUM(S290:S296)</f>
        <v>0</v>
      </c>
      <c r="V289" s="162"/>
      <c r="W289" s="162"/>
      <c r="X289" s="213">
        <f>SUM(V290:V296)</f>
        <v>0</v>
      </c>
      <c r="Y289" s="162"/>
      <c r="Z289" s="162"/>
      <c r="AA289" s="213">
        <f>SUM(Y290:Y296)</f>
        <v>0</v>
      </c>
      <c r="AB289" s="162"/>
      <c r="AC289" s="162"/>
      <c r="AD289" s="214">
        <f>SUM(AB290:AB296)</f>
        <v>0</v>
      </c>
      <c r="AE289" s="81"/>
      <c r="CI289"/>
      <c r="CJ289"/>
      <c r="CK289"/>
      <c r="CL289"/>
      <c r="CM289"/>
    </row>
    <row r="290" spans="1:91" s="2" customFormat="1" outlineLevel="1" x14ac:dyDescent="0.35">
      <c r="A290" s="68"/>
      <c r="B290" s="569" t="s">
        <v>169</v>
      </c>
      <c r="C290" s="570"/>
      <c r="D290" s="570"/>
      <c r="E290" s="570"/>
      <c r="F290" s="570"/>
      <c r="G290" s="571"/>
      <c r="H290" s="215" t="str">
        <f>IF($D$5="Program Budget",ROUND('Demo and Services'!GS9*AJ9,0),IF(AND($D$5="Staff Salary",$D$7="Total"),ROUND(SUM('Demo and Services'!GS9:GS20)*AJ30,0),IF(AND($D$5="Staff Salary",$D$7="Individual"),ROUND(SUM(IF(AJ18="",0,AJ18*'Demo and Services'!GS9),IF(AJ19="",0,AJ19*'Demo and Services'!GS10),IF(AJ20="",0,AJ20*'Demo and Services'!GS11),IF(AJ21="",0,AJ21*'Demo and Services'!GS12),IF(AJ22="",0,AJ22*'Demo and Services'!GS13),IF(AJ23="",0,AJ23*'Demo and Services'!GS14),IF(AJ24="",0,AJ24*'Demo and Services'!GS15),IF(AJ25="",0,AJ25*'Demo and Services'!GS16),IF(AJ26="",0,AJ26*'Demo and Services'!GS17),IF(AJ27="",0,AJ27*'Demo and Services'!GS18),IF(AJ28="",0,AJ28*'Demo and Services'!GS19),IF(AJ29="",0,AJ29*'Demo and Services'!GS20)),0),"")))</f>
        <v/>
      </c>
      <c r="I290" s="157"/>
      <c r="J290" s="502" t="str">
        <f>IF($D$5="Program Budget",ROUND('Demo and Services'!GS21*AJ9,0),IF(AND($D$5="Staff Salary",$D$7="Total"),ROUND(SUM('Demo and Services'!GS21:GS32)*AJ30,0),IF(AND($D$5="Staff Salary",$D$7="Individual"),ROUND(SUM(IF(AJ18="",0,AJ18*'Demo and Services'!GS21),IF(AJ19="",0,AJ19*'Demo and Services'!GS22),IF(AJ20="",0,AJ20*'Demo and Services'!GS23),IF(AJ21="",0,AJ21*'Demo and Services'!GS24),IF(AJ22="",0,AJ22*'Demo and Services'!GS25),IF(AJ23="",0,AJ23*'Demo and Services'!GS26),IF(AJ24="",0,AJ24*'Demo and Services'!GS27),IF(AJ25="",0,AJ25*'Demo and Services'!GS28),IF(AJ26="",0,AJ26*'Demo and Services'!GS29),IF(AJ27="",0,AJ27*'Demo and Services'!GS30),IF(AJ28="",0,AJ28*'Demo and Services'!GS31),IF(AJ29="",0,AJ29*'Demo and Services'!GS32)),0),"")))</f>
        <v/>
      </c>
      <c r="K290" s="502"/>
      <c r="L290" s="157"/>
      <c r="M290" s="502" t="str">
        <f>IF($D$5="Program Budget",ROUND('Demo and Services'!GS33*AJ9,0),IF(AND($D$5="Staff Salary",$D$7="Total"),ROUND(SUM('Demo and Services'!GS33:GS44)*AJ30,0),IF(AND($D$5="Staff Salary",$D$7="Individual"),ROUND(SUM(IF(AJ18="",0,AJ18*'Demo and Services'!GS33),IF(AJ19="",0,AJ19*'Demo and Services'!GS34),IF(AJ20="",0,AJ20*'Demo and Services'!GS35),IF(AJ21="",0,AJ21*'Demo and Services'!GS36),IF(AJ22="",0,AJ22*'Demo and Services'!GS37),IF(AJ23="",0,AJ23*'Demo and Services'!GS38),IF(AJ24="",0,AJ24*'Demo and Services'!GS39),IF(AJ25="",0,AJ25*'Demo and Services'!GS40),IF(AJ26="",0,AJ26*'Demo and Services'!GS41),IF(AJ27="",0,AJ27*'Demo and Services'!GS42),IF(AJ28="",0,AJ28*'Demo and Services'!GS43),IF(AJ29="",0,AJ29*'Demo and Services'!GS44)),0),"")))</f>
        <v/>
      </c>
      <c r="N290" s="502"/>
      <c r="O290" s="157"/>
      <c r="P290" s="502" t="str">
        <f>IF($D$5="Program Budget",ROUND('Demo and Services'!GS45*AJ9,0),IF(AND($D$5="Staff Salary",$D$7="Total"),ROUND(SUM('Demo and Services'!GS45:GS56)*AJ30,0),IF(AND($D$5="Staff Salary",$D$7="Individual"),ROUND(SUM(IF(AJ18="",0,AJ18*'Demo and Services'!GS45),IF(AJ19="",0,AJ19*'Demo and Services'!GS46),IF(AJ20="",0,AJ20*'Demo and Services'!GS47),IF(AJ21="",0,AJ21*'Demo and Services'!GS48),IF(AJ22="",0,AJ22*'Demo and Services'!GS49),IF(AJ23="",0,AJ23*'Demo and Services'!GS50),IF(AJ24="",0,AJ24*'Demo and Services'!GS51),IF(AJ25="",0,AJ25*'Demo and Services'!GS52),IF(AJ26="",0,AJ26*'Demo and Services'!GS53),IF(AJ27="",0,AJ27*'Demo and Services'!GS54),IF(AJ28="",0,AJ28*'Demo and Services'!GS55),IF(AJ29="",0,AJ29*'Demo and Services'!GS56)),0),"")))</f>
        <v/>
      </c>
      <c r="Q290" s="502"/>
      <c r="R290" s="160"/>
      <c r="S290" s="495">
        <f>SUMIF('Demo and Services'!$A$9:$A$19,"Period 5 (October – December 2021)",'Demo and Services'!$GS$9:$GS$19)</f>
        <v>0</v>
      </c>
      <c r="T290" s="496"/>
      <c r="U290" s="160"/>
      <c r="V290" s="497">
        <f>SUMIF('Demo and Services'!$A$9:$A$19,"Period 6 (January – March 2022)",'Demo and Services'!$GS$9:$GS$19)</f>
        <v>0</v>
      </c>
      <c r="W290" s="497"/>
      <c r="X290" s="160"/>
      <c r="Y290" s="498">
        <f>SUMIF('Demo and Services'!$A$9:$A$19,"Period 7 (April – June 2022)",'Demo and Services'!$GS$9:$GS$19)</f>
        <v>0</v>
      </c>
      <c r="Z290" s="498"/>
      <c r="AA290" s="160"/>
      <c r="AB290" s="498">
        <f>SUMIF('Demo and Services'!$A$9:$A$19,"Period 8 (July – September 2022)",'Demo and Services'!$GS$9:$GS$19)</f>
        <v>0</v>
      </c>
      <c r="AC290" s="498"/>
      <c r="AD290" s="158"/>
      <c r="AE290" s="81"/>
      <c r="CI290"/>
      <c r="CJ290"/>
      <c r="CK290"/>
      <c r="CL290"/>
      <c r="CM290"/>
    </row>
    <row r="291" spans="1:91" s="2" customFormat="1" ht="14.5" customHeight="1" outlineLevel="1" x14ac:dyDescent="0.35">
      <c r="A291" s="68"/>
      <c r="B291" s="566" t="s">
        <v>170</v>
      </c>
      <c r="C291" s="567"/>
      <c r="D291" s="567"/>
      <c r="E291" s="567"/>
      <c r="F291" s="567"/>
      <c r="G291" s="568"/>
      <c r="H291" s="215" t="str">
        <f>IF($D$5="Program Budget",ROUND('Demo and Services'!GT9*AJ9,0),IF(AND($D$5="Staff Salary",$D$7="Total"),ROUND(SUM('Demo and Services'!GT9:GT20)*AJ30,0),IF(AND($D$5="Staff Salary",$D$7="Individual"),ROUND(SUM(IF(AJ18="",0,AJ18*'Demo and Services'!GT9),IF(AJ19="",0,AJ19*'Demo and Services'!GT10),IF(AJ20="",0,AJ20*'Demo and Services'!GT11),IF(AJ21="",0,AJ21*'Demo and Services'!GT12),IF(AJ22="",0,AJ22*'Demo and Services'!GT13),IF(AJ23="",0,AJ23*'Demo and Services'!GT14),IF(AJ24="",0,AJ24*'Demo and Services'!GT15),IF(AJ25="",0,AJ25*'Demo and Services'!GT16),IF(AJ26="",0,AJ26*'Demo and Services'!GT17),IF(AJ27="",0,AJ27*'Demo and Services'!GT18),IF(AJ28="",0,AJ28*'Demo and Services'!GT19),IF(AJ29="",0,AJ29*'Demo and Services'!GT20)),0),"")))</f>
        <v/>
      </c>
      <c r="I291" s="157"/>
      <c r="J291" s="502" t="str">
        <f>IF($D$5="Program Budget",ROUND('Demo and Services'!GT21*AJ9,0),IF(AND($D$5="Staff Salary",$D$7="Total"),ROUND(SUM('Demo and Services'!GT21:GT32)*AJ30,0),IF(AND($D$5="Staff Salary",$D$7="Individual"),ROUND(SUM(IF(AJ18="",0,AJ18*'Demo and Services'!GT21),IF(AJ19="",0,AJ19*'Demo and Services'!GT22),IF(AJ20="",0,AJ20*'Demo and Services'!GT23),IF(AJ21="",0,AJ21*'Demo and Services'!GT24),IF(AJ22="",0,AJ22*'Demo and Services'!GT25),IF(AJ23="",0,AJ23*'Demo and Services'!GT26),IF(AJ24="",0,AJ24*'Demo and Services'!GT27),IF(AJ25="",0,AJ25*'Demo and Services'!GT28),IF(AJ26="",0,AJ26*'Demo and Services'!GT29),IF(AJ27="",0,AJ27*'Demo and Services'!GT30),IF(AJ28="",0,AJ28*'Demo and Services'!GT31),IF(AJ29="",0,AJ29*'Demo and Services'!GT32)),0),"")))</f>
        <v/>
      </c>
      <c r="K291" s="502"/>
      <c r="L291" s="157"/>
      <c r="M291" s="502" t="str">
        <f>IF($D$5="Program Budget",ROUND('Demo and Services'!GT33*AJ9,0),IF(AND($D$5="Staff Salary",$D$7="Total"),ROUND(SUM('Demo and Services'!GT33:GT44)*AJ30,0),IF(AND($D$5="Staff Salary",$D$7="Individual"),ROUND(SUM(IF(AJ18="",0,AJ18*'Demo and Services'!GT33),IF(AJ19="",0,AJ19*'Demo and Services'!GT34),IF(AJ20="",0,AJ20*'Demo and Services'!GT35),IF(AJ21="",0,AJ21*'Demo and Services'!GT36),IF(AJ22="",0,AJ22*'Demo and Services'!GT37),IF(AJ23="",0,AJ23*'Demo and Services'!GT38),IF(AJ24="",0,AJ24*'Demo and Services'!GT39),IF(AJ25="",0,AJ25*'Demo and Services'!GT40),IF(AJ26="",0,AJ26*'Demo and Services'!GT41),IF(AJ27="",0,AJ27*'Demo and Services'!GT42),IF(AJ28="",0,AJ28*'Demo and Services'!GT43),IF(AJ29="",0,AJ29*'Demo and Services'!GT44)),0),"")))</f>
        <v/>
      </c>
      <c r="N291" s="502"/>
      <c r="O291" s="157"/>
      <c r="P291" s="502" t="str">
        <f>IF($D$5="Program Budget",ROUND('Demo and Services'!GT45*AJ9,0),IF(AND($D$5="Staff Salary",$D$7="Total"),ROUND(SUM('Demo and Services'!GT45:GT56)*AJ30,0),IF(AND($D$5="Staff Salary",$D$7="Individual"),ROUND(SUM(IF(AJ18="",0,AJ18*'Demo and Services'!GT45),IF(AJ19="",0,AJ19*'Demo and Services'!GT46),IF(AJ20="",0,AJ20*'Demo and Services'!GT47),IF(AJ21="",0,AJ21*'Demo and Services'!GT48),IF(AJ22="",0,AJ22*'Demo and Services'!GT49),IF(AJ23="",0,AJ23*'Demo and Services'!GT50),IF(AJ24="",0,AJ24*'Demo and Services'!GT51),IF(AJ25="",0,AJ25*'Demo and Services'!GT52),IF(AJ26="",0,AJ26*'Demo and Services'!GT53),IF(AJ27="",0,AJ27*'Demo and Services'!GT54),IF(AJ28="",0,AJ28*'Demo and Services'!GT55),IF(AJ29="",0,AJ29*'Demo and Services'!GT56)),0),"")))</f>
        <v/>
      </c>
      <c r="Q291" s="502"/>
      <c r="R291" s="160"/>
      <c r="S291" s="495">
        <f>SUMIF('Demo and Services'!$A$9:$A$19,"Period 5 (October – December 2021)",'Demo and Services'!$GT$9:$GT$19)</f>
        <v>0</v>
      </c>
      <c r="T291" s="496"/>
      <c r="U291" s="160"/>
      <c r="V291" s="497">
        <f>SUMIF('Demo and Services'!$A$9:$A$19,"Period 6 (January – March 2022)",'Demo and Services'!$GT$9:$GT$19)</f>
        <v>0</v>
      </c>
      <c r="W291" s="497"/>
      <c r="X291" s="160"/>
      <c r="Y291" s="498">
        <f>SUMIF('Demo and Services'!$A$9:$A$19,"Period 7 (April – June 2022)",'Demo and Services'!$GT$9:$GT$19)</f>
        <v>0</v>
      </c>
      <c r="Z291" s="498"/>
      <c r="AA291" s="160"/>
      <c r="AB291" s="498">
        <f>SUMIF('Demo and Services'!$A$9:$A$19,"Period 8 (July – September 2022)",'Demo and Services'!$GT$9:$GT$19)</f>
        <v>0</v>
      </c>
      <c r="AC291" s="498"/>
      <c r="AD291" s="158"/>
      <c r="AE291" s="81"/>
      <c r="CI291"/>
      <c r="CJ291"/>
      <c r="CK291"/>
      <c r="CL291"/>
      <c r="CM291"/>
    </row>
    <row r="292" spans="1:91" s="2" customFormat="1" outlineLevel="1" x14ac:dyDescent="0.35">
      <c r="A292" s="68"/>
      <c r="B292" s="569" t="s">
        <v>171</v>
      </c>
      <c r="C292" s="570"/>
      <c r="D292" s="570"/>
      <c r="E292" s="570"/>
      <c r="F292" s="570"/>
      <c r="G292" s="571"/>
      <c r="H292" s="215" t="str">
        <f>IF($D$5="Program Budget",ROUND('Demo and Services'!GU9*AJ9,0),IF(AND($D$5="Staff Salary",$D$7="Total"),ROUND(SUM('Demo and Services'!GU9:GU20)*AJ30,0),IF(AND($D$5="Staff Salary",$D$7="Individual"),ROUND(SUM(IF(AJ18="",0,AJ18*'Demo and Services'!GU9),IF(AJ19="",0,AJ19*'Demo and Services'!GU10),IF(AJ20="",0,AJ20*'Demo and Services'!GU11),IF(AJ21="",0,AJ21*'Demo and Services'!GU12),IF(AJ22="",0,AJ22*'Demo and Services'!GU13),IF(AJ23="",0,AJ23*'Demo and Services'!GU14),IF(AJ24="",0,AJ24*'Demo and Services'!GU15),IF(AJ25="",0,AJ25*'Demo and Services'!GU16),IF(AJ26="",0,AJ26*'Demo and Services'!GU17),IF(AJ27="",0,AJ27*'Demo and Services'!GU18),IF(AJ28="",0,AJ28*'Demo and Services'!GU19),IF(AJ29="",0,AJ29*'Demo and Services'!GU20)),0),"")))</f>
        <v/>
      </c>
      <c r="I292" s="157"/>
      <c r="J292" s="502" t="str">
        <f>IF($D$5="Program Budget",ROUND('Demo and Services'!GU21*AJ9,0),IF(AND($D$5="Staff Salary",$D$7="Total"),ROUND(SUM('Demo and Services'!GU21:GU32)*AJ30,0),IF(AND($D$5="Staff Salary",$D$7="Individual"),ROUND(SUM(IF(AJ18="",0,AJ18*'Demo and Services'!GU21),IF(AJ19="",0,AJ19*'Demo and Services'!GU22),IF(AJ20="",0,AJ20*'Demo and Services'!GU23),IF(AJ21="",0,AJ21*'Demo and Services'!GU24),IF(AJ22="",0,AJ22*'Demo and Services'!GU25),IF(AJ23="",0,AJ23*'Demo and Services'!GU26),IF(AJ24="",0,AJ24*'Demo and Services'!GU27),IF(AJ25="",0,AJ25*'Demo and Services'!GU28),IF(AJ26="",0,AJ26*'Demo and Services'!GU29),IF(AJ27="",0,AJ27*'Demo and Services'!GU30),IF(AJ28="",0,AJ28*'Demo and Services'!GU31),IF(AJ29="",0,AJ29*'Demo and Services'!GU32)),0),"")))</f>
        <v/>
      </c>
      <c r="K292" s="502"/>
      <c r="L292" s="157"/>
      <c r="M292" s="502" t="str">
        <f>IF($D$5="Program Budget",ROUND('Demo and Services'!GU33*AJ9,0),IF(AND($D$5="Staff Salary",$D$7="Total"),ROUND(SUM('Demo and Services'!GU33:GU44)*AJ30,0),IF(AND($D$5="Staff Salary",$D$7="Individual"),ROUND(SUM(IF(AJ18="",0,AJ18*'Demo and Services'!GU33),IF(AJ19="",0,AJ19*'Demo and Services'!GU34),IF(AJ20="",0,AJ20*'Demo and Services'!GU35),IF(AJ21="",0,AJ21*'Demo and Services'!GU36),IF(AJ22="",0,AJ22*'Demo and Services'!GU37),IF(AJ23="",0,AJ23*'Demo and Services'!GU38),IF(AJ24="",0,AJ24*'Demo and Services'!GU39),IF(AJ25="",0,AJ25*'Demo and Services'!GU40),IF(AJ26="",0,AJ26*'Demo and Services'!GU41),IF(AJ27="",0,AJ27*'Demo and Services'!GU42),IF(AJ28="",0,AJ28*'Demo and Services'!GU43),IF(AJ29="",0,AJ29*'Demo and Services'!GU44)),0),"")))</f>
        <v/>
      </c>
      <c r="N292" s="502"/>
      <c r="O292" s="157"/>
      <c r="P292" s="502" t="str">
        <f>IF($D$5="Program Budget",ROUND('Demo and Services'!GU45*AJ9,0),IF(AND($D$5="Staff Salary",$D$7="Total"),ROUND(SUM('Demo and Services'!GU45:GU56)*AJ30,0),IF(AND($D$5="Staff Salary",$D$7="Individual"),ROUND(SUM(IF(AJ18="",0,AJ18*'Demo and Services'!GU45),IF(AJ19="",0,AJ19*'Demo and Services'!GU46),IF(AJ20="",0,AJ20*'Demo and Services'!GU47),IF(AJ21="",0,AJ21*'Demo and Services'!GU48),IF(AJ22="",0,AJ22*'Demo and Services'!GU49),IF(AJ23="",0,AJ23*'Demo and Services'!GU50),IF(AJ24="",0,AJ24*'Demo and Services'!GU51),IF(AJ25="",0,AJ25*'Demo and Services'!GU52),IF(AJ26="",0,AJ26*'Demo and Services'!GU53),IF(AJ27="",0,AJ27*'Demo and Services'!GU54),IF(AJ28="",0,AJ28*'Demo and Services'!GU55),IF(AJ29="",0,AJ29*'Demo and Services'!GU56)),0),"")))</f>
        <v/>
      </c>
      <c r="Q292" s="502"/>
      <c r="R292" s="160"/>
      <c r="S292" s="495">
        <f>SUMIF('Demo and Services'!$A$9:$A$19,"Period 5 (October – December 2021)",'Demo and Services'!$GU$9:$GU$19)</f>
        <v>0</v>
      </c>
      <c r="T292" s="496"/>
      <c r="U292" s="160"/>
      <c r="V292" s="497">
        <f>SUMIF('Demo and Services'!$A$9:$A$19,"Period 6 (January – March 2022)",'Demo and Services'!$GU$9:$GU$19)</f>
        <v>0</v>
      </c>
      <c r="W292" s="497"/>
      <c r="X292" s="160"/>
      <c r="Y292" s="498">
        <f>SUMIF('Demo and Services'!$A$9:$A$19,"Period 7 (April – June 2022)",'Demo and Services'!$GU$9:$GU$19)</f>
        <v>0</v>
      </c>
      <c r="Z292" s="498"/>
      <c r="AA292" s="160"/>
      <c r="AB292" s="498">
        <f>SUMIF('Demo and Services'!$A$9:$A$19,"Period 8 (July – September 2022)",'Demo and Services'!$GU$9:$GU$19)</f>
        <v>0</v>
      </c>
      <c r="AC292" s="498"/>
      <c r="AD292" s="158"/>
      <c r="AE292" s="81"/>
      <c r="CI292"/>
      <c r="CJ292"/>
      <c r="CK292"/>
      <c r="CL292"/>
      <c r="CM292"/>
    </row>
    <row r="293" spans="1:91" s="2" customFormat="1" outlineLevel="1" x14ac:dyDescent="0.35">
      <c r="A293" s="68"/>
      <c r="B293" s="569" t="s">
        <v>172</v>
      </c>
      <c r="C293" s="570"/>
      <c r="D293" s="570"/>
      <c r="E293" s="570"/>
      <c r="F293" s="570"/>
      <c r="G293" s="571"/>
      <c r="H293" s="215" t="str">
        <f>IF($D$5="Program Budget",ROUND('Demo and Services'!GV9*AJ9,0),IF(AND($D$5="Staff Salary",$D$7="Total"),ROUND(SUM('Demo and Services'!GV9:GV20)*AJ30,0),IF(AND($D$5="Staff Salary",$D$7="Individual"),ROUND(SUM(IF(AJ18="",0,AJ18*'Demo and Services'!GV9),IF(AJ19="",0,AJ19*'Demo and Services'!GV10),IF(AJ20="",0,AJ20*'Demo and Services'!GV11),IF(AJ21="",0,AJ21*'Demo and Services'!GV12),IF(AJ22="",0,AJ22*'Demo and Services'!GV13),IF(AJ23="",0,AJ23*'Demo and Services'!GV14),IF(AJ24="",0,AJ24*'Demo and Services'!GV15),IF(AJ25="",0,AJ25*'Demo and Services'!GV16),IF(AJ26="",0,AJ26*'Demo and Services'!GV17),IF(AJ27="",0,AJ27*'Demo and Services'!GV18),IF(AJ28="",0,AJ28*'Demo and Services'!GV19),IF(AJ29="",0,AJ29*'Demo and Services'!GV20)),0),"")))</f>
        <v/>
      </c>
      <c r="I293" s="157"/>
      <c r="J293" s="502" t="str">
        <f>IF($D$5="Program Budget",ROUND('Demo and Services'!GV21*AJ9,0),IF(AND($D$5="Staff Salary",$D$7="Total"),ROUND(SUM('Demo and Services'!GV21:GV32)*AJ30,0),IF(AND($D$5="Staff Salary",$D$7="Individual"),ROUND(SUM(IF(AJ18="",0,AJ18*'Demo and Services'!GV21),IF(AJ19="",0,AJ19*'Demo and Services'!GV22),IF(AJ20="",0,AJ20*'Demo and Services'!GV23),IF(AJ21="",0,AJ21*'Demo and Services'!GV24),IF(AJ22="",0,AJ22*'Demo and Services'!GV25),IF(AJ23="",0,AJ23*'Demo and Services'!GV26),IF(AJ24="",0,AJ24*'Demo and Services'!GV27),IF(AJ25="",0,AJ25*'Demo and Services'!GV28),IF(AJ26="",0,AJ26*'Demo and Services'!GV29),IF(AJ27="",0,AJ27*'Demo and Services'!GV30),IF(AJ28="",0,AJ28*'Demo and Services'!GV31),IF(AJ29="",0,AJ29*'Demo and Services'!GV32)),0),"")))</f>
        <v/>
      </c>
      <c r="K293" s="502"/>
      <c r="L293" s="157"/>
      <c r="M293" s="502" t="str">
        <f>IF($D$5="Program Budget",ROUND('Demo and Services'!GV33*AJ9,0),IF(AND($D$5="Staff Salary",$D$7="Total"),ROUND(SUM('Demo and Services'!GV33:GV44)*AJ30,0),IF(AND($D$5="Staff Salary",$D$7="Individual"),ROUND(SUM(IF(AJ18="",0,AJ18*'Demo and Services'!GV33),IF(AJ19="",0,AJ19*'Demo and Services'!GV34),IF(AJ20="",0,AJ20*'Demo and Services'!GV35),IF(AJ21="",0,AJ21*'Demo and Services'!GV36),IF(AJ22="",0,AJ22*'Demo and Services'!GV37),IF(AJ23="",0,AJ23*'Demo and Services'!GV38),IF(AJ24="",0,AJ24*'Demo and Services'!GV39),IF(AJ25="",0,AJ25*'Demo and Services'!GV40),IF(AJ26="",0,AJ26*'Demo and Services'!GV41),IF(AJ27="",0,AJ27*'Demo and Services'!GV42),IF(AJ28="",0,AJ28*'Demo and Services'!GV43),IF(AJ29="",0,AJ29*'Demo and Services'!GV44)),0),"")))</f>
        <v/>
      </c>
      <c r="N293" s="502"/>
      <c r="O293" s="157"/>
      <c r="P293" s="502" t="str">
        <f>IF($D$5="Program Budget",ROUND('Demo and Services'!GV45*AJ9,0),IF(AND($D$5="Staff Salary",$D$7="Total"),ROUND(SUM('Demo and Services'!GV45:GV56)*AJ30,0),IF(AND($D$5="Staff Salary",$D$7="Individual"),ROUND(SUM(IF(AJ18="",0,AJ18*'Demo and Services'!GV45),IF(AJ19="",0,AJ19*'Demo and Services'!GV46),IF(AJ20="",0,AJ20*'Demo and Services'!GV47),IF(AJ21="",0,AJ21*'Demo and Services'!GV48),IF(AJ22="",0,AJ22*'Demo and Services'!GV49),IF(AJ23="",0,AJ23*'Demo and Services'!GV50),IF(AJ24="",0,AJ24*'Demo and Services'!GV51),IF(AJ25="",0,AJ25*'Demo and Services'!GV52),IF(AJ26="",0,AJ26*'Demo and Services'!GV53),IF(AJ27="",0,AJ27*'Demo and Services'!GV54),IF(AJ28="",0,AJ28*'Demo and Services'!GV55),IF(AJ29="",0,AJ29*'Demo and Services'!GV56)),0),"")))</f>
        <v/>
      </c>
      <c r="Q293" s="502"/>
      <c r="R293" s="160"/>
      <c r="S293" s="495">
        <f>SUMIF('Demo and Services'!$A$9:$A$19,"Period 5 (October – December 2021)",'Demo and Services'!$GV$9:$GV$19)</f>
        <v>0</v>
      </c>
      <c r="T293" s="496"/>
      <c r="U293" s="160"/>
      <c r="V293" s="497">
        <f>SUMIF('Demo and Services'!$A$9:$A$19,"Period 6 (January – March 2022)",'Demo and Services'!$GV$9:$GV$19)</f>
        <v>0</v>
      </c>
      <c r="W293" s="497"/>
      <c r="X293" s="160"/>
      <c r="Y293" s="498">
        <f>SUMIF('Demo and Services'!$A$9:$A$19,"Period 7 (April – June 2022)",'Demo and Services'!$GV$9:$GV$19)</f>
        <v>0</v>
      </c>
      <c r="Z293" s="498"/>
      <c r="AA293" s="160"/>
      <c r="AB293" s="498">
        <f>SUMIF('Demo and Services'!$A$9:$A$19,"Period 8 (July – September 2022)",'Demo and Services'!$GV$9:$GV$19)</f>
        <v>0</v>
      </c>
      <c r="AC293" s="498"/>
      <c r="AD293" s="158"/>
      <c r="AE293" s="81"/>
      <c r="CI293"/>
      <c r="CJ293"/>
      <c r="CK293"/>
      <c r="CL293"/>
      <c r="CM293"/>
    </row>
    <row r="294" spans="1:91" s="2" customFormat="1" ht="14.5" customHeight="1" outlineLevel="1" x14ac:dyDescent="0.35">
      <c r="A294" s="68"/>
      <c r="B294" s="566" t="s">
        <v>173</v>
      </c>
      <c r="C294" s="567"/>
      <c r="D294" s="567"/>
      <c r="E294" s="567"/>
      <c r="F294" s="567"/>
      <c r="G294" s="568"/>
      <c r="H294" s="215" t="str">
        <f>IF($D$5="Program Budget",ROUND('Demo and Services'!GW9*AJ9,0),IF(AND($D$5="Staff Salary",$D$7="Total"),ROUND(SUM('Demo and Services'!GW9:GW20)*AJ30,0),IF(AND($D$5="Staff Salary",$D$7="Individual"),ROUND(SUM(IF(AJ18="",0,AJ18*'Demo and Services'!GW9),IF(AJ19="",0,AJ19*'Demo and Services'!GW10),IF(AJ20="",0,AJ20*'Demo and Services'!GW11),IF(AJ21="",0,AJ21*'Demo and Services'!GW12),IF(AJ22="",0,AJ22*'Demo and Services'!GW13),IF(AJ23="",0,AJ23*'Demo and Services'!GW14),IF(AJ24="",0,AJ24*'Demo and Services'!GW15),IF(AJ25="",0,AJ25*'Demo and Services'!GW16),IF(AJ26="",0,AJ26*'Demo and Services'!GW17),IF(AJ27="",0,AJ27*'Demo and Services'!GW18),IF(AJ28="",0,AJ28*'Demo and Services'!GW19),IF(AJ29="",0,AJ29*'Demo and Services'!GW20)),0),"")))</f>
        <v/>
      </c>
      <c r="I294" s="157"/>
      <c r="J294" s="502" t="str">
        <f>IF($D$5="Program Budget",ROUND('Demo and Services'!GW21*AJ9,0),IF(AND($D$5="Staff Salary",$D$7="Total"),ROUND(SUM('Demo and Services'!GW21:GW32)*AJ30,0),IF(AND($D$5="Staff Salary",$D$7="Individual"),ROUND(SUM(IF(AJ18="",0,AJ18*'Demo and Services'!GW21),IF(AJ19="",0,AJ19*'Demo and Services'!GW22),IF(AJ20="",0,AJ20*'Demo and Services'!GW23),IF(AJ21="",0,AJ21*'Demo and Services'!GW24),IF(AJ22="",0,AJ22*'Demo and Services'!GW25),IF(AJ23="",0,AJ23*'Demo and Services'!GW26),IF(AJ24="",0,AJ24*'Demo and Services'!GW27),IF(AJ25="",0,AJ25*'Demo and Services'!GW28),IF(AJ26="",0,AJ26*'Demo and Services'!GW29),IF(AJ27="",0,AJ27*'Demo and Services'!GW30),IF(AJ28="",0,AJ28*'Demo and Services'!GW31),IF(AJ29="",0,AJ29*'Demo and Services'!GW32)),0),"")))</f>
        <v/>
      </c>
      <c r="K294" s="502"/>
      <c r="L294" s="157"/>
      <c r="M294" s="502" t="str">
        <f>IF($D$5="Program Budget",ROUND('Demo and Services'!GW33*AJ9,0),IF(AND($D$5="Staff Salary",$D$7="Total"),ROUND(SUM('Demo and Services'!GW33:GW44)*AJ30,0),IF(AND($D$5="Staff Salary",$D$7="Individual"),ROUND(SUM(IF(AJ18="",0,AJ18*'Demo and Services'!GW33),IF(AJ19="",0,AJ19*'Demo and Services'!GW34),IF(AJ20="",0,AJ20*'Demo and Services'!GW35),IF(AJ21="",0,AJ21*'Demo and Services'!GW36),IF(AJ22="",0,AJ22*'Demo and Services'!GW37),IF(AJ23="",0,AJ23*'Demo and Services'!GW38),IF(AJ24="",0,AJ24*'Demo and Services'!GW39),IF(AJ25="",0,AJ25*'Demo and Services'!GW40),IF(AJ26="",0,AJ26*'Demo and Services'!GW41),IF(AJ27="",0,AJ27*'Demo and Services'!GW42),IF(AJ28="",0,AJ28*'Demo and Services'!GW43),IF(AJ29="",0,AJ29*'Demo and Services'!GW44)),0),"")))</f>
        <v/>
      </c>
      <c r="N294" s="502"/>
      <c r="O294" s="157"/>
      <c r="P294" s="502" t="str">
        <f>IF($D$5="Program Budget",ROUND('Demo and Services'!GW45*AJ9,0),IF(AND($D$5="Staff Salary",$D$7="Total"),ROUND(SUM('Demo and Services'!GW45:GW56)*AJ30,0),IF(AND($D$5="Staff Salary",$D$7="Individual"),ROUND(SUM(IF(AJ18="",0,AJ18*'Demo and Services'!GW45),IF(AJ19="",0,AJ19*'Demo and Services'!GW46),IF(AJ20="",0,AJ20*'Demo and Services'!GW47),IF(AJ21="",0,AJ21*'Demo and Services'!GW48),IF(AJ22="",0,AJ22*'Demo and Services'!GW49),IF(AJ23="",0,AJ23*'Demo and Services'!GW50),IF(AJ24="",0,AJ24*'Demo and Services'!GW51),IF(AJ25="",0,AJ25*'Demo and Services'!GW52),IF(AJ26="",0,AJ26*'Demo and Services'!GW53),IF(AJ27="",0,AJ27*'Demo and Services'!GW54),IF(AJ28="",0,AJ28*'Demo and Services'!GW55),IF(AJ29="",0,AJ29*'Demo and Services'!GW56)),0),"")))</f>
        <v/>
      </c>
      <c r="Q294" s="502"/>
      <c r="R294" s="160"/>
      <c r="S294" s="495">
        <f>SUMIF('Demo and Services'!$A$9:$A$19,"Period 5 (October – December 2021)",'Demo and Services'!$GW$9:$GW$19)</f>
        <v>0</v>
      </c>
      <c r="T294" s="496"/>
      <c r="U294" s="160"/>
      <c r="V294" s="497">
        <f>SUMIF('Demo and Services'!$A$9:$A$19,"Period 6 (January – March 2022)",'Demo and Services'!$GW$9:$GW$19)</f>
        <v>0</v>
      </c>
      <c r="W294" s="497"/>
      <c r="X294" s="160"/>
      <c r="Y294" s="498">
        <f>SUMIF('Demo and Services'!$A$9:$A$19,"Period 7 (April – June 2022)",'Demo and Services'!$GW$9:$GW$19)</f>
        <v>0</v>
      </c>
      <c r="Z294" s="498"/>
      <c r="AA294" s="160"/>
      <c r="AB294" s="498">
        <f>SUMIF('Demo and Services'!$A$9:$A$19,"Period 8 (July – September 2022)",'Demo and Services'!$GW$9:$GW$19)</f>
        <v>0</v>
      </c>
      <c r="AC294" s="498"/>
      <c r="AD294" s="158"/>
      <c r="AE294" s="81"/>
      <c r="CI294"/>
      <c r="CJ294"/>
      <c r="CK294"/>
      <c r="CL294"/>
      <c r="CM294"/>
    </row>
    <row r="295" spans="1:91" s="2" customFormat="1" ht="30" customHeight="1" outlineLevel="1" x14ac:dyDescent="0.35">
      <c r="A295" s="68"/>
      <c r="B295" s="566" t="s">
        <v>174</v>
      </c>
      <c r="C295" s="567"/>
      <c r="D295" s="567"/>
      <c r="E295" s="567"/>
      <c r="F295" s="567"/>
      <c r="G295" s="568"/>
      <c r="H295" s="215" t="str">
        <f>IF($D$5="Program Budget",ROUND('Demo and Services'!GX9*AJ9,0),IF(AND($D$5="Staff Salary",$D$7="Total"),ROUND(SUM('Demo and Services'!GX9:GX20)*AJ30,0),IF(AND($D$5="Staff Salary",$D$7="Individual"),ROUND(SUM(IF(AJ18="",0,AJ18*'Demo and Services'!GX9),IF(AJ19="",0,AJ19*'Demo and Services'!GX10),IF(AJ20="",0,AJ20*'Demo and Services'!GX11),IF(AJ21="",0,AJ21*'Demo and Services'!GX12),IF(AJ22="",0,AJ22*'Demo and Services'!GX13),IF(AJ23="",0,AJ23*'Demo and Services'!GX14),IF(AJ24="",0,AJ24*'Demo and Services'!GX15),IF(AJ25="",0,AJ25*'Demo and Services'!GX16),IF(AJ26="",0,AJ26*'Demo and Services'!GX17),IF(AJ27="",0,AJ27*'Demo and Services'!GX18),IF(AJ28="",0,AJ28*'Demo and Services'!GX19),IF(AJ29="",0,AJ29*'Demo and Services'!GX20)),0),"")))</f>
        <v/>
      </c>
      <c r="I295" s="157"/>
      <c r="J295" s="502" t="str">
        <f>IF($D$5="Program Budget",ROUND('Demo and Services'!GX21*AJ9,0),IF(AND($D$5="Staff Salary",$D$7="Total"),ROUND(SUM('Demo and Services'!GX21:GX32)*AJ30,0),IF(AND($D$5="Staff Salary",$D$7="Individual"),ROUND(SUM(IF(AJ18="",0,AJ18*'Demo and Services'!GX21),IF(AJ19="",0,AJ19*'Demo and Services'!GX22),IF(AJ20="",0,AJ20*'Demo and Services'!GX23),IF(AJ21="",0,AJ21*'Demo and Services'!GX24),IF(AJ22="",0,AJ22*'Demo and Services'!GX25),IF(AJ23="",0,AJ23*'Demo and Services'!GX26),IF(AJ24="",0,AJ24*'Demo and Services'!GX27),IF(AJ25="",0,AJ25*'Demo and Services'!GX28),IF(AJ26="",0,AJ26*'Demo and Services'!GX29),IF(AJ27="",0,AJ27*'Demo and Services'!GX30),IF(AJ28="",0,AJ28*'Demo and Services'!GX31),IF(AJ29="",0,AJ29*'Demo and Services'!GX32)),0),"")))</f>
        <v/>
      </c>
      <c r="K295" s="502"/>
      <c r="L295" s="157"/>
      <c r="M295" s="502" t="str">
        <f>IF($D$5="Program Budget",ROUND('Demo and Services'!GX33*AJ9,0),IF(AND($D$5="Staff Salary",$D$7="Total"),ROUND(SUM('Demo and Services'!GX33:GX44)*AJ30,0),IF(AND($D$5="Staff Salary",$D$7="Individual"),ROUND(SUM(IF(AJ18="",0,AJ18*'Demo and Services'!GX33),IF(AJ19="",0,AJ19*'Demo and Services'!GX34),IF(AJ20="",0,AJ20*'Demo and Services'!GX35),IF(AJ21="",0,AJ21*'Demo and Services'!GX36),IF(AJ22="",0,AJ22*'Demo and Services'!GX37),IF(AJ23="",0,AJ23*'Demo and Services'!GX38),IF(AJ24="",0,AJ24*'Demo and Services'!GX39),IF(AJ25="",0,AJ25*'Demo and Services'!GX40),IF(AJ26="",0,AJ26*'Demo and Services'!GX41),IF(AJ27="",0,AJ27*'Demo and Services'!GX42),IF(AJ28="",0,AJ28*'Demo and Services'!GX43),IF(AJ29="",0,AJ29*'Demo and Services'!GX44)),0),"")))</f>
        <v/>
      </c>
      <c r="N295" s="502"/>
      <c r="O295" s="157"/>
      <c r="P295" s="502" t="str">
        <f>IF($D$5="Program Budget",ROUND('Demo and Services'!GX45*AJ9,0),IF(AND($D$5="Staff Salary",$D$7="Total"),ROUND(SUM('Demo and Services'!GX45:GX56)*AJ30,0),IF(AND($D$5="Staff Salary",$D$7="Individual"),ROUND(SUM(IF(AJ18="",0,AJ18*'Demo and Services'!GX45),IF(AJ19="",0,AJ19*'Demo and Services'!GX46),IF(AJ20="",0,AJ20*'Demo and Services'!GX47),IF(AJ21="",0,AJ21*'Demo and Services'!GX48),IF(AJ22="",0,AJ22*'Demo and Services'!GX49),IF(AJ23="",0,AJ23*'Demo and Services'!GX50),IF(AJ24="",0,AJ24*'Demo and Services'!GX51),IF(AJ25="",0,AJ25*'Demo and Services'!GX52),IF(AJ26="",0,AJ26*'Demo and Services'!GX53),IF(AJ27="",0,AJ27*'Demo and Services'!GX54),IF(AJ28="",0,AJ28*'Demo and Services'!GX55),IF(AJ29="",0,AJ29*'Demo and Services'!GX56)),0),"")))</f>
        <v/>
      </c>
      <c r="Q295" s="502"/>
      <c r="R295" s="160"/>
      <c r="S295" s="495">
        <f>SUMIF('Demo and Services'!$A$9:$A$19,"Period 5 (October – December 2021)",'Demo and Services'!$GX$9:$GX$19)</f>
        <v>0</v>
      </c>
      <c r="T295" s="496"/>
      <c r="U295" s="160"/>
      <c r="V295" s="497">
        <f>SUMIF('Demo and Services'!$A$9:$A$19,"Period 6 (January – March 2022)",'Demo and Services'!$GX$9:$GX$19)</f>
        <v>0</v>
      </c>
      <c r="W295" s="497"/>
      <c r="X295" s="160"/>
      <c r="Y295" s="498">
        <f>SUMIF('Demo and Services'!$A$9:$A$19,"Period 7 (April – June 2022)",'Demo and Services'!$GX$9:$GX$19)</f>
        <v>0</v>
      </c>
      <c r="Z295" s="498"/>
      <c r="AA295" s="160"/>
      <c r="AB295" s="498">
        <f>SUMIF('Demo and Services'!$A$9:$A$19,"Period 8 (July – September 2022)",'Demo and Services'!$GX$9:$GX$19)</f>
        <v>0</v>
      </c>
      <c r="AC295" s="498"/>
      <c r="AD295" s="158"/>
      <c r="AE295" s="81"/>
      <c r="CI295"/>
      <c r="CJ295"/>
      <c r="CK295"/>
      <c r="CL295"/>
      <c r="CM295"/>
    </row>
    <row r="296" spans="1:91" s="2" customFormat="1" ht="56.5" customHeight="1" outlineLevel="1" x14ac:dyDescent="0.35">
      <c r="A296" s="68"/>
      <c r="B296" s="563" t="s">
        <v>175</v>
      </c>
      <c r="C296" s="564"/>
      <c r="D296" s="564"/>
      <c r="E296" s="564"/>
      <c r="F296" s="564"/>
      <c r="G296" s="565"/>
      <c r="H296" s="215" t="str">
        <f>IF($D$5="Program Budget",ROUND('Demo and Services'!GY9*AJ9,0),IF(AND($D$5="Staff Salary",$D$7="Total"),ROUND(SUM('Demo and Services'!GY9:GY20)*AJ30,0),IF(AND($D$5="Staff Salary",$D$7="Individual"),ROUND(SUM(IF(AJ18="",0,AJ18*'Demo and Services'!GY9),IF(AJ19="",0,AJ19*'Demo and Services'!GY10),IF(AJ20="",0,AJ20*'Demo and Services'!GY11),IF(AJ21="",0,AJ21*'Demo and Services'!GY12),IF(AJ22="",0,AJ22*'Demo and Services'!GY13),IF(AJ23="",0,AJ23*'Demo and Services'!GY14),IF(AJ24="",0,AJ24*'Demo and Services'!GY15),IF(AJ25="",0,AJ25*'Demo and Services'!GY16),IF(AJ26="",0,AJ26*'Demo and Services'!GY17),IF(AJ27="",0,AJ27*'Demo and Services'!GY18),IF(AJ28="",0,AJ28*'Demo and Services'!GY19),IF(AJ29="",0,AJ29*'Demo and Services'!GY20)),0),"")))</f>
        <v/>
      </c>
      <c r="I296" s="157"/>
      <c r="J296" s="502" t="str">
        <f>IF($D$5="Program Budget",ROUND('Demo and Services'!GY21*AJ9,0),IF(AND($D$5="Staff Salary",$D$7="Total"),ROUND(SUM('Demo and Services'!GY21:GY32)*AJ30,0),IF(AND($D$5="Staff Salary",$D$7="Individual"),ROUND(SUM(IF(AJ18="",0,AJ18*'Demo and Services'!GY21),IF(AJ19="",0,AJ19*'Demo and Services'!GY22),IF(AJ20="",0,AJ20*'Demo and Services'!GY23),IF(AJ21="",0,AJ21*'Demo and Services'!GY24),IF(AJ22="",0,AJ22*'Demo and Services'!GY25),IF(AJ23="",0,AJ23*'Demo and Services'!GY26),IF(AJ24="",0,AJ24*'Demo and Services'!GY27),IF(AJ25="",0,AJ25*'Demo and Services'!GY28),IF(AJ26="",0,AJ26*'Demo and Services'!GY29),IF(AJ27="",0,AJ27*'Demo and Services'!GY30),IF(AJ28="",0,AJ28*'Demo and Services'!GY31),IF(AJ29="",0,AJ29*'Demo and Services'!GY32)),0),"")))</f>
        <v/>
      </c>
      <c r="K296" s="502"/>
      <c r="L296" s="157"/>
      <c r="M296" s="502" t="str">
        <f>IF($D$5="Program Budget",ROUND('Demo and Services'!GY33*AJ9,0),IF(AND($D$5="Staff Salary",$D$7="Total"),ROUND(SUM('Demo and Services'!GY33:GY44)*AJ30,0),IF(AND($D$5="Staff Salary",$D$7="Individual"),ROUND(SUM(IF(AJ18="",0,AJ18*'Demo and Services'!GY33),IF(AJ19="",0,AJ19*'Demo and Services'!GY34),IF(AJ20="",0,AJ20*'Demo and Services'!GY35),IF(AJ21="",0,AJ21*'Demo and Services'!GY36),IF(AJ22="",0,AJ22*'Demo and Services'!GY37),IF(AJ23="",0,AJ23*'Demo and Services'!GY38),IF(AJ24="",0,AJ24*'Demo and Services'!GY39),IF(AJ25="",0,AJ25*'Demo and Services'!GY40),IF(AJ26="",0,AJ26*'Demo and Services'!GY41),IF(AJ27="",0,AJ27*'Demo and Services'!GY42),IF(AJ28="",0,AJ28*'Demo and Services'!GY43),IF(AJ29="",0,AJ29*'Demo and Services'!GY44)),0),"")))</f>
        <v/>
      </c>
      <c r="N296" s="502"/>
      <c r="O296" s="157"/>
      <c r="P296" s="502" t="str">
        <f>IF($D$5="Program Budget",ROUND('Demo and Services'!GY45*AJ9,0),IF(AND($D$5="Staff Salary",$D$7="Total"),ROUND(SUM('Demo and Services'!GY45:GY56)*AJ30,0),IF(AND($D$5="Staff Salary",$D$7="Individual"),ROUND(SUM(IF(AJ18="",0,AJ18*'Demo and Services'!GY45),IF(AJ19="",0,AJ19*'Demo and Services'!GY46),IF(AJ20="",0,AJ20*'Demo and Services'!GY47),IF(AJ21="",0,AJ21*'Demo and Services'!GY48),IF(AJ22="",0,AJ22*'Demo and Services'!GY49),IF(AJ23="",0,AJ23*'Demo and Services'!GY50),IF(AJ24="",0,AJ24*'Demo and Services'!GY51),IF(AJ25="",0,AJ25*'Demo and Services'!GY52),IF(AJ26="",0,AJ26*'Demo and Services'!GY53),IF(AJ27="",0,AJ27*'Demo and Services'!GY54),IF(AJ28="",0,AJ28*'Demo and Services'!GY55),IF(AJ29="",0,AJ29*'Demo and Services'!GY56)),0),"")))</f>
        <v/>
      </c>
      <c r="Q296" s="502"/>
      <c r="R296" s="160"/>
      <c r="S296" s="495">
        <f>SUMIF('Demo and Services'!$A$9:$A$19,"Period 5 (October – December 2021)",'Demo and Services'!$GY$9:$GY$19)</f>
        <v>0</v>
      </c>
      <c r="T296" s="496"/>
      <c r="U296" s="160"/>
      <c r="V296" s="497">
        <f>SUMIF('Demo and Services'!$A$9:$A$19,"Period 6 (January – March 2022)",'Demo and Services'!$GY$9:$GY$19)</f>
        <v>0</v>
      </c>
      <c r="W296" s="497"/>
      <c r="X296" s="160"/>
      <c r="Y296" s="498">
        <f>SUMIF('Demo and Services'!$A$9:$A$19,"Period 7 (April – June 2022)",'Demo and Services'!$GY$9:$GY$19)</f>
        <v>0</v>
      </c>
      <c r="Z296" s="498"/>
      <c r="AA296" s="160"/>
      <c r="AB296" s="498">
        <f>SUMIF('Demo and Services'!$A$9:$A$19,"Period 8 (July – September 2022)",'Demo and Services'!$GY$9:$GY$19)</f>
        <v>0</v>
      </c>
      <c r="AC296" s="498"/>
      <c r="AD296" s="158"/>
      <c r="AE296" s="81"/>
      <c r="CI296"/>
      <c r="CJ296"/>
      <c r="CK296"/>
      <c r="CL296"/>
      <c r="CM296"/>
    </row>
    <row r="297" spans="1:91" s="2" customFormat="1" x14ac:dyDescent="0.35">
      <c r="A297" s="68"/>
      <c r="B297" s="560" t="s">
        <v>176</v>
      </c>
      <c r="C297" s="561"/>
      <c r="D297" s="561"/>
      <c r="E297" s="561"/>
      <c r="F297" s="561"/>
      <c r="G297" s="562"/>
      <c r="H297" s="541"/>
      <c r="I297" s="541"/>
      <c r="J297" s="225"/>
      <c r="K297" s="536"/>
      <c r="L297" s="537"/>
      <c r="M297" s="225"/>
      <c r="N297" s="536"/>
      <c r="O297" s="537"/>
      <c r="P297" s="226"/>
      <c r="Q297" s="536"/>
      <c r="R297" s="537"/>
      <c r="S297" s="226"/>
      <c r="T297" s="536"/>
      <c r="U297" s="537"/>
      <c r="V297" s="227"/>
      <c r="W297" s="536"/>
      <c r="X297" s="537"/>
      <c r="Y297" s="225"/>
      <c r="Z297" s="536"/>
      <c r="AA297" s="537"/>
      <c r="AB297" s="226"/>
      <c r="AC297" s="536"/>
      <c r="AD297" s="538"/>
      <c r="AE297" s="81"/>
      <c r="CI297"/>
      <c r="CJ297"/>
      <c r="CK297"/>
      <c r="CL297"/>
      <c r="CM297"/>
    </row>
    <row r="298" spans="1:91" s="2" customFormat="1" outlineLevel="1" x14ac:dyDescent="0.35">
      <c r="A298" s="68"/>
      <c r="B298" s="418" t="s">
        <v>95</v>
      </c>
      <c r="C298" s="419"/>
      <c r="D298" s="419"/>
      <c r="E298" s="419"/>
      <c r="F298" s="419"/>
      <c r="G298" s="420"/>
      <c r="H298" s="502" t="str">
        <f>IF($D$5="Program Budget",ROUND('Demo and Services'!GZ9*AJ9,0),IF(AND($D$5="Staff Salary",$D$7="Total"),ROUND(SUM('Demo and Services'!GZ9:GZ20)*AJ30,0),IF(AND($D$5="Staff Salary",$D$7="Individual"),ROUND(SUM(IF(AJ18="",0,AJ18*'Demo and Services'!GZ9),IF(AJ19="",0,AJ19*'Demo and Services'!GZ10),IF(AJ20="",0,AJ20*'Demo and Services'!GZ11),IF(AJ21="",0,AJ21*'Demo and Services'!GZ12),IF(AJ22="",0,AJ22*'Demo and Services'!GZ13),IF(AJ23="",0,AJ23*'Demo and Services'!GZ14),IF(AJ24="",0,AJ24*'Demo and Services'!GZ15),IF(AJ25="",0,AJ25*'Demo and Services'!GZ16),IF(AJ26="",0,AJ26*'Demo and Services'!GZ17),IF(AJ27="",0,AJ27*'Demo and Services'!GZ18),IF(AJ28="",0,AJ28*'Demo and Services'!GZ19),IF(AJ29="",0,AJ29*'Demo and Services'!GZ20)),0),"")))</f>
        <v/>
      </c>
      <c r="I298" s="502"/>
      <c r="J298" s="502" t="str">
        <f>IF($D$5="Program Budget",ROUND('Demo and Services'!GZ21*AJ9,0),IF(AND($D$5="Staff Salary",$D$7="Total"),ROUND(SUM('Demo and Services'!GZ21:GZ32)*AJ30,0),IF(AND($D$5="Staff Salary",$D$7="Individual"),ROUND(SUM(IF(AJ18="",0,AJ18*'Demo and Services'!GZ21),IF(AJ19="",0,AJ19*'Demo and Services'!GZ22),IF(AJ20="",0,AJ20*'Demo and Services'!GZ23),IF(AJ21="",0,AJ21*'Demo and Services'!GZ24),IF(AJ22="",0,AJ22*'Demo and Services'!GZ25),IF(AJ23="",0,AJ23*'Demo and Services'!GZ26),IF(AJ24="",0,AJ24*'Demo and Services'!GZ27),IF(AJ25="",0,AJ25*'Demo and Services'!GZ28),IF(AJ26="",0,AJ26*'Demo and Services'!GZ29),IF(AJ27="",0,AJ27*'Demo and Services'!GZ30),IF(AJ28="",0,AJ28*'Demo and Services'!GZ31),IF(AJ29="",0,AJ29*'Demo and Services'!GZ32)),0),"")))</f>
        <v/>
      </c>
      <c r="K298" s="502"/>
      <c r="L298" s="502"/>
      <c r="M298" s="502" t="str">
        <f>IF($D$5="Program Budget",ROUND('Demo and Services'!GZ33*AJ9,0),IF(AND($D$5="Staff Salary",$D$7="Total"),ROUND(SUM('Demo and Services'!GZ33:GZ44)*AJ30,0),IF(AND($D$5="Staff Salary",$D$7="Individual"),ROUND(SUM(IF(AJ18="",0,AJ18*'Demo and Services'!GZ33),IF(AJ19="",0,AJ19*'Demo and Services'!GZ34),IF(AJ20="",0,AJ20*'Demo and Services'!GZ35),IF(AJ21="",0,AJ21*'Demo and Services'!GZ36),IF(AJ22="",0,AJ22*'Demo and Services'!GZ37),IF(AJ23="",0,AJ23*'Demo and Services'!GZ38),IF(AJ24="",0,AJ24*'Demo and Services'!GZ39),IF(AJ25="",0,AJ25*'Demo and Services'!GZ40),IF(AJ26="",0,AJ26*'Demo and Services'!GZ41),IF(AJ27="",0,AJ27*'Demo and Services'!GZ42),IF(AJ28="",0,AJ28*'Demo and Services'!GZ43),IF(AJ29="",0,AJ29*'Demo and Services'!GZ44)),0),"")))</f>
        <v/>
      </c>
      <c r="N298" s="502"/>
      <c r="O298" s="502"/>
      <c r="P298" s="502" t="str">
        <f>IF($D$5="Program Budget",ROUND('Demo and Services'!GZ45*AJ9,0),IF(AND($D$5="Staff Salary",$D$7="Total"),ROUND(SUM('Demo and Services'!GZ45:GZ56)*AJ30,0),IF(AND($D$5="Staff Salary",$D$7="Individual"),ROUND(SUM(IF(AJ18="",0,AJ18*'Demo and Services'!GZ45),IF(AJ19="",0,AJ19*'Demo and Services'!GZ46),IF(AJ20="",0,AJ20*'Demo and Services'!GZ47),IF(AJ21="",0,AJ21*'Demo and Services'!GZ48),IF(AJ22="",0,AJ22*'Demo and Services'!GZ49),IF(AJ23="",0,AJ23*'Demo and Services'!GZ50),IF(AJ24="",0,AJ24*'Demo and Services'!GZ51),IF(AJ25="",0,AJ25*'Demo and Services'!GZ52),IF(AJ26="",0,AJ26*'Demo and Services'!GZ53),IF(AJ27="",0,AJ27*'Demo and Services'!GZ54),IF(AJ28="",0,AJ28*'Demo and Services'!GZ55),IF(AJ29="",0,AJ29*'Demo and Services'!GZ56)),0),"")))</f>
        <v/>
      </c>
      <c r="Q298" s="502"/>
      <c r="R298" s="539"/>
      <c r="S298" s="495">
        <f>COUNTIFS('Demo and Services'!$A$9:$A$19,"Period 5 (October – December 2021)",'Demo and Services'!$GZ$9:$GZ$19,"yes")</f>
        <v>0</v>
      </c>
      <c r="T298" s="496"/>
      <c r="U298" s="496"/>
      <c r="V298" s="497">
        <f>COUNTIFS('Demo and Services'!$A$9:$A$19,"Period 6 (January – March 2022)",'Demo and Services'!$GZ$9:$GZ$19,"yes")</f>
        <v>0</v>
      </c>
      <c r="W298" s="497"/>
      <c r="X298" s="497"/>
      <c r="Y298" s="498">
        <f>COUNTIFS('Demo and Services'!$A$9:$A$19,"Period 7 (April – June 2022)",'Demo and Services'!$GZ$9:$GZ$19,"yes")</f>
        <v>0</v>
      </c>
      <c r="Z298" s="498"/>
      <c r="AA298" s="498"/>
      <c r="AB298" s="498">
        <f>COUNTIFS('Demo and Services'!$A$9:$A$19,"Period 8 (July – September 2022)",'Demo and Services'!$GZ$9:$GZ$19,"yes")</f>
        <v>0</v>
      </c>
      <c r="AC298" s="498"/>
      <c r="AD298" s="535"/>
      <c r="AE298" s="81"/>
      <c r="CI298"/>
      <c r="CJ298"/>
      <c r="CK298"/>
      <c r="CL298"/>
      <c r="CM298"/>
    </row>
    <row r="299" spans="1:91" s="2" customFormat="1" outlineLevel="1" x14ac:dyDescent="0.35">
      <c r="A299" s="68"/>
      <c r="B299" s="418" t="s">
        <v>152</v>
      </c>
      <c r="C299" s="419"/>
      <c r="D299" s="419"/>
      <c r="E299" s="419"/>
      <c r="F299" s="419"/>
      <c r="G299" s="420"/>
      <c r="H299" s="209"/>
      <c r="I299" s="228">
        <f>SUM(H300:H302)</f>
        <v>0</v>
      </c>
      <c r="J299" s="229"/>
      <c r="K299" s="156"/>
      <c r="L299" s="228">
        <f>SUM(J300:J302)</f>
        <v>0</v>
      </c>
      <c r="M299" s="230"/>
      <c r="N299" s="230"/>
      <c r="O299" s="228">
        <f>SUM(M300:M302)</f>
        <v>0</v>
      </c>
      <c r="P299" s="229"/>
      <c r="Q299" s="156"/>
      <c r="R299" s="228">
        <f>SUM(P300:P302)</f>
        <v>0</v>
      </c>
      <c r="S299" s="162"/>
      <c r="T299" s="162"/>
      <c r="U299" s="220">
        <f>SUM(S300:S302)</f>
        <v>0</v>
      </c>
      <c r="V299" s="162"/>
      <c r="W299" s="162"/>
      <c r="X299" s="220">
        <f>SUM(V300:V302)</f>
        <v>0</v>
      </c>
      <c r="Y299" s="162"/>
      <c r="Z299" s="162"/>
      <c r="AA299" s="220">
        <f>SUM(Y300:Y302)</f>
        <v>0</v>
      </c>
      <c r="AB299" s="162"/>
      <c r="AC299" s="162"/>
      <c r="AD299" s="221">
        <f>SUM(AB300:AB302)</f>
        <v>0</v>
      </c>
      <c r="AE299" s="81"/>
      <c r="CI299"/>
      <c r="CJ299"/>
      <c r="CK299"/>
      <c r="CL299"/>
      <c r="CM299"/>
    </row>
    <row r="300" spans="1:91" s="2" customFormat="1" outlineLevel="1" x14ac:dyDescent="0.35">
      <c r="A300" s="68"/>
      <c r="B300" s="569" t="s">
        <v>177</v>
      </c>
      <c r="C300" s="570"/>
      <c r="D300" s="570"/>
      <c r="E300" s="570"/>
      <c r="F300" s="570"/>
      <c r="G300" s="571"/>
      <c r="H300" s="215" t="str">
        <f>IF($D$5="Program Budget",ROUND('Demo and Services'!HA9*AJ9,0),IF(AND($D$5="Staff Salary",$D$7="Total"),ROUND(SUM('Demo and Services'!HA9:HA20)*AJ30,0),IF(AND($D$5="Staff Salary",$D$7="Individual"),ROUND(SUM(IF(AJ18="",0,AJ18*'Demo and Services'!HA9),IF(AJ19="",0,AJ19*'Demo and Services'!HA10),IF(AJ20="",0,AJ20*'Demo and Services'!HA11),IF(AJ21="",0,AJ21*'Demo and Services'!HA12),IF(AJ22="",0,AJ22*'Demo and Services'!HA13),IF(AJ23="",0,AJ23*'Demo and Services'!HA14),IF(AJ24="",0,AJ24*'Demo and Services'!HA15),IF(AJ25="",0,AJ25*'Demo and Services'!HA16),IF(AJ26="",0,AJ26*'Demo and Services'!HA17),IF(AJ27="",0,AJ27*'Demo and Services'!HA18),IF(AJ28="",0,AJ28*'Demo and Services'!HA19),IF(AJ29="",0,AJ29*'Demo and Services'!HA20)),0),"")))</f>
        <v/>
      </c>
      <c r="I300" s="157"/>
      <c r="J300" s="502" t="str">
        <f>IF($D$5="Program Budget",ROUND('Demo and Services'!HA21*AJ9,0),IF(AND($D$5="Staff Salary",$D$7="Total"),ROUND(SUM('Demo and Services'!HA21:HA32)*AJ30,0),IF(AND($D$5="Staff Salary",$D$7="Individual"),ROUND(SUM(IF(AJ18="",0,AJ18*'Demo and Services'!HA21),IF(AJ19="",0,AJ19*'Demo and Services'!HA22),IF(AJ20="",0,AJ20*'Demo and Services'!HA23),IF(AJ21="",0,AJ21*'Demo and Services'!HA24),IF(AJ22="",0,AJ22*'Demo and Services'!HA25),IF(AJ23="",0,AJ23*'Demo and Services'!HA26),IF(AJ24="",0,AJ24*'Demo and Services'!HA27),IF(AJ25="",0,AJ25*'Demo and Services'!HA28),IF(AJ26="",0,AJ26*'Demo and Services'!HA29),IF(AJ27="",0,AJ27*'Demo and Services'!HA30),IF(AJ28="",0,AJ28*'Demo and Services'!HA31),IF(AJ29="",0,AJ29*'Demo and Services'!HA32)),0),"")))</f>
        <v/>
      </c>
      <c r="K300" s="502"/>
      <c r="L300" s="157"/>
      <c r="M300" s="502" t="str">
        <f>IF($D$5="Program Budget",ROUND('Demo and Services'!HA33*AJ9,0),IF(AND($D$5="Staff Salary",$D$7="Total"),ROUND(SUM('Demo and Services'!HA33:HA44)*AJ30,0),IF(AND($D$5="Staff Salary",$D$7="Individual"),ROUND(SUM(IF(AJ18="",0,AJ18*'Demo and Services'!HA33),IF(AJ19="",0,AJ19*'Demo and Services'!HA34),IF(AJ20="",0,AJ20*'Demo and Services'!HA35),IF(AJ21="",0,AJ21*'Demo and Services'!HA36),IF(AJ22="",0,AJ22*'Demo and Services'!HA37),IF(AJ23="",0,AJ23*'Demo and Services'!HA38),IF(AJ24="",0,AJ24*'Demo and Services'!HA39),IF(AJ25="",0,AJ25*'Demo and Services'!HA40),IF(AJ26="",0,AJ26*'Demo and Services'!HA41),IF(AJ27="",0,AJ27*'Demo and Services'!HA42),IF(AJ28="",0,AJ28*'Demo and Services'!HA43),IF(AJ29="",0,AJ29*'Demo and Services'!HA44)),0),"")))</f>
        <v/>
      </c>
      <c r="N300" s="502"/>
      <c r="O300" s="157"/>
      <c r="P300" s="502" t="str">
        <f>IF($D$5="Program Budget",ROUND('Demo and Services'!HA45*AJ9,0),IF(AND($D$5="Staff Salary",$D$7="Total"),ROUND(SUM('Demo and Services'!HA45:HA56)*AJ30,0),IF(AND($D$5="Staff Salary",$D$7="Individual"),ROUND(SUM(IF(AJ18="",0,AJ18*'Demo and Services'!HA45),IF(AJ19="",0,AJ19*'Demo and Services'!HA46),IF(AJ20="",0,AJ20*'Demo and Services'!HA47),IF(AJ21="",0,AJ21*'Demo and Services'!HA48),IF(AJ22="",0,AJ22*'Demo and Services'!HA49),IF(AJ23="",0,AJ23*'Demo and Services'!HA50),IF(AJ24="",0,AJ24*'Demo and Services'!HA51),IF(AJ25="",0,AJ25*'Demo and Services'!HA52),IF(AJ26="",0,AJ26*'Demo and Services'!HA53),IF(AJ27="",0,AJ27*'Demo and Services'!HA54),IF(AJ28="",0,AJ28*'Demo and Services'!HA55),IF(AJ29="",0,AJ29*'Demo and Services'!HA56)),0),"")))</f>
        <v/>
      </c>
      <c r="Q300" s="502"/>
      <c r="R300" s="160"/>
      <c r="S300" s="495">
        <f>SUMIF('Demo and Services'!$A$9:$A$19,"Period 5 (October – December 2021)",'Demo and Services'!$HA$9:$HA$19)</f>
        <v>0</v>
      </c>
      <c r="T300" s="496"/>
      <c r="U300" s="160"/>
      <c r="V300" s="497">
        <f>SUMIF('Demo and Services'!$A$9:$A$19,"Period 6 (January – March 2022)",'Demo and Services'!$HA$9:$HA$19)</f>
        <v>0</v>
      </c>
      <c r="W300" s="497"/>
      <c r="X300" s="160"/>
      <c r="Y300" s="498">
        <f>SUMIF('Demo and Services'!$A$9:$A$19,"Period 7 (April – June 2022)",'Demo and Services'!$HA$9:$HA$19)</f>
        <v>0</v>
      </c>
      <c r="Z300" s="498"/>
      <c r="AA300" s="160"/>
      <c r="AB300" s="498">
        <f>SUMIF('Demo and Services'!$A$9:$A$19,"Period 8 (July – September 2022)",'Demo and Services'!$HA$9:$HA$19)</f>
        <v>0</v>
      </c>
      <c r="AC300" s="498"/>
      <c r="AD300" s="158"/>
      <c r="AE300" s="81"/>
      <c r="CI300"/>
      <c r="CJ300"/>
      <c r="CK300"/>
      <c r="CL300"/>
      <c r="CM300"/>
    </row>
    <row r="301" spans="1:91" s="2" customFormat="1" ht="14.5" customHeight="1" outlineLevel="1" x14ac:dyDescent="0.35">
      <c r="A301" s="68"/>
      <c r="B301" s="566" t="s">
        <v>178</v>
      </c>
      <c r="C301" s="567"/>
      <c r="D301" s="567"/>
      <c r="E301" s="567"/>
      <c r="F301" s="567"/>
      <c r="G301" s="568"/>
      <c r="H301" s="215" t="str">
        <f>IF($D$5="Program Budget",ROUND('Demo and Services'!HB9*AJ9,0),IF(AND($D$5="Staff Salary",$D$7="Total"),ROUND(SUM('Demo and Services'!HB9:HB20)*AJ30,0),IF(AND($D$5="Staff Salary",$D$7="Individual"),ROUND(SUM(IF(AJ18="",0,AJ18*'Demo and Services'!HB9),IF(AJ19="",0,AJ19*'Demo and Services'!HB10),IF(AJ20="",0,AJ20*'Demo and Services'!HB11),IF(AJ21="",0,AJ21*'Demo and Services'!HB12),IF(AJ22="",0,AJ22*'Demo and Services'!HB13),IF(AJ23="",0,AJ23*'Demo and Services'!HB14),IF(AJ24="",0,AJ24*'Demo and Services'!HB15),IF(AJ25="",0,AJ25*'Demo and Services'!HB16),IF(AJ26="",0,AJ26*'Demo and Services'!HB17),IF(AJ27="",0,AJ27*'Demo and Services'!HB18),IF(AJ28="",0,AJ28*'Demo and Services'!HB19),IF(AJ29="",0,AJ29*'Demo and Services'!HB20)),0),"")))</f>
        <v/>
      </c>
      <c r="I301" s="157"/>
      <c r="J301" s="502" t="str">
        <f>IF($D$5="Program Budget",ROUND('Demo and Services'!HB21*AJ9,0),IF(AND($D$5="Staff Salary",$D$7="Total"),ROUND(SUM('Demo and Services'!HB21:HB32)*AJ30,0),IF(AND($D$5="Staff Salary",$D$7="Individual"),ROUND(SUM(IF(AJ18="",0,AJ18*'Demo and Services'!HB21),IF(AJ19="",0,AJ19*'Demo and Services'!HB22),IF(AJ20="",0,AJ20*'Demo and Services'!HB23),IF(AJ21="",0,AJ21*'Demo and Services'!HB24),IF(AJ22="",0,AJ22*'Demo and Services'!HB25),IF(AJ23="",0,AJ23*'Demo and Services'!HB26),IF(AJ24="",0,AJ24*'Demo and Services'!HB27),IF(AJ25="",0,AJ25*'Demo and Services'!HB28),IF(AJ26="",0,AJ26*'Demo and Services'!HB29),IF(AJ27="",0,AJ27*'Demo and Services'!HB30),IF(AJ28="",0,AJ28*'Demo and Services'!HB31),IF(AJ29="",0,AJ29*'Demo and Services'!HB32)),0),"")))</f>
        <v/>
      </c>
      <c r="K301" s="502"/>
      <c r="L301" s="157"/>
      <c r="M301" s="502" t="str">
        <f>IF($D$5="Program Budget",ROUND('Demo and Services'!HB33*AJ9,0),IF(AND($D$5="Staff Salary",$D$7="Total"),ROUND(SUM('Demo and Services'!HB33:HB44)*AJ30,0),IF(AND($D$5="Staff Salary",$D$7="Individual"),ROUND(SUM(IF(AJ18="",0,AJ18*'Demo and Services'!HB33),IF(AJ19="",0,AJ19*'Demo and Services'!HB34),IF(AJ20="",0,AJ20*'Demo and Services'!HB35),IF(AJ21="",0,AJ21*'Demo and Services'!HB36),IF(AJ22="",0,AJ22*'Demo and Services'!HB37),IF(AJ23="",0,AJ23*'Demo and Services'!HB38),IF(AJ24="",0,AJ24*'Demo and Services'!HB39),IF(AJ25="",0,AJ25*'Demo and Services'!HB40),IF(AJ26="",0,AJ26*'Demo and Services'!HB41),IF(AJ27="",0,AJ27*'Demo and Services'!HB42),IF(AJ28="",0,AJ28*'Demo and Services'!HB43),IF(AJ29="",0,AJ29*'Demo and Services'!HB44)),0),"")))</f>
        <v/>
      </c>
      <c r="N301" s="502"/>
      <c r="O301" s="157"/>
      <c r="P301" s="502" t="str">
        <f>IF($D$5="Program Budget",ROUND('Demo and Services'!HB45*AJ9,0),IF(AND($D$5="Staff Salary",$D$7="Total"),ROUND(SUM('Demo and Services'!HB45:HB56)*AJ30,0),IF(AND($D$5="Staff Salary",$D$7="Individual"),ROUND(SUM(IF(AJ18="",0,AJ18*'Demo and Services'!HB45),IF(AJ19="",0,AJ19*'Demo and Services'!HB46),IF(AJ20="",0,AJ20*'Demo and Services'!HB47),IF(AJ21="",0,AJ21*'Demo and Services'!HB48),IF(AJ22="",0,AJ22*'Demo and Services'!HB49),IF(AJ23="",0,AJ23*'Demo and Services'!HB50),IF(AJ24="",0,AJ24*'Demo and Services'!HB51),IF(AJ25="",0,AJ25*'Demo and Services'!HB52),IF(AJ26="",0,AJ26*'Demo and Services'!HB53),IF(AJ27="",0,AJ27*'Demo and Services'!HB54),IF(AJ28="",0,AJ28*'Demo and Services'!HB55),IF(AJ29="",0,AJ29*'Demo and Services'!HB56)),0),"")))</f>
        <v/>
      </c>
      <c r="Q301" s="502"/>
      <c r="R301" s="160"/>
      <c r="S301" s="495">
        <f>SUMIF('Demo and Services'!$A$9:$A$19,"Period 5 (October – December 2021)",'Demo and Services'!$HB$9:$HB$19)</f>
        <v>0</v>
      </c>
      <c r="T301" s="496"/>
      <c r="U301" s="160"/>
      <c r="V301" s="497">
        <f>SUMIF('Demo and Services'!$A$9:$A$19,"Period 6 (January – March 2022)",'Demo and Services'!$HB$9:$HB$19)</f>
        <v>0</v>
      </c>
      <c r="W301" s="497"/>
      <c r="X301" s="160"/>
      <c r="Y301" s="498">
        <f>SUMIF('Demo and Services'!$A$9:$A$19,"Period 7 (April – June 2022)",'Demo and Services'!$HB$9:$HB$19)</f>
        <v>0</v>
      </c>
      <c r="Z301" s="498"/>
      <c r="AA301" s="160"/>
      <c r="AB301" s="498">
        <f>SUMIF('Demo and Services'!$A$9:$A$19,"Period 8 (July – September 2022)",'Demo and Services'!$HB$9:$HB$19)</f>
        <v>0</v>
      </c>
      <c r="AC301" s="498"/>
      <c r="AD301" s="158"/>
      <c r="AE301" s="81"/>
      <c r="CI301"/>
      <c r="CJ301"/>
      <c r="CK301"/>
      <c r="CL301"/>
      <c r="CM301"/>
    </row>
    <row r="302" spans="1:91" s="2" customFormat="1" ht="14.5" customHeight="1" outlineLevel="1" x14ac:dyDescent="0.35">
      <c r="A302" s="68"/>
      <c r="B302" s="563" t="s">
        <v>179</v>
      </c>
      <c r="C302" s="564"/>
      <c r="D302" s="564"/>
      <c r="E302" s="564"/>
      <c r="F302" s="564"/>
      <c r="G302" s="565"/>
      <c r="H302" s="215" t="str">
        <f>IF($D$5="Program Budget",ROUND('Demo and Services'!HC9*AJ9,0),IF(AND($D$5="Staff Salary",$D$7="Total"),ROUND(SUM('Demo and Services'!HC9:HC20)*AJ30,0),IF(AND($D$5="Staff Salary",$D$7="Individual"),ROUND(SUM(IF(AJ18="",0,AJ18*'Demo and Services'!HC9),IF(AJ19="",0,AJ19*'Demo and Services'!HC10),IF(AJ20="",0,AJ20*'Demo and Services'!HC11),IF(AJ21="",0,AJ21*'Demo and Services'!HC12),IF(AJ22="",0,AJ22*'Demo and Services'!HC13),IF(AJ23="",0,AJ23*'Demo and Services'!HC14),IF(AJ24="",0,AJ24*'Demo and Services'!HC15),IF(AJ25="",0,AJ25*'Demo and Services'!HC16),IF(AJ26="",0,AJ26*'Demo and Services'!HC17),IF(AJ27="",0,AJ27*'Demo and Services'!HC18),IF(AJ28="",0,AJ28*'Demo and Services'!HC19),IF(AJ29="",0,AJ29*'Demo and Services'!HC20)),0),"")))</f>
        <v/>
      </c>
      <c r="I302" s="157"/>
      <c r="J302" s="502" t="str">
        <f>IF($D$5="Program Budget",ROUND('Demo and Services'!HC21*AJ9,0),IF(AND($D$5="Staff Salary",$D$7="Total"),ROUND(SUM('Demo and Services'!HC21:HC32)*AJ30,0),IF(AND($D$5="Staff Salary",$D$7="Individual"),ROUND(SUM(IF(AJ18="",0,AJ18*'Demo and Services'!HC21),IF(AJ19="",0,AJ19*'Demo and Services'!HC22),IF(AJ20="",0,AJ20*'Demo and Services'!HC23),IF(AJ21="",0,AJ21*'Demo and Services'!HC24),IF(AJ22="",0,AJ22*'Demo and Services'!HC25),IF(AJ23="",0,AJ23*'Demo and Services'!HC26),IF(AJ24="",0,AJ24*'Demo and Services'!HC27),IF(AJ25="",0,AJ25*'Demo and Services'!HC28),IF(AJ26="",0,AJ26*'Demo and Services'!HC29),IF(AJ27="",0,AJ27*'Demo and Services'!HC30),IF(AJ28="",0,AJ28*'Demo and Services'!HC31),IF(AJ29="",0,AJ29*'Demo and Services'!HC32)),0),"")))</f>
        <v/>
      </c>
      <c r="K302" s="502"/>
      <c r="L302" s="157"/>
      <c r="M302" s="502" t="str">
        <f>IF($D$5="Program Budget",ROUND('Demo and Services'!HC33*AJ9,0),IF(AND($D$5="Staff Salary",$D$7="Total"),ROUND(SUM('Demo and Services'!HC33:HC44)*AJ30,0),IF(AND($D$5="Staff Salary",$D$7="Individual"),ROUND(SUM(IF(AJ18="",0,AJ18*'Demo and Services'!HC33),IF(AJ19="",0,AJ19*'Demo and Services'!HC34),IF(AJ20="",0,AJ20*'Demo and Services'!HC35),IF(AJ21="",0,AJ21*'Demo and Services'!HC36),IF(AJ22="",0,AJ22*'Demo and Services'!HC37),IF(AJ23="",0,AJ23*'Demo and Services'!HC38),IF(AJ24="",0,AJ24*'Demo and Services'!HC39),IF(AJ25="",0,AJ25*'Demo and Services'!HC40),IF(AJ26="",0,AJ26*'Demo and Services'!HC41),IF(AJ27="",0,AJ27*'Demo and Services'!HC42),IF(AJ28="",0,AJ28*'Demo and Services'!HC43),IF(AJ29="",0,AJ29*'Demo and Services'!HC44)),0),"")))</f>
        <v/>
      </c>
      <c r="N302" s="502"/>
      <c r="O302" s="157"/>
      <c r="P302" s="502" t="str">
        <f>IF($D$5="Program Budget",ROUND('Demo and Services'!HC45*AJ9,0),IF(AND($D$5="Staff Salary",$D$7="Total"),ROUND(SUM('Demo and Services'!HC45:HC56)*AJ30,0),IF(AND($D$5="Staff Salary",$D$7="Individual"),ROUND(SUM(IF(AJ18="",0,AJ18*'Demo and Services'!HC45),IF(AJ19="",0,AJ19*'Demo and Services'!HC46),IF(AJ20="",0,AJ20*'Demo and Services'!HC47),IF(AJ21="",0,AJ21*'Demo and Services'!HC48),IF(AJ22="",0,AJ22*'Demo and Services'!HC49),IF(AJ23="",0,AJ23*'Demo and Services'!HC50),IF(AJ24="",0,AJ24*'Demo and Services'!HC51),IF(AJ25="",0,AJ25*'Demo and Services'!HC52),IF(AJ26="",0,AJ26*'Demo and Services'!HC53),IF(AJ27="",0,AJ27*'Demo and Services'!HC54),IF(AJ28="",0,AJ28*'Demo and Services'!HC55),IF(AJ29="",0,AJ29*'Demo and Services'!HC56)),0),"")))</f>
        <v/>
      </c>
      <c r="Q302" s="502"/>
      <c r="R302" s="160"/>
      <c r="S302" s="495">
        <f>SUMIF('Demo and Services'!$A$9:$A$19,"Period 5 (October – December 2021)",'Demo and Services'!$HC$9:$HC$19)</f>
        <v>0</v>
      </c>
      <c r="T302" s="496"/>
      <c r="U302" s="160"/>
      <c r="V302" s="497">
        <f>SUMIF('Demo and Services'!$A$9:$A$19,"Period 6 (January – March 2022)",'Demo and Services'!$HC$9:$HC$19)</f>
        <v>0</v>
      </c>
      <c r="W302" s="497"/>
      <c r="X302" s="160"/>
      <c r="Y302" s="498">
        <f>SUMIF('Demo and Services'!$A$9:$A$19,"Period 7 (April – June 2022)",'Demo and Services'!$HC$9:$HC$19)</f>
        <v>0</v>
      </c>
      <c r="Z302" s="498"/>
      <c r="AA302" s="160"/>
      <c r="AB302" s="498">
        <f>SUMIF('Demo and Services'!$A$9:$A$19,"Period 8 (July – September 2022)",'Demo and Services'!$HC$9:$HC$19)</f>
        <v>0</v>
      </c>
      <c r="AC302" s="498"/>
      <c r="AD302" s="158"/>
      <c r="AE302" s="81"/>
      <c r="CI302"/>
      <c r="CJ302"/>
      <c r="CK302"/>
      <c r="CL302"/>
      <c r="CM302"/>
    </row>
    <row r="303" spans="1:91" s="2" customFormat="1" x14ac:dyDescent="0.35">
      <c r="A303" s="68"/>
      <c r="B303" s="560" t="s">
        <v>180</v>
      </c>
      <c r="C303" s="561"/>
      <c r="D303" s="561"/>
      <c r="E303" s="561"/>
      <c r="F303" s="561"/>
      <c r="G303" s="562"/>
      <c r="H303" s="541"/>
      <c r="I303" s="541"/>
      <c r="J303" s="225"/>
      <c r="K303" s="536"/>
      <c r="L303" s="537"/>
      <c r="M303" s="225"/>
      <c r="N303" s="536"/>
      <c r="O303" s="537"/>
      <c r="P303" s="226"/>
      <c r="Q303" s="536"/>
      <c r="R303" s="537"/>
      <c r="S303" s="226"/>
      <c r="T303" s="536"/>
      <c r="U303" s="537"/>
      <c r="V303" s="227"/>
      <c r="W303" s="536"/>
      <c r="X303" s="537"/>
      <c r="Y303" s="225"/>
      <c r="Z303" s="536"/>
      <c r="AA303" s="537"/>
      <c r="AB303" s="226"/>
      <c r="AC303" s="536"/>
      <c r="AD303" s="538"/>
      <c r="AE303" s="81"/>
      <c r="CI303"/>
      <c r="CJ303"/>
      <c r="CK303"/>
      <c r="CL303"/>
      <c r="CM303"/>
    </row>
    <row r="304" spans="1:91" s="2" customFormat="1" outlineLevel="1" x14ac:dyDescent="0.35">
      <c r="A304" s="68"/>
      <c r="B304" s="418" t="s">
        <v>95</v>
      </c>
      <c r="C304" s="419"/>
      <c r="D304" s="419"/>
      <c r="E304" s="419"/>
      <c r="F304" s="419"/>
      <c r="G304" s="420"/>
      <c r="H304" s="502" t="str">
        <f>IF($D$5="Program Budget",ROUND('Demo and Services'!HD9*AJ9,0),IF(AND($D$5="Staff Salary",$D$7="Total"),ROUND(SUM('Demo and Services'!HD9:HD20)*AJ30,0),IF(AND($D$5="Staff Salary",$D$7="Individual"),ROUND(SUM(IF(AJ18="",0,AJ18*'Demo and Services'!HD9),IF(AJ19="",0,AJ19*'Demo and Services'!HD10),IF(AJ20="",0,AJ20*'Demo and Services'!HD11),IF(AJ21="",0,AJ21*'Demo and Services'!HD12),IF(AJ22="",0,AJ22*'Demo and Services'!HD13),IF(AJ23="",0,AJ23*'Demo and Services'!HD14),IF(AJ24="",0,AJ24*'Demo and Services'!HD15),IF(AJ25="",0,AJ25*'Demo and Services'!HD16),IF(AJ26="",0,AJ26*'Demo and Services'!HD17),IF(AJ27="",0,AJ27*'Demo and Services'!HD18),IF(AJ28="",0,AJ28*'Demo and Services'!HD19),IF(AJ29="",0,AJ29*'Demo and Services'!HD20)),0),"")))</f>
        <v/>
      </c>
      <c r="I304" s="502"/>
      <c r="J304" s="502" t="str">
        <f>IF($D$5="Program Budget",ROUND('Demo and Services'!HD21*AJ9,0),IF(AND($D$5="Staff Salary",$D$7="Total"),ROUND(SUM('Demo and Services'!HD21:HD32)*AJ30,0),IF(AND($D$5="Staff Salary",$D$7="Individual"),ROUND(SUM(IF(AJ18="",0,AJ18*'Demo and Services'!HD21),IF(AJ19="",0,AJ19*'Demo and Services'!HD22),IF(AJ20="",0,AJ20*'Demo and Services'!HD23),IF(AJ21="",0,AJ21*'Demo and Services'!HD24),IF(AJ22="",0,AJ22*'Demo and Services'!HD25),IF(AJ23="",0,AJ23*'Demo and Services'!HD26),IF(AJ24="",0,AJ24*'Demo and Services'!HD27),IF(AJ25="",0,AJ25*'Demo and Services'!HD28),IF(AJ26="",0,AJ26*'Demo and Services'!HD29),IF(AJ27="",0,AJ27*'Demo and Services'!HD30),IF(AJ28="",0,AJ28*'Demo and Services'!HD31),IF(AJ29="",0,AJ29*'Demo and Services'!HD32)),0),"")))</f>
        <v/>
      </c>
      <c r="K304" s="502"/>
      <c r="L304" s="502"/>
      <c r="M304" s="502" t="str">
        <f>IF($D$5="Program Budget",ROUND('Demo and Services'!HD33*AJ9,0),IF(AND($D$5="Staff Salary",$D$7="Total"),ROUND(SUM('Demo and Services'!HD33:HD44)*AJ30,0),IF(AND($D$5="Staff Salary",$D$7="Individual"),ROUND(SUM(IF(AJ18="",0,AJ18*'Demo and Services'!HD33),IF(AJ19="",0,AJ19*'Demo and Services'!HD34),IF(AJ20="",0,AJ20*'Demo and Services'!HD35),IF(AJ21="",0,AJ21*'Demo and Services'!HD36),IF(AJ22="",0,AJ22*'Demo and Services'!HD37),IF(AJ23="",0,AJ23*'Demo and Services'!HD38),IF(AJ24="",0,AJ24*'Demo and Services'!HD39),IF(AJ25="",0,AJ25*'Demo and Services'!HD40),IF(AJ26="",0,AJ26*'Demo and Services'!HD41),IF(AJ27="",0,AJ27*'Demo and Services'!HD42),IF(AJ28="",0,AJ28*'Demo and Services'!HD43),IF(AJ29="",0,AJ29*'Demo and Services'!HD44)),0),"")))</f>
        <v/>
      </c>
      <c r="N304" s="502"/>
      <c r="O304" s="502"/>
      <c r="P304" s="502" t="str">
        <f>IF($D$5="Program Budget",ROUND('Demo and Services'!HD45*AJ9,0),IF(AND($D$5="Staff Salary",$D$7="Total"),ROUND(SUM('Demo and Services'!HD45:HD56)*AJ30,0),IF(AND($D$5="Staff Salary",$D$7="Individual"),ROUND(SUM(IF(AJ18="",0,AJ18*'Demo and Services'!HD45),IF(AJ19="",0,AJ19*'Demo and Services'!HD46),IF(AJ20="",0,AJ20*'Demo and Services'!HD47),IF(AJ21="",0,AJ21*'Demo and Services'!HD48),IF(AJ22="",0,AJ22*'Demo and Services'!HD49),IF(AJ23="",0,AJ23*'Demo and Services'!HD50),IF(AJ24="",0,AJ24*'Demo and Services'!HD51),IF(AJ25="",0,AJ25*'Demo and Services'!HD52),IF(AJ26="",0,AJ26*'Demo and Services'!HD53),IF(AJ27="",0,AJ27*'Demo and Services'!HD54),IF(AJ28="",0,AJ28*'Demo and Services'!HD55),IF(AJ29="",0,AJ29*'Demo and Services'!HD56)),0),"")))</f>
        <v/>
      </c>
      <c r="Q304" s="502"/>
      <c r="R304" s="539"/>
      <c r="S304" s="495">
        <f>COUNTIFS('Demo and Services'!$A$9:$A$19,"Period 5 (October – December 2021)",'Demo and Services'!$HD$9:$HD$19,"yes")</f>
        <v>0</v>
      </c>
      <c r="T304" s="496"/>
      <c r="U304" s="496"/>
      <c r="V304" s="497">
        <f>COUNTIFS('Demo and Services'!$A$9:$A$19,"Period 6 (January – March 2022)",'Demo and Services'!$HD$9:$HD$19,"yes")</f>
        <v>0</v>
      </c>
      <c r="W304" s="497"/>
      <c r="X304" s="497"/>
      <c r="Y304" s="498">
        <f>COUNTIFS('Demo and Services'!$A$9:$A$19,"Period 7 (April – June 2022)",'Demo and Services'!$HD$9:$HD$19,"yes")</f>
        <v>0</v>
      </c>
      <c r="Z304" s="498"/>
      <c r="AA304" s="498"/>
      <c r="AB304" s="498">
        <f>COUNTIFS('Demo and Services'!$A$9:$A$19,"Period 8 (July – September 2022)",'Demo and Services'!$HD$9:$HD$19,"yes")</f>
        <v>0</v>
      </c>
      <c r="AC304" s="498"/>
      <c r="AD304" s="535"/>
      <c r="AE304" s="81"/>
      <c r="CI304"/>
      <c r="CJ304"/>
      <c r="CK304"/>
      <c r="CL304"/>
      <c r="CM304"/>
    </row>
    <row r="305" spans="1:91" s="2" customFormat="1" outlineLevel="1" x14ac:dyDescent="0.35">
      <c r="A305" s="68"/>
      <c r="B305" s="418" t="s">
        <v>152</v>
      </c>
      <c r="C305" s="419"/>
      <c r="D305" s="419"/>
      <c r="E305" s="419"/>
      <c r="F305" s="419"/>
      <c r="G305" s="420"/>
      <c r="H305" s="229"/>
      <c r="I305" s="210">
        <f>SUM(H306:H316)</f>
        <v>0</v>
      </c>
      <c r="J305" s="215"/>
      <c r="K305" s="156"/>
      <c r="L305" s="210">
        <f>SUM(J306:J316)</f>
        <v>0</v>
      </c>
      <c r="M305" s="230"/>
      <c r="N305" s="156"/>
      <c r="O305" s="210">
        <f>SUM(M306:M316)</f>
        <v>0</v>
      </c>
      <c r="P305" s="215"/>
      <c r="Q305" s="156"/>
      <c r="R305" s="210">
        <f>SUM(P306:P316)</f>
        <v>0</v>
      </c>
      <c r="S305" s="166"/>
      <c r="T305" s="162"/>
      <c r="U305" s="213">
        <f>SUM(S306:S316)</f>
        <v>0</v>
      </c>
      <c r="V305" s="166"/>
      <c r="W305" s="162"/>
      <c r="X305" s="213">
        <f>SUM(V306:V316)</f>
        <v>0</v>
      </c>
      <c r="Y305" s="166"/>
      <c r="Z305" s="162"/>
      <c r="AA305" s="213">
        <f>SUM(Y306:Y316)</f>
        <v>0</v>
      </c>
      <c r="AB305" s="166"/>
      <c r="AC305" s="162"/>
      <c r="AD305" s="214">
        <f>SUM(AB306:AB316)</f>
        <v>0</v>
      </c>
      <c r="AE305" s="81"/>
      <c r="CI305"/>
      <c r="CJ305"/>
      <c r="CK305"/>
      <c r="CL305"/>
      <c r="CM305"/>
    </row>
    <row r="306" spans="1:91" s="2" customFormat="1" ht="28.75" customHeight="1" outlineLevel="1" x14ac:dyDescent="0.35">
      <c r="A306" s="68"/>
      <c r="B306" s="566" t="s">
        <v>181</v>
      </c>
      <c r="C306" s="567"/>
      <c r="D306" s="567"/>
      <c r="E306" s="567"/>
      <c r="F306" s="567"/>
      <c r="G306" s="568"/>
      <c r="H306" s="215" t="str">
        <f>IF($D$5="Program Budget",ROUND('Demo and Services'!HE9*AJ9,0),IF(AND($D$5="Staff Salary",$D$7="Total"),ROUND(SUM('Demo and Services'!HE9:HE20)*AJ30,0),IF(AND($D$5="Staff Salary",$D$7="Individual"),ROUND(SUM(IF(AJ18="",0,AJ18*'Demo and Services'!HE9),IF(AJ19="",0,AJ19*'Demo and Services'!HE10),IF(AJ20="",0,AJ20*'Demo and Services'!HE11),IF(AJ21="",0,AJ21*'Demo and Services'!HE12),IF(AJ22="",0,AJ22*'Demo and Services'!HE13),IF(AJ23="",0,AJ23*'Demo and Services'!HE14),IF(AJ24="",0,AJ24*'Demo and Services'!HE15),IF(AJ25="",0,AJ25*'Demo and Services'!HE16),IF(AJ26="",0,AJ26*'Demo and Services'!HE17),IF(AJ27="",0,AJ27*'Demo and Services'!HE18),IF(AJ28="",0,AJ28*'Demo and Services'!HE19),IF(AJ29="",0,AJ29*'Demo and Services'!HE20)),0),"")))</f>
        <v/>
      </c>
      <c r="I306" s="157"/>
      <c r="J306" s="502" t="str">
        <f>IF($D$5="Program Budget",ROUND('Demo and Services'!HE21*AJ9,0),IF(AND($D$5="Staff Salary",$D$7="Total"),ROUND(SUM('Demo and Services'!HE21:HE32)*AJ30,0),IF(AND($D$5="Staff Salary",$D$7="Individual"),ROUND(SUM(IF(AJ18="",0,AJ18*'Demo and Services'!HE21),IF(AJ19="",0,AJ19*'Demo and Services'!HE22),IF(AJ20="",0,AJ20*'Demo and Services'!HE23),IF(AJ21="",0,AJ21*'Demo and Services'!HE24),IF(AJ22="",0,AJ22*'Demo and Services'!HE25),IF(AJ23="",0,AJ23*'Demo and Services'!HE26),IF(AJ24="",0,AJ24*'Demo and Services'!HE27),IF(AJ25="",0,AJ25*'Demo and Services'!HE28),IF(AJ26="",0,AJ26*'Demo and Services'!HE29),IF(AJ27="",0,AJ27*'Demo and Services'!HE30),IF(AJ28="",0,AJ28*'Demo and Services'!HE31),IF(AJ29="",0,AJ29*'Demo and Services'!HE32)),0),"")))</f>
        <v/>
      </c>
      <c r="K306" s="502"/>
      <c r="L306" s="157"/>
      <c r="M306" s="502" t="str">
        <f>IF($D$5="Program Budget",ROUND('Demo and Services'!HE33*AJ9,0),IF(AND($D$5="Staff Salary",$D$7="Total"),ROUND(SUM('Demo and Services'!HE33:HE44)*AJ30,0),IF(AND($D$5="Staff Salary",$D$7="Individual"),ROUND(SUM(IF(AJ18="",0,AJ18*'Demo and Services'!HE33),IF(AJ19="",0,AJ19*'Demo and Services'!HE34),IF(AJ20="",0,AJ20*'Demo and Services'!HE35),IF(AJ21="",0,AJ21*'Demo and Services'!HE36),IF(AJ22="",0,AJ22*'Demo and Services'!HE37),IF(AJ23="",0,AJ23*'Demo and Services'!HE38),IF(AJ24="",0,AJ24*'Demo and Services'!HE39),IF(AJ25="",0,AJ25*'Demo and Services'!HE40),IF(AJ26="",0,AJ26*'Demo and Services'!HE41),IF(AJ27="",0,AJ27*'Demo and Services'!HE42),IF(AJ28="",0,AJ28*'Demo and Services'!HE43),IF(AJ29="",0,AJ29*'Demo and Services'!HE44)),0),"")))</f>
        <v/>
      </c>
      <c r="N306" s="502"/>
      <c r="O306" s="157"/>
      <c r="P306" s="502" t="str">
        <f>IF($D$5="Program Budget",ROUND('Demo and Services'!HE45*AJ9,0),IF(AND($D$5="Staff Salary",$D$7="Total"),ROUND(SUM('Demo and Services'!HE45:HE56)*AJ30,0),IF(AND($D$5="Staff Salary",$D$7="Individual"),ROUND(SUM(IF(AJ18="",0,AJ18*'Demo and Services'!HE45),IF(AJ19="",0,AJ19*'Demo and Services'!HE46),IF(AJ20="",0,AJ20*'Demo and Services'!HE47),IF(AJ21="",0,AJ21*'Demo and Services'!HE48),IF(AJ22="",0,AJ22*'Demo and Services'!HE49),IF(AJ23="",0,AJ23*'Demo and Services'!HE50),IF(AJ24="",0,AJ24*'Demo and Services'!HE51),IF(AJ25="",0,AJ25*'Demo and Services'!HE52),IF(AJ26="",0,AJ26*'Demo and Services'!HE53),IF(AJ27="",0,AJ27*'Demo and Services'!HE54),IF(AJ28="",0,AJ28*'Demo and Services'!HE55),IF(AJ29="",0,AJ29*'Demo and Services'!HE56)),0),"")))</f>
        <v/>
      </c>
      <c r="Q306" s="502"/>
      <c r="R306" s="160"/>
      <c r="S306" s="495">
        <f>SUMIF('Demo and Services'!$A$9:$A$19,"Period 5 (October – December 2021)",'Demo and Services'!$HE$9:$HE19)</f>
        <v>0</v>
      </c>
      <c r="T306" s="496"/>
      <c r="U306" s="160"/>
      <c r="V306" s="497">
        <f>SUMIF('Demo and Services'!$A$9:$A$19,"Period 6 (January – March 2022)",'Demo and Services'!$HE$9:$HE19)</f>
        <v>0</v>
      </c>
      <c r="W306" s="497"/>
      <c r="X306" s="160"/>
      <c r="Y306" s="498">
        <f>SUMIF('Demo and Services'!$A$9:$A$19,"Period 7 (April – June 2022)",'Demo and Services'!$HE$9:$HE19)</f>
        <v>0</v>
      </c>
      <c r="Z306" s="498"/>
      <c r="AA306" s="160"/>
      <c r="AB306" s="498">
        <f>SUMIF('Demo and Services'!$A$9:$A$19,"Period 8 (July – September 2022)",'Demo and Services'!$HE$9:$HE19)</f>
        <v>0</v>
      </c>
      <c r="AC306" s="498"/>
      <c r="AD306" s="158"/>
      <c r="AE306" s="81"/>
      <c r="CI306"/>
      <c r="CJ306"/>
      <c r="CK306"/>
      <c r="CL306"/>
      <c r="CM306"/>
    </row>
    <row r="307" spans="1:91" s="2" customFormat="1" ht="14.5" customHeight="1" outlineLevel="1" x14ac:dyDescent="0.35">
      <c r="A307" s="68"/>
      <c r="B307" s="566" t="s">
        <v>182</v>
      </c>
      <c r="C307" s="567"/>
      <c r="D307" s="567"/>
      <c r="E307" s="567"/>
      <c r="F307" s="567"/>
      <c r="G307" s="568"/>
      <c r="H307" s="215" t="str">
        <f>IF($D$5="Program Budget",ROUND('Demo and Services'!HF9*AJ9,0),IF(AND($D$5="Staff Salary",$D$7="Total"),ROUND(SUM('Demo and Services'!HF9:HF20)*AJ30,0),IF(AND($D$5="Staff Salary",$D$7="Individual"),ROUND(SUM(IF(AJ18="",0,AJ18*'Demo and Services'!HF9),IF(AJ19="",0,AJ19*'Demo and Services'!HF10),IF(AJ20="",0,AJ20*'Demo and Services'!HF11),IF(AJ21="",0,AJ21*'Demo and Services'!HF12),IF(AJ22="",0,AJ22*'Demo and Services'!HF13),IF(AJ23="",0,AJ23*'Demo and Services'!HF14),IF(AJ24="",0,AJ24*'Demo and Services'!HF15),IF(AJ25="",0,AJ25*'Demo and Services'!HF16),IF(AJ26="",0,AJ26*'Demo and Services'!HF17),IF(AJ27="",0,AJ27*'Demo and Services'!HF18),IF(AJ28="",0,AJ28*'Demo and Services'!HF19),IF(AJ29="",0,AJ29*'Demo and Services'!HF20)),0),"")))</f>
        <v/>
      </c>
      <c r="I307" s="157"/>
      <c r="J307" s="502" t="str">
        <f>IF($D$5="Program Budget",ROUND('Demo and Services'!HF21*AJ9,0),IF(AND($D$5="Staff Salary",$D$7="Total"),ROUND(SUM('Demo and Services'!HF21:HF32)*AJ30,0),IF(AND($D$5="Staff Salary",$D$7="Individual"),ROUND(SUM(IF(AJ18="",0,AJ18*'Demo and Services'!HF21),IF(AJ19="",0,AJ19*'Demo and Services'!HF22),IF(AJ20="",0,AJ20*'Demo and Services'!HF23),IF(AJ21="",0,AJ21*'Demo and Services'!HF24),IF(AJ22="",0,AJ22*'Demo and Services'!HF25),IF(AJ23="",0,AJ23*'Demo and Services'!HF26),IF(AJ24="",0,AJ24*'Demo and Services'!HF27),IF(AJ25="",0,AJ25*'Demo and Services'!HF28),IF(AJ26="",0,AJ26*'Demo and Services'!HF29),IF(AJ27="",0,AJ27*'Demo and Services'!HF30),IF(AJ28="",0,AJ28*'Demo and Services'!HF31),IF(AJ29="",0,AJ29*'Demo and Services'!HF32)),0),"")))</f>
        <v/>
      </c>
      <c r="K307" s="502"/>
      <c r="L307" s="157"/>
      <c r="M307" s="502" t="str">
        <f>IF($D$5="Program Budget",ROUND('Demo and Services'!HF33*AJ9,0),IF(AND($D$5="Staff Salary",$D$7="Total"),ROUND(SUM('Demo and Services'!HF33:HF44)*AJ30,0),IF(AND($D$5="Staff Salary",$D$7="Individual"),ROUND(SUM(IF(AJ18="",0,AJ18*'Demo and Services'!HF33),IF(AJ19="",0,AJ19*'Demo and Services'!HF34),IF(AJ20="",0,AJ20*'Demo and Services'!HF35),IF(AJ21="",0,AJ21*'Demo and Services'!HF36),IF(AJ22="",0,AJ22*'Demo and Services'!HF37),IF(AJ23="",0,AJ23*'Demo and Services'!HF38),IF(AJ24="",0,AJ24*'Demo and Services'!HF39),IF(AJ25="",0,AJ25*'Demo and Services'!HF40),IF(AJ26="",0,AJ26*'Demo and Services'!HF41),IF(AJ27="",0,AJ27*'Demo and Services'!HF42),IF(AJ28="",0,AJ28*'Demo and Services'!HF43),IF(AJ29="",0,AJ29*'Demo and Services'!HF44)),0),"")))</f>
        <v/>
      </c>
      <c r="N307" s="542"/>
      <c r="O307" s="157"/>
      <c r="P307" s="502" t="str">
        <f>IF($D$5="Program Budget",ROUND('Demo and Services'!HF45*AJ9,0),IF(AND($D$5="Staff Salary",$D$7="Total"),ROUND(SUM('Demo and Services'!HF45:HF56)*AJ30,0),IF(AND($D$5="Staff Salary",$D$7="Individual"),ROUND(SUM(IF(AJ18="",0,AJ18*'Demo and Services'!HF45),IF(AJ19="",0,AJ19*'Demo and Services'!HF46),IF(AJ20="",0,AJ20*'Demo and Services'!HF47),IF(AJ21="",0,AJ21*'Demo and Services'!HF48),IF(AJ22="",0,AJ22*'Demo and Services'!HF49),IF(AJ23="",0,AJ23*'Demo and Services'!HF50),IF(AJ24="",0,AJ24*'Demo and Services'!HF51),IF(AJ25="",0,AJ25*'Demo and Services'!HF52),IF(AJ26="",0,AJ26*'Demo and Services'!HF53),IF(AJ27="",0,AJ27*'Demo and Services'!HF54),IF(AJ28="",0,AJ28*'Demo and Services'!HF55),IF(AJ29="",0,AJ29*'Demo and Services'!HF56)),0),"")))</f>
        <v/>
      </c>
      <c r="Q307" s="502"/>
      <c r="R307" s="160"/>
      <c r="S307" s="495">
        <f>SUMIF('Demo and Services'!$A$9:$A$19,"Period 5 (October – December 2021)",'Demo and Services'!$HF$9:$HF$19)</f>
        <v>0</v>
      </c>
      <c r="T307" s="496"/>
      <c r="U307" s="160"/>
      <c r="V307" s="497">
        <f>SUMIF('Demo and Services'!$A$9:$A$19,"Period 6 (January – March 2022)",'Demo and Services'!$HF$9:$HF$19)</f>
        <v>0</v>
      </c>
      <c r="W307" s="497"/>
      <c r="X307" s="160"/>
      <c r="Y307" s="498">
        <f>SUMIF('Demo and Services'!$A$9:$A$19,"Period 7 (April – June 2022)",'Demo and Services'!$HF$9:$HF$19)</f>
        <v>0</v>
      </c>
      <c r="Z307" s="498"/>
      <c r="AA307" s="160"/>
      <c r="AB307" s="498">
        <f>SUMIF('Demo and Services'!$A$9:$A$19,"Period 8 (July – September 2022)",'Demo and Services'!$HF$9:$HF$19)</f>
        <v>0</v>
      </c>
      <c r="AC307" s="498"/>
      <c r="AD307" s="158"/>
      <c r="AE307" s="81"/>
      <c r="CI307"/>
      <c r="CJ307"/>
      <c r="CK307"/>
      <c r="CL307"/>
      <c r="CM307"/>
    </row>
    <row r="308" spans="1:91" s="2" customFormat="1" ht="28.75" customHeight="1" outlineLevel="1" x14ac:dyDescent="0.35">
      <c r="A308" s="68"/>
      <c r="B308" s="566" t="s">
        <v>183</v>
      </c>
      <c r="C308" s="567"/>
      <c r="D308" s="567"/>
      <c r="E308" s="567"/>
      <c r="F308" s="567"/>
      <c r="G308" s="568"/>
      <c r="H308" s="215" t="str">
        <f>IF($D$5="Program Budget",ROUND('Demo and Services'!HG9*AJ9,0),IF(AND($D$5="Staff Salary",$D$7="Total"),ROUND(SUM('Demo and Services'!HG9:HG20)*AJ30,0),IF(AND($D$5="Staff Salary",$D$7="Individual"),ROUND(SUM(IF(AJ18="",0,AJ18*'Demo and Services'!HG9),IF(AJ19="",0,AJ19*'Demo and Services'!HG10),IF(AJ20="",0,AJ20*'Demo and Services'!HG11),IF(AJ21="",0,AJ21*'Demo and Services'!HG12),IF(AJ22="",0,AJ22*'Demo and Services'!HG13),IF(AJ23="",0,AJ23*'Demo and Services'!HG14),IF(AJ24="",0,AJ24*'Demo and Services'!HG15),IF(AJ25="",0,AJ25*'Demo and Services'!HG16),IF(AJ26="",0,AJ26*'Demo and Services'!HG17),IF(AJ27="",0,AJ27*'Demo and Services'!HG18),IF(AJ28="",0,AJ28*'Demo and Services'!HG19),IF(AJ29="",0,AJ29*'Demo and Services'!HG20)),0),"")))</f>
        <v/>
      </c>
      <c r="I308" s="157"/>
      <c r="J308" s="502" t="str">
        <f>IF($D$5="Program Budget",ROUND('Demo and Services'!HG21*AJ9,0),IF(AND($D$5="Staff Salary",$D$7="Total"),ROUND(SUM('Demo and Services'!HG21:HG32)*AJ30,0),IF(AND($D$5="Staff Salary",$D$7="Individual"),ROUND(SUM(IF(AJ18="",0,AJ18*'Demo and Services'!HG21),IF(AJ19="",0,AJ19*'Demo and Services'!HG22),IF(AJ20="",0,AJ20*'Demo and Services'!HG23),IF(AJ21="",0,AJ21*'Demo and Services'!HG24),IF(AJ22="",0,AJ22*'Demo and Services'!HG25),IF(AJ23="",0,AJ23*'Demo and Services'!HG26),IF(AJ24="",0,AJ24*'Demo and Services'!HG27),IF(AJ25="",0,AJ25*'Demo and Services'!HG28),IF(AJ26="",0,AJ26*'Demo and Services'!HG29),IF(AJ27="",0,AJ27*'Demo and Services'!HG30),IF(AJ28="",0,AJ28*'Demo and Services'!HG31),IF(AJ29="",0,AJ29*'Demo and Services'!HG32)),0),"")))</f>
        <v/>
      </c>
      <c r="K308" s="502"/>
      <c r="L308" s="157"/>
      <c r="M308" s="502" t="str">
        <f>IF($D$5="Program Budget",ROUND('Demo and Services'!HG33*AJ9,0),IF(AND($D$5="Staff Salary",$D$7="Total"),ROUND(SUM('Demo and Services'!HG33:HG44)*AJ30,0),IF(AND($D$5="Staff Salary",$D$7="Individual"),ROUND(SUM(IF(AJ18="",0,AJ18*'Demo and Services'!HG33),IF(AJ19="",0,AJ19*'Demo and Services'!HG34),IF(AJ20="",0,AJ20*'Demo and Services'!HG35),IF(AJ21="",0,AJ21*'Demo and Services'!HG36),IF(AJ22="",0,AJ22*'Demo and Services'!HG37),IF(AJ23="",0,AJ23*'Demo and Services'!HG38),IF(AJ24="",0,AJ24*'Demo and Services'!HG39),IF(AJ25="",0,AJ25*'Demo and Services'!HG40),IF(AJ26="",0,AJ26*'Demo and Services'!HG41),IF(AJ27="",0,AJ27*'Demo and Services'!HG42),IF(AJ28="",0,AJ28*'Demo and Services'!HG43),IF(AJ29="",0,AJ29*'Demo and Services'!HG44)),0),"")))</f>
        <v/>
      </c>
      <c r="N308" s="542"/>
      <c r="O308" s="157"/>
      <c r="P308" s="502" t="str">
        <f>IF($D$5="Program Budget",ROUND('Demo and Services'!HG45*AJ9,0),IF(AND($D$5="Staff Salary",$D$7="Total"),ROUND(SUM('Demo and Services'!HG45:HG56)*AJ30,0),IF(AND($D$5="Staff Salary",$D$7="Individual"),ROUND(SUM(IF(AJ18="",0,AJ18*'Demo and Services'!HG45),IF(AJ19="",0,AJ19*'Demo and Services'!HG46),IF(AJ20="",0,AJ20*'Demo and Services'!HG47),IF(AJ21="",0,AJ21*'Demo and Services'!HG48),IF(AJ22="",0,AJ22*'Demo and Services'!HG49),IF(AJ23="",0,AJ23*'Demo and Services'!HG50),IF(AJ24="",0,AJ24*'Demo and Services'!HG51),IF(AJ25="",0,AJ25*'Demo and Services'!HG52),IF(AJ26="",0,AJ26*'Demo and Services'!HG53),IF(AJ27="",0,AJ27*'Demo and Services'!HG54),IF(AJ28="",0,AJ28*'Demo and Services'!HG55),IF(AJ29="",0,AJ29*'Demo and Services'!HG56)),0),"")))</f>
        <v/>
      </c>
      <c r="Q308" s="502"/>
      <c r="R308" s="160"/>
      <c r="S308" s="495">
        <f>SUMIF('Demo and Services'!$A$9:$A$19,"Period 5 (October – December 2021)",'Demo and Services'!$HG$9:$HG$19)</f>
        <v>0</v>
      </c>
      <c r="T308" s="496"/>
      <c r="U308" s="160"/>
      <c r="V308" s="497">
        <f>SUMIF('Demo and Services'!$A$9:$A$19,"Period 6 (January – March 2022)",'Demo and Services'!$HG$9:$HG$19)</f>
        <v>0</v>
      </c>
      <c r="W308" s="497"/>
      <c r="X308" s="160"/>
      <c r="Y308" s="498">
        <f>SUMIF('Demo and Services'!$A$9:$A$19,"Period 7 (April – June 2022)",'Demo and Services'!$HG$9:$HG$19)</f>
        <v>0</v>
      </c>
      <c r="Z308" s="498"/>
      <c r="AA308" s="160"/>
      <c r="AB308" s="498">
        <f>SUMIF('Demo and Services'!$A$9:$A$19,"Period 8 (July – September 2022)",'Demo and Services'!$HG$9:$HG$19)</f>
        <v>0</v>
      </c>
      <c r="AC308" s="498"/>
      <c r="AD308" s="158"/>
      <c r="AE308" s="81"/>
      <c r="CI308"/>
      <c r="CJ308"/>
      <c r="CK308"/>
      <c r="CL308"/>
      <c r="CM308"/>
    </row>
    <row r="309" spans="1:91" s="2" customFormat="1" outlineLevel="1" x14ac:dyDescent="0.35">
      <c r="A309" s="68"/>
      <c r="B309" s="569" t="s">
        <v>184</v>
      </c>
      <c r="C309" s="570"/>
      <c r="D309" s="570"/>
      <c r="E309" s="570"/>
      <c r="F309" s="570"/>
      <c r="G309" s="571"/>
      <c r="H309" s="215" t="str">
        <f>IF($D$5="Program Budget",ROUND('Demo and Services'!HH9*AJ9,0),IF(AND($D$5="Staff Salary",$D$7="Total"),ROUND(SUM('Demo and Services'!HH9:HH20)*AJ30,0),IF(AND($D$5="Staff Salary",$D$7="Individual"),ROUND(SUM(IF(AJ18="",0,AJ18*'Demo and Services'!HH9),IF(AJ19="",0,AJ19*'Demo and Services'!HH10),IF(AJ20="",0,AJ20*'Demo and Services'!HH11),IF(AJ21="",0,AJ21*'Demo and Services'!HH12),IF(AJ22="",0,AJ22*'Demo and Services'!HH13),IF(AJ23="",0,AJ23*'Demo and Services'!HH14),IF(AJ24="",0,AJ24*'Demo and Services'!HH15),IF(AJ25="",0,AJ25*'Demo and Services'!HH16),IF(AJ26="",0,AJ26*'Demo and Services'!HH17),IF(AJ27="",0,AJ27*'Demo and Services'!HH18),IF(AJ28="",0,AJ28*'Demo and Services'!HH19),IF(AJ29="",0,AJ29*'Demo and Services'!HH20)),0),"")))</f>
        <v/>
      </c>
      <c r="I309" s="157"/>
      <c r="J309" s="502" t="str">
        <f>IF($D$5="Program Budget",ROUND('Demo and Services'!HH21*AJ9,0),IF(AND($D$5="Staff Salary",$D$7="Total"),ROUND(SUM('Demo and Services'!HH21:HH32)*AJ30,0),IF(AND($D$5="Staff Salary",$D$7="Individual"),ROUND(SUM(IF(AJ18="",0,AJ18*'Demo and Services'!HH21),IF(AJ19="",0,AJ19*'Demo and Services'!HH22),IF(AJ20="",0,AJ20*'Demo and Services'!HH23),IF(AJ21="",0,AJ21*'Demo and Services'!HH24),IF(AJ22="",0,AJ22*'Demo and Services'!HH25),IF(AJ23="",0,AJ23*'Demo and Services'!HH26),IF(AJ24="",0,AJ24*'Demo and Services'!HH27),IF(AJ25="",0,AJ25*'Demo and Services'!HH28),IF(AJ26="",0,AJ26*'Demo and Services'!HH29),IF(AJ27="",0,AJ27*'Demo and Services'!HH30),IF(AJ28="",0,AJ28*'Demo and Services'!HH31),IF(AJ29="",0,AJ29*'Demo and Services'!HH32)),0),"")))</f>
        <v/>
      </c>
      <c r="K309" s="502"/>
      <c r="L309" s="157"/>
      <c r="M309" s="502" t="str">
        <f>IF($D$5="Program Budget",ROUND('Demo and Services'!HH33*AJ9,0),IF(AND($D$5="Staff Salary",$D$7="Total"),ROUND(SUM('Demo and Services'!HH33:HH44)*AJ30,0),IF(AND($D$5="Staff Salary",$D$7="Individual"),ROUND(SUM(IF(AJ18="",0,AJ18*'Demo and Services'!HH33),IF(AJ19="",0,AJ19*'Demo and Services'!HH34),IF(AJ20="",0,AJ20*'Demo and Services'!HH35),IF(AJ21="",0,AJ21*'Demo and Services'!HH36),IF(AJ22="",0,AJ22*'Demo and Services'!HH37),IF(AJ23="",0,AJ23*'Demo and Services'!HH38),IF(AJ24="",0,AJ24*'Demo and Services'!HH39),IF(AJ25="",0,AJ25*'Demo and Services'!HH40),IF(AJ26="",0,AJ26*'Demo and Services'!HH41),IF(AJ27="",0,AJ27*'Demo and Services'!HH42),IF(AJ28="",0,AJ28*'Demo and Services'!HH43),IF(AJ29="",0,AJ29*'Demo and Services'!HH44)),0),"")))</f>
        <v/>
      </c>
      <c r="N309" s="542"/>
      <c r="O309" s="157"/>
      <c r="P309" s="502" t="str">
        <f>IF($D$5="Program Budget",ROUND('Demo and Services'!HH45*AJ9,0),IF(AND($D$5="Staff Salary",$D$7="Total"),ROUND(SUM('Demo and Services'!HH45:HH56)*AJ30,0),IF(AND($D$5="Staff Salary",$D$7="Individual"),ROUND(SUM(IF(AJ18="",0,AJ18*'Demo and Services'!HH45),IF(AJ19="",0,AJ19*'Demo and Services'!HH46),IF(AJ20="",0,AJ20*'Demo and Services'!HH47),IF(AJ21="",0,AJ21*'Demo and Services'!HH48),IF(AJ22="",0,AJ22*'Demo and Services'!HH49),IF(AJ23="",0,AJ23*'Demo and Services'!HH50),IF(AJ24="",0,AJ24*'Demo and Services'!HH51),IF(AJ25="",0,AJ25*'Demo and Services'!HH52),IF(AJ26="",0,AJ26*'Demo and Services'!HH53),IF(AJ27="",0,AJ27*'Demo and Services'!HH54),IF(AJ28="",0,AJ28*'Demo and Services'!HH55),IF(AJ29="",0,AJ29*'Demo and Services'!HH56)),0),"")))</f>
        <v/>
      </c>
      <c r="Q309" s="502"/>
      <c r="R309" s="158"/>
      <c r="S309" s="495">
        <f>SUMIF('Demo and Services'!$A$9:$A$19,"Period 5 (October – December 2021)",'Demo and Services'!$HH$9:$HH$19)</f>
        <v>0</v>
      </c>
      <c r="T309" s="496"/>
      <c r="U309" s="160"/>
      <c r="V309" s="497">
        <f>SUMIF('Demo and Services'!$A$9:$A$19,"Period 6 (January – March 2022)",'Demo and Services'!$HH$9:$HH$19)</f>
        <v>0</v>
      </c>
      <c r="W309" s="497"/>
      <c r="X309" s="160"/>
      <c r="Y309" s="498">
        <f>SUMIF('Demo and Services'!$A$9:$A$19,"Period 7 (April – June 2022)",'Demo and Services'!$HH$9:$HH$19)</f>
        <v>0</v>
      </c>
      <c r="Z309" s="498"/>
      <c r="AA309" s="160"/>
      <c r="AB309" s="498">
        <f>SUMIF('Demo and Services'!$A$9:$A$19,"Period 8 (July – September 2022)",'Demo and Services'!$HH$9:$HH$19)</f>
        <v>0</v>
      </c>
      <c r="AC309" s="498"/>
      <c r="AD309" s="158"/>
      <c r="CI309"/>
      <c r="CJ309"/>
      <c r="CK309"/>
      <c r="CL309"/>
      <c r="CM309"/>
    </row>
    <row r="310" spans="1:91" s="2" customFormat="1" ht="29.5" customHeight="1" outlineLevel="1" x14ac:dyDescent="0.35">
      <c r="A310" s="68"/>
      <c r="B310" s="566" t="s">
        <v>185</v>
      </c>
      <c r="C310" s="567"/>
      <c r="D310" s="567"/>
      <c r="E310" s="567"/>
      <c r="F310" s="567"/>
      <c r="G310" s="568"/>
      <c r="H310" s="215" t="str">
        <f>IF($D$5="Program Budget",ROUND('Demo and Services'!HI9*AJ9,0),IF(AND($D$5="Staff Salary",$D$7="Total"),ROUND(SUM('Demo and Services'!HI9:HI20)*AJ30,0),IF(AND($D$5="Staff Salary",$D$7="Individual"),ROUND(SUM(IF(AJ18="",0,AJ18*'Demo and Services'!HI9),IF(AJ19="",0,AJ19*'Demo and Services'!HI10),IF(AJ20="",0,AJ20*'Demo and Services'!HI11),IF(AJ21="",0,AJ21*'Demo and Services'!HI12),IF(AJ22="",0,AJ22*'Demo and Services'!HI13),IF(AJ23="",0,AJ23*'Demo and Services'!HI14),IF(AJ24="",0,AJ24*'Demo and Services'!HI15),IF(AJ25="",0,AJ25*'Demo and Services'!HI16),IF(AJ26="",0,AJ26*'Demo and Services'!HI17),IF(AJ27="",0,AJ27*'Demo and Services'!HI18),IF(AJ28="",0,AJ28*'Demo and Services'!HI19),IF(AJ29="",0,AJ29*'Demo and Services'!HI20)),0),"")))</f>
        <v/>
      </c>
      <c r="I310" s="157"/>
      <c r="J310" s="502" t="str">
        <f>IF($D$5="Program Budget",ROUND('Demo and Services'!HI21*AJ9,0),IF(AND($D$5="Staff Salary",$D$7="Total"),ROUND(SUM('Demo and Services'!HI21:HI32)*AJ30,0),IF(AND($D$5="Staff Salary",$D$7="Individual"),ROUND(SUM(IF(AJ18="",0,AJ18*'Demo and Services'!HI21),IF(AJ19="",0,AJ19*'Demo and Services'!HI22),IF(AJ20="",0,AJ20*'Demo and Services'!HI23),IF(AJ21="",0,AJ21*'Demo and Services'!HI24),IF(AJ22="",0,AJ22*'Demo and Services'!HI25),IF(AJ23="",0,AJ23*'Demo and Services'!HI26),IF(AJ24="",0,AJ24*'Demo and Services'!HI27),IF(AJ25="",0,AJ25*'Demo and Services'!HI28),IF(AJ26="",0,AJ26*'Demo and Services'!HI29),IF(AJ27="",0,AJ27*'Demo and Services'!HI30),IF(AJ28="",0,AJ28*'Demo and Services'!HI31),IF(AJ29="",0,AJ29*'Demo and Services'!HI32)),0),"")))</f>
        <v/>
      </c>
      <c r="K310" s="502"/>
      <c r="L310" s="157"/>
      <c r="M310" s="502" t="str">
        <f>IF($D$5="Program Budget",ROUND('Demo and Services'!HI33*AJ9,0),IF(AND($D$5="Staff Salary",$D$7="Total"),ROUND(SUM('Demo and Services'!HI33:HI44)*AJ30,0),IF(AND($D$5="Staff Salary",$D$7="Individual"),ROUND(SUM(IF(AJ18="",0,AJ18*'Demo and Services'!HI33),IF(AJ19="",0,AJ19*'Demo and Services'!HI34),IF(AJ20="",0,AJ20*'Demo and Services'!HI35),IF(AJ21="",0,AJ21*'Demo and Services'!HI36),IF(AJ22="",0,AJ22*'Demo and Services'!HI37),IF(AJ23="",0,AJ23*'Demo and Services'!HI38),IF(AJ24="",0,AJ24*'Demo and Services'!HI39),IF(AJ25="",0,AJ25*'Demo and Services'!HI40),IF(AJ26="",0,AJ26*'Demo and Services'!HI41),IF(AJ27="",0,AJ27*'Demo and Services'!HI42),IF(AJ28="",0,AJ28*'Demo and Services'!HI43),IF(AJ29="",0,AJ29*'Demo and Services'!HI44)),0),"")))</f>
        <v/>
      </c>
      <c r="N310" s="542"/>
      <c r="O310" s="157"/>
      <c r="P310" s="502" t="str">
        <f>IF($D$5="Program Budget",ROUND('Demo and Services'!HI45*AJ9,0),IF(AND($D$5="Staff Salary",$D$7="Total"),ROUND(SUM('Demo and Services'!HI45:HI56)*AJ30,0),IF(AND($D$5="Staff Salary",$D$7="Individual"),ROUND(SUM(IF(AJ18="",0,AJ18*'Demo and Services'!HI45),IF(AJ19="",0,AJ19*'Demo and Services'!HI46),IF(AJ20="",0,AJ20*'Demo and Services'!HI47),IF(AJ21="",0,AJ21*'Demo and Services'!HI48),IF(AJ22="",0,AJ22*'Demo and Services'!HI49),IF(AJ23="",0,AJ23*'Demo and Services'!HI50),IF(AJ24="",0,AJ24*'Demo and Services'!HI51),IF(AJ25="",0,AJ25*'Demo and Services'!HI52),IF(AJ26="",0,AJ26*'Demo and Services'!HI53),IF(AJ27="",0,AJ27*'Demo and Services'!HI54),IF(AJ28="",0,AJ28*'Demo and Services'!HI55),IF(AJ29="",0,AJ29*'Demo and Services'!HI56)),0),"")))</f>
        <v/>
      </c>
      <c r="Q310" s="502"/>
      <c r="R310" s="158"/>
      <c r="S310" s="495">
        <f>SUMIF('Demo and Services'!$A$9:$A$19,"Period 5 (October – December 2021)",'Demo and Services'!$HI$9:$HI$19)</f>
        <v>0</v>
      </c>
      <c r="T310" s="496"/>
      <c r="U310" s="160"/>
      <c r="V310" s="497">
        <f>SUMIF('Demo and Services'!$A$9:$A$19,"Period 6 (January – March 2022)",'Demo and Services'!$HI$9:$HI$19)</f>
        <v>0</v>
      </c>
      <c r="W310" s="497"/>
      <c r="X310" s="160"/>
      <c r="Y310" s="498">
        <f>SUMIF('Demo and Services'!$A$9:$A$19,"Period 7 (April – June 2022)",'Demo and Services'!$HI$9:$HI$19)</f>
        <v>0</v>
      </c>
      <c r="Z310" s="498"/>
      <c r="AA310" s="160"/>
      <c r="AB310" s="498">
        <f>SUMIF('Demo and Services'!$A$9:$A$19,"Period 8 (July – September 2022)",'Demo and Services'!$HI$9:$HI$19)</f>
        <v>0</v>
      </c>
      <c r="AC310" s="498"/>
      <c r="AD310" s="158"/>
      <c r="CI310"/>
      <c r="CJ310"/>
      <c r="CK310"/>
      <c r="CL310"/>
      <c r="CM310"/>
    </row>
    <row r="311" spans="1:91" s="2" customFormat="1" ht="15" customHeight="1" outlineLevel="1" x14ac:dyDescent="0.35">
      <c r="A311" s="68"/>
      <c r="B311" s="566" t="s">
        <v>186</v>
      </c>
      <c r="C311" s="567"/>
      <c r="D311" s="567"/>
      <c r="E311" s="567"/>
      <c r="F311" s="567"/>
      <c r="G311" s="568"/>
      <c r="H311" s="215" t="str">
        <f>IF($D$5="Program Budget",ROUND('Demo and Services'!HJ9*AJ9,0),IF(AND($D$5="Staff Salary",$D$7="Total"),ROUND(SUM('Demo and Services'!HJ9:HJ20)*AJ30,0),IF(AND($D$5="Staff Salary",$D$7="Individual"),ROUND(SUM(IF(AJ18="",0,AJ18*'Demo and Services'!HJ9),IF(AJ19="",0,AJ19*'Demo and Services'!HJ10),IF(AJ20="",0,AJ20*'Demo and Services'!HJ11),IF(AJ21="",0,AJ21*'Demo and Services'!HJ12),IF(AJ22="",0,AJ22*'Demo and Services'!HJ13),IF(AJ23="",0,AJ23*'Demo and Services'!HJ14),IF(AJ24="",0,AJ24*'Demo and Services'!HJ15),IF(AJ25="",0,AJ25*'Demo and Services'!HJ16),IF(AJ26="",0,AJ26*'Demo and Services'!HJ17),IF(AJ27="",0,AJ27*'Demo and Services'!HJ18),IF(AJ28="",0,AJ28*'Demo and Services'!HJ19),IF(AJ29="",0,AJ29*'Demo and Services'!HJ20)),0),"")))</f>
        <v/>
      </c>
      <c r="I311" s="157"/>
      <c r="J311" s="502" t="str">
        <f>IF($D$5="Program Budget",ROUND('Demo and Services'!HJ21*AJ9,0),IF(AND($D$5="Staff Salary",$D$7="Total"),ROUND(SUM('Demo and Services'!HJ21:HJ32)*AJ30,0),IF(AND($D$5="Staff Salary",$D$7="Individual"),ROUND(SUM(IF(AJ18="",0,AJ18*'Demo and Services'!HJ21),IF(AJ19="",0,AJ19*'Demo and Services'!HJ22),IF(AJ20="",0,AJ20*'Demo and Services'!HJ23),IF(AJ21="",0,AJ21*'Demo and Services'!HJ24),IF(AJ22="",0,AJ22*'Demo and Services'!HJ25),IF(AJ23="",0,AJ23*'Demo and Services'!HJ26),IF(AJ24="",0,AJ24*'Demo and Services'!HJ27),IF(AJ25="",0,AJ25*'Demo and Services'!HJ28),IF(AJ26="",0,AJ26*'Demo and Services'!HJ29),IF(AJ27="",0,AJ27*'Demo and Services'!HJ30),IF(AJ28="",0,AJ28*'Demo and Services'!HJ31),IF(AJ29="",0,AJ29*'Demo and Services'!HJ32)),0),"")))</f>
        <v/>
      </c>
      <c r="K311" s="502"/>
      <c r="L311" s="157"/>
      <c r="M311" s="502" t="str">
        <f>IF($D$5="Program Budget",ROUND('Demo and Services'!HJ33*AJ9,0),IF(AND($D$5="Staff Salary",$D$7="Total"),ROUND(SUM('Demo and Services'!HJ33:HJ44)*AJ30,0),IF(AND($D$5="Staff Salary",$D$7="Individual"),ROUND(SUM(IF(AJ18="",0,AJ18*'Demo and Services'!HJ33),IF(AJ19="",0,AJ19*'Demo and Services'!HJ34),IF(AJ20="",0,AJ20*'Demo and Services'!HJ35),IF(AJ21="",0,AJ21*'Demo and Services'!HJ36),IF(AJ22="",0,AJ22*'Demo and Services'!HJ37),IF(AJ23="",0,AJ23*'Demo and Services'!HJ38),IF(AJ24="",0,AJ24*'Demo and Services'!HJ39),IF(AJ25="",0,AJ25*'Demo and Services'!HJ40),IF(AJ26="",0,AJ26*'Demo and Services'!HJ41),IF(AJ27="",0,AJ27*'Demo and Services'!HJ42),IF(AJ28="",0,AJ28*'Demo and Services'!HJ43),IF(AJ29="",0,AJ29*'Demo and Services'!HJ44)),0),"")))</f>
        <v/>
      </c>
      <c r="N311" s="542"/>
      <c r="O311" s="157"/>
      <c r="P311" s="502" t="str">
        <f>IF($D$5="Program Budget",ROUND('Demo and Services'!HJ45*AJ9,0),IF(AND($D$5="Staff Salary",$D$7="Total"),ROUND(SUM('Demo and Services'!HJ45:HJ56)*AJ30,0),IF(AND($D$5="Staff Salary",$D$7="Individual"),ROUND(SUM(IF(AJ18="",0,AJ18*'Demo and Services'!HJ45),IF(AJ19="",0,AJ19*'Demo and Services'!HJ46),IF(AJ20="",0,AJ20*'Demo and Services'!HJ47),IF(AJ21="",0,AJ21*'Demo and Services'!HJ48),IF(AJ22="",0,AJ22*'Demo and Services'!HJ49),IF(AJ23="",0,AJ23*'Demo and Services'!HJ50),IF(AJ24="",0,AJ24*'Demo and Services'!HJ51),IF(AJ25="",0,AJ25*'Demo and Services'!HJ52),IF(AJ26="",0,AJ26*'Demo and Services'!HJ53),IF(AJ27="",0,AJ27*'Demo and Services'!HJ54),IF(AJ28="",0,AJ28*'Demo and Services'!HJ55),IF(AJ29="",0,AJ29*'Demo and Services'!HJ56)),0),"")))</f>
        <v/>
      </c>
      <c r="Q311" s="502"/>
      <c r="R311" s="158"/>
      <c r="S311" s="495">
        <f>SUMIF('Demo and Services'!$A$9:$A$19,"Period 5 (October – December 2021)",'Demo and Services'!$HJ$9:$HJ$19)</f>
        <v>0</v>
      </c>
      <c r="T311" s="496"/>
      <c r="U311" s="160"/>
      <c r="V311" s="497">
        <f>SUMIF('Demo and Services'!$A$9:$A$19,"Period 6 (January – March 2022)",'Demo and Services'!$HJ$9:$HJ$19)</f>
        <v>0</v>
      </c>
      <c r="W311" s="497"/>
      <c r="X311" s="160"/>
      <c r="Y311" s="498">
        <f>SUMIF('Demo and Services'!$A$9:$A$19,"Period 7 (April – June 2022)",'Demo and Services'!$HJ$9:$HJ$19)</f>
        <v>0</v>
      </c>
      <c r="Z311" s="498"/>
      <c r="AA311" s="160"/>
      <c r="AB311" s="498">
        <f>SUMIF('Demo and Services'!$A$9:$A$19,"Period 8 (July – September 2022)",'Demo and Services'!$HJ$9:$HJ$19)</f>
        <v>0</v>
      </c>
      <c r="AC311" s="498"/>
      <c r="AD311" s="158"/>
      <c r="CI311"/>
      <c r="CJ311"/>
      <c r="CK311"/>
      <c r="CL311"/>
      <c r="CM311"/>
    </row>
    <row r="312" spans="1:91" s="2" customFormat="1" ht="28.75" customHeight="1" outlineLevel="1" x14ac:dyDescent="0.35">
      <c r="A312" s="68"/>
      <c r="B312" s="566" t="s">
        <v>187</v>
      </c>
      <c r="C312" s="567"/>
      <c r="D312" s="567"/>
      <c r="E312" s="567"/>
      <c r="F312" s="567"/>
      <c r="G312" s="568"/>
      <c r="H312" s="215" t="str">
        <f>IF($D$5="Program Budget",ROUND('Demo and Services'!HK9*AJ9,0),IF(AND($D$5="Staff Salary",$D$7="Total"),ROUND(SUM('Demo and Services'!HK9:HK20)*AJ30,0),IF(AND($D$5="Staff Salary",$D$7="Individual"),ROUND(SUM(IF(AJ18="",0,AJ18*'Demo and Services'!HK9),IF(AJ19="",0,AJ19*'Demo and Services'!HK10),IF(AJ20="",0,AJ20*'Demo and Services'!HK11),IF(AJ21="",0,AJ21*'Demo and Services'!HK12),IF(AJ22="",0,AJ22*'Demo and Services'!HK13),IF(AJ23="",0,AJ23*'Demo and Services'!HK14),IF(AJ24="",0,AJ24*'Demo and Services'!HK15),IF(AJ25="",0,AJ25*'Demo and Services'!HK16),IF(AJ26="",0,AJ26*'Demo and Services'!HK17),IF(AJ27="",0,AJ27*'Demo and Services'!HK18),IF(AJ28="",0,AJ28*'Demo and Services'!HK19),IF(AJ29="",0,AJ29*'Demo and Services'!HK20)),0),"")))</f>
        <v/>
      </c>
      <c r="I312" s="157"/>
      <c r="J312" s="502" t="str">
        <f>IF($D$5="Program Budget",ROUND('Demo and Services'!HK21*AJ9,0),IF(AND($D$5="Staff Salary",$D$7="Total"),ROUND(SUM('Demo and Services'!HK21:HK32)*AJ30,0),IF(AND($D$5="Staff Salary",$D$7="Individual"),ROUND(SUM(IF(AJ18="",0,AJ18*'Demo and Services'!HK21),IF(AJ19="",0,AJ19*'Demo and Services'!HK22),IF(AJ20="",0,AJ20*'Demo and Services'!HK23),IF(AJ21="",0,AJ21*'Demo and Services'!HK24),IF(AJ22="",0,AJ22*'Demo and Services'!HK25),IF(AJ23="",0,AJ23*'Demo and Services'!HK26),IF(AJ24="",0,AJ24*'Demo and Services'!HK27),IF(AJ25="",0,AJ25*'Demo and Services'!HK28),IF(AJ26="",0,AJ26*'Demo and Services'!HK29),IF(AJ27="",0,AJ27*'Demo and Services'!HK30),IF(AJ28="",0,AJ28*'Demo and Services'!HK31),IF(AJ29="",0,AJ29*'Demo and Services'!HK32)),0),"")))</f>
        <v/>
      </c>
      <c r="K312" s="502"/>
      <c r="L312" s="157"/>
      <c r="M312" s="502" t="str">
        <f>IF($D$5="Program Budget",ROUND('Demo and Services'!HK33*AJ9,0),IF(AND($D$5="Staff Salary",$D$7="Total"),ROUND(SUM('Demo and Services'!HK33:HK44)*AJ30,0),IF(AND($D$5="Staff Salary",$D$7="Individual"),ROUND(SUM(IF(AJ18="",0,AJ18*'Demo and Services'!HK33),IF(AJ19="",0,AJ19*'Demo and Services'!HK34),IF(AJ20="",0,AJ20*'Demo and Services'!HK35),IF(AJ21="",0,AJ21*'Demo and Services'!HK36),IF(AJ22="",0,AJ22*'Demo and Services'!HK37),IF(AJ23="",0,AJ23*'Demo and Services'!HK38),IF(AJ24="",0,AJ24*'Demo and Services'!HK39),IF(AJ25="",0,AJ25*'Demo and Services'!HK40),IF(AJ26="",0,AJ26*'Demo and Services'!HK41),IF(AJ27="",0,AJ27*'Demo and Services'!HK42),IF(AJ28="",0,AJ28*'Demo and Services'!HK43),IF(AJ29="",0,AJ29*'Demo and Services'!HK44)),0),"")))</f>
        <v/>
      </c>
      <c r="N312" s="542"/>
      <c r="O312" s="157"/>
      <c r="P312" s="502" t="str">
        <f>IF($D$5="Program Budget",ROUND('Demo and Services'!HK45*AJ9,0),IF(AND($D$5="Staff Salary",$D$7="Total"),ROUND(SUM('Demo and Services'!HK45:HK56)*AJ30,0),IF(AND($D$5="Staff Salary",$D$7="Individual"),ROUND(SUM(IF(AJ18="",0,AJ18*'Demo and Services'!HK45),IF(AJ19="",0,AJ19*'Demo and Services'!HK46),IF(AJ20="",0,AJ20*'Demo and Services'!HK47),IF(AJ21="",0,AJ21*'Demo and Services'!HK48),IF(AJ22="",0,AJ22*'Demo and Services'!HK49),IF(AJ23="",0,AJ23*'Demo and Services'!HK50),IF(AJ24="",0,AJ24*'Demo and Services'!HK51),IF(AJ25="",0,AJ25*'Demo and Services'!HK52),IF(AJ26="",0,AJ26*'Demo and Services'!HK53),IF(AJ27="",0,AJ27*'Demo and Services'!HK54),IF(AJ28="",0,AJ28*'Demo and Services'!HK55),IF(AJ29="",0,AJ29*'Demo and Services'!HK56)),0),"")))</f>
        <v/>
      </c>
      <c r="Q312" s="502"/>
      <c r="R312" s="158"/>
      <c r="S312" s="495">
        <f>SUMIF('Demo and Services'!$A$9:$A$19,"Period 5 (October – December 2021)",'Demo and Services'!$HK$9:$HK$19)</f>
        <v>0</v>
      </c>
      <c r="T312" s="496"/>
      <c r="U312" s="160"/>
      <c r="V312" s="497">
        <f>SUMIF('Demo and Services'!$A$9:$A$19,"Period 6 (January – March 2022)",'Demo and Services'!$HK$9:$HK$19)</f>
        <v>0</v>
      </c>
      <c r="W312" s="497"/>
      <c r="X312" s="160"/>
      <c r="Y312" s="498">
        <f>SUMIF('Demo and Services'!$A$9:$A$19,"Period 7 (April – June 2022)",'Demo and Services'!$HK$9:$HK$19)</f>
        <v>0</v>
      </c>
      <c r="Z312" s="498"/>
      <c r="AA312" s="160"/>
      <c r="AB312" s="498">
        <f>SUMIF('Demo and Services'!$A$9:$A$19,"Period 8 (July – September 2022)",'Demo and Services'!$HK$9:$HK$19)</f>
        <v>0</v>
      </c>
      <c r="AC312" s="498"/>
      <c r="AD312" s="158"/>
      <c r="CI312"/>
      <c r="CJ312"/>
      <c r="CK312"/>
      <c r="CL312"/>
      <c r="CM312"/>
    </row>
    <row r="313" spans="1:91" s="2" customFormat="1" ht="27" customHeight="1" outlineLevel="1" x14ac:dyDescent="0.35">
      <c r="A313" s="68"/>
      <c r="B313" s="566" t="s">
        <v>188</v>
      </c>
      <c r="C313" s="567"/>
      <c r="D313" s="567"/>
      <c r="E313" s="567"/>
      <c r="F313" s="567"/>
      <c r="G313" s="568"/>
      <c r="H313" s="215" t="str">
        <f>IF($D$5="Program Budget",ROUND('Demo and Services'!HL9*AJ9,0),IF(AND($D$5="Staff Salary",$D$7="Total"),ROUND(SUM('Demo and Services'!HL9:HL20)*AJ30,0),IF(AND($D$5="Staff Salary",$D$7="Individual"),ROUND(SUM(IF(AJ18="",0,AJ18*'Demo and Services'!HL9),IF(AJ19="",0,AJ19*'Demo and Services'!HL10),IF(AJ20="",0,AJ20*'Demo and Services'!HL11),IF(AJ21="",0,AJ21*'Demo and Services'!HL12),IF(AJ22="",0,AJ22*'Demo and Services'!HL13),IF(AJ23="",0,AJ23*'Demo and Services'!HL14),IF(AJ24="",0,AJ24*'Demo and Services'!HL15),IF(AJ25="",0,AJ25*'Demo and Services'!HL16),IF(AJ26="",0,AJ26*'Demo and Services'!HL17),IF(AJ27="",0,AJ27*'Demo and Services'!HL18),IF(AJ28="",0,AJ28*'Demo and Services'!HL19),IF(AJ29="",0,AJ29*'Demo and Services'!HL20)),0),"")))</f>
        <v/>
      </c>
      <c r="I313" s="157"/>
      <c r="J313" s="502" t="str">
        <f>IF($D$5="Program Budget",ROUND('Demo and Services'!HL21*AJ9,0),IF(AND($D$5="Staff Salary",$D$7="Total"),ROUND(SUM('Demo and Services'!HL21:HL32)*AJ30,0),IF(AND($D$5="Staff Salary",$D$7="Individual"),ROUND(SUM(IF(AJ18="",0,AJ18*'Demo and Services'!HL21),IF(AJ19="",0,AJ19*'Demo and Services'!HL22),IF(AJ20="",0,AJ20*'Demo and Services'!HL23),IF(AJ21="",0,AJ21*'Demo and Services'!HL24),IF(AJ22="",0,AJ22*'Demo and Services'!HL25),IF(AJ23="",0,AJ23*'Demo and Services'!HL26),IF(AJ24="",0,AJ24*'Demo and Services'!HL27),IF(AJ25="",0,AJ25*'Demo and Services'!HL28),IF(AJ26="",0,AJ26*'Demo and Services'!HL29),IF(AJ27="",0,AJ27*'Demo and Services'!HL30),IF(AJ28="",0,AJ28*'Demo and Services'!HL31),IF(AJ29="",0,AJ29*'Demo and Services'!HL32)),0),"")))</f>
        <v/>
      </c>
      <c r="K313" s="502"/>
      <c r="L313" s="157"/>
      <c r="M313" s="502" t="str">
        <f>IF($D$5="Program Budget",ROUND('Demo and Services'!HL33*AJ9,0),IF(AND($D$5="Staff Salary",$D$7="Total"),ROUND(SUM('Demo and Services'!HL33:HL44)*AJ30,0),IF(AND($D$5="Staff Salary",$D$7="Individual"),ROUND(SUM(IF(AJ18="",0,AJ18*'Demo and Services'!HL33),IF(AJ19="",0,AJ19*'Demo and Services'!HL34),IF(AJ20="",0,AJ20*'Demo and Services'!HL35),IF(AJ21="",0,AJ21*'Demo and Services'!HL36),IF(AJ22="",0,AJ22*'Demo and Services'!HL37),IF(AJ23="",0,AJ23*'Demo and Services'!HL38),IF(AJ24="",0,AJ24*'Demo and Services'!HL39),IF(AJ25="",0,AJ25*'Demo and Services'!HL40),IF(AJ26="",0,AJ26*'Demo and Services'!HL41),IF(AJ27="",0,AJ27*'Demo and Services'!HL42),IF(AJ28="",0,AJ28*'Demo and Services'!HL43),IF(AJ29="",0,AJ29*'Demo and Services'!HL44)),0),"")))</f>
        <v/>
      </c>
      <c r="N313" s="542"/>
      <c r="O313" s="157"/>
      <c r="P313" s="502" t="str">
        <f>IF($D$5="Program Budget",ROUND('Demo and Services'!HL45*AJ9,0),IF(AND($D$5="Staff Salary",$D$7="Total"),ROUND(SUM('Demo and Services'!HL45:HL56)*AJ30,0),IF(AND($D$5="Staff Salary",$D$7="Individual"),ROUND(SUM(IF(AJ18="",0,AJ18*'Demo and Services'!HL45),IF(AJ19="",0,AJ19*'Demo and Services'!HL46),IF(AJ20="",0,AJ20*'Demo and Services'!HL47),IF(AJ21="",0,AJ21*'Demo and Services'!HL48),IF(AJ22="",0,AJ22*'Demo and Services'!HL49),IF(AJ23="",0,AJ23*'Demo and Services'!HL50),IF(AJ24="",0,AJ24*'Demo and Services'!HL51),IF(AJ25="",0,AJ25*'Demo and Services'!HL52),IF(AJ26="",0,AJ26*'Demo and Services'!HL53),IF(AJ27="",0,AJ27*'Demo and Services'!HL54),IF(AJ28="",0,AJ28*'Demo and Services'!HL55),IF(AJ29="",0,AJ29*'Demo and Services'!HL56)),0),"")))</f>
        <v/>
      </c>
      <c r="Q313" s="502"/>
      <c r="R313" s="158"/>
      <c r="S313" s="495">
        <f>SUMIF('Demo and Services'!$A$9:$A$19,"Period 5 (October – December 2021)",'Demo and Services'!$HL$9:$HL$19)</f>
        <v>0</v>
      </c>
      <c r="T313" s="496"/>
      <c r="U313" s="160"/>
      <c r="V313" s="497">
        <f>SUMIF('Demo and Services'!$A$9:$A$19,"Period 6 (January – March 2022)",'Demo and Services'!$HL$9:$HL$19)</f>
        <v>0</v>
      </c>
      <c r="W313" s="497"/>
      <c r="X313" s="160"/>
      <c r="Y313" s="498">
        <f>SUMIF('Demo and Services'!$A$9:$A$19,"Period 7 (April – June 2022)",'Demo and Services'!$HL$9:$HL$19)</f>
        <v>0</v>
      </c>
      <c r="Z313" s="498"/>
      <c r="AA313" s="160"/>
      <c r="AB313" s="498">
        <f>SUMIF('Demo and Services'!$A$9:$A$19,"Period 8 (July – September 2022)",'Demo and Services'!$HL$9:$HL$19)</f>
        <v>0</v>
      </c>
      <c r="AC313" s="498"/>
      <c r="AD313" s="158"/>
      <c r="CI313"/>
      <c r="CJ313"/>
      <c r="CK313"/>
      <c r="CL313"/>
      <c r="CM313"/>
    </row>
    <row r="314" spans="1:91" s="2" customFormat="1" outlineLevel="1" x14ac:dyDescent="0.35">
      <c r="A314" s="68"/>
      <c r="B314" s="569" t="s">
        <v>189</v>
      </c>
      <c r="C314" s="570"/>
      <c r="D314" s="570"/>
      <c r="E314" s="570"/>
      <c r="F314" s="570"/>
      <c r="G314" s="571"/>
      <c r="H314" s="215" t="str">
        <f>IF($D$5="Program Budget",ROUND('Demo and Services'!HM9*AJ9,0),IF(AND($D$5="Staff Salary",$D$7="Total"),ROUND(SUM('Demo and Services'!HM9:HM20)*AJ30,0),IF(AND($D$5="Staff Salary",$D$7="Individual"),ROUND(SUM(IF(AJ18="",0,AJ18*'Demo and Services'!HM9),IF(AJ19="",0,AJ19*'Demo and Services'!HM10),IF(AJ20="",0,AJ20*'Demo and Services'!HM11),IF(AJ21="",0,AJ21*'Demo and Services'!HM12),IF(AJ22="",0,AJ22*'Demo and Services'!HM13),IF(AJ23="",0,AJ23*'Demo and Services'!HM14),IF(AJ24="",0,AJ24*'Demo and Services'!HM15),IF(AJ25="",0,AJ25*'Demo and Services'!HM16),IF(AJ26="",0,AJ26*'Demo and Services'!HM17),IF(AJ27="",0,AJ27*'Demo and Services'!HM18),IF(AJ28="",0,AJ28*'Demo and Services'!HM19),IF(AJ29="",0,AJ29*'Demo and Services'!HM20)),0),"")))</f>
        <v/>
      </c>
      <c r="I314" s="157"/>
      <c r="J314" s="502" t="str">
        <f>IF($D$5="Program Budget",ROUND('Demo and Services'!HM21*AJ9,0),IF(AND($D$5="Staff Salary",$D$7="Total"),ROUND(SUM('Demo and Services'!HM21:HM32)*AJ30,0),IF(AND($D$5="Staff Salary",$D$7="Individual"),ROUND(SUM(IF(AJ18="",0,AJ18*'Demo and Services'!HM21),IF(AJ19="",0,AJ19*'Demo and Services'!HM22),IF(AJ20="",0,AJ20*'Demo and Services'!HM23),IF(AJ21="",0,AJ21*'Demo and Services'!HM24),IF(AJ22="",0,AJ22*'Demo and Services'!HM25),IF(AJ23="",0,AJ23*'Demo and Services'!HM26),IF(AJ24="",0,AJ24*'Demo and Services'!HM27),IF(AJ25="",0,AJ25*'Demo and Services'!HM28),IF(AJ26="",0,AJ26*'Demo and Services'!HM29),IF(AJ27="",0,AJ27*'Demo and Services'!HM30),IF(AJ28="",0,AJ28*'Demo and Services'!HM31),IF(AJ29="",0,AJ29*'Demo and Services'!HM32)),0),"")))</f>
        <v/>
      </c>
      <c r="K314" s="502"/>
      <c r="L314" s="157"/>
      <c r="M314" s="502" t="str">
        <f>IF($D$5="Program Budget",ROUND('Demo and Services'!HM33*AJ9,0),IF(AND($D$5="Staff Salary",$D$7="Total"),ROUND(SUM('Demo and Services'!HM33:HM44)*AJ30,0),IF(AND($D$5="Staff Salary",$D$7="Individual"),ROUND(SUM(IF(AJ18="",0,AJ18*'Demo and Services'!HM33),IF(AJ19="",0,AJ19*'Demo and Services'!HM34),IF(AJ20="",0,AJ20*'Demo and Services'!HM35),IF(AJ21="",0,AJ21*'Demo and Services'!HM36),IF(AJ22="",0,AJ22*'Demo and Services'!HM37),IF(AJ23="",0,AJ23*'Demo and Services'!HM38),IF(AJ24="",0,AJ24*'Demo and Services'!HM39),IF(AJ25="",0,AJ25*'Demo and Services'!HM40),IF(AJ26="",0,AJ26*'Demo and Services'!HM41),IF(AJ27="",0,AJ27*'Demo and Services'!HM42),IF(AJ28="",0,AJ28*'Demo and Services'!HM43),IF(AJ29="",0,AJ29*'Demo and Services'!HM44)),0),"")))</f>
        <v/>
      </c>
      <c r="N314" s="542"/>
      <c r="O314" s="157"/>
      <c r="P314" s="502" t="str">
        <f>IF($D$5="Program Budget",ROUND('Demo and Services'!HM45*AJ9,0),IF(AND($D$5="Staff Salary",$D$7="Total"),ROUND(SUM('Demo and Services'!HM45:HM56)*AJ30,0),IF(AND($D$5="Staff Salary",$D$7="Individual"),ROUND(SUM(IF(AJ18="",0,AJ18*'Demo and Services'!HM45),IF(AJ19="",0,AJ19*'Demo and Services'!HM46),IF(AJ20="",0,AJ20*'Demo and Services'!HM47),IF(AJ21="",0,AJ21*'Demo and Services'!HM48),IF(AJ22="",0,AJ22*'Demo and Services'!HM49),IF(AJ23="",0,AJ23*'Demo and Services'!HM50),IF(AJ24="",0,AJ24*'Demo and Services'!HM51),IF(AJ25="",0,AJ25*'Demo and Services'!HM52),IF(AJ26="",0,AJ26*'Demo and Services'!HM53),IF(AJ27="",0,AJ27*'Demo and Services'!HM54),IF(AJ28="",0,AJ28*'Demo and Services'!HM55),IF(AJ29="",0,AJ29*'Demo and Services'!HM56)),0),"")))</f>
        <v/>
      </c>
      <c r="Q314" s="502"/>
      <c r="R314" s="158"/>
      <c r="S314" s="495">
        <f>SUMIF('Demo and Services'!$A$9:$A$19,"Period 5 (October – December 2021)",'Demo and Services'!$HM$9:$HM$19)</f>
        <v>0</v>
      </c>
      <c r="T314" s="496"/>
      <c r="U314" s="160"/>
      <c r="V314" s="497">
        <f>SUMIF('Demo and Services'!$A$9:$A$19,"Period 6 (January – March 2022)",'Demo and Services'!$HM$9:$HM$19)</f>
        <v>0</v>
      </c>
      <c r="W314" s="497"/>
      <c r="X314" s="160"/>
      <c r="Y314" s="498">
        <f>SUMIF('Demo and Services'!$A$9:$A$19,"Period 7 (April – June 2022)",'Demo and Services'!$HM$9:$HM$19)</f>
        <v>0</v>
      </c>
      <c r="Z314" s="498"/>
      <c r="AA314" s="160"/>
      <c r="AB314" s="498">
        <f>SUMIF('Demo and Services'!$A$9:$A$19,"Period 8 (July – September 2022)",'Demo and Services'!$HM$9:$HM$19)</f>
        <v>0</v>
      </c>
      <c r="AC314" s="498"/>
      <c r="AD314" s="158"/>
      <c r="CI314"/>
      <c r="CJ314"/>
      <c r="CK314"/>
      <c r="CL314"/>
      <c r="CM314"/>
    </row>
    <row r="315" spans="1:91" s="2" customFormat="1" outlineLevel="1" x14ac:dyDescent="0.35">
      <c r="A315" s="68"/>
      <c r="B315" s="569" t="s">
        <v>190</v>
      </c>
      <c r="C315" s="570"/>
      <c r="D315" s="570"/>
      <c r="E315" s="570"/>
      <c r="F315" s="570"/>
      <c r="G315" s="571"/>
      <c r="H315" s="215" t="str">
        <f>IF($D$5="Program Budget",ROUND('Demo and Services'!HN9*AJ9,0),IF(AND($D$5="Staff Salary",$D$7="Total"),ROUND(SUM('Demo and Services'!HN9:HN20)*AJ30,0),IF(AND($D$5="Staff Salary",$D$7="Individual"),ROUND(SUM(IF(AJ18="",0,AJ18*'Demo and Services'!HN9),IF(AJ19="",0,AJ19*'Demo and Services'!HN10),IF(AJ20="",0,AJ20*'Demo and Services'!HN11),IF(AJ21="",0,AJ21*'Demo and Services'!HN12),IF(AJ22="",0,AJ22*'Demo and Services'!HN13),IF(AJ23="",0,AJ23*'Demo and Services'!HN14),IF(AJ24="",0,AJ24*'Demo and Services'!HN15),IF(AJ25="",0,AJ25*'Demo and Services'!HN16),IF(AJ26="",0,AJ26*'Demo and Services'!HN17),IF(AJ27="",0,AJ27*'Demo and Services'!HN18),IF(AJ28="",0,AJ28*'Demo and Services'!HN19),IF(AJ29="",0,AJ29*'Demo and Services'!HN20)),0),"")))</f>
        <v/>
      </c>
      <c r="I315" s="157"/>
      <c r="J315" s="502" t="str">
        <f>IF($D$5="Program Budget",ROUND('Demo and Services'!HN21*AJ9,0),IF(AND($D$5="Staff Salary",$D$7="Total"),ROUND(SUM('Demo and Services'!HN21:HN32)*AJ30,0),IF(AND($D$5="Staff Salary",$D$7="Individual"),ROUND(SUM(IF(AJ18="",0,AJ18*'Demo and Services'!HN21),IF(AJ19="",0,AJ19*'Demo and Services'!HN22),IF(AJ20="",0,AJ20*'Demo and Services'!HN23),IF(AJ21="",0,AJ21*'Demo and Services'!HN24),IF(AJ22="",0,AJ22*'Demo and Services'!HN25),IF(AJ23="",0,AJ23*'Demo and Services'!HN26),IF(AJ24="",0,AJ24*'Demo and Services'!HN27),IF(AJ25="",0,AJ25*'Demo and Services'!HN28),IF(AJ26="",0,AJ26*'Demo and Services'!HN29),IF(AJ27="",0,AJ27*'Demo and Services'!HN30),IF(AJ28="",0,AJ28*'Demo and Services'!HN31),IF(AJ29="",0,AJ29*'Demo and Services'!HN32)),0),"")))</f>
        <v/>
      </c>
      <c r="K315" s="502"/>
      <c r="L315" s="157"/>
      <c r="M315" s="502" t="str">
        <f>IF($D$5="Program Budget",ROUND('Demo and Services'!HN33*AJ9,0),IF(AND($D$5="Staff Salary",$D$7="Total"),ROUND(SUM('Demo and Services'!HN33:HN44)*AJ30,0),IF(AND($D$5="Staff Salary",$D$7="Individual"),ROUND(SUM(IF(AJ18="",0,AJ18*'Demo and Services'!HN33),IF(AJ19="",0,AJ19*'Demo and Services'!HN34),IF(AJ20="",0,AJ20*'Demo and Services'!HN35),IF(AJ21="",0,AJ21*'Demo and Services'!HN36),IF(AJ22="",0,AJ22*'Demo and Services'!HN37),IF(AJ23="",0,AJ23*'Demo and Services'!HN38),IF(AJ24="",0,AJ24*'Demo and Services'!HN39),IF(AJ25="",0,AJ25*'Demo and Services'!HN40),IF(AJ26="",0,AJ26*'Demo and Services'!HN41),IF(AJ27="",0,AJ27*'Demo and Services'!HN42),IF(AJ28="",0,AJ28*'Demo and Services'!HN43),IF(AJ29="",0,AJ29*'Demo and Services'!HN44)),0),"")))</f>
        <v/>
      </c>
      <c r="N315" s="542"/>
      <c r="O315" s="157"/>
      <c r="P315" s="502" t="str">
        <f>IF($D$5="Program Budget",ROUND('Demo and Services'!HN45*AJ9,0),IF(AND($D$5="Staff Salary",$D$7="Total"),ROUND(SUM('Demo and Services'!HN45:HN56)*AJ30,0),IF(AND($D$5="Staff Salary",$D$7="Individual"),ROUND(SUM(IF(AJ18="",0,AJ18*'Demo and Services'!HN45),IF(AJ19="",0,AJ19*'Demo and Services'!HN46),IF(AJ20="",0,AJ20*'Demo and Services'!HN47),IF(AJ21="",0,AJ21*'Demo and Services'!HN48),IF(AJ22="",0,AJ22*'Demo and Services'!HN49),IF(AJ23="",0,AJ23*'Demo and Services'!HN50),IF(AJ24="",0,AJ24*'Demo and Services'!HN51),IF(AJ25="",0,AJ25*'Demo and Services'!HN52),IF(AJ26="",0,AJ26*'Demo and Services'!HN53),IF(AJ27="",0,AJ27*'Demo and Services'!HN54),IF(AJ28="",0,AJ28*'Demo and Services'!HN55),IF(AJ29="",0,AJ29*'Demo and Services'!HN56)),0),"")))</f>
        <v/>
      </c>
      <c r="Q315" s="502"/>
      <c r="R315" s="158"/>
      <c r="S315" s="495">
        <f>SUMIF('Demo and Services'!$A$9:$A$19,"Period 5 (October – December 2021)",'Demo and Services'!$HN$9:$HN$19)</f>
        <v>0</v>
      </c>
      <c r="T315" s="496"/>
      <c r="U315" s="160"/>
      <c r="V315" s="497">
        <f>SUMIF('Demo and Services'!$A$9:$A$19,"Period 6 (January – March 2022)",'Demo and Services'!$HN$9:$HN$19)</f>
        <v>0</v>
      </c>
      <c r="W315" s="497"/>
      <c r="X315" s="160"/>
      <c r="Y315" s="498">
        <f>SUMIF('Demo and Services'!$A$9:$A$19,"Period 7 (April – June 2022)",'Demo and Services'!$HN$9:$HN$19)</f>
        <v>0</v>
      </c>
      <c r="Z315" s="498"/>
      <c r="AA315" s="160"/>
      <c r="AB315" s="498">
        <f>SUMIF('Demo and Services'!$A$9:$A$19,"Period 8 (July – September 2022)",'Demo and Services'!$HN$9:$HN$19)</f>
        <v>0</v>
      </c>
      <c r="AC315" s="498"/>
      <c r="AD315" s="158"/>
      <c r="CI315"/>
      <c r="CJ315"/>
      <c r="CK315"/>
      <c r="CL315"/>
      <c r="CM315"/>
    </row>
    <row r="316" spans="1:91" s="2" customFormat="1" ht="15" outlineLevel="1" thickBot="1" x14ac:dyDescent="0.4">
      <c r="A316" s="68"/>
      <c r="B316" s="572" t="s">
        <v>191</v>
      </c>
      <c r="C316" s="573"/>
      <c r="D316" s="573"/>
      <c r="E316" s="573"/>
      <c r="F316" s="573"/>
      <c r="G316" s="574"/>
      <c r="H316" s="222" t="str">
        <f>IF($D$5="Program Budget",ROUND('Demo and Services'!HO9*AJ9,0),IF(AND($D$5="Staff Salary",$D$7="Total"),ROUND(SUM('Demo and Services'!HO9:HO20)*AJ30,0),IF(AND($D$5="Staff Salary",$D$7="Individual"),ROUND(SUM(IF(AJ18="",0,AJ18*'Demo and Services'!HO9),IF(AJ19="",0,AJ19*'Demo and Services'!HO10),IF(AJ20="",0,AJ20*'Demo and Services'!HO11),IF(AJ21="",0,AJ21*'Demo and Services'!HO12),IF(AJ22="",0,AJ22*'Demo and Services'!HO13),IF(AJ23="",0,AJ23*'Demo and Services'!HO14),IF(AJ24="",0,AJ24*'Demo and Services'!HO15),IF(AJ25="",0,AJ25*'Demo and Services'!HO16),IF(AJ26="",0,AJ26*'Demo and Services'!HO17),IF(AJ27="",0,AJ27*'Demo and Services'!HO18),IF(AJ28="",0,AJ28*'Demo and Services'!HO19),IF(AJ29="",0,AJ29*'Demo and Services'!HO20)),0),"")))</f>
        <v/>
      </c>
      <c r="I316" s="171"/>
      <c r="J316" s="522" t="str">
        <f>IF($D$5="Program Budget",ROUND('Demo and Services'!HO21*AJ9,0),IF(AND($D$5="Staff Salary",$D$7="Total"),ROUND(SUM('Demo and Services'!HO21:HO32)*AJ30,0),IF(AND($D$5="Staff Salary",$D$7="Individual"),ROUND(SUM(IF(AJ18="",0,AJ18*'Demo and Services'!HO21),IF(AJ19="",0,AJ19*'Demo and Services'!HO22),IF(AJ20="",0,AJ20*'Demo and Services'!HO23),IF(AJ21="",0,AJ21*'Demo and Services'!HO24),IF(AJ22="",0,AJ22*'Demo and Services'!HO25),IF(AJ23="",0,AJ23*'Demo and Services'!HO26),IF(AJ24="",0,AJ24*'Demo and Services'!HO27),IF(AJ25="",0,AJ25*'Demo and Services'!HO28),IF(AJ26="",0,AJ26*'Demo and Services'!HO29),IF(AJ27="",0,AJ27*'Demo and Services'!HO30),IF(AJ28="",0,AJ28*'Demo and Services'!HO31),IF(AJ29="",0,AJ29*'Demo and Services'!HO32)),0),"")))</f>
        <v/>
      </c>
      <c r="K316" s="522"/>
      <c r="L316" s="171"/>
      <c r="M316" s="522" t="str">
        <f>IF($D$5="Program Budget",ROUND('Demo and Services'!HO33*AJ9,0),IF(AND($D$5="Staff Salary",$D$7="Total"),ROUND(SUM('Demo and Services'!HO33:HO44)*AJ30,0),IF(AND($D$5="Staff Salary",$D$7="Individual"),ROUND(SUM(IF(AJ18="",0,AJ18*'Demo and Services'!HO33),IF(AJ19="",0,AJ19*'Demo and Services'!HO34),IF(AJ20="",0,AJ20*'Demo and Services'!HO35),IF(AJ21="",0,AJ21*'Demo and Services'!HO36),IF(AJ22="",0,AJ22*'Demo and Services'!HO37),IF(AJ23="",0,AJ23*'Demo and Services'!HO38),IF(AJ24="",0,AJ24*'Demo and Services'!HO39),IF(AJ25="",0,AJ25*'Demo and Services'!HO40),IF(AJ26="",0,AJ26*'Demo and Services'!HO41),IF(AJ27="",0,AJ27*'Demo and Services'!HO42),IF(AJ28="",0,AJ28*'Demo and Services'!HO43),IF(AJ29="",0,AJ29*'Demo and Services'!HO44)),0),"")))</f>
        <v/>
      </c>
      <c r="N316" s="505"/>
      <c r="O316" s="171"/>
      <c r="P316" s="522" t="str">
        <f>IF($D$5="Program Budget",ROUND('Demo and Services'!HO45*AJ9,0),IF(AND($D$5="Staff Salary",$D$7="Total"),ROUND(SUM('Demo and Services'!HO45:HO56)*AJ30,0),IF(AND($D$5="Staff Salary",$D$7="Individual"),ROUND(SUM(IF(AJ18="",0,AJ18*'Demo and Services'!HO45),IF(AJ19="",0,AJ19*'Demo and Services'!HO46),IF(AJ20="",0,AJ20*'Demo and Services'!HO47),IF(AJ21="",0,AJ21*'Demo and Services'!HO48),IF(AJ22="",0,AJ22*'Demo and Services'!HO49),IF(AJ23="",0,AJ23*'Demo and Services'!HO50),IF(AJ24="",0,AJ24*'Demo and Services'!HO51),IF(AJ25="",0,AJ25*'Demo and Services'!HO52),IF(AJ26="",0,AJ26*'Demo and Services'!HO53),IF(AJ27="",0,AJ27*'Demo and Services'!HO54),IF(AJ28="",0,AJ28*'Demo and Services'!HO55),IF(AJ29="",0,AJ29*'Demo and Services'!HO56)),0),"")))</f>
        <v/>
      </c>
      <c r="Q316" s="522"/>
      <c r="R316" s="173"/>
      <c r="S316" s="523">
        <f>SUMIF('Demo and Services'!$A$9:$A$19,"Period 5 (October – December 2021)",'Demo and Services'!$HO$9:$HO$19)</f>
        <v>0</v>
      </c>
      <c r="T316" s="524"/>
      <c r="U316" s="172"/>
      <c r="V316" s="525">
        <f>SUMIF('Demo and Services'!$A$9:$A$19,"Period 6 (January – March 2022)",'Demo and Services'!$HO$9:$HO$19)</f>
        <v>0</v>
      </c>
      <c r="W316" s="525"/>
      <c r="X316" s="172"/>
      <c r="Y316" s="543">
        <f>SUMIF('Demo and Services'!$A$9:$A$19,"Period 7 (April – June 2022)",'Demo and Services'!$HO$9:$HO$19)</f>
        <v>0</v>
      </c>
      <c r="Z316" s="543"/>
      <c r="AA316" s="172"/>
      <c r="AB316" s="543">
        <f>SUMIF('Demo and Services'!$A$9:$A$19,"Period 8 (July – September 2022)",'Demo and Services'!$HO$9:$HO$19)</f>
        <v>0</v>
      </c>
      <c r="AC316" s="543"/>
      <c r="AD316" s="173"/>
      <c r="CI316"/>
      <c r="CJ316"/>
      <c r="CK316"/>
      <c r="CL316"/>
      <c r="CM316"/>
    </row>
    <row r="317" spans="1:91" ht="15" thickBot="1" x14ac:dyDescent="0.4">
      <c r="B317" s="2"/>
      <c r="C317" s="2"/>
      <c r="D317" s="2"/>
      <c r="E317" s="2"/>
      <c r="F317" s="2"/>
      <c r="G317" s="2"/>
      <c r="H317" s="2"/>
      <c r="I317" s="2"/>
      <c r="J317" s="2"/>
      <c r="K317" s="2"/>
      <c r="L317" s="232"/>
      <c r="M317" s="232"/>
      <c r="N317" s="232"/>
      <c r="O317" s="2"/>
      <c r="P317" s="2"/>
      <c r="Q317" s="2"/>
      <c r="R317" s="2"/>
      <c r="S317" s="2"/>
      <c r="T317" s="2"/>
      <c r="U317" s="2"/>
      <c r="V317" s="2"/>
      <c r="W317" s="2"/>
      <c r="X317" s="2"/>
      <c r="Y317" s="2"/>
      <c r="Z317" s="2"/>
      <c r="AA317" s="2"/>
      <c r="AB317" s="2"/>
      <c r="AC317" s="2"/>
      <c r="AD317" s="2"/>
      <c r="AG317" s="2"/>
      <c r="AH317" s="2"/>
      <c r="AI317" s="2"/>
      <c r="AJ317" s="2"/>
      <c r="AK317" s="2"/>
      <c r="AL317" s="2"/>
      <c r="AM317" s="2"/>
      <c r="AN317" s="2"/>
      <c r="CI317" s="2"/>
    </row>
    <row r="318" spans="1:91" ht="14.5" customHeight="1" x14ac:dyDescent="0.35">
      <c r="B318" s="526" t="s">
        <v>192</v>
      </c>
      <c r="C318" s="527"/>
      <c r="D318" s="527"/>
      <c r="E318" s="527"/>
      <c r="F318" s="527"/>
      <c r="G318" s="527"/>
      <c r="H318" s="333" t="s">
        <v>2</v>
      </c>
      <c r="I318" s="333"/>
      <c r="J318" s="335" t="s">
        <v>3</v>
      </c>
      <c r="K318" s="335"/>
      <c r="L318" s="335"/>
      <c r="M318" s="335" t="s">
        <v>4</v>
      </c>
      <c r="N318" s="335"/>
      <c r="O318" s="335"/>
      <c r="P318" s="335" t="s">
        <v>5</v>
      </c>
      <c r="Q318" s="335"/>
      <c r="R318" s="336"/>
      <c r="S318" s="333" t="s">
        <v>27</v>
      </c>
      <c r="T318" s="334"/>
      <c r="U318" s="334"/>
      <c r="V318" s="335" t="s">
        <v>28</v>
      </c>
      <c r="W318" s="335"/>
      <c r="X318" s="335"/>
      <c r="Y318" s="335" t="s">
        <v>29</v>
      </c>
      <c r="Z318" s="335"/>
      <c r="AA318" s="335"/>
      <c r="AB318" s="335" t="s">
        <v>30</v>
      </c>
      <c r="AC318" s="335"/>
      <c r="AD318" s="336"/>
      <c r="AG318" s="2"/>
      <c r="AH318" s="2"/>
      <c r="AI318" s="2"/>
      <c r="AJ318" s="2"/>
      <c r="AK318" s="2"/>
      <c r="AL318" s="2"/>
      <c r="AM318" s="2"/>
      <c r="AN318" s="2"/>
    </row>
    <row r="319" spans="1:91" x14ac:dyDescent="0.35">
      <c r="B319" s="528"/>
      <c r="C319" s="529"/>
      <c r="D319" s="529"/>
      <c r="E319" s="529"/>
      <c r="F319" s="529"/>
      <c r="G319" s="529"/>
      <c r="H319" s="503" t="str">
        <f>IF($D$5="Program Budget",ROUND('Demo and Services'!HP9*AJ9,0),IF(AND($D$5="Staff Salary",$D$7="Total"),ROUND(SUM('Demo and Services'!HP9:HP20)*AJ30,0),IF(AND($D$5="Staff Salary",$D$7="Individual"),ROUND(SUM(IF(AJ18="",0,AJ18*'Demo and Services'!HP9),IF(AJ19="",0,AJ19*'Demo and Services'!HP10),IF(AJ20="",0,AJ20*'Demo and Services'!HP11),IF(AJ21="",0,AJ21*'Demo and Services'!HP12),IF(AJ22="",0,AJ22*'Demo and Services'!HP13),IF(AJ23="",0,AJ23*'Demo and Services'!HP14),IF(AJ24="",0,AJ24*'Demo and Services'!HP15),IF(AJ25="",0,AJ25*'Demo and Services'!HP16),IF(AJ26="",0,AJ26*'Demo and Services'!HP17),IF(AJ27="",0,AJ27*'Demo and Services'!HP18),IF(AJ28="",0,AJ28*'Demo and Services'!HP19),IF(AJ29="",0,AJ29*'Demo and Services'!HP20)),0),"")))</f>
        <v/>
      </c>
      <c r="I319" s="504"/>
      <c r="J319" s="340" t="str">
        <f>IF($D$5="Program Budget",ROUND('Demo and Services'!HP21*AJ9,0),IF(AND($D$5="Staff Salary",$D$7="Total"),ROUND(SUM('Demo and Services'!HP21:HP32)*AJ30,0),IF(AND($D$5="Staff Salary",$D$7="Individual"),ROUND(SUM(IF(AJ18="",0,AJ18*'Demo and Services'!HP21),IF(AJ19="",0,AJ19*'Demo and Services'!HP22),IF(AJ20="",0,AJ20*'Demo and Services'!HP23),IF(AJ21="",0,AJ21*'Demo and Services'!HP24),IF(AJ22="",0,AJ22*'Demo and Services'!HP25),IF(AJ23="",0,AJ23*'Demo and Services'!HP26),IF(AJ24="",0,AJ24*'Demo and Services'!HP27),IF(AJ25="",0,AJ25*'Demo and Services'!HP28),IF(AJ26="",0,AJ26*'Demo and Services'!HP29),IF(AJ27="",0,AJ27*'Demo and Services'!HP30),IF(AJ28="",0,AJ28*'Demo and Services'!HP31),IF(AJ29="",0,AJ29*'Demo and Services'!HP32)),0),"")))</f>
        <v/>
      </c>
      <c r="K319" s="340"/>
      <c r="L319" s="340"/>
      <c r="M319" s="507" t="str">
        <f>IF($D$5="Program Budget",ROUND('Demo and Services'!HP33*AJ9,0),IF(AND($D$5="Staff Salary",$D$7="Total"),ROUND(SUM('Demo and Services'!HP33:HP44)*AJ30,0),IF(AND($D$5="Staff Salary",$D$7="Individual"),ROUND(SUM(IF(AJ18="",0,AJ18*'Demo and Services'!HP33),IF(AJ19="",0,AJ19*'Demo and Services'!HP34),IF(AJ20="",0,AJ20*'Demo and Services'!HP35),IF(AJ21="",0,AJ21*'Demo and Services'!HP36),IF(AJ22="",0,AJ22*'Demo and Services'!HP37),IF(AJ23="",0,AJ23*'Demo and Services'!HP38),IF(AJ24="",0,AJ24*'Demo and Services'!HP39),IF(AJ25="",0,AJ25*'Demo and Services'!HP40),IF(AJ26="",0,AJ26*'Demo and Services'!HP41),IF(AJ27="",0,AJ27*'Demo and Services'!HP42),IF(AJ28="",0,AJ28*'Demo and Services'!HP43),IF(AJ29="",0,AJ29*'Demo and Services'!HP44)),0),"")))</f>
        <v/>
      </c>
      <c r="N319" s="507"/>
      <c r="O319" s="508"/>
      <c r="P319" s="507" t="str">
        <f>IF($D$5="Program Budget",ROUND('Demo and Services'!HP45*AJ9,0),IF(AND($D$5="Staff Salary",$D$7="Total"),ROUND(SUM('Demo and Services'!HP45:HP56)*AJ30,0),IF(AND($D$5="Staff Salary",$D$7="Individual"),ROUND(SUM(IF(AJ18="",0,AJ18*'Demo and Services'!HP45),IF(AJ19="",0,AJ19*'Demo and Services'!HP46),IF(AJ20="",0,AJ20*'Demo and Services'!HP47),IF(AJ21="",0,AJ21*'Demo and Services'!HP48),IF(AJ22="",0,AJ22*'Demo and Services'!HP49),IF(AJ23="",0,AJ23*'Demo and Services'!HP50),IF(AJ24="",0,AJ24*'Demo and Services'!HP51),IF(AJ25="",0,AJ25*'Demo and Services'!HP52),IF(AJ26="",0,AJ26*'Demo and Services'!HP53),IF(AJ27="",0,AJ27*'Demo and Services'!HP54),IF(AJ28="",0,AJ28*'Demo and Services'!HP55),IF(AJ29="",0,AJ29*'Demo and Services'!HP56)),0),"")))</f>
        <v/>
      </c>
      <c r="Q319" s="507"/>
      <c r="R319" s="511"/>
      <c r="S319" s="513">
        <f>COUNTIFS('Demo and Services'!$A$9:$A$19,"Period 5 (October – December 2021)",'Demo and Services'!$HP$9:$HP$19,"yes")</f>
        <v>0</v>
      </c>
      <c r="T319" s="514"/>
      <c r="U319" s="514"/>
      <c r="V319" s="328">
        <f>COUNTIFS('Demo and Services'!$A$9:$A$19,"Period 6 (January – March 2022)",'Demo and Services'!$HP$9:$HP$19,"yes")</f>
        <v>0</v>
      </c>
      <c r="W319" s="328"/>
      <c r="X319" s="328"/>
      <c r="Y319" s="328">
        <f>COUNTIFS('Demo and Services'!$A$9:$A$19,"Period 7 (April – June 2022)",'Demo and Services'!$HP$9:$HP$19,"yes")</f>
        <v>0</v>
      </c>
      <c r="Z319" s="328"/>
      <c r="AA319" s="328"/>
      <c r="AB319" s="328">
        <f>COUNTIFS('Demo and Services'!$A$9:$A$19,"Period 8 (July – September 2022)",'Demo and Services'!$HP$9:$HP$19,"yes")</f>
        <v>0</v>
      </c>
      <c r="AC319" s="328"/>
      <c r="AD319" s="330"/>
      <c r="AG319" s="2"/>
      <c r="AH319" s="2"/>
      <c r="AI319" s="2"/>
      <c r="AJ319" s="2"/>
      <c r="AK319" s="2"/>
      <c r="AL319" s="2"/>
      <c r="AM319" s="2"/>
      <c r="AN319" s="2"/>
    </row>
    <row r="320" spans="1:91" ht="15" thickBot="1" x14ac:dyDescent="0.4">
      <c r="B320" s="530"/>
      <c r="C320" s="531"/>
      <c r="D320" s="531"/>
      <c r="E320" s="531"/>
      <c r="F320" s="531"/>
      <c r="G320" s="531"/>
      <c r="H320" s="505"/>
      <c r="I320" s="506"/>
      <c r="J320" s="341"/>
      <c r="K320" s="341"/>
      <c r="L320" s="341"/>
      <c r="M320" s="509"/>
      <c r="N320" s="509"/>
      <c r="O320" s="510"/>
      <c r="P320" s="509"/>
      <c r="Q320" s="509"/>
      <c r="R320" s="512"/>
      <c r="S320" s="515" t="e">
        <f>COUNTIFS('Demo and Services'!$A$9:$A$19,"Period 5 (October – December 2021)",'Demo and Services'!#REF!,"&lt;&gt;")</f>
        <v>#REF!</v>
      </c>
      <c r="T320" s="516"/>
      <c r="U320" s="516"/>
      <c r="V320" s="329" t="e">
        <f>COUNTIFS('Demo and Services'!$A$9:$A$19,"Period 6 (January – March 2022)",'Demo and Services'!#REF!,"&lt;&gt;")</f>
        <v>#REF!</v>
      </c>
      <c r="W320" s="329"/>
      <c r="X320" s="329"/>
      <c r="Y320" s="329" t="e">
        <f>COUNTIFS('Demo and Services'!$A$9:$A$19,"Period 7 (April – June 2022)",'Demo and Services'!#REF!,"&lt;&gt;")</f>
        <v>#REF!</v>
      </c>
      <c r="Z320" s="329"/>
      <c r="AA320" s="329"/>
      <c r="AB320" s="329" t="e">
        <f>COUNTIFS('Demo and Services'!$A$9:$A$19,"Period 8 (July – September 2022)",'Demo and Services'!#REF!,"&lt;&gt;")</f>
        <v>#REF!</v>
      </c>
      <c r="AC320" s="329"/>
      <c r="AD320" s="331"/>
      <c r="AG320" s="2"/>
      <c r="AH320" s="2"/>
      <c r="AI320" s="2"/>
      <c r="AJ320" s="2"/>
      <c r="AK320" s="2"/>
      <c r="AL320" s="2"/>
      <c r="AM320" s="2"/>
      <c r="AN320" s="2"/>
    </row>
    <row r="321" spans="2:87" ht="14.5" customHeight="1" x14ac:dyDescent="0.35">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G321" s="2"/>
      <c r="AH321" s="2"/>
      <c r="AI321" s="2"/>
      <c r="AJ321" s="2"/>
      <c r="AK321" s="2"/>
      <c r="AL321" s="2"/>
      <c r="AM321" s="2"/>
      <c r="AN321" s="2"/>
      <c r="CI321" s="2"/>
    </row>
    <row r="322" spans="2:87" ht="14.5" customHeight="1" thickBot="1" x14ac:dyDescent="0.4">
      <c r="B322" s="78"/>
      <c r="C322" s="78"/>
      <c r="D322" s="78"/>
      <c r="E322" s="78"/>
      <c r="F322" s="78"/>
      <c r="G322" s="78"/>
      <c r="H322" s="78"/>
      <c r="I322" s="2"/>
      <c r="J322" s="2"/>
      <c r="K322" s="2"/>
      <c r="L322" s="2"/>
      <c r="M322" s="2"/>
      <c r="N322" s="2"/>
      <c r="O322" s="2"/>
      <c r="P322" s="2"/>
      <c r="Q322" s="2"/>
      <c r="R322" s="2"/>
      <c r="S322" s="2"/>
      <c r="T322" s="2"/>
      <c r="U322" s="2"/>
      <c r="V322" s="2"/>
      <c r="W322" s="2"/>
      <c r="X322" s="2"/>
      <c r="Y322" s="2"/>
      <c r="Z322" s="2"/>
      <c r="AA322" s="2"/>
      <c r="AB322" s="2"/>
      <c r="AC322" s="2"/>
      <c r="AD322" s="2"/>
      <c r="AG322" s="2"/>
      <c r="AH322" s="2"/>
      <c r="AI322" s="2"/>
      <c r="AJ322" s="2"/>
      <c r="AK322" s="2"/>
      <c r="AL322" s="2"/>
      <c r="AM322" s="2"/>
      <c r="AN322" s="2"/>
      <c r="CI322" s="2"/>
    </row>
    <row r="323" spans="2:87" ht="14.5" customHeight="1" x14ac:dyDescent="0.35">
      <c r="B323" s="526" t="s">
        <v>193</v>
      </c>
      <c r="C323" s="527"/>
      <c r="D323" s="527"/>
      <c r="E323" s="527"/>
      <c r="F323" s="527"/>
      <c r="G323" s="527"/>
      <c r="H323" s="333" t="s">
        <v>2</v>
      </c>
      <c r="I323" s="333"/>
      <c r="J323" s="335" t="s">
        <v>3</v>
      </c>
      <c r="K323" s="335"/>
      <c r="L323" s="335"/>
      <c r="M323" s="335" t="s">
        <v>4</v>
      </c>
      <c r="N323" s="335"/>
      <c r="O323" s="335"/>
      <c r="P323" s="335" t="s">
        <v>5</v>
      </c>
      <c r="Q323" s="335"/>
      <c r="R323" s="336"/>
      <c r="S323" s="333" t="s">
        <v>27</v>
      </c>
      <c r="T323" s="334"/>
      <c r="U323" s="334"/>
      <c r="V323" s="335" t="s">
        <v>28</v>
      </c>
      <c r="W323" s="335"/>
      <c r="X323" s="335"/>
      <c r="Y323" s="335" t="s">
        <v>29</v>
      </c>
      <c r="Z323" s="335"/>
      <c r="AA323" s="335"/>
      <c r="AB323" s="335" t="s">
        <v>30</v>
      </c>
      <c r="AC323" s="335"/>
      <c r="AD323" s="336"/>
      <c r="AG323" s="2"/>
      <c r="AH323" s="2"/>
      <c r="AI323" s="2"/>
      <c r="AJ323" s="2"/>
      <c r="AK323" s="2"/>
      <c r="AL323" s="2"/>
      <c r="AM323" s="2"/>
      <c r="AN323" s="2"/>
    </row>
    <row r="324" spans="2:87" x14ac:dyDescent="0.35">
      <c r="B324" s="528"/>
      <c r="C324" s="529"/>
      <c r="D324" s="529"/>
      <c r="E324" s="529"/>
      <c r="F324" s="529"/>
      <c r="G324" s="529"/>
      <c r="H324" s="503" t="str">
        <f>IF($D$5="Program Budget",ROUND('Demo and Services'!HQ9*AJ9,0),IF(AND($D$5="Staff Salary",$D$7="Total"),ROUND(SUM('Demo and Services'!HQ9:HQ20)*AJ30,0),IF(AND($D$5="Staff Salary",$D$7="Individual"),ROUND(SUM(IF(AJ18="",0,AJ18*'Demo and Services'!HQ9),IF(AJ19="",0,AJ19*'Demo and Services'!HQ10),IF(AJ20="",0,AJ20*'Demo and Services'!HQ11),IF(AJ21="",0,AJ21*'Demo and Services'!HQ12),IF(AJ22="",0,AJ22*'Demo and Services'!HQ13),IF(AJ23="",0,AJ23*'Demo and Services'!HQ14),IF(AJ24="",0,AJ24*'Demo and Services'!HQ15),IF(AJ25="",0,AJ25*'Demo and Services'!HQ16),IF(AJ26="",0,AJ26*'Demo and Services'!HQ17),IF(AJ27="",0,AJ27*'Demo and Services'!HQ18),IF(AJ28="",0,AJ28*'Demo and Services'!HQ19),IF(AJ29="",0,AJ29*'Demo and Services'!HQ20)),0),"")))</f>
        <v/>
      </c>
      <c r="I324" s="504"/>
      <c r="J324" s="340" t="str">
        <f>IF($D$5="Program Budget",ROUND('Demo and Services'!HQ21*AJ9,0),IF(AND($D$5="Staff Salary",$D$7="Total"),ROUND(SUM('Demo and Services'!HQ21:HQ32)*AJ30,0),IF(AND($D$5="Staff Salary",$D$7="Individual"),ROUND(SUM(IF(AJ18="",0,AJ18*'Demo and Services'!HQ21),IF(AJ19="",0,AJ19*'Demo and Services'!HQ22),IF(AJ20="",0,AJ20*'Demo and Services'!HQ23),IF(AJ21="",0,AJ21*'Demo and Services'!HQ24),IF(AJ22="",0,AJ22*'Demo and Services'!HQ25),IF(AJ23="",0,AJ23*'Demo and Services'!HQ26),IF(AJ24="",0,AJ24*'Demo and Services'!HQ27),IF(AJ25="",0,AJ25*'Demo and Services'!HQ28),IF(AJ26="",0,AJ26*'Demo and Services'!HQ29),IF(AJ27="",0,AJ27*'Demo and Services'!HQ30),IF(AJ28="",0,AJ28*'Demo and Services'!HQ31),IF(AJ29="",0,AJ29*'Demo and Services'!HQ32)),0),"")))</f>
        <v/>
      </c>
      <c r="K324" s="340"/>
      <c r="L324" s="340"/>
      <c r="M324" s="507" t="str">
        <f>IF($D$5="Program Budget",ROUND('Demo and Services'!HQ33*AJ9,0),IF(AND($D$5="Staff Salary",$D$7="Total"),ROUND(SUM('Demo and Services'!HQ33:HQ44)*AJ30,0),IF(AND($D$5="Staff Salary",$D$7="Individual"),ROUND(SUM(IF(AJ18="",0,AJ18*'Demo and Services'!HQ33),IF(AJ19="",0,AJ19*'Demo and Services'!HQ34),IF(AJ20="",0,AJ20*'Demo and Services'!HQ35),IF(AJ21="",0,AJ21*'Demo and Services'!HQ36),IF(AJ22="",0,AJ22*'Demo and Services'!HQ37),IF(AJ23="",0,AJ23*'Demo and Services'!HQ38),IF(AJ24="",0,AJ24*'Demo and Services'!HQ39),IF(AJ25="",0,AJ25*'Demo and Services'!HQ40),IF(AJ26="",0,AJ26*'Demo and Services'!HQ41),IF(AJ27="",0,AJ27*'Demo and Services'!HQ42),IF(AJ28="",0,AJ28*'Demo and Services'!HQ43),IF(AJ29="",0,AJ29*'Demo and Services'!HQ44)),0),"")))</f>
        <v/>
      </c>
      <c r="N324" s="507"/>
      <c r="O324" s="508"/>
      <c r="P324" s="507" t="str">
        <f>IF($D$5="Program Budget",ROUND('Demo and Services'!HQ45*AJ9,0),IF(AND($D$5="Staff Salary",$D$7="Total"),ROUND(SUM('Demo and Services'!HQ45:HQ56)*AJ30,0),IF(AND($D$5="Staff Salary",$D$7="Individual"),ROUND(SUM(IF(AJ18="",0,AJ18*'Demo and Services'!HQ45),IF(AJ19="",0,AJ19*'Demo and Services'!HQ46),IF(AJ20="",0,AJ20*'Demo and Services'!HQ47),IF(AJ21="",0,AJ21*'Demo and Services'!HQ48),IF(AJ22="",0,AJ22*'Demo and Services'!HQ49),IF(AJ23="",0,AJ23*'Demo and Services'!HQ50),IF(AJ24="",0,AJ24*'Demo and Services'!HQ51),IF(AJ25="",0,AJ25*'Demo and Services'!HQ52),IF(AJ26="",0,AJ26*'Demo and Services'!HQ53),IF(AJ27="",0,AJ27*'Demo and Services'!HQ54),IF(AJ28="",0,AJ28*'Demo and Services'!HQ55),IF(AJ29="",0,AJ29*'Demo and Services'!HQ56)),0),"")))</f>
        <v/>
      </c>
      <c r="Q324" s="507"/>
      <c r="R324" s="511"/>
      <c r="S324" s="513">
        <f>SUMIF('Demo and Services'!$A$9:$A$19,"Period 5 (October – December 2021)",'Demo and Services'!$HQ$9:$HQ$19)</f>
        <v>0</v>
      </c>
      <c r="T324" s="514"/>
      <c r="U324" s="514"/>
      <c r="V324" s="544">
        <f>SUMIF('Demo and Services'!$A$9:$A$19,"Period 6 (January – March 2022)",'Demo and Services'!$HQ$9:$HQ$19)</f>
        <v>0</v>
      </c>
      <c r="W324" s="544"/>
      <c r="X324" s="544"/>
      <c r="Y324" s="328">
        <f>SUMIF('Demo and Services'!$A$9:$A$19,"Period 7 (April – June 2022)",'Demo and Services'!$HQ$9:$HQ$19)</f>
        <v>0</v>
      </c>
      <c r="Z324" s="328"/>
      <c r="AA324" s="328"/>
      <c r="AB324" s="328">
        <f>SUMIF('Demo and Services'!$A$9:$A$19,"Period 8 (July – September 2022)",'Demo and Services'!$HQ$9:$HQ$19)</f>
        <v>0</v>
      </c>
      <c r="AC324" s="328"/>
      <c r="AD324" s="330"/>
      <c r="AG324" s="2"/>
      <c r="AH324" s="2"/>
      <c r="AI324" s="2"/>
      <c r="AJ324" s="2"/>
      <c r="AK324" s="2"/>
      <c r="AL324" s="2"/>
      <c r="AM324" s="2"/>
      <c r="AN324" s="2"/>
    </row>
    <row r="325" spans="2:87" ht="14.5" customHeight="1" thickBot="1" x14ac:dyDescent="0.4">
      <c r="B325" s="530"/>
      <c r="C325" s="531"/>
      <c r="D325" s="531"/>
      <c r="E325" s="531"/>
      <c r="F325" s="531"/>
      <c r="G325" s="531"/>
      <c r="H325" s="505"/>
      <c r="I325" s="506"/>
      <c r="J325" s="341"/>
      <c r="K325" s="341"/>
      <c r="L325" s="341"/>
      <c r="M325" s="509"/>
      <c r="N325" s="509"/>
      <c r="O325" s="510"/>
      <c r="P325" s="509"/>
      <c r="Q325" s="509"/>
      <c r="R325" s="512"/>
      <c r="S325" s="515"/>
      <c r="T325" s="516"/>
      <c r="U325" s="516"/>
      <c r="V325" s="545"/>
      <c r="W325" s="545"/>
      <c r="X325" s="545"/>
      <c r="Y325" s="329"/>
      <c r="Z325" s="329"/>
      <c r="AA325" s="329"/>
      <c r="AB325" s="329"/>
      <c r="AC325" s="329"/>
      <c r="AD325" s="331"/>
      <c r="AG325" s="2"/>
      <c r="AH325" s="2"/>
      <c r="AI325" s="2"/>
      <c r="AJ325" s="2"/>
      <c r="AK325" s="2"/>
      <c r="AL325" s="2"/>
      <c r="AM325" s="2"/>
      <c r="AN325" s="2"/>
    </row>
    <row r="326" spans="2:87" ht="15" thickBot="1" x14ac:dyDescent="0.4">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G326" s="2"/>
      <c r="AH326" s="2"/>
      <c r="AI326" s="2"/>
      <c r="AJ326" s="2"/>
      <c r="AK326" s="2"/>
      <c r="AL326" s="2"/>
      <c r="AM326" s="2"/>
      <c r="AN326" s="2"/>
      <c r="CI326" s="2"/>
    </row>
    <row r="327" spans="2:87" ht="14.5" customHeight="1" x14ac:dyDescent="0.35">
      <c r="B327" s="526" t="s">
        <v>194</v>
      </c>
      <c r="C327" s="527"/>
      <c r="D327" s="527"/>
      <c r="E327" s="527"/>
      <c r="F327" s="527"/>
      <c r="G327" s="527"/>
      <c r="H327" s="333" t="s">
        <v>2</v>
      </c>
      <c r="I327" s="333"/>
      <c r="J327" s="335" t="s">
        <v>3</v>
      </c>
      <c r="K327" s="335"/>
      <c r="L327" s="335"/>
      <c r="M327" s="335" t="s">
        <v>4</v>
      </c>
      <c r="N327" s="335"/>
      <c r="O327" s="335"/>
      <c r="P327" s="335" t="s">
        <v>5</v>
      </c>
      <c r="Q327" s="335"/>
      <c r="R327" s="336"/>
      <c r="S327" s="333" t="s">
        <v>27</v>
      </c>
      <c r="T327" s="334"/>
      <c r="U327" s="334"/>
      <c r="V327" s="335" t="s">
        <v>28</v>
      </c>
      <c r="W327" s="335"/>
      <c r="X327" s="335"/>
      <c r="Y327" s="335" t="s">
        <v>29</v>
      </c>
      <c r="Z327" s="335"/>
      <c r="AA327" s="335"/>
      <c r="AB327" s="335" t="s">
        <v>30</v>
      </c>
      <c r="AC327" s="335"/>
      <c r="AD327" s="336"/>
      <c r="AG327" s="2"/>
      <c r="AH327" s="2"/>
      <c r="AI327" s="2"/>
      <c r="AJ327" s="2"/>
      <c r="AK327" s="2"/>
      <c r="AL327" s="2"/>
      <c r="AM327" s="2"/>
      <c r="AN327" s="2"/>
    </row>
    <row r="328" spans="2:87" x14ac:dyDescent="0.35">
      <c r="B328" s="528"/>
      <c r="C328" s="529"/>
      <c r="D328" s="529"/>
      <c r="E328" s="529"/>
      <c r="F328" s="529"/>
      <c r="G328" s="529"/>
      <c r="H328" s="503" t="str">
        <f>IF($D$5="Program Budget",ROUND('Demo and Services'!HR9*AJ9,0),IF(AND($D$5="Staff Salary",$D$7="Total"),ROUND(SUM('Demo and Services'!HR9:HR20)*AJ30,0),IF(AND($D$5="Staff Salary",$D$7="Individual"),ROUND(SUM(IF(AJ18="",0,AJ18*'Demo and Services'!HR9),IF(AJ19="",0,AJ19*'Demo and Services'!HR10),IF(AJ20="",0,AJ20*'Demo and Services'!HR11),IF(AJ21="",0,AJ21*'Demo and Services'!HR12),IF(AJ22="",0,AJ22*'Demo and Services'!HR13),IF(AJ23="",0,AJ23*'Demo and Services'!HR14),IF(AJ24="",0,AJ24*'Demo and Services'!HR15),IF(AJ25="",0,AJ25*'Demo and Services'!HR16),IF(AJ26="",0,AJ26*'Demo and Services'!HR17),IF(AJ27="",0,AJ27*'Demo and Services'!HR18),IF(AJ28="",0,AJ28*'Demo and Services'!HR19),IF(AJ29="",0,AJ29*'Demo and Services'!HR20)),0),"")))</f>
        <v/>
      </c>
      <c r="I328" s="504"/>
      <c r="J328" s="340" t="str">
        <f>IF($D$5="Program Budget",ROUND('Demo and Services'!HR21*AJ9,0),IF(AND($D$5="Staff Salary",$D$7="Total"),ROUND(SUM('Demo and Services'!HR21:HR32)*AJ30,0),IF(AND($D$5="Staff Salary",$D$7="Individual"),ROUND(SUM(IF(AJ18="",0,AJ18*'Demo and Services'!HR21),IF(AJ19="",0,AJ19*'Demo and Services'!HR22),IF(AJ20="",0,AJ20*'Demo and Services'!HR23),IF(AJ21="",0,AJ21*'Demo and Services'!HR24),IF(AJ22="",0,AJ22*'Demo and Services'!HR25),IF(AJ23="",0,AJ23*'Demo and Services'!HR26),IF(AJ24="",0,AJ24*'Demo and Services'!HR27),IF(AJ25="",0,AJ25*'Demo and Services'!HR28),IF(AJ26="",0,AJ26*'Demo and Services'!HR29),IF(AJ27="",0,AJ27*'Demo and Services'!HR30),IF(AJ28="",0,AJ28*'Demo and Services'!HR31),IF(AJ29="",0,AJ29*'Demo and Services'!HR32)),0),"")))</f>
        <v/>
      </c>
      <c r="K328" s="340"/>
      <c r="L328" s="340"/>
      <c r="M328" s="507" t="str">
        <f>IF($D$5="Program Budget",ROUND('Demo and Services'!HR33*AJ9,0),IF(AND($D$5="Staff Salary",$D$7="Total"),ROUND(SUM('Demo and Services'!HR33:HR44)*AJ30,0),IF(AND($D$5="Staff Salary",$D$7="Individual"),ROUND(SUM(IF(AJ18="",0,AJ18*'Demo and Services'!HR33),IF(AJ19="",0,AJ19*'Demo and Services'!HR34),IF(AJ20="",0,AJ20*'Demo and Services'!HR35),IF(AJ21="",0,AJ21*'Demo and Services'!HR36),IF(AJ22="",0,AJ22*'Demo and Services'!HR37),IF(AJ23="",0,AJ23*'Demo and Services'!HR38),IF(AJ24="",0,AJ24*'Demo and Services'!HR39),IF(AJ25="",0,AJ25*'Demo and Services'!HR40),IF(AJ26="",0,AJ26*'Demo and Services'!HR41),IF(AJ27="",0,AJ27*'Demo and Services'!HR42),IF(AJ28="",0,AJ28*'Demo and Services'!HR43),IF(AJ29="",0,AJ29*'Demo and Services'!HR44)),0),"")))</f>
        <v/>
      </c>
      <c r="N328" s="507"/>
      <c r="O328" s="508"/>
      <c r="P328" s="507" t="str">
        <f>IF($D$5="Program Budget",ROUND('Demo and Services'!HR45*AJ9,0),IF(AND($D$5="Staff Salary",$D$7="Total"),ROUND(SUM('Demo and Services'!HR45:HR56)*AJ30,0),IF(AND($D$5="Staff Salary",$D$7="Individual"),ROUND(SUM(IF(AJ18="",0,AJ18*'Demo and Services'!HR45),IF(AJ19="",0,AJ19*'Demo and Services'!HR46),IF(AJ20="",0,AJ20*'Demo and Services'!HR47),IF(AJ21="",0,AJ21*'Demo and Services'!HR48),IF(AJ22="",0,AJ22*'Demo and Services'!HR49),IF(AJ23="",0,AJ23*'Demo and Services'!HR50),IF(AJ24="",0,AJ24*'Demo and Services'!HR51),IF(AJ25="",0,AJ25*'Demo and Services'!HR52),IF(AJ26="",0,AJ26*'Demo and Services'!HR53),IF(AJ27="",0,AJ27*'Demo and Services'!HR54),IF(AJ28="",0,AJ28*'Demo and Services'!HR55),IF(AJ29="",0,AJ29*'Demo and Services'!HR56)),0),"")))</f>
        <v/>
      </c>
      <c r="Q328" s="507"/>
      <c r="R328" s="511"/>
      <c r="S328" s="513">
        <f>SUMIF('Demo and Services'!$A$9:$A$19,"Period 5 (October – December 2021)",'Demo and Services'!$HR$9:$HR$19)</f>
        <v>0</v>
      </c>
      <c r="T328" s="514"/>
      <c r="U328" s="514"/>
      <c r="V328" s="544">
        <f>SUMIF('Demo and Services'!$A$9:$A$19,"Period 6 (January – March 2022)",'Demo and Services'!$HR$9:$HR$19)</f>
        <v>0</v>
      </c>
      <c r="W328" s="544"/>
      <c r="X328" s="544"/>
      <c r="Y328" s="328">
        <f>SUMIF('Demo and Services'!$A$9:$A$19,"Period 7 (April – June 2022)",'Demo and Services'!$HR$9:$HR$19)</f>
        <v>0</v>
      </c>
      <c r="Z328" s="328"/>
      <c r="AA328" s="328"/>
      <c r="AB328" s="328">
        <f>SUMIF('Demo and Services'!$A$9:$A$19,"Period 8 (July – September 2022)",'Demo and Services'!$HR$9:$HR$19)</f>
        <v>0</v>
      </c>
      <c r="AC328" s="328"/>
      <c r="AD328" s="330"/>
      <c r="AG328" s="2"/>
      <c r="AH328" s="2"/>
      <c r="AI328" s="2"/>
      <c r="AJ328" s="2"/>
      <c r="AK328" s="2"/>
      <c r="AL328" s="2"/>
      <c r="AM328" s="2"/>
      <c r="AN328" s="2"/>
    </row>
    <row r="329" spans="2:87" ht="15" thickBot="1" x14ac:dyDescent="0.4">
      <c r="B329" s="530"/>
      <c r="C329" s="531"/>
      <c r="D329" s="531"/>
      <c r="E329" s="531"/>
      <c r="F329" s="531"/>
      <c r="G329" s="531"/>
      <c r="H329" s="505"/>
      <c r="I329" s="506"/>
      <c r="J329" s="341"/>
      <c r="K329" s="341"/>
      <c r="L329" s="341"/>
      <c r="M329" s="509"/>
      <c r="N329" s="509"/>
      <c r="O329" s="510"/>
      <c r="P329" s="509"/>
      <c r="Q329" s="509"/>
      <c r="R329" s="512"/>
      <c r="S329" s="515"/>
      <c r="T329" s="516"/>
      <c r="U329" s="516"/>
      <c r="V329" s="545"/>
      <c r="W329" s="545"/>
      <c r="X329" s="545"/>
      <c r="Y329" s="329"/>
      <c r="Z329" s="329"/>
      <c r="AA329" s="329"/>
      <c r="AB329" s="329"/>
      <c r="AC329" s="329"/>
      <c r="AD329" s="331"/>
      <c r="AG329" s="2"/>
      <c r="AH329" s="2"/>
      <c r="AI329" s="2"/>
      <c r="AJ329" s="2"/>
      <c r="AK329" s="2"/>
      <c r="AL329" s="2"/>
      <c r="AM329" s="2"/>
      <c r="AN329" s="2"/>
    </row>
    <row r="330" spans="2:87" x14ac:dyDescent="0.35">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G330" s="2"/>
      <c r="AH330" s="2"/>
      <c r="AI330" s="2"/>
      <c r="AJ330" s="2"/>
      <c r="AK330" s="2"/>
      <c r="AL330" s="2"/>
      <c r="AM330" s="2"/>
      <c r="AN330" s="2"/>
      <c r="CI330" s="2"/>
    </row>
    <row r="331" spans="2:87" ht="14.5" customHeight="1" thickBot="1" x14ac:dyDescent="0.4">
      <c r="B331" s="78"/>
      <c r="C331" s="78"/>
      <c r="D331" s="78"/>
      <c r="E331" s="78"/>
      <c r="F331" s="78"/>
      <c r="G331" s="78"/>
      <c r="H331" s="78"/>
      <c r="I331" s="2"/>
      <c r="J331" s="2"/>
      <c r="K331" s="2"/>
      <c r="L331" s="2"/>
      <c r="M331" s="2"/>
      <c r="N331" s="2"/>
      <c r="O331" s="2"/>
      <c r="P331" s="2"/>
      <c r="Q331" s="2"/>
      <c r="R331" s="2"/>
      <c r="S331" s="2"/>
      <c r="T331" s="2"/>
      <c r="U331" s="2"/>
      <c r="V331" s="2"/>
      <c r="W331" s="2"/>
      <c r="X331" s="2"/>
      <c r="Y331" s="2"/>
      <c r="Z331" s="2"/>
      <c r="AA331" s="2"/>
      <c r="AB331" s="2"/>
      <c r="AC331" s="2"/>
      <c r="AD331" s="2"/>
      <c r="AG331" s="2"/>
      <c r="AH331" s="2"/>
      <c r="AI331" s="2"/>
      <c r="AJ331" s="2"/>
      <c r="AK331" s="2"/>
      <c r="AL331" s="2"/>
      <c r="AM331" s="2"/>
      <c r="AN331" s="2"/>
      <c r="CI331" s="2"/>
    </row>
    <row r="332" spans="2:87" ht="14.5" customHeight="1" x14ac:dyDescent="0.35">
      <c r="B332" s="526" t="s">
        <v>195</v>
      </c>
      <c r="C332" s="527"/>
      <c r="D332" s="527"/>
      <c r="E332" s="527"/>
      <c r="F332" s="527"/>
      <c r="G332" s="527"/>
      <c r="H332" s="333" t="s">
        <v>2</v>
      </c>
      <c r="I332" s="333"/>
      <c r="J332" s="335" t="s">
        <v>3</v>
      </c>
      <c r="K332" s="335"/>
      <c r="L332" s="335"/>
      <c r="M332" s="335" t="s">
        <v>4</v>
      </c>
      <c r="N332" s="335"/>
      <c r="O332" s="335"/>
      <c r="P332" s="335" t="s">
        <v>5</v>
      </c>
      <c r="Q332" s="335"/>
      <c r="R332" s="336"/>
      <c r="S332" s="333" t="s">
        <v>27</v>
      </c>
      <c r="T332" s="334"/>
      <c r="U332" s="334"/>
      <c r="V332" s="335" t="s">
        <v>28</v>
      </c>
      <c r="W332" s="335"/>
      <c r="X332" s="335"/>
      <c r="Y332" s="335" t="s">
        <v>29</v>
      </c>
      <c r="Z332" s="335"/>
      <c r="AA332" s="335"/>
      <c r="AB332" s="335" t="s">
        <v>30</v>
      </c>
      <c r="AC332" s="335"/>
      <c r="AD332" s="336"/>
      <c r="AG332" s="2"/>
      <c r="AH332" s="2"/>
      <c r="AI332" s="2"/>
      <c r="AJ332" s="2"/>
      <c r="AK332" s="2"/>
      <c r="AL332" s="2"/>
      <c r="AM332" s="2"/>
      <c r="AN332" s="2"/>
    </row>
    <row r="333" spans="2:87" x14ac:dyDescent="0.35">
      <c r="B333" s="528"/>
      <c r="C333" s="529"/>
      <c r="D333" s="529"/>
      <c r="E333" s="529"/>
      <c r="F333" s="529"/>
      <c r="G333" s="529"/>
      <c r="H333" s="503" t="str">
        <f>IF($D$5="Program Budget",ROUND('Demo and Services'!HS9*AJ9,0),IF(AND($D$5="Staff Salary",$D$7="Total"),ROUND(SUM('Demo and Services'!HS9:HS20)*AJ30,0),IF(AND($D$5="Staff Salary",$D$7="Individual"),ROUND(SUM(IF(AJ18="",0,AJ18*'Demo and Services'!HS9),IF(AJ19="",0,AJ19*'Demo and Services'!HS10),IF(AJ20="",0,AJ20*'Demo and Services'!HS11),IF(AJ21="",0,AJ21*'Demo and Services'!HS12),IF(AJ22="",0,AJ22*'Demo and Services'!HS13),IF(AJ23="",0,AJ23*'Demo and Services'!HS14),IF(AJ24="",0,AJ24*'Demo and Services'!HS15),IF(AJ25="",0,AJ25*'Demo and Services'!HS16),IF(AJ26="",0,AJ26*'Demo and Services'!HS17),IF(AJ27="",0,AJ27*'Demo and Services'!HS18),IF(AJ28="",0,AJ28*'Demo and Services'!HS19),IF(AJ29="",0,AJ29*'Demo and Services'!HS20)),0),"")))</f>
        <v/>
      </c>
      <c r="I333" s="504"/>
      <c r="J333" s="340" t="str">
        <f>IF($D$5="Program Budget",ROUND('Demo and Services'!HS21*AJ9,0),IF(AND($D$5="Staff Salary",$D$7="Total"),ROUND(SUM('Demo and Services'!HS21:HS32)*AJ30,0),IF(AND($D$5="Staff Salary",$D$7="Individual"),ROUND(SUM(IF(AJ18="",0,AJ18*'Demo and Services'!HS21),IF(AJ19="",0,AJ19*'Demo and Services'!HS22),IF(AJ20="",0,AJ20*'Demo and Services'!HS23),IF(AJ21="",0,AJ21*'Demo and Services'!HS24),IF(AJ22="",0,AJ22*'Demo and Services'!HS25),IF(AJ23="",0,AJ23*'Demo and Services'!HS26),IF(AJ24="",0,AJ24*'Demo and Services'!HS27),IF(AJ25="",0,AJ25*'Demo and Services'!HS28),IF(AJ26="",0,AJ26*'Demo and Services'!HS29),IF(AJ27="",0,AJ27*'Demo and Services'!HS30),IF(AJ28="",0,AJ28*'Demo and Services'!HS31),IF(AJ29="",0,AJ29*'Demo and Services'!HS32)),0),"")))</f>
        <v/>
      </c>
      <c r="K333" s="340"/>
      <c r="L333" s="340"/>
      <c r="M333" s="507" t="str">
        <f>IF($D$5="Program Budget",ROUND('Demo and Services'!HS33*AJ9,0),IF(AND($D$5="Staff Salary",$D$7="Total"),ROUND(SUM('Demo and Services'!HS33:HS44)*AJ30,0),IF(AND($D$5="Staff Salary",$D$7="Individual"),ROUND(SUM(IF(AJ18="",0,AJ18*'Demo and Services'!HS33),IF(AJ19="",0,AJ19*'Demo and Services'!HS34),IF(AJ20="",0,AJ20*'Demo and Services'!HS35),IF(AJ21="",0,AJ21*'Demo and Services'!HS36),IF(AJ22="",0,AJ22*'Demo and Services'!HS37),IF(AJ23="",0,AJ23*'Demo and Services'!HS38),IF(AJ24="",0,AJ24*'Demo and Services'!HS39),IF(AJ25="",0,AJ25*'Demo and Services'!HS40),IF(AJ26="",0,AJ26*'Demo and Services'!HS41),IF(AJ27="",0,AJ27*'Demo and Services'!HS42),IF(AJ28="",0,AJ28*'Demo and Services'!HS43),IF(AJ29="",0,AJ29*'Demo and Services'!HS44)),0),"")))</f>
        <v/>
      </c>
      <c r="N333" s="507"/>
      <c r="O333" s="508"/>
      <c r="P333" s="507" t="str">
        <f>IF($D$5="Program Budget",ROUND('Demo and Services'!HS45*AJ9,0),IF(AND($D$5="Staff Salary",$D$7="Total"),ROUND(SUM('Demo and Services'!HS45:HS56)*AJ30,0),IF(AND($D$5="Staff Salary",$D$7="Individual"),ROUND(SUM(IF(AJ18="",0,AJ18*'Demo and Services'!HS45),IF(AJ19="",0,AJ19*'Demo and Services'!HS46),IF(AJ20="",0,AJ20*'Demo and Services'!HS47),IF(AJ21="",0,AJ21*'Demo and Services'!HS48),IF(AJ22="",0,AJ22*'Demo and Services'!HS49),IF(AJ23="",0,AJ23*'Demo and Services'!HS50),IF(AJ24="",0,AJ24*'Demo and Services'!HS51),IF(AJ25="",0,AJ25*'Demo and Services'!HS52),IF(AJ26="",0,AJ26*'Demo and Services'!HS53),IF(AJ27="",0,AJ27*'Demo and Services'!HS54),IF(AJ28="",0,AJ28*'Demo and Services'!HS55),IF(AJ29="",0,AJ29*'Demo and Services'!HS56)),0),"")))</f>
        <v/>
      </c>
      <c r="Q333" s="507"/>
      <c r="R333" s="511"/>
      <c r="S333" s="513">
        <f>SUMIF('Demo and Services'!$A$9:$A$19,"Period 5 (October – December 2021)",'Demo and Services'!$HS$9:$HS$19)</f>
        <v>0</v>
      </c>
      <c r="T333" s="514"/>
      <c r="U333" s="514"/>
      <c r="V333" s="544">
        <f>SUMIF('Demo and Services'!$A$9:$A$19,"Period 6 (January – March 2022)",'Demo and Services'!$HS$9:$HS$19)</f>
        <v>0</v>
      </c>
      <c r="W333" s="544"/>
      <c r="X333" s="544"/>
      <c r="Y333" s="328">
        <f>SUMIF('Demo and Services'!$A$9:$A$19,"Period 7 (April – June 2022)",'Demo and Services'!$HS$9:$HS$19)</f>
        <v>0</v>
      </c>
      <c r="Z333" s="328"/>
      <c r="AA333" s="328"/>
      <c r="AB333" s="328">
        <f>SUMIF('Demo and Services'!$A$9:$A$19,"Period 8 (July – September 2022)",'Demo and Services'!$HS$9:$HS$19)</f>
        <v>0</v>
      </c>
      <c r="AC333" s="328"/>
      <c r="AD333" s="330"/>
      <c r="AG333" s="2"/>
      <c r="AH333" s="2"/>
      <c r="AI333" s="2"/>
      <c r="AJ333" s="2"/>
      <c r="AK333" s="2"/>
      <c r="AL333" s="2"/>
      <c r="AM333" s="2"/>
      <c r="AN333" s="2"/>
    </row>
    <row r="334" spans="2:87" ht="14.5" customHeight="1" thickBot="1" x14ac:dyDescent="0.4">
      <c r="B334" s="530"/>
      <c r="C334" s="531"/>
      <c r="D334" s="531"/>
      <c r="E334" s="531"/>
      <c r="F334" s="531"/>
      <c r="G334" s="531"/>
      <c r="H334" s="505"/>
      <c r="I334" s="506"/>
      <c r="J334" s="341"/>
      <c r="K334" s="341"/>
      <c r="L334" s="341"/>
      <c r="M334" s="509"/>
      <c r="N334" s="509"/>
      <c r="O334" s="510"/>
      <c r="P334" s="509"/>
      <c r="Q334" s="509"/>
      <c r="R334" s="512"/>
      <c r="S334" s="515"/>
      <c r="T334" s="516"/>
      <c r="U334" s="516"/>
      <c r="V334" s="545"/>
      <c r="W334" s="545"/>
      <c r="X334" s="545"/>
      <c r="Y334" s="329"/>
      <c r="Z334" s="329"/>
      <c r="AA334" s="329"/>
      <c r="AB334" s="329"/>
      <c r="AC334" s="329"/>
      <c r="AD334" s="331"/>
      <c r="AG334" s="2"/>
      <c r="AH334" s="2"/>
      <c r="AI334" s="2"/>
      <c r="AJ334" s="2"/>
      <c r="AK334" s="2"/>
      <c r="AL334" s="2"/>
      <c r="AM334" s="2"/>
      <c r="AN334" s="2"/>
    </row>
    <row r="335" spans="2:87" ht="15" thickBot="1" x14ac:dyDescent="0.4">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G335" s="2"/>
      <c r="AH335" s="2"/>
      <c r="AI335" s="2"/>
      <c r="AJ335" s="2"/>
      <c r="AK335" s="2"/>
      <c r="AL335" s="2"/>
      <c r="AM335" s="2"/>
      <c r="AN335" s="2"/>
      <c r="CI335" s="2"/>
    </row>
    <row r="336" spans="2:87" ht="14.5" customHeight="1" x14ac:dyDescent="0.35">
      <c r="B336" s="526" t="s">
        <v>196</v>
      </c>
      <c r="C336" s="527"/>
      <c r="D336" s="527"/>
      <c r="E336" s="527"/>
      <c r="F336" s="527"/>
      <c r="G336" s="527"/>
      <c r="H336" s="333" t="s">
        <v>2</v>
      </c>
      <c r="I336" s="333"/>
      <c r="J336" s="335" t="s">
        <v>3</v>
      </c>
      <c r="K336" s="335"/>
      <c r="L336" s="335"/>
      <c r="M336" s="335" t="s">
        <v>4</v>
      </c>
      <c r="N336" s="335"/>
      <c r="O336" s="335"/>
      <c r="P336" s="335" t="s">
        <v>5</v>
      </c>
      <c r="Q336" s="335"/>
      <c r="R336" s="336"/>
      <c r="S336" s="333" t="s">
        <v>27</v>
      </c>
      <c r="T336" s="334"/>
      <c r="U336" s="334"/>
      <c r="V336" s="335" t="s">
        <v>28</v>
      </c>
      <c r="W336" s="335"/>
      <c r="X336" s="335"/>
      <c r="Y336" s="335" t="s">
        <v>29</v>
      </c>
      <c r="Z336" s="335"/>
      <c r="AA336" s="335"/>
      <c r="AB336" s="335" t="s">
        <v>30</v>
      </c>
      <c r="AC336" s="335"/>
      <c r="AD336" s="336"/>
      <c r="AG336" s="2"/>
      <c r="AH336" s="2"/>
      <c r="AI336" s="2"/>
      <c r="AJ336" s="2"/>
      <c r="AK336" s="2"/>
      <c r="AL336" s="2"/>
      <c r="AM336" s="2"/>
      <c r="AN336" s="2"/>
    </row>
    <row r="337" spans="1:91" x14ac:dyDescent="0.35">
      <c r="B337" s="528"/>
      <c r="C337" s="529"/>
      <c r="D337" s="529"/>
      <c r="E337" s="529"/>
      <c r="F337" s="529"/>
      <c r="G337" s="529"/>
      <c r="H337" s="503" t="str">
        <f>IF($D$5="Program Budget",ROUND('Demo and Services'!HT9*AJ9,0),IF(AND($D$5="Staff Salary",$D$7="Total"),ROUND(SUM('Demo and Services'!HT9:HT20)*AJ30,0),IF(AND($D$5="Staff Salary",$D$7="Individual"),ROUND(SUM(IF(AJ18="",0,AJ18*'Demo and Services'!HT9),IF(AJ19="",0,AJ19*'Demo and Services'!HT10),IF(AJ20="",0,AJ20*'Demo and Services'!HT11),IF(AJ21="",0,AJ21*'Demo and Services'!HT12),IF(AJ22="",0,AJ22*'Demo and Services'!HT13),IF(AJ23="",0,AJ23*'Demo and Services'!HT14),IF(AJ24="",0,AJ24*'Demo and Services'!HT15),IF(AJ25="",0,AJ25*'Demo and Services'!HT16),IF(AJ26="",0,AJ26*'Demo and Services'!HT17),IF(AJ27="",0,AJ27*'Demo and Services'!HT18),IF(AJ28="",0,AJ28*'Demo and Services'!HT19),IF(AJ29="",0,AJ29*'Demo and Services'!HT20)),0),"")))</f>
        <v/>
      </c>
      <c r="I337" s="504"/>
      <c r="J337" s="340" t="str">
        <f>IF($D$5="Program Budget",ROUND('Demo and Services'!HT21*AJ9,0),IF(AND($D$5="Staff Salary",$D$7="Total"),ROUND(SUM('Demo and Services'!HT21:HT32)*AJ30,0),IF(AND($D$5="Staff Salary",$D$7="Individual"),ROUND(SUM(IF(AJ18="",0,AJ18*'Demo and Services'!HT21),IF(AJ19="",0,AJ19*'Demo and Services'!HT22),IF(AJ20="",0,AJ20*'Demo and Services'!HT23),IF(AJ21="",0,AJ21*'Demo and Services'!HT24),IF(AJ22="",0,AJ22*'Demo and Services'!HT25),IF(AJ23="",0,AJ23*'Demo and Services'!HT26),IF(AJ24="",0,AJ24*'Demo and Services'!HT27),IF(AJ25="",0,AJ25*'Demo and Services'!HT28),IF(AJ26="",0,AJ26*'Demo and Services'!HT29),IF(AJ27="",0,AJ27*'Demo and Services'!HT30),IF(AJ28="",0,AJ28*'Demo and Services'!HT31),IF(AJ29="",0,AJ29*'Demo and Services'!HT32)),0),"")))</f>
        <v/>
      </c>
      <c r="K337" s="340"/>
      <c r="L337" s="340"/>
      <c r="M337" s="507" t="str">
        <f>IF($D$5="Program Budget",ROUND('Demo and Services'!HT33*AJ9,0),IF(AND($D$5="Staff Salary",$D$7="Total"),ROUND(SUM('Demo and Services'!HT33:HT44)*AJ30,0),IF(AND($D$5="Staff Salary",$D$7="Individual"),ROUND(SUM(IF(AJ18="",0,AJ18*'Demo and Services'!HT33),IF(AJ19="",0,AJ19*'Demo and Services'!HT34),IF(AJ20="",0,AJ20*'Demo and Services'!HT35),IF(AJ21="",0,AJ21*'Demo and Services'!HT36),IF(AJ22="",0,AJ22*'Demo and Services'!HT37),IF(AJ23="",0,AJ23*'Demo and Services'!HT38),IF(AJ24="",0,AJ24*'Demo and Services'!HT39),IF(AJ25="",0,AJ25*'Demo and Services'!HT40),IF(AJ26="",0,AJ26*'Demo and Services'!HT41),IF(AJ27="",0,AJ27*'Demo and Services'!HT42),IF(AJ28="",0,AJ28*'Demo and Services'!HT43),IF(AJ29="",0,AJ29*'Demo and Services'!HT44)),0),"")))</f>
        <v/>
      </c>
      <c r="N337" s="507"/>
      <c r="O337" s="508"/>
      <c r="P337" s="507" t="str">
        <f>IF($D$5="Program Budget",ROUND('Demo and Services'!HT45*AJ9,0),IF(AND($D$5="Staff Salary",$D$7="Total"),ROUND(SUM('Demo and Services'!HT45:HT56)*AJ30,0),IF(AND($D$5="Staff Salary",$D$7="Individual"),ROUND(SUM(IF(AJ18="",0,AJ18*'Demo and Services'!HT45),IF(AJ19="",0,AJ19*'Demo and Services'!HT46),IF(AJ20="",0,AJ20*'Demo and Services'!HT47),IF(AJ21="",0,AJ21*'Demo and Services'!HT48),IF(AJ22="",0,AJ22*'Demo and Services'!HT49),IF(AJ23="",0,AJ23*'Demo and Services'!HT50),IF(AJ24="",0,AJ24*'Demo and Services'!HT51),IF(AJ25="",0,AJ25*'Demo and Services'!HT52),IF(AJ26="",0,AJ26*'Demo and Services'!HT53),IF(AJ27="",0,AJ27*'Demo and Services'!HT54),IF(AJ28="",0,AJ28*'Demo and Services'!HT55),IF(AJ29="",0,AJ29*'Demo and Services'!HT56)),0),"")))</f>
        <v/>
      </c>
      <c r="Q337" s="507"/>
      <c r="R337" s="511"/>
      <c r="S337" s="513">
        <f>SUMIF('Demo and Services'!$A$9:$A$19,"Period 5 (October – December 2021)",'Demo and Services'!$HT$9:$HT$19)</f>
        <v>0</v>
      </c>
      <c r="T337" s="514"/>
      <c r="U337" s="514"/>
      <c r="V337" s="544">
        <f>SUMIF('Demo and Services'!$A$9:$A$19,"Period 6 (January – March 2022)",'Demo and Services'!$HT$9:$HT$19)</f>
        <v>0</v>
      </c>
      <c r="W337" s="544"/>
      <c r="X337" s="544"/>
      <c r="Y337" s="328">
        <f>SUMIF('Demo and Services'!$A$9:$A$19,"Period 7 (April – June 2022)",'Demo and Services'!$HT$9:$HT$19)</f>
        <v>0</v>
      </c>
      <c r="Z337" s="328"/>
      <c r="AA337" s="328"/>
      <c r="AB337" s="328">
        <f>SUMIF('Demo and Services'!$A$9:$A$19,"Period 8 (July – September 2022)",'Demo and Services'!$HT$9:$HT$19)</f>
        <v>0</v>
      </c>
      <c r="AC337" s="328"/>
      <c r="AD337" s="330"/>
      <c r="AG337" s="2"/>
      <c r="AH337" s="2"/>
      <c r="AI337" s="2"/>
      <c r="AJ337" s="2"/>
      <c r="AK337" s="2"/>
      <c r="AL337" s="2"/>
      <c r="AM337" s="2"/>
      <c r="AN337" s="2"/>
    </row>
    <row r="338" spans="1:91" ht="15" thickBot="1" x14ac:dyDescent="0.4">
      <c r="B338" s="530"/>
      <c r="C338" s="531"/>
      <c r="D338" s="531"/>
      <c r="E338" s="531"/>
      <c r="F338" s="531"/>
      <c r="G338" s="531"/>
      <c r="H338" s="505"/>
      <c r="I338" s="506"/>
      <c r="J338" s="341"/>
      <c r="K338" s="341"/>
      <c r="L338" s="341"/>
      <c r="M338" s="509"/>
      <c r="N338" s="509"/>
      <c r="O338" s="510"/>
      <c r="P338" s="509"/>
      <c r="Q338" s="509"/>
      <c r="R338" s="512"/>
      <c r="S338" s="515"/>
      <c r="T338" s="516"/>
      <c r="U338" s="516"/>
      <c r="V338" s="545"/>
      <c r="W338" s="545"/>
      <c r="X338" s="545"/>
      <c r="Y338" s="329"/>
      <c r="Z338" s="329"/>
      <c r="AA338" s="329"/>
      <c r="AB338" s="329"/>
      <c r="AC338" s="329"/>
      <c r="AD338" s="331"/>
      <c r="AG338" s="2"/>
      <c r="AH338" s="2"/>
      <c r="AI338" s="2"/>
      <c r="AJ338" s="2"/>
      <c r="AK338" s="2"/>
      <c r="AL338" s="2"/>
      <c r="AM338" s="2"/>
      <c r="AN338" s="2"/>
    </row>
    <row r="339" spans="1:91" x14ac:dyDescent="0.35">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G339" s="2"/>
      <c r="AH339" s="2"/>
      <c r="AI339" s="2"/>
      <c r="AJ339" s="2"/>
      <c r="AK339" s="2"/>
      <c r="AL339" s="2"/>
      <c r="AM339" s="2"/>
      <c r="AN339" s="2"/>
      <c r="CI339" s="2"/>
    </row>
    <row r="340" spans="1:91" s="2" customFormat="1" ht="15.5" collapsed="1" x14ac:dyDescent="0.35">
      <c r="A340" s="68"/>
      <c r="B340" s="262" t="s">
        <v>197</v>
      </c>
      <c r="C340" s="262"/>
      <c r="D340" s="262"/>
      <c r="E340" s="262"/>
      <c r="F340" s="262"/>
      <c r="G340" s="262"/>
      <c r="H340" s="262"/>
      <c r="I340" s="262"/>
      <c r="J340" s="262"/>
      <c r="K340" s="262"/>
      <c r="L340" s="262"/>
      <c r="M340" s="262"/>
      <c r="N340" s="262"/>
      <c r="O340" s="262"/>
      <c r="P340" s="262"/>
      <c r="Q340" s="262"/>
      <c r="R340" s="262"/>
      <c r="S340" s="262"/>
      <c r="CI340"/>
      <c r="CJ340"/>
      <c r="CK340"/>
      <c r="CL340"/>
      <c r="CM340"/>
    </row>
    <row r="341" spans="1:91" s="2" customFormat="1" hidden="1" outlineLevel="1" x14ac:dyDescent="0.35">
      <c r="A341" s="68"/>
      <c r="CI341"/>
      <c r="CJ341"/>
      <c r="CK341"/>
      <c r="CL341"/>
      <c r="CM341"/>
    </row>
    <row r="342" spans="1:91" s="2" customFormat="1" ht="29.5" hidden="1" customHeight="1" outlineLevel="1" x14ac:dyDescent="0.35">
      <c r="A342" s="68"/>
      <c r="B342" s="233" t="s">
        <v>198</v>
      </c>
      <c r="C342" s="552" t="str">
        <f>Goals!D3</f>
        <v>Select Strategic Area</v>
      </c>
      <c r="D342" s="553"/>
      <c r="E342" s="553"/>
      <c r="F342" s="553"/>
      <c r="G342" s="553"/>
      <c r="H342" s="553"/>
      <c r="I342" s="234"/>
      <c r="J342" s="234"/>
      <c r="K342" s="234"/>
      <c r="L342" s="234"/>
      <c r="M342" s="234"/>
      <c r="N342" s="235"/>
      <c r="CI342"/>
      <c r="CJ342"/>
      <c r="CK342"/>
      <c r="CL342"/>
      <c r="CM342"/>
    </row>
    <row r="343" spans="1:91" s="2" customFormat="1" ht="29.5" hidden="1" customHeight="1" outlineLevel="1" x14ac:dyDescent="0.35">
      <c r="A343" s="68"/>
      <c r="B343" s="236"/>
      <c r="C343" s="237"/>
      <c r="D343" s="238"/>
      <c r="E343" s="238"/>
      <c r="F343" s="238"/>
      <c r="G343" s="238"/>
      <c r="H343" s="239"/>
      <c r="I343" s="554" t="s">
        <v>2</v>
      </c>
      <c r="J343" s="554"/>
      <c r="K343" s="240" t="s">
        <v>3</v>
      </c>
      <c r="L343" s="240" t="s">
        <v>4</v>
      </c>
      <c r="M343" s="554" t="s">
        <v>5</v>
      </c>
      <c r="N343" s="555"/>
      <c r="CI343"/>
      <c r="CJ343"/>
      <c r="CK343"/>
      <c r="CL343"/>
      <c r="CM343"/>
    </row>
    <row r="344" spans="1:91" s="2" customFormat="1" ht="29.5" hidden="1" customHeight="1" outlineLevel="1" x14ac:dyDescent="0.35">
      <c r="A344" s="68"/>
      <c r="B344" s="241" t="s">
        <v>199</v>
      </c>
      <c r="C344" s="556" t="str">
        <f>IF(ISBLANK(Goals!D4),"",Goals!D4)</f>
        <v/>
      </c>
      <c r="D344" s="557"/>
      <c r="E344" s="557"/>
      <c r="F344" s="557"/>
      <c r="G344" s="557"/>
      <c r="H344" s="557"/>
      <c r="I344" s="558"/>
      <c r="J344" s="558"/>
      <c r="K344" s="242"/>
      <c r="L344" s="242"/>
      <c r="M344" s="558"/>
      <c r="N344" s="559"/>
      <c r="CI344"/>
      <c r="CJ344"/>
      <c r="CK344"/>
      <c r="CL344"/>
      <c r="CM344"/>
    </row>
    <row r="345" spans="1:91" s="2" customFormat="1" ht="29.5" hidden="1" customHeight="1" outlineLevel="1" x14ac:dyDescent="0.35">
      <c r="A345" s="68"/>
      <c r="B345" s="243" t="s">
        <v>200</v>
      </c>
      <c r="C345" s="546" t="str">
        <f>IF(ISBLANK(Goals!C6),"",Goals!C6)</f>
        <v/>
      </c>
      <c r="D345" s="547"/>
      <c r="E345" s="547"/>
      <c r="F345" s="547"/>
      <c r="G345" s="547"/>
      <c r="H345" s="548"/>
      <c r="I345" s="549" t="str">
        <f>IF($D$5="Program Budget",ROUND('Goals Transposed'!$E3*$AJ$9,0),IF(AND($D$5="Staff Salary",$D$7="Total"),ROUND(SUM('Goals Transposed'!$E3:$P3)*$AJ$30,0),IF(AND($D$5="Staff Salary",$D$7="Individual"),ROUND(SUM(IF($AJ$18="",0,$AJ$18*'Goals Transposed'!$E3),IF($AJ$19="",0,$AJ$19*'Goals Transposed'!$F3),IF($AJ$20="",0,$AJ$20*'Goals Transposed'!$G3),IF($AJ$21="",0,$AJ$21*'Goals Transposed'!$H3),IF($AJ$22="",0,$AJ$22*'Goals Transposed'!$I3),IF($AJ$23="",0,$AJ$23*'Goals Transposed'!$J3),IF($AJ$24="",0,$AJ$24*'Goals Transposed'!$K3),IF($AJ$25="",0,$AJ$25*'Goals Transposed'!$L3),IF($AJ$26="",0,$AJ$26*'Goals Transposed'!$M3),IF($AJ$27="",0,$AJ$27*'Goals Transposed'!$N3),IF($AJ$28="",0,$AJ$28*'Goals Transposed'!$O3),IF($AJ$29="",0,$AJ$29*'Goals Transposed'!$P3)),0),"")))</f>
        <v/>
      </c>
      <c r="J345" s="550"/>
      <c r="K345" s="244" t="str">
        <f>IF($D$5="Program Budget",ROUND('Goals Transposed'!$Q3*$AJ$9,0),IF(AND($D$5="Staff Salary",$D$7="Total"),ROUND(SUM('Goals Transposed'!$Q3:$AB3)*$AJ$30,0),IF(AND($D$5="Staff Salary",$D$7="Individual"),ROUND(SUM(IF($AJ$18="",0,$AJ$18*'Goals Transposed'!$Q3),IF($AJ$19="",0,$AJ$19*'Goals Transposed'!$R3),IF($AJ$20="",0,$AJ$20*'Goals Transposed'!$S3),IF($AJ$21="",0,$AJ$21*'Goals Transposed'!$T3),IF($AJ$22="",0,$AJ$22*'Goals Transposed'!$U3),IF($AJ$23="",0,$AJ$23*'Goals Transposed'!$V3),IF($AJ$24="",0,$AJ$24*'Goals Transposed'!$W3),IF($AJ$25="",0,$AJ$25*'Goals Transposed'!$X3),IF($AJ$26="",0,$AJ$26*'Goals Transposed'!$Y3),IF($AJ$27="",0,$AJ$27*'Goals Transposed'!$Z3),IF($AJ$28="",0,$AJ$28*'Goals Transposed'!$AA3),IF($AJ$29="",0,$AJ$29*'Goals Transposed'!$AB3)),0),"")))</f>
        <v/>
      </c>
      <c r="L345" s="244" t="str">
        <f>IF($D$5="Program Budget",ROUND('Goals Transposed'!$AC3*$AJ$9,0),IF(AND($D$5="Staff Salary",$D$7="Total"),ROUND(SUM('Goals Transposed'!$AC3:$AN3)*$AJ$30,0),IF(AND($D$5="Staff Salary",$D$7="Individual"),ROUND(SUM(IF($AJ$18="",0,$AJ$18*'Goals Transposed'!$AC3),IF($AJ$19="",0,$AJ$19*'Goals Transposed'!$AD3),IF($AJ$20="",0,$AJ$20*'Goals Transposed'!$AE3),IF($AJ$21="",0,$AJ$21*'Goals Transposed'!$AF3),IF($AJ$22="",0,$AJ$22*'Goals Transposed'!$AG3),IF($AJ$23="",0,$AJ$23*'Goals Transposed'!$AH3),IF($AJ$24="",0,$AJ$24*'Goals Transposed'!$AI3),IF($AJ$25="",0,$AJ$25*'Goals Transposed'!$AJ3),IF($AJ$26="",0,$AJ$26*'Goals Transposed'!$AK3),IF($AJ$27="",0,$AJ$27*'Goals Transposed'!$AL3),IF($AJ$28="",0,$AJ$28*'Goals Transposed'!$AM3),IF($AJ$29="",0,$AJ$29*'Goals Transposed'!$AN3)),0),"")))</f>
        <v/>
      </c>
      <c r="M345" s="549" t="str">
        <f>IF($D$5="Program Budget",ROUND('Goals Transposed'!$AO3*$AJ$9,0),IF(AND($D$5="Staff Salary",$D$7="Total"),ROUND(SUM('Goals Transposed'!$AO3:$AZ3)*$AJ$30,0),IF(AND($D$5="Staff Salary",$D$7="Individual"),ROUND(SUM(IF($AJ$18="",0,$AJ$18*'Goals Transposed'!$AO3),IF($AJ$19="",0,$AJ$19*'Goals Transposed'!$AP3),IF($AJ$20="",0,$AJ$20*'Goals Transposed'!$AQ3),IF($AJ$21="",0,$AJ$21*'Goals Transposed'!$AR3),IF($AJ$22="",0,$AJ$22*'Goals Transposed'!$AS3),IF($AJ$23="",0,$AJ$23*'Goals Transposed'!$AT3),IF($AJ$24="",0,$AJ$24*'Goals Transposed'!$AU3),IF($AJ$25="",0,$AJ$25*'Goals Transposed'!$AV3),IF($AJ$26="",0,$AJ$26*'Goals Transposed'!$AW3),IF($AJ$27="",0,$AJ$27*'Goals Transposed'!$AX3),IF($AJ$28="",0,$AJ$28*'Goals Transposed'!$AY3),IF($AJ$29="",0,$AJ$29*'Goals Transposed'!$AZ3)),0),"")))</f>
        <v/>
      </c>
      <c r="N345" s="551"/>
      <c r="CI345"/>
      <c r="CJ345"/>
      <c r="CK345"/>
      <c r="CL345"/>
      <c r="CM345"/>
    </row>
    <row r="346" spans="1:91" s="2" customFormat="1" ht="29.5" hidden="1" customHeight="1" outlineLevel="1" x14ac:dyDescent="0.35">
      <c r="A346" s="68"/>
      <c r="B346" s="243" t="s">
        <v>201</v>
      </c>
      <c r="C346" s="546" t="str">
        <f>IF(ISBLANK(Goals!D6),"",Goals!D6)</f>
        <v/>
      </c>
      <c r="D346" s="547"/>
      <c r="E346" s="547"/>
      <c r="F346" s="547"/>
      <c r="G346" s="547"/>
      <c r="H346" s="548"/>
      <c r="I346" s="549" t="str">
        <f>IF($D$5="Program Budget",ROUND('Goals Transposed'!$E4*$AJ$9,0),IF(AND($D$5="Staff Salary",$D$7="Total"),ROUND(SUM('Goals Transposed'!$E4:$P4)*$AJ$30,0),IF(AND($D$5="Staff Salary",$D$7="Individual"),ROUND(SUM(IF($AJ$18="",0,$AJ$18*'Goals Transposed'!$E4),IF($AJ$19="",0,$AJ$19*'Goals Transposed'!$F4),IF($AJ$20="",0,$AJ$20*'Goals Transposed'!$G4),IF($AJ$21="",0,$AJ$21*'Goals Transposed'!$H4),IF($AJ$22="",0,$AJ$22*'Goals Transposed'!$I4),IF($AJ$23="",0,$AJ$23*'Goals Transposed'!$J4),IF($AJ$24="",0,$AJ$24*'Goals Transposed'!$K4),IF($AJ$25="",0,$AJ$25*'Goals Transposed'!$L4),IF($AJ$26="",0,$AJ$26*'Goals Transposed'!$M4),IF($AJ$27="",0,$AJ$27*'Goals Transposed'!$N4),IF($AJ$28="",0,$AJ$28*'Goals Transposed'!$O4),IF($AJ$29="",0,$AJ$29*'Goals Transposed'!$P4)),0),"")))</f>
        <v/>
      </c>
      <c r="J346" s="550"/>
      <c r="K346" s="244" t="str">
        <f>IF($D$5="Program Budget",ROUND('Goals Transposed'!$Q4*$AJ$9,0),IF(AND($D$5="Staff Salary",$D$7="Total"),ROUND(SUM('Goals Transposed'!$Q4:$AB4)*$AJ$30,0),IF(AND($D$5="Staff Salary",$D$7="Individual"),ROUND(SUM(IF($AJ$18="",0,$AJ$18*'Goals Transposed'!$Q4),IF($AJ$19="",0,$AJ$19*'Goals Transposed'!$R4),IF($AJ$20="",0,$AJ$20*'Goals Transposed'!$S4),IF($AJ$21="",0,$AJ$21*'Goals Transposed'!$T4),IF($AJ$22="",0,$AJ$22*'Goals Transposed'!$U4),IF($AJ$23="",0,$AJ$23*'Goals Transposed'!$V4),IF($AJ$24="",0,$AJ$24*'Goals Transposed'!$W4),IF($AJ$25="",0,$AJ$25*'Goals Transposed'!$X4),IF($AJ$26="",0,$AJ$26*'Goals Transposed'!$Y4),IF($AJ$27="",0,$AJ$27*'Goals Transposed'!$Z4),IF($AJ$28="",0,$AJ$28*'Goals Transposed'!$AA4),IF($AJ$29="",0,$AJ$29*'Goals Transposed'!$AB4)),0),"")))</f>
        <v/>
      </c>
      <c r="L346" s="244" t="str">
        <f>IF($D$5="Program Budget",ROUND('Goals Transposed'!$AC4*$AJ$9,0),IF(AND($D$5="Staff Salary",$D$7="Total"),ROUND(SUM('Goals Transposed'!$AC4:$AN4)*$AJ$30,0),IF(AND($D$5="Staff Salary",$D$7="Individual"),ROUND(SUM(IF($AJ$18="",0,$AJ$18*'Goals Transposed'!$AC4),IF($AJ$19="",0,$AJ$19*'Goals Transposed'!$AD4),IF($AJ$20="",0,$AJ$20*'Goals Transposed'!$AE4),IF($AJ$21="",0,$AJ$21*'Goals Transposed'!$AF4),IF($AJ$22="",0,$AJ$22*'Goals Transposed'!$AG4),IF($AJ$23="",0,$AJ$23*'Goals Transposed'!$AH4),IF($AJ$24="",0,$AJ$24*'Goals Transposed'!$AI4),IF($AJ$25="",0,$AJ$25*'Goals Transposed'!$AJ4),IF($AJ$26="",0,$AJ$26*'Goals Transposed'!$AK4),IF($AJ$27="",0,$AJ$27*'Goals Transposed'!$AL4),IF($AJ$28="",0,$AJ$28*'Goals Transposed'!$AM4),IF($AJ$29="",0,$AJ$29*'Goals Transposed'!$AN4)),0),"")))</f>
        <v/>
      </c>
      <c r="M346" s="549" t="str">
        <f>IF($D$5="Program Budget",ROUND('Goals Transposed'!$AO4*$AJ$9,0),IF(AND($D$5="Staff Salary",$D$7="Total"),ROUND(SUM('Goals Transposed'!$AO4:$AZ4)*$AJ$30,0),IF(AND($D$5="Staff Salary",$D$7="Individual"),ROUND(SUM(IF($AJ$18="",0,$AJ$18*'Goals Transposed'!$AO4),IF($AJ$19="",0,$AJ$19*'Goals Transposed'!$AP4),IF($AJ$20="",0,$AJ$20*'Goals Transposed'!$AQ4),IF($AJ$21="",0,$AJ$21*'Goals Transposed'!$AR4),IF($AJ$22="",0,$AJ$22*'Goals Transposed'!$AS4),IF($AJ$23="",0,$AJ$23*'Goals Transposed'!$AT4),IF($AJ$24="",0,$AJ$24*'Goals Transposed'!$AU4),IF($AJ$25="",0,$AJ$25*'Goals Transposed'!$AV4),IF($AJ$26="",0,$AJ$26*'Goals Transposed'!$AW4),IF($AJ$27="",0,$AJ$27*'Goals Transposed'!$AX4),IF($AJ$28="",0,$AJ$28*'Goals Transposed'!$AY4),IF($AJ$29="",0,$AJ$29*'Goals Transposed'!$AZ4)),0),"")))</f>
        <v/>
      </c>
      <c r="N346" s="551"/>
      <c r="CI346"/>
      <c r="CJ346"/>
      <c r="CK346"/>
      <c r="CL346"/>
      <c r="CM346"/>
    </row>
    <row r="347" spans="1:91" s="2" customFormat="1" ht="29.5" hidden="1" customHeight="1" outlineLevel="1" x14ac:dyDescent="0.35">
      <c r="A347" s="68"/>
      <c r="B347" s="243" t="s">
        <v>202</v>
      </c>
      <c r="C347" s="546" t="str">
        <f>IF(ISBLANK(Goals!E6),"",Goals!E6)</f>
        <v/>
      </c>
      <c r="D347" s="547"/>
      <c r="E347" s="547"/>
      <c r="F347" s="547"/>
      <c r="G347" s="547"/>
      <c r="H347" s="548"/>
      <c r="I347" s="549" t="str">
        <f>IF($D$5="Program Budget",ROUND('Goals Transposed'!$E5*$AJ$9,0),IF(AND($D$5="Staff Salary",$D$7="Total"),ROUND(SUM('Goals Transposed'!$E5:$P5)*$AJ$30,0),IF(AND($D$5="Staff Salary",$D$7="Individual"),ROUND(SUM(IF($AJ$18="",0,$AJ$18*'Goals Transposed'!$E5),IF($AJ$19="",0,$AJ$19*'Goals Transposed'!$F5),IF($AJ$20="",0,$AJ$20*'Goals Transposed'!$G5),IF($AJ$21="",0,$AJ$21*'Goals Transposed'!$H5),IF($AJ$22="",0,$AJ$22*'Goals Transposed'!$I5),IF($AJ$23="",0,$AJ$23*'Goals Transposed'!$J5),IF($AJ$24="",0,$AJ$24*'Goals Transposed'!$K5),IF($AJ$25="",0,$AJ$25*'Goals Transposed'!$L5),IF($AJ$26="",0,$AJ$26*'Goals Transposed'!$M5),IF($AJ$27="",0,$AJ$27*'Goals Transposed'!$N5),IF($AJ$28="",0,$AJ$28*'Goals Transposed'!$O5),IF($AJ$29="",0,$AJ$29*'Goals Transposed'!$P5)),0),"")))</f>
        <v/>
      </c>
      <c r="J347" s="550"/>
      <c r="K347" s="244" t="str">
        <f>IF($D$5="Program Budget",ROUND('Goals Transposed'!$Q5*$AJ$9,0),IF(AND($D$5="Staff Salary",$D$7="Total"),ROUND(SUM('Goals Transposed'!$Q5:$AB5)*$AJ$30,0),IF(AND($D$5="Staff Salary",$D$7="Individual"),ROUND(SUM(IF($AJ$18="",0,$AJ$18*'Goals Transposed'!$Q5),IF($AJ$19="",0,$AJ$19*'Goals Transposed'!$R5),IF($AJ$20="",0,$AJ$20*'Goals Transposed'!$S5),IF($AJ$21="",0,$AJ$21*'Goals Transposed'!$T5),IF($AJ$22="",0,$AJ$22*'Goals Transposed'!$U5),IF($AJ$23="",0,$AJ$23*'Goals Transposed'!$V5),IF($AJ$24="",0,$AJ$24*'Goals Transposed'!$W5),IF($AJ$25="",0,$AJ$25*'Goals Transposed'!$X5),IF($AJ$26="",0,$AJ$26*'Goals Transposed'!$Y5),IF($AJ$27="",0,$AJ$27*'Goals Transposed'!$Z5),IF($AJ$28="",0,$AJ$28*'Goals Transposed'!$AA5),IF($AJ$29="",0,$AJ$29*'Goals Transposed'!$AB5)),0),"")))</f>
        <v/>
      </c>
      <c r="L347" s="244" t="str">
        <f>IF($D$5="Program Budget",ROUND('Goals Transposed'!$AC5*$AJ$9,0),IF(AND($D$5="Staff Salary",$D$7="Total"),ROUND(SUM('Goals Transposed'!$AC5:$AN5)*$AJ$30,0),IF(AND($D$5="Staff Salary",$D$7="Individual"),ROUND(SUM(IF($AJ$18="",0,$AJ$18*'Goals Transposed'!$AC5),IF($AJ$19="",0,$AJ$19*'Goals Transposed'!$AD5),IF($AJ$20="",0,$AJ$20*'Goals Transposed'!$AE5),IF($AJ$21="",0,$AJ$21*'Goals Transposed'!$AF5),IF($AJ$22="",0,$AJ$22*'Goals Transposed'!$AG5),IF($AJ$23="",0,$AJ$23*'Goals Transposed'!$AH5),IF($AJ$24="",0,$AJ$24*'Goals Transposed'!$AI5),IF($AJ$25="",0,$AJ$25*'Goals Transposed'!$AJ5),IF($AJ$26="",0,$AJ$26*'Goals Transposed'!$AK5),IF($AJ$27="",0,$AJ$27*'Goals Transposed'!$AL5),IF($AJ$28="",0,$AJ$28*'Goals Transposed'!$AM5),IF($AJ$29="",0,$AJ$29*'Goals Transposed'!$AN5)),0),"")))</f>
        <v/>
      </c>
      <c r="M347" s="549" t="str">
        <f>IF($D$5="Program Budget",ROUND('Goals Transposed'!$AO5*$AJ$9,0),IF(AND($D$5="Staff Salary",$D$7="Total"),ROUND(SUM('Goals Transposed'!$AO5:$AZ5)*$AJ$30,0),IF(AND($D$5="Staff Salary",$D$7="Individual"),ROUND(SUM(IF($AJ$18="",0,$AJ$18*'Goals Transposed'!$AO5),IF($AJ$19="",0,$AJ$19*'Goals Transposed'!$AP5),IF($AJ$20="",0,$AJ$20*'Goals Transposed'!$AQ5),IF($AJ$21="",0,$AJ$21*'Goals Transposed'!$AR5),IF($AJ$22="",0,$AJ$22*'Goals Transposed'!$AS5),IF($AJ$23="",0,$AJ$23*'Goals Transposed'!$AT5),IF($AJ$24="",0,$AJ$24*'Goals Transposed'!$AU5),IF($AJ$25="",0,$AJ$25*'Goals Transposed'!$AV5),IF($AJ$26="",0,$AJ$26*'Goals Transposed'!$AW5),IF($AJ$27="",0,$AJ$27*'Goals Transposed'!$AX5),IF($AJ$28="",0,$AJ$28*'Goals Transposed'!$AY5),IF($AJ$29="",0,$AJ$29*'Goals Transposed'!$AZ5)),0),"")))</f>
        <v/>
      </c>
      <c r="N347" s="551"/>
      <c r="CI347"/>
      <c r="CJ347"/>
      <c r="CK347"/>
      <c r="CL347"/>
      <c r="CM347"/>
    </row>
    <row r="348" spans="1:91" s="2" customFormat="1" ht="29.5" hidden="1" customHeight="1" outlineLevel="1" x14ac:dyDescent="0.35">
      <c r="A348" s="68"/>
      <c r="B348" s="243" t="s">
        <v>203</v>
      </c>
      <c r="C348" s="546" t="str">
        <f>IF(ISBLANK(Goals!F6),"",Goals!F6)</f>
        <v/>
      </c>
      <c r="D348" s="547"/>
      <c r="E348" s="547"/>
      <c r="F348" s="547"/>
      <c r="G348" s="547"/>
      <c r="H348" s="548"/>
      <c r="I348" s="549" t="str">
        <f>IF($D$5="Program Budget",ROUND('Goals Transposed'!$E6*$AJ$9,0),IF(AND($D$5="Staff Salary",$D$7="Total"),ROUND(SUM('Goals Transposed'!$E6:$P6)*$AJ$30,0),IF(AND($D$5="Staff Salary",$D$7="Individual"),ROUND(SUM(IF($AJ$18="",0,$AJ$18*'Goals Transposed'!$E6),IF($AJ$19="",0,$AJ$19*'Goals Transposed'!$F6),IF($AJ$20="",0,$AJ$20*'Goals Transposed'!$G6),IF($AJ$21="",0,$AJ$21*'Goals Transposed'!$H6),IF($AJ$22="",0,$AJ$22*'Goals Transposed'!$I6),IF($AJ$23="",0,$AJ$23*'Goals Transposed'!$J6),IF($AJ$24="",0,$AJ$24*'Goals Transposed'!$K6),IF($AJ$25="",0,$AJ$25*'Goals Transposed'!$L6),IF($AJ$26="",0,$AJ$26*'Goals Transposed'!$M6),IF($AJ$27="",0,$AJ$27*'Goals Transposed'!$N6),IF($AJ$28="",0,$AJ$28*'Goals Transposed'!$O6),IF($AJ$29="",0,$AJ$29*'Goals Transposed'!$P6)),0),"")))</f>
        <v/>
      </c>
      <c r="J348" s="550"/>
      <c r="K348" s="244" t="str">
        <f>IF($D$5="Program Budget",ROUND('Goals Transposed'!$Q6*$AJ$9,0),IF(AND($D$5="Staff Salary",$D$7="Total"),ROUND(SUM('Goals Transposed'!$Q6:$AB6)*$AJ$30,0),IF(AND($D$5="Staff Salary",$D$7="Individual"),ROUND(SUM(IF($AJ$18="",0,$AJ$18*'Goals Transposed'!$Q6),IF($AJ$19="",0,$AJ$19*'Goals Transposed'!$R6),IF($AJ$20="",0,$AJ$20*'Goals Transposed'!$S6),IF($AJ$21="",0,$AJ$21*'Goals Transposed'!$T6),IF($AJ$22="",0,$AJ$22*'Goals Transposed'!$U6),IF($AJ$23="",0,$AJ$23*'Goals Transposed'!$V6),IF($AJ$24="",0,$AJ$24*'Goals Transposed'!$W6),IF($AJ$25="",0,$AJ$25*'Goals Transposed'!$X6),IF($AJ$26="",0,$AJ$26*'Goals Transposed'!$Y6),IF($AJ$27="",0,$AJ$27*'Goals Transposed'!$Z6),IF($AJ$28="",0,$AJ$28*'Goals Transposed'!$AA6),IF($AJ$29="",0,$AJ$29*'Goals Transposed'!$AB6)),0),"")))</f>
        <v/>
      </c>
      <c r="L348" s="244" t="str">
        <f>IF($D$5="Program Budget",ROUND('Goals Transposed'!$AC6*$AJ$9,0),IF(AND($D$5="Staff Salary",$D$7="Total"),ROUND(SUM('Goals Transposed'!$AC6:$AN6)*$AJ$30,0),IF(AND($D$5="Staff Salary",$D$7="Individual"),ROUND(SUM(IF($AJ$18="",0,$AJ$18*'Goals Transposed'!$AC6),IF($AJ$19="",0,$AJ$19*'Goals Transposed'!$AD6),IF($AJ$20="",0,$AJ$20*'Goals Transposed'!$AE6),IF($AJ$21="",0,$AJ$21*'Goals Transposed'!$AF6),IF($AJ$22="",0,$AJ$22*'Goals Transposed'!$AG6),IF($AJ$23="",0,$AJ$23*'Goals Transposed'!$AH6),IF($AJ$24="",0,$AJ$24*'Goals Transposed'!$AI6),IF($AJ$25="",0,$AJ$25*'Goals Transposed'!$AJ6),IF($AJ$26="",0,$AJ$26*'Goals Transposed'!$AK6),IF($AJ$27="",0,$AJ$27*'Goals Transposed'!$AL6),IF($AJ$28="",0,$AJ$28*'Goals Transposed'!$AM6),IF($AJ$29="",0,$AJ$29*'Goals Transposed'!$AN6)),0),"")))</f>
        <v/>
      </c>
      <c r="M348" s="549" t="str">
        <f>IF($D$5="Program Budget",ROUND('Goals Transposed'!$AO6*$AJ$9,0),IF(AND($D$5="Staff Salary",$D$7="Total"),ROUND(SUM('Goals Transposed'!$AO6:$AZ6)*$AJ$30,0),IF(AND($D$5="Staff Salary",$D$7="Individual"),ROUND(SUM(IF($AJ$18="",0,$AJ$18*'Goals Transposed'!$AO6),IF($AJ$19="",0,$AJ$19*'Goals Transposed'!$AP6),IF($AJ$20="",0,$AJ$20*'Goals Transposed'!$AQ6),IF($AJ$21="",0,$AJ$21*'Goals Transposed'!$AR6),IF($AJ$22="",0,$AJ$22*'Goals Transposed'!$AS6),IF($AJ$23="",0,$AJ$23*'Goals Transposed'!$AT6),IF($AJ$24="",0,$AJ$24*'Goals Transposed'!$AU6),IF($AJ$25="",0,$AJ$25*'Goals Transposed'!$AV6),IF($AJ$26="",0,$AJ$26*'Goals Transposed'!$AW6),IF($AJ$27="",0,$AJ$27*'Goals Transposed'!$AX6),IF($AJ$28="",0,$AJ$28*'Goals Transposed'!$AY6),IF($AJ$29="",0,$AJ$29*'Goals Transposed'!$AZ6)),0),"")))</f>
        <v/>
      </c>
      <c r="N348" s="551"/>
      <c r="CI348"/>
      <c r="CJ348"/>
      <c r="CK348"/>
      <c r="CL348"/>
      <c r="CM348"/>
    </row>
    <row r="349" spans="1:91" s="2" customFormat="1" ht="29.5" hidden="1" customHeight="1" outlineLevel="1" x14ac:dyDescent="0.35">
      <c r="A349" s="68"/>
      <c r="B349" s="243" t="s">
        <v>204</v>
      </c>
      <c r="C349" s="546" t="str">
        <f>IF(ISBLANK(Goals!G6),"",Goals!G6)</f>
        <v/>
      </c>
      <c r="D349" s="547"/>
      <c r="E349" s="547"/>
      <c r="F349" s="547"/>
      <c r="G349" s="547"/>
      <c r="H349" s="548"/>
      <c r="I349" s="549" t="str">
        <f>IF($D$5="Program Budget",ROUND('Goals Transposed'!$E7*$AJ$9,0),IF(AND($D$5="Staff Salary",$D$7="Total"),ROUND(SUM('Goals Transposed'!$E7:$P7)*$AJ$30,0),IF(AND($D$5="Staff Salary",$D$7="Individual"),ROUND(SUM(IF($AJ$18="",0,$AJ$18*'Goals Transposed'!$E7),IF($AJ$19="",0,$AJ$19*'Goals Transposed'!$F7),IF($AJ$20="",0,$AJ$20*'Goals Transposed'!$G7),IF($AJ$21="",0,$AJ$21*'Goals Transposed'!$H7),IF($AJ$22="",0,$AJ$22*'Goals Transposed'!$I7),IF($AJ$23="",0,$AJ$23*'Goals Transposed'!$J7),IF($AJ$24="",0,$AJ$24*'Goals Transposed'!$K7),IF($AJ$25="",0,$AJ$25*'Goals Transposed'!$L7),IF($AJ$26="",0,$AJ$26*'Goals Transposed'!$M7),IF($AJ$27="",0,$AJ$27*'Goals Transposed'!$N7),IF($AJ$28="",0,$AJ$28*'Goals Transposed'!$O7),IF($AJ$29="",0,$AJ$29*'Goals Transposed'!$P7)),0),"")))</f>
        <v/>
      </c>
      <c r="J349" s="550"/>
      <c r="K349" s="244" t="str">
        <f>IF($D$5="Program Budget",ROUND('Goals Transposed'!$Q7*$AJ$9,0),IF(AND($D$5="Staff Salary",$D$7="Total"),ROUND(SUM('Goals Transposed'!$Q7:$AB7)*$AJ$30,0),IF(AND($D$5="Staff Salary",$D$7="Individual"),ROUND(SUM(IF($AJ$18="",0,$AJ$18*'Goals Transposed'!$Q7),IF($AJ$19="",0,$AJ$19*'Goals Transposed'!$R7),IF($AJ$20="",0,$AJ$20*'Goals Transposed'!$S7),IF($AJ$21="",0,$AJ$21*'Goals Transposed'!$T7),IF($AJ$22="",0,$AJ$22*'Goals Transposed'!$U7),IF($AJ$23="",0,$AJ$23*'Goals Transposed'!$V7),IF($AJ$24="",0,$AJ$24*'Goals Transposed'!$W7),IF($AJ$25="",0,$AJ$25*'Goals Transposed'!$X7),IF($AJ$26="",0,$AJ$26*'Goals Transposed'!$Y7),IF($AJ$27="",0,$AJ$27*'Goals Transposed'!$Z7),IF($AJ$28="",0,$AJ$28*'Goals Transposed'!$AA7),IF($AJ$29="",0,$AJ$29*'Goals Transposed'!$AB7)),0),"")))</f>
        <v/>
      </c>
      <c r="L349" s="244" t="str">
        <f>IF($D$5="Program Budget",ROUND('Goals Transposed'!$AC7*$AJ$9,0),IF(AND($D$5="Staff Salary",$D$7="Total"),ROUND(SUM('Goals Transposed'!$AC7:$AN7)*$AJ$30,0),IF(AND($D$5="Staff Salary",$D$7="Individual"),ROUND(SUM(IF($AJ$18="",0,$AJ$18*'Goals Transposed'!$AC7),IF($AJ$19="",0,$AJ$19*'Goals Transposed'!$AD7),IF($AJ$20="",0,$AJ$20*'Goals Transposed'!$AE7),IF($AJ$21="",0,$AJ$21*'Goals Transposed'!$AF7),IF($AJ$22="",0,$AJ$22*'Goals Transposed'!$AG7),IF($AJ$23="",0,$AJ$23*'Goals Transposed'!$AH7),IF($AJ$24="",0,$AJ$24*'Goals Transposed'!$AI7),IF($AJ$25="",0,$AJ$25*'Goals Transposed'!$AJ7),IF($AJ$26="",0,$AJ$26*'Goals Transposed'!$AK7),IF($AJ$27="",0,$AJ$27*'Goals Transposed'!$AL7),IF($AJ$28="",0,$AJ$28*'Goals Transposed'!$AM7),IF($AJ$29="",0,$AJ$29*'Goals Transposed'!$AN7)),0),"")))</f>
        <v/>
      </c>
      <c r="M349" s="549" t="str">
        <f>IF($D$5="Program Budget",ROUND('Goals Transposed'!$AO7*$AJ$9,0),IF(AND($D$5="Staff Salary",$D$7="Total"),ROUND(SUM('Goals Transposed'!$AO7:$AZ7)*$AJ$30,0),IF(AND($D$5="Staff Salary",$D$7="Individual"),ROUND(SUM(IF($AJ$18="",0,$AJ$18*'Goals Transposed'!$AO7),IF($AJ$19="",0,$AJ$19*'Goals Transposed'!$AP7),IF($AJ$20="",0,$AJ$20*'Goals Transposed'!$AQ7),IF($AJ$21="",0,$AJ$21*'Goals Transposed'!$AR7),IF($AJ$22="",0,$AJ$22*'Goals Transposed'!$AS7),IF($AJ$23="",0,$AJ$23*'Goals Transposed'!$AT7),IF($AJ$24="",0,$AJ$24*'Goals Transposed'!$AU7),IF($AJ$25="",0,$AJ$25*'Goals Transposed'!$AV7),IF($AJ$26="",0,$AJ$26*'Goals Transposed'!$AW7),IF($AJ$27="",0,$AJ$27*'Goals Transposed'!$AX7),IF($AJ$28="",0,$AJ$28*'Goals Transposed'!$AY7),IF($AJ$29="",0,$AJ$29*'Goals Transposed'!$AZ7)),0),"")))</f>
        <v/>
      </c>
      <c r="N349" s="551"/>
      <c r="CI349"/>
      <c r="CJ349"/>
      <c r="CK349"/>
      <c r="CL349"/>
      <c r="CM349"/>
    </row>
    <row r="350" spans="1:91" s="2" customFormat="1" ht="29.5" hidden="1" customHeight="1" outlineLevel="1" x14ac:dyDescent="0.35">
      <c r="A350" s="68"/>
      <c r="B350" s="243" t="s">
        <v>205</v>
      </c>
      <c r="C350" s="546" t="str">
        <f>IF(ISBLANK(Goals!H6),"",Goals!H6)</f>
        <v/>
      </c>
      <c r="D350" s="547"/>
      <c r="E350" s="547"/>
      <c r="F350" s="547"/>
      <c r="G350" s="547"/>
      <c r="H350" s="548"/>
      <c r="I350" s="549" t="str">
        <f>IF($D$5="Program Budget",ROUND('Goals Transposed'!$E8*$AJ$9,0),IF(AND($D$5="Staff Salary",$D$7="Total"),ROUND(SUM('Goals Transposed'!$E8:$P8)*$AJ$30,0),IF(AND($D$5="Staff Salary",$D$7="Individual"),ROUND(SUM(IF($AJ$18="",0,$AJ$18*'Goals Transposed'!$E8),IF($AJ$19="",0,$AJ$19*'Goals Transposed'!$F8),IF($AJ$20="",0,$AJ$20*'Goals Transposed'!$G8),IF($AJ$21="",0,$AJ$21*'Goals Transposed'!$H8),IF($AJ$22="",0,$AJ$22*'Goals Transposed'!$I8),IF($AJ$23="",0,$AJ$23*'Goals Transposed'!$J8),IF($AJ$24="",0,$AJ$24*'Goals Transposed'!$K8),IF($AJ$25="",0,$AJ$25*'Goals Transposed'!$L8),IF($AJ$26="",0,$AJ$26*'Goals Transposed'!$M8),IF($AJ$27="",0,$AJ$27*'Goals Transposed'!$N8),IF($AJ$28="",0,$AJ$28*'Goals Transposed'!$O8),IF($AJ$29="",0,$AJ$29*'Goals Transposed'!$P8)),0),"")))</f>
        <v/>
      </c>
      <c r="J350" s="550"/>
      <c r="K350" s="244" t="str">
        <f>IF($D$5="Program Budget",ROUND('Goals Transposed'!$Q8*$AJ$9,0),IF(AND($D$5="Staff Salary",$D$7="Total"),ROUND(SUM('Goals Transposed'!$Q8:$AB8)*$AJ$30,0),IF(AND($D$5="Staff Salary",$D$7="Individual"),ROUND(SUM(IF($AJ$18="",0,$AJ$18*'Goals Transposed'!$Q8),IF($AJ$19="",0,$AJ$19*'Goals Transposed'!$R8),IF($AJ$20="",0,$AJ$20*'Goals Transposed'!$S8),IF($AJ$21="",0,$AJ$21*'Goals Transposed'!$T8),IF($AJ$22="",0,$AJ$22*'Goals Transposed'!$U8),IF($AJ$23="",0,$AJ$23*'Goals Transposed'!$V8),IF($AJ$24="",0,$AJ$24*'Goals Transposed'!$W8),IF($AJ$25="",0,$AJ$25*'Goals Transposed'!$X8),IF($AJ$26="",0,$AJ$26*'Goals Transposed'!$Y8),IF($AJ$27="",0,$AJ$27*'Goals Transposed'!$Z8),IF($AJ$28="",0,$AJ$28*'Goals Transposed'!$AA8),IF($AJ$29="",0,$AJ$29*'Goals Transposed'!$AB8)),0),"")))</f>
        <v/>
      </c>
      <c r="L350" s="244" t="str">
        <f>IF($D$5="Program Budget",ROUND('Goals Transposed'!$AC8*$AJ$9,0),IF(AND($D$5="Staff Salary",$D$7="Total"),ROUND(SUM('Goals Transposed'!$AC8:$AN8)*$AJ$30,0),IF(AND($D$5="Staff Salary",$D$7="Individual"),ROUND(SUM(IF($AJ$18="",0,$AJ$18*'Goals Transposed'!$AC8),IF($AJ$19="",0,$AJ$19*'Goals Transposed'!$AD8),IF($AJ$20="",0,$AJ$20*'Goals Transposed'!$AE8),IF($AJ$21="",0,$AJ$21*'Goals Transposed'!$AF8),IF($AJ$22="",0,$AJ$22*'Goals Transposed'!$AG8),IF($AJ$23="",0,$AJ$23*'Goals Transposed'!$AH8),IF($AJ$24="",0,$AJ$24*'Goals Transposed'!$AI8),IF($AJ$25="",0,$AJ$25*'Goals Transposed'!$AJ8),IF($AJ$26="",0,$AJ$26*'Goals Transposed'!$AK8),IF($AJ$27="",0,$AJ$27*'Goals Transposed'!$AL8),IF($AJ$28="",0,$AJ$28*'Goals Transposed'!$AM8),IF($AJ$29="",0,$AJ$29*'Goals Transposed'!$AN8)),0),"")))</f>
        <v/>
      </c>
      <c r="M350" s="549" t="str">
        <f>IF($D$5="Program Budget",ROUND('Goals Transposed'!$AO8*$AJ$9,0),IF(AND($D$5="Staff Salary",$D$7="Total"),ROUND(SUM('Goals Transposed'!$AO8:$AZ8)*$AJ$30,0),IF(AND($D$5="Staff Salary",$D$7="Individual"),ROUND(SUM(IF($AJ$18="",0,$AJ$18*'Goals Transposed'!$AO8),IF($AJ$19="",0,$AJ$19*'Goals Transposed'!$AP8),IF($AJ$20="",0,$AJ$20*'Goals Transposed'!$AQ8),IF($AJ$21="",0,$AJ$21*'Goals Transposed'!$AR8),IF($AJ$22="",0,$AJ$22*'Goals Transposed'!$AS8),IF($AJ$23="",0,$AJ$23*'Goals Transposed'!$AT8),IF($AJ$24="",0,$AJ$24*'Goals Transposed'!$AU8),IF($AJ$25="",0,$AJ$25*'Goals Transposed'!$AV8),IF($AJ$26="",0,$AJ$26*'Goals Transposed'!$AW8),IF($AJ$27="",0,$AJ$27*'Goals Transposed'!$AX8),IF($AJ$28="",0,$AJ$28*'Goals Transposed'!$AY8),IF($AJ$29="",0,$AJ$29*'Goals Transposed'!$AZ8)),0),"")))</f>
        <v/>
      </c>
      <c r="N350" s="551"/>
      <c r="CI350"/>
      <c r="CJ350"/>
      <c r="CK350"/>
      <c r="CL350"/>
      <c r="CM350"/>
    </row>
    <row r="351" spans="1:91" s="2" customFormat="1" ht="29.5" hidden="1" customHeight="1" outlineLevel="1" x14ac:dyDescent="0.35">
      <c r="A351" s="68"/>
      <c r="B351" s="245" t="s">
        <v>206</v>
      </c>
      <c r="C351" s="556" t="str">
        <f>IF(ISBLANK(Goals!J4),"",Goals!J4)</f>
        <v/>
      </c>
      <c r="D351" s="557"/>
      <c r="E351" s="557"/>
      <c r="F351" s="557"/>
      <c r="G351" s="557"/>
      <c r="H351" s="557"/>
      <c r="I351" s="558"/>
      <c r="J351" s="558"/>
      <c r="K351" s="242"/>
      <c r="L351" s="242"/>
      <c r="M351" s="558"/>
      <c r="N351" s="559"/>
      <c r="CI351"/>
      <c r="CJ351"/>
      <c r="CK351"/>
      <c r="CL351"/>
      <c r="CM351"/>
    </row>
    <row r="352" spans="1:91" s="2" customFormat="1" ht="29.5" hidden="1" customHeight="1" outlineLevel="1" x14ac:dyDescent="0.35">
      <c r="A352" s="68"/>
      <c r="B352" s="243" t="s">
        <v>200</v>
      </c>
      <c r="C352" s="546" t="str">
        <f>IF(ISBLANK(Goals!I6),"",Goals!I6)</f>
        <v/>
      </c>
      <c r="D352" s="547"/>
      <c r="E352" s="547"/>
      <c r="F352" s="547"/>
      <c r="G352" s="547"/>
      <c r="H352" s="548"/>
      <c r="I352" s="549" t="str">
        <f>IF($D$5="Program Budget",ROUND('Goals Transposed'!$E9*$AJ$9,0),IF(AND($D$5="Staff Salary",$D$7="Total"),ROUND(SUM('Goals Transposed'!$E9:$P9)*$AJ$30,0),IF(AND($D$5="Staff Salary",$D$7="Individual"),ROUND(SUM(IF($AJ$18="",0,$AJ$18*'Goals Transposed'!$E9),IF($AJ$19="",0,$AJ$19*'Goals Transposed'!$F9),IF($AJ$20="",0,$AJ$20*'Goals Transposed'!$G9),IF($AJ$21="",0,$AJ$21*'Goals Transposed'!$H9),IF($AJ$22="",0,$AJ$22*'Goals Transposed'!$I9),IF($AJ$23="",0,$AJ$23*'Goals Transposed'!$J9),IF($AJ$24="",0,$AJ$24*'Goals Transposed'!$K9),IF($AJ$25="",0,$AJ$25*'Goals Transposed'!$L9),IF($AJ$26="",0,$AJ$26*'Goals Transposed'!$M9),IF($AJ$27="",0,$AJ$27*'Goals Transposed'!$N9),IF($AJ$28="",0,$AJ$28*'Goals Transposed'!$O9),IF($AJ$29="",0,$AJ$29*'Goals Transposed'!$P9)),0),"")))</f>
        <v/>
      </c>
      <c r="J352" s="550"/>
      <c r="K352" s="244" t="str">
        <f>IF($D$5="Program Budget",ROUND('Goals Transposed'!$Q9*$AJ$9,0),IF(AND($D$5="Staff Salary",$D$7="Total"),ROUND(SUM('Goals Transposed'!$Q9:$AB9)*$AJ$30,0),IF(AND($D$5="Staff Salary",$D$7="Individual"),ROUND(SUM(IF($AJ$18="",0,$AJ$18*'Goals Transposed'!$Q9),IF($AJ$19="",0,$AJ$19*'Goals Transposed'!$R9),IF($AJ$20="",0,$AJ$20*'Goals Transposed'!$S9),IF($AJ$21="",0,$AJ$21*'Goals Transposed'!$T9),IF($AJ$22="",0,$AJ$22*'Goals Transposed'!$U9),IF($AJ$23="",0,$AJ$23*'Goals Transposed'!$V9),IF($AJ$24="",0,$AJ$24*'Goals Transposed'!$W9),IF($AJ$25="",0,$AJ$25*'Goals Transposed'!$X9),IF($AJ$26="",0,$AJ$26*'Goals Transposed'!$Y9),IF($AJ$27="",0,$AJ$27*'Goals Transposed'!$Z9),IF($AJ$28="",0,$AJ$28*'Goals Transposed'!$AA9),IF($AJ$29="",0,$AJ$29*'Goals Transposed'!$AB9)),0),"")))</f>
        <v/>
      </c>
      <c r="L352" s="244" t="str">
        <f>IF($D$5="Program Budget",ROUND('Goals Transposed'!$AC9*$AJ$9,0),IF(AND($D$5="Staff Salary",$D$7="Total"),ROUND(SUM('Goals Transposed'!$AC9:$AN9)*$AJ$30,0),IF(AND($D$5="Staff Salary",$D$7="Individual"),ROUND(SUM(IF($AJ$18="",0,$AJ$18*'Goals Transposed'!$AC9),IF($AJ$19="",0,$AJ$19*'Goals Transposed'!$AD9),IF($AJ$20="",0,$AJ$20*'Goals Transposed'!$AE9),IF($AJ$21="",0,$AJ$21*'Goals Transposed'!$AF9),IF($AJ$22="",0,$AJ$22*'Goals Transposed'!$AG9),IF($AJ$23="",0,$AJ$23*'Goals Transposed'!$AH9),IF($AJ$24="",0,$AJ$24*'Goals Transposed'!$AI9),IF($AJ$25="",0,$AJ$25*'Goals Transposed'!$AJ9),IF($AJ$26="",0,$AJ$26*'Goals Transposed'!$AK9),IF($AJ$27="",0,$AJ$27*'Goals Transposed'!$AL9),IF($AJ$28="",0,$AJ$28*'Goals Transposed'!$AM9),IF($AJ$29="",0,$AJ$29*'Goals Transposed'!$AN9)),0),"")))</f>
        <v/>
      </c>
      <c r="M352" s="549" t="str">
        <f>IF($D$5="Program Budget",ROUND('Goals Transposed'!$AO9*$AJ$9,0),IF(AND($D$5="Staff Salary",$D$7="Total"),ROUND(SUM('Goals Transposed'!$AO9:$AZ9)*$AJ$30,0),IF(AND($D$5="Staff Salary",$D$7="Individual"),ROUND(SUM(IF($AJ$18="",0,$AJ$18*'Goals Transposed'!$AO9),IF($AJ$19="",0,$AJ$19*'Goals Transposed'!$AP9),IF($AJ$20="",0,$AJ$20*'Goals Transposed'!$AQ9),IF($AJ$21="",0,$AJ$21*'Goals Transposed'!$AR9),IF($AJ$22="",0,$AJ$22*'Goals Transposed'!$AS9),IF($AJ$23="",0,$AJ$23*'Goals Transposed'!$AT9),IF($AJ$24="",0,$AJ$24*'Goals Transposed'!$AU9),IF($AJ$25="",0,$AJ$25*'Goals Transposed'!$AV9),IF($AJ$26="",0,$AJ$26*'Goals Transposed'!$AW9),IF($AJ$27="",0,$AJ$27*'Goals Transposed'!$AX9),IF($AJ$28="",0,$AJ$28*'Goals Transposed'!$AY9),IF($AJ$29="",0,$AJ$29*'Goals Transposed'!$AZ9)),0),"")))</f>
        <v/>
      </c>
      <c r="N352" s="551"/>
      <c r="CI352"/>
      <c r="CJ352"/>
      <c r="CK352"/>
      <c r="CL352"/>
      <c r="CM352"/>
    </row>
    <row r="353" spans="1:91" s="2" customFormat="1" ht="29.5" hidden="1" customHeight="1" outlineLevel="1" x14ac:dyDescent="0.35">
      <c r="A353" s="68"/>
      <c r="B353" s="243" t="s">
        <v>201</v>
      </c>
      <c r="C353" s="546" t="str">
        <f>IF(ISBLANK(Goals!J6),"",Goals!J6)</f>
        <v/>
      </c>
      <c r="D353" s="547"/>
      <c r="E353" s="547"/>
      <c r="F353" s="547"/>
      <c r="G353" s="547"/>
      <c r="H353" s="548"/>
      <c r="I353" s="549" t="str">
        <f>IF($D$5="Program Budget",ROUND('Goals Transposed'!$E10*$AJ$9,0),IF(AND($D$5="Staff Salary",$D$7="Total"),ROUND(SUM('Goals Transposed'!$E10:$P10)*$AJ$30,0),IF(AND($D$5="Staff Salary",$D$7="Individual"),ROUND(SUM(IF($AJ$18="",0,$AJ$18*'Goals Transposed'!$E10),IF($AJ$19="",0,$AJ$19*'Goals Transposed'!$F10),IF($AJ$20="",0,$AJ$20*'Goals Transposed'!$G10),IF($AJ$21="",0,$AJ$21*'Goals Transposed'!$H10),IF($AJ$22="",0,$AJ$22*'Goals Transposed'!$I10),IF($AJ$23="",0,$AJ$23*'Goals Transposed'!$J10),IF($AJ$24="",0,$AJ$24*'Goals Transposed'!$K10),IF($AJ$25="",0,$AJ$25*'Goals Transposed'!$L10),IF($AJ$26="",0,$AJ$26*'Goals Transposed'!$M10),IF($AJ$27="",0,$AJ$27*'Goals Transposed'!$N10),IF($AJ$28="",0,$AJ$28*'Goals Transposed'!$O10),IF($AJ$29="",0,$AJ$29*'Goals Transposed'!$P10)),0),"")))</f>
        <v/>
      </c>
      <c r="J353" s="550"/>
      <c r="K353" s="244" t="str">
        <f>IF($D$5="Program Budget",ROUND('Goals Transposed'!$Q10*$AJ$9,0),IF(AND($D$5="Staff Salary",$D$7="Total"),ROUND(SUM('Goals Transposed'!$Q10:$AB10)*$AJ$30,0),IF(AND($D$5="Staff Salary",$D$7="Individual"),ROUND(SUM(IF($AJ$18="",0,$AJ$18*'Goals Transposed'!$Q10),IF($AJ$19="",0,$AJ$19*'Goals Transposed'!$R10),IF($AJ$20="",0,$AJ$20*'Goals Transposed'!$S10),IF($AJ$21="",0,$AJ$21*'Goals Transposed'!$T10),IF($AJ$22="",0,$AJ$22*'Goals Transposed'!$U10),IF($AJ$23="",0,$AJ$23*'Goals Transposed'!$V10),IF($AJ$24="",0,$AJ$24*'Goals Transposed'!$W10),IF($AJ$25="",0,$AJ$25*'Goals Transposed'!$X10),IF($AJ$26="",0,$AJ$26*'Goals Transposed'!$Y10),IF($AJ$27="",0,$AJ$27*'Goals Transposed'!$Z10),IF($AJ$28="",0,$AJ$28*'Goals Transposed'!$AA10),IF($AJ$29="",0,$AJ$29*'Goals Transposed'!$AB10)),0),"")))</f>
        <v/>
      </c>
      <c r="L353" s="244" t="str">
        <f>IF($D$5="Program Budget",ROUND('Goals Transposed'!$AC10*$AJ$9,0),IF(AND($D$5="Staff Salary",$D$7="Total"),ROUND(SUM('Goals Transposed'!$AC10:$AN10)*$AJ$30,0),IF(AND($D$5="Staff Salary",$D$7="Individual"),ROUND(SUM(IF($AJ$18="",0,$AJ$18*'Goals Transposed'!$AC10),IF($AJ$19="",0,$AJ$19*'Goals Transposed'!$AD10),IF($AJ$20="",0,$AJ$20*'Goals Transposed'!$AE10),IF($AJ$21="",0,$AJ$21*'Goals Transposed'!$AF10),IF($AJ$22="",0,$AJ$22*'Goals Transposed'!$AG10),IF($AJ$23="",0,$AJ$23*'Goals Transposed'!$AH10),IF($AJ$24="",0,$AJ$24*'Goals Transposed'!$AI10),IF($AJ$25="",0,$AJ$25*'Goals Transposed'!$AJ10),IF($AJ$26="",0,$AJ$26*'Goals Transposed'!$AK10),IF($AJ$27="",0,$AJ$27*'Goals Transposed'!$AL10),IF($AJ$28="",0,$AJ$28*'Goals Transposed'!$AM10),IF($AJ$29="",0,$AJ$29*'Goals Transposed'!$AN10)),0),"")))</f>
        <v/>
      </c>
      <c r="M353" s="549" t="str">
        <f>IF($D$5="Program Budget",ROUND('Goals Transposed'!$AO10*$AJ$9,0),IF(AND($D$5="Staff Salary",$D$7="Total"),ROUND(SUM('Goals Transposed'!$AO10:$AZ10)*$AJ$30,0),IF(AND($D$5="Staff Salary",$D$7="Individual"),ROUND(SUM(IF($AJ$18="",0,$AJ$18*'Goals Transposed'!$AO10),IF($AJ$19="",0,$AJ$19*'Goals Transposed'!$AP10),IF($AJ$20="",0,$AJ$20*'Goals Transposed'!$AQ10),IF($AJ$21="",0,$AJ$21*'Goals Transposed'!$AR10),IF($AJ$22="",0,$AJ$22*'Goals Transposed'!$AS10),IF($AJ$23="",0,$AJ$23*'Goals Transposed'!$AT10),IF($AJ$24="",0,$AJ$24*'Goals Transposed'!$AU10),IF($AJ$25="",0,$AJ$25*'Goals Transposed'!$AV10),IF($AJ$26="",0,$AJ$26*'Goals Transposed'!$AW10),IF($AJ$27="",0,$AJ$27*'Goals Transposed'!$AX10),IF($AJ$28="",0,$AJ$28*'Goals Transposed'!$AY10),IF($AJ$29="",0,$AJ$29*'Goals Transposed'!$AZ10)),0),"")))</f>
        <v/>
      </c>
      <c r="N353" s="551"/>
      <c r="CI353"/>
      <c r="CJ353"/>
      <c r="CK353"/>
      <c r="CL353"/>
      <c r="CM353"/>
    </row>
    <row r="354" spans="1:91" s="2" customFormat="1" ht="29.5" hidden="1" customHeight="1" outlineLevel="1" x14ac:dyDescent="0.35">
      <c r="A354" s="68"/>
      <c r="B354" s="243" t="s">
        <v>202</v>
      </c>
      <c r="C354" s="546" t="str">
        <f>IF(ISBLANK(Goals!K6),"",Goals!K6)</f>
        <v/>
      </c>
      <c r="D354" s="547"/>
      <c r="E354" s="547"/>
      <c r="F354" s="547"/>
      <c r="G354" s="547"/>
      <c r="H354" s="548"/>
      <c r="I354" s="549" t="str">
        <f>IF($D$5="Program Budget",ROUND('Goals Transposed'!$E11*$AJ$9,0),IF(AND($D$5="Staff Salary",$D$7="Total"),ROUND(SUM('Goals Transposed'!$E11:$P11)*$AJ$30,0),IF(AND($D$5="Staff Salary",$D$7="Individual"),ROUND(SUM(IF($AJ$18="",0,$AJ$18*'Goals Transposed'!$E11),IF($AJ$19="",0,$AJ$19*'Goals Transposed'!$F11),IF($AJ$20="",0,$AJ$20*'Goals Transposed'!$G11),IF($AJ$21="",0,$AJ$21*'Goals Transposed'!$H11),IF($AJ$22="",0,$AJ$22*'Goals Transposed'!$I11),IF($AJ$23="",0,$AJ$23*'Goals Transposed'!$J11),IF($AJ$24="",0,$AJ$24*'Goals Transposed'!$K11),IF($AJ$25="",0,$AJ$25*'Goals Transposed'!$L11),IF($AJ$26="",0,$AJ$26*'Goals Transposed'!$M11),IF($AJ$27="",0,$AJ$27*'Goals Transposed'!$N11),IF($AJ$28="",0,$AJ$28*'Goals Transposed'!$O11),IF($AJ$29="",0,$AJ$29*'Goals Transposed'!$P11)),0),"")))</f>
        <v/>
      </c>
      <c r="J354" s="550"/>
      <c r="K354" s="244" t="str">
        <f>IF($D$5="Program Budget",ROUND('Goals Transposed'!$Q11*$AJ$9,0),IF(AND($D$5="Staff Salary",$D$7="Total"),ROUND(SUM('Goals Transposed'!$Q11:$AB11)*$AJ$30,0),IF(AND($D$5="Staff Salary",$D$7="Individual"),ROUND(SUM(IF($AJ$18="",0,$AJ$18*'Goals Transposed'!$Q11),IF($AJ$19="",0,$AJ$19*'Goals Transposed'!$R11),IF($AJ$20="",0,$AJ$20*'Goals Transposed'!$S11),IF($AJ$21="",0,$AJ$21*'Goals Transposed'!$T11),IF($AJ$22="",0,$AJ$22*'Goals Transposed'!$U11),IF($AJ$23="",0,$AJ$23*'Goals Transposed'!$V11),IF($AJ$24="",0,$AJ$24*'Goals Transposed'!$W11),IF($AJ$25="",0,$AJ$25*'Goals Transposed'!$X11),IF($AJ$26="",0,$AJ$26*'Goals Transposed'!$Y11),IF($AJ$27="",0,$AJ$27*'Goals Transposed'!$Z11),IF($AJ$28="",0,$AJ$28*'Goals Transposed'!$AA11),IF($AJ$29="",0,$AJ$29*'Goals Transposed'!$AB11)),0),"")))</f>
        <v/>
      </c>
      <c r="L354" s="244" t="str">
        <f>IF($D$5="Program Budget",ROUND('Goals Transposed'!$AC11*$AJ$9,0),IF(AND($D$5="Staff Salary",$D$7="Total"),ROUND(SUM('Goals Transposed'!$AC11:$AN11)*$AJ$30,0),IF(AND($D$5="Staff Salary",$D$7="Individual"),ROUND(SUM(IF($AJ$18="",0,$AJ$18*'Goals Transposed'!$AC11),IF($AJ$19="",0,$AJ$19*'Goals Transposed'!$AD11),IF($AJ$20="",0,$AJ$20*'Goals Transposed'!$AE11),IF($AJ$21="",0,$AJ$21*'Goals Transposed'!$AF11),IF($AJ$22="",0,$AJ$22*'Goals Transposed'!$AG11),IF($AJ$23="",0,$AJ$23*'Goals Transposed'!$AH11),IF($AJ$24="",0,$AJ$24*'Goals Transposed'!$AI11),IF($AJ$25="",0,$AJ$25*'Goals Transposed'!$AJ11),IF($AJ$26="",0,$AJ$26*'Goals Transposed'!$AK11),IF($AJ$27="",0,$AJ$27*'Goals Transposed'!$AL11),IF($AJ$28="",0,$AJ$28*'Goals Transposed'!$AM11),IF($AJ$29="",0,$AJ$29*'Goals Transposed'!$AN11)),0),"")))</f>
        <v/>
      </c>
      <c r="M354" s="549" t="str">
        <f>IF($D$5="Program Budget",ROUND('Goals Transposed'!$AO11*$AJ$9,0),IF(AND($D$5="Staff Salary",$D$7="Total"),ROUND(SUM('Goals Transposed'!$AO11:$AZ11)*$AJ$30,0),IF(AND($D$5="Staff Salary",$D$7="Individual"),ROUND(SUM(IF($AJ$18="",0,$AJ$18*'Goals Transposed'!$AO11),IF($AJ$19="",0,$AJ$19*'Goals Transposed'!$AP11),IF($AJ$20="",0,$AJ$20*'Goals Transposed'!$AQ11),IF($AJ$21="",0,$AJ$21*'Goals Transposed'!$AR11),IF($AJ$22="",0,$AJ$22*'Goals Transposed'!$AS11),IF($AJ$23="",0,$AJ$23*'Goals Transposed'!$AT11),IF($AJ$24="",0,$AJ$24*'Goals Transposed'!$AU11),IF($AJ$25="",0,$AJ$25*'Goals Transposed'!$AV11),IF($AJ$26="",0,$AJ$26*'Goals Transposed'!$AW11),IF($AJ$27="",0,$AJ$27*'Goals Transposed'!$AX11),IF($AJ$28="",0,$AJ$28*'Goals Transposed'!$AY11),IF($AJ$29="",0,$AJ$29*'Goals Transposed'!$AZ11)),0),"")))</f>
        <v/>
      </c>
      <c r="N354" s="551"/>
      <c r="CI354"/>
      <c r="CJ354"/>
      <c r="CK354"/>
      <c r="CL354"/>
      <c r="CM354"/>
    </row>
    <row r="355" spans="1:91" s="2" customFormat="1" ht="29.5" hidden="1" customHeight="1" outlineLevel="1" x14ac:dyDescent="0.35">
      <c r="A355" s="68"/>
      <c r="B355" s="243" t="s">
        <v>203</v>
      </c>
      <c r="C355" s="546" t="str">
        <f>IF(ISBLANK(Goals!L6),"",Goals!L6)</f>
        <v/>
      </c>
      <c r="D355" s="547"/>
      <c r="E355" s="547"/>
      <c r="F355" s="547"/>
      <c r="G355" s="547"/>
      <c r="H355" s="548"/>
      <c r="I355" s="549" t="str">
        <f>IF($D$5="Program Budget",ROUND('Goals Transposed'!$E12*$AJ$9,0),IF(AND($D$5="Staff Salary",$D$7="Total"),ROUND(SUM('Goals Transposed'!$E12:$P12)*$AJ$30,0),IF(AND($D$5="Staff Salary",$D$7="Individual"),ROUND(SUM(IF($AJ$18="",0,$AJ$18*'Goals Transposed'!$E12),IF($AJ$19="",0,$AJ$19*'Goals Transposed'!$F12),IF($AJ$20="",0,$AJ$20*'Goals Transposed'!$G12),IF($AJ$21="",0,$AJ$21*'Goals Transposed'!$H12),IF($AJ$22="",0,$AJ$22*'Goals Transposed'!$I12),IF($AJ$23="",0,$AJ$23*'Goals Transposed'!$J12),IF($AJ$24="",0,$AJ$24*'Goals Transposed'!$K12),IF($AJ$25="",0,$AJ$25*'Goals Transposed'!$L12),IF($AJ$26="",0,$AJ$26*'Goals Transposed'!$M12),IF($AJ$27="",0,$AJ$27*'Goals Transposed'!$N12),IF($AJ$28="",0,$AJ$28*'Goals Transposed'!$O12),IF($AJ$29="",0,$AJ$29*'Goals Transposed'!$P12)),0),"")))</f>
        <v/>
      </c>
      <c r="J355" s="550"/>
      <c r="K355" s="244" t="str">
        <f>IF($D$5="Program Budget",ROUND('Goals Transposed'!$Q12*$AJ$9,0),IF(AND($D$5="Staff Salary",$D$7="Total"),ROUND(SUM('Goals Transposed'!$Q12:$AB12)*$AJ$30,0),IF(AND($D$5="Staff Salary",$D$7="Individual"),ROUND(SUM(IF($AJ$18="",0,$AJ$18*'Goals Transposed'!$Q12),IF($AJ$19="",0,$AJ$19*'Goals Transposed'!$R12),IF($AJ$20="",0,$AJ$20*'Goals Transposed'!$S12),IF($AJ$21="",0,$AJ$21*'Goals Transposed'!$T12),IF($AJ$22="",0,$AJ$22*'Goals Transposed'!$U12),IF($AJ$23="",0,$AJ$23*'Goals Transposed'!$V12),IF($AJ$24="",0,$AJ$24*'Goals Transposed'!$W12),IF($AJ$25="",0,$AJ$25*'Goals Transposed'!$X12),IF($AJ$26="",0,$AJ$26*'Goals Transposed'!$Y12),IF($AJ$27="",0,$AJ$27*'Goals Transposed'!$Z12),IF($AJ$28="",0,$AJ$28*'Goals Transposed'!$AA12),IF($AJ$29="",0,$AJ$29*'Goals Transposed'!$AB12)),0),"")))</f>
        <v/>
      </c>
      <c r="L355" s="244" t="str">
        <f>IF($D$5="Program Budget",ROUND('Goals Transposed'!$AC12*$AJ$9,0),IF(AND($D$5="Staff Salary",$D$7="Total"),ROUND(SUM('Goals Transposed'!$AC12:$AN12)*$AJ$30,0),IF(AND($D$5="Staff Salary",$D$7="Individual"),ROUND(SUM(IF($AJ$18="",0,$AJ$18*'Goals Transposed'!$AC12),IF($AJ$19="",0,$AJ$19*'Goals Transposed'!$AD12),IF($AJ$20="",0,$AJ$20*'Goals Transposed'!$AE12),IF($AJ$21="",0,$AJ$21*'Goals Transposed'!$AF12),IF($AJ$22="",0,$AJ$22*'Goals Transposed'!$AG12),IF($AJ$23="",0,$AJ$23*'Goals Transposed'!$AH12),IF($AJ$24="",0,$AJ$24*'Goals Transposed'!$AI12),IF($AJ$25="",0,$AJ$25*'Goals Transposed'!$AJ12),IF($AJ$26="",0,$AJ$26*'Goals Transposed'!$AK12),IF($AJ$27="",0,$AJ$27*'Goals Transposed'!$AL12),IF($AJ$28="",0,$AJ$28*'Goals Transposed'!$AM12),IF($AJ$29="",0,$AJ$29*'Goals Transposed'!$AN12)),0),"")))</f>
        <v/>
      </c>
      <c r="M355" s="549" t="str">
        <f>IF($D$5="Program Budget",ROUND('Goals Transposed'!$AO12*$AJ$9,0),IF(AND($D$5="Staff Salary",$D$7="Total"),ROUND(SUM('Goals Transposed'!$AO12:$AZ12)*$AJ$30,0),IF(AND($D$5="Staff Salary",$D$7="Individual"),ROUND(SUM(IF($AJ$18="",0,$AJ$18*'Goals Transposed'!$AO12),IF($AJ$19="",0,$AJ$19*'Goals Transposed'!$AP12),IF($AJ$20="",0,$AJ$20*'Goals Transposed'!$AQ12),IF($AJ$21="",0,$AJ$21*'Goals Transposed'!$AR12),IF($AJ$22="",0,$AJ$22*'Goals Transposed'!$AS12),IF($AJ$23="",0,$AJ$23*'Goals Transposed'!$AT12),IF($AJ$24="",0,$AJ$24*'Goals Transposed'!$AU12),IF($AJ$25="",0,$AJ$25*'Goals Transposed'!$AV12),IF($AJ$26="",0,$AJ$26*'Goals Transposed'!$AW12),IF($AJ$27="",0,$AJ$27*'Goals Transposed'!$AX12),IF($AJ$28="",0,$AJ$28*'Goals Transposed'!$AY12),IF($AJ$29="",0,$AJ$29*'Goals Transposed'!$AZ12)),0),"")))</f>
        <v/>
      </c>
      <c r="N355" s="551"/>
      <c r="CI355"/>
      <c r="CJ355"/>
      <c r="CK355"/>
      <c r="CL355"/>
      <c r="CM355"/>
    </row>
    <row r="356" spans="1:91" s="2" customFormat="1" ht="29.5" hidden="1" customHeight="1" outlineLevel="1" x14ac:dyDescent="0.35">
      <c r="A356" s="68"/>
      <c r="B356" s="243" t="s">
        <v>204</v>
      </c>
      <c r="C356" s="546" t="str">
        <f>IF(ISBLANK(Goals!M6),"",Goals!M6)</f>
        <v/>
      </c>
      <c r="D356" s="547"/>
      <c r="E356" s="547"/>
      <c r="F356" s="547"/>
      <c r="G356" s="547"/>
      <c r="H356" s="548"/>
      <c r="I356" s="549" t="str">
        <f>IF($D$5="Program Budget",ROUND('Goals Transposed'!$E13*$AJ$9,0),IF(AND($D$5="Staff Salary",$D$7="Total"),ROUND(SUM('Goals Transposed'!$E13:$P13)*$AJ$30,0),IF(AND($D$5="Staff Salary",$D$7="Individual"),ROUND(SUM(IF($AJ$18="",0,$AJ$18*'Goals Transposed'!$E13),IF($AJ$19="",0,$AJ$19*'Goals Transposed'!$F13),IF($AJ$20="",0,$AJ$20*'Goals Transposed'!$G13),IF($AJ$21="",0,$AJ$21*'Goals Transposed'!$H13),IF($AJ$22="",0,$AJ$22*'Goals Transposed'!$I13),IF($AJ$23="",0,$AJ$23*'Goals Transposed'!$J13),IF($AJ$24="",0,$AJ$24*'Goals Transposed'!$K13),IF($AJ$25="",0,$AJ$25*'Goals Transposed'!$L13),IF($AJ$26="",0,$AJ$26*'Goals Transposed'!$M13),IF($AJ$27="",0,$AJ$27*'Goals Transposed'!$N13),IF($AJ$28="",0,$AJ$28*'Goals Transposed'!$O13),IF($AJ$29="",0,$AJ$29*'Goals Transposed'!$P13)),0),"")))</f>
        <v/>
      </c>
      <c r="J356" s="550"/>
      <c r="K356" s="244" t="str">
        <f>IF($D$5="Program Budget",ROUND('Goals Transposed'!$Q13*$AJ$9,0),IF(AND($D$5="Staff Salary",$D$7="Total"),ROUND(SUM('Goals Transposed'!$Q13:$AB13)*$AJ$30,0),IF(AND($D$5="Staff Salary",$D$7="Individual"),ROUND(SUM(IF($AJ$18="",0,$AJ$18*'Goals Transposed'!$Q13),IF($AJ$19="",0,$AJ$19*'Goals Transposed'!$R13),IF($AJ$20="",0,$AJ$20*'Goals Transposed'!$S13),IF($AJ$21="",0,$AJ$21*'Goals Transposed'!$T13),IF($AJ$22="",0,$AJ$22*'Goals Transposed'!$U13),IF($AJ$23="",0,$AJ$23*'Goals Transposed'!$V13),IF($AJ$24="",0,$AJ$24*'Goals Transposed'!$W13),IF($AJ$25="",0,$AJ$25*'Goals Transposed'!$X13),IF($AJ$26="",0,$AJ$26*'Goals Transposed'!$Y13),IF($AJ$27="",0,$AJ$27*'Goals Transposed'!$Z13),IF($AJ$28="",0,$AJ$28*'Goals Transposed'!$AA13),IF($AJ$29="",0,$AJ$29*'Goals Transposed'!$AB13)),0),"")))</f>
        <v/>
      </c>
      <c r="L356" s="244" t="str">
        <f>IF($D$5="Program Budget",ROUND('Goals Transposed'!$AC13*$AJ$9,0),IF(AND($D$5="Staff Salary",$D$7="Total"),ROUND(SUM('Goals Transposed'!$AC13:$AN13)*$AJ$30,0),IF(AND($D$5="Staff Salary",$D$7="Individual"),ROUND(SUM(IF($AJ$18="",0,$AJ$18*'Goals Transposed'!$AC13),IF($AJ$19="",0,$AJ$19*'Goals Transposed'!$AD13),IF($AJ$20="",0,$AJ$20*'Goals Transposed'!$AE13),IF($AJ$21="",0,$AJ$21*'Goals Transposed'!$AF13),IF($AJ$22="",0,$AJ$22*'Goals Transposed'!$AG13),IF($AJ$23="",0,$AJ$23*'Goals Transposed'!$AH13),IF($AJ$24="",0,$AJ$24*'Goals Transposed'!$AI13),IF($AJ$25="",0,$AJ$25*'Goals Transposed'!$AJ13),IF($AJ$26="",0,$AJ$26*'Goals Transposed'!$AK13),IF($AJ$27="",0,$AJ$27*'Goals Transposed'!$AL13),IF($AJ$28="",0,$AJ$28*'Goals Transposed'!$AM13),IF($AJ$29="",0,$AJ$29*'Goals Transposed'!$AN13)),0),"")))</f>
        <v/>
      </c>
      <c r="M356" s="549" t="str">
        <f>IF($D$5="Program Budget",ROUND('Goals Transposed'!$AO13*$AJ$9,0),IF(AND($D$5="Staff Salary",$D$7="Total"),ROUND(SUM('Goals Transposed'!$AO13:$AZ13)*$AJ$30,0),IF(AND($D$5="Staff Salary",$D$7="Individual"),ROUND(SUM(IF($AJ$18="",0,$AJ$18*'Goals Transposed'!$AO13),IF($AJ$19="",0,$AJ$19*'Goals Transposed'!$AP13),IF($AJ$20="",0,$AJ$20*'Goals Transposed'!$AQ13),IF($AJ$21="",0,$AJ$21*'Goals Transposed'!$AR13),IF($AJ$22="",0,$AJ$22*'Goals Transposed'!$AS13),IF($AJ$23="",0,$AJ$23*'Goals Transposed'!$AT13),IF($AJ$24="",0,$AJ$24*'Goals Transposed'!$AU13),IF($AJ$25="",0,$AJ$25*'Goals Transposed'!$AV13),IF($AJ$26="",0,$AJ$26*'Goals Transposed'!$AW13),IF($AJ$27="",0,$AJ$27*'Goals Transposed'!$AX13),IF($AJ$28="",0,$AJ$28*'Goals Transposed'!$AY13),IF($AJ$29="",0,$AJ$29*'Goals Transposed'!$AZ13)),0),"")))</f>
        <v/>
      </c>
      <c r="N356" s="551"/>
      <c r="CI356"/>
      <c r="CJ356"/>
      <c r="CK356"/>
      <c r="CL356"/>
      <c r="CM356"/>
    </row>
    <row r="357" spans="1:91" s="2" customFormat="1" ht="29.5" hidden="1" customHeight="1" outlineLevel="1" x14ac:dyDescent="0.35">
      <c r="A357" s="68"/>
      <c r="B357" s="246" t="s">
        <v>205</v>
      </c>
      <c r="C357" s="546" t="str">
        <f>IF(ISBLANK(Goals!N6),"",Goals!N6)</f>
        <v/>
      </c>
      <c r="D357" s="547"/>
      <c r="E357" s="547"/>
      <c r="F357" s="547"/>
      <c r="G357" s="547"/>
      <c r="H357" s="548"/>
      <c r="I357" s="549" t="str">
        <f>IF($D$5="Program Budget",ROUND('Goals Transposed'!$E14*$AJ$9,0),IF(AND($D$5="Staff Salary",$D$7="Total"),ROUND(SUM('Goals Transposed'!$E14:$P14)*$AJ$30,0),IF(AND($D$5="Staff Salary",$D$7="Individual"),ROUND(SUM(IF($AJ$18="",0,$AJ$18*'Goals Transposed'!$E14),IF($AJ$19="",0,$AJ$19*'Goals Transposed'!$F14),IF($AJ$20="",0,$AJ$20*'Goals Transposed'!$G14),IF($AJ$21="",0,$AJ$21*'Goals Transposed'!$H14),IF($AJ$22="",0,$AJ$22*'Goals Transposed'!$I14),IF($AJ$23="",0,$AJ$23*'Goals Transposed'!$J14),IF($AJ$24="",0,$AJ$24*'Goals Transposed'!$K14),IF($AJ$25="",0,$AJ$25*'Goals Transposed'!$L14),IF($AJ$26="",0,$AJ$26*'Goals Transposed'!$M14),IF($AJ$27="",0,$AJ$27*'Goals Transposed'!$N14),IF($AJ$28="",0,$AJ$28*'Goals Transposed'!$O14),IF($AJ$29="",0,$AJ$29*'Goals Transposed'!$P14)),0),"")))</f>
        <v/>
      </c>
      <c r="J357" s="550"/>
      <c r="K357" s="244" t="str">
        <f>IF($D$5="Program Budget",ROUND('Goals Transposed'!$Q14*$AJ$9,0),IF(AND($D$5="Staff Salary",$D$7="Total"),ROUND(SUM('Goals Transposed'!$Q14:$AB14)*$AJ$30,0),IF(AND($D$5="Staff Salary",$D$7="Individual"),ROUND(SUM(IF($AJ$18="",0,$AJ$18*'Goals Transposed'!$Q14),IF($AJ$19="",0,$AJ$19*'Goals Transposed'!$R14),IF($AJ$20="",0,$AJ$20*'Goals Transposed'!$S14),IF($AJ$21="",0,$AJ$21*'Goals Transposed'!$T14),IF($AJ$22="",0,$AJ$22*'Goals Transposed'!$U14),IF($AJ$23="",0,$AJ$23*'Goals Transposed'!$V14),IF($AJ$24="",0,$AJ$24*'Goals Transposed'!$W14),IF($AJ$25="",0,$AJ$25*'Goals Transposed'!$X14),IF($AJ$26="",0,$AJ$26*'Goals Transposed'!$Y14),IF($AJ$27="",0,$AJ$27*'Goals Transposed'!$Z14),IF($AJ$28="",0,$AJ$28*'Goals Transposed'!$AA14),IF($AJ$29="",0,$AJ$29*'Goals Transposed'!$AB14)),0),"")))</f>
        <v/>
      </c>
      <c r="L357" s="244" t="str">
        <f>IF($D$5="Program Budget",ROUND('Goals Transposed'!$AC14*$AJ$9,0),IF(AND($D$5="Staff Salary",$D$7="Total"),ROUND(SUM('Goals Transposed'!$AC14:$AN14)*$AJ$30,0),IF(AND($D$5="Staff Salary",$D$7="Individual"),ROUND(SUM(IF($AJ$18="",0,$AJ$18*'Goals Transposed'!$AC14),IF($AJ$19="",0,$AJ$19*'Goals Transposed'!$AD14),IF($AJ$20="",0,$AJ$20*'Goals Transposed'!$AE14),IF($AJ$21="",0,$AJ$21*'Goals Transposed'!$AF14),IF($AJ$22="",0,$AJ$22*'Goals Transposed'!$AG14),IF($AJ$23="",0,$AJ$23*'Goals Transposed'!$AH14),IF($AJ$24="",0,$AJ$24*'Goals Transposed'!$AI14),IF($AJ$25="",0,$AJ$25*'Goals Transposed'!$AJ14),IF($AJ$26="",0,$AJ$26*'Goals Transposed'!$AK14),IF($AJ$27="",0,$AJ$27*'Goals Transposed'!$AL14),IF($AJ$28="",0,$AJ$28*'Goals Transposed'!$AM14),IF($AJ$29="",0,$AJ$29*'Goals Transposed'!$AN14)),0),"")))</f>
        <v/>
      </c>
      <c r="M357" s="549" t="str">
        <f>IF($D$5="Program Budget",ROUND('Goals Transposed'!$AO14*$AJ$9,0),IF(AND($D$5="Staff Salary",$D$7="Total"),ROUND(SUM('Goals Transposed'!$AO14:$AZ14)*$AJ$30,0),IF(AND($D$5="Staff Salary",$D$7="Individual"),ROUND(SUM(IF($AJ$18="",0,$AJ$18*'Goals Transposed'!$AO14),IF($AJ$19="",0,$AJ$19*'Goals Transposed'!$AP14),IF($AJ$20="",0,$AJ$20*'Goals Transposed'!$AQ14),IF($AJ$21="",0,$AJ$21*'Goals Transposed'!$AR14),IF($AJ$22="",0,$AJ$22*'Goals Transposed'!$AS14),IF($AJ$23="",0,$AJ$23*'Goals Transposed'!$AT14),IF($AJ$24="",0,$AJ$24*'Goals Transposed'!$AU14),IF($AJ$25="",0,$AJ$25*'Goals Transposed'!$AV14),IF($AJ$26="",0,$AJ$26*'Goals Transposed'!$AW14),IF($AJ$27="",0,$AJ$27*'Goals Transposed'!$AX14),IF($AJ$28="",0,$AJ$28*'Goals Transposed'!$AY14),IF($AJ$29="",0,$AJ$29*'Goals Transposed'!$AZ14)),0),"")))</f>
        <v/>
      </c>
      <c r="N357" s="551"/>
      <c r="CI357"/>
      <c r="CJ357"/>
      <c r="CK357"/>
      <c r="CL357"/>
      <c r="CM357"/>
    </row>
    <row r="358" spans="1:91" s="2" customFormat="1" hidden="1" outlineLevel="1" x14ac:dyDescent="0.35">
      <c r="A358" s="68"/>
      <c r="CI358"/>
      <c r="CJ358"/>
      <c r="CK358"/>
      <c r="CL358"/>
      <c r="CM358"/>
    </row>
    <row r="359" spans="1:91" s="2" customFormat="1" ht="29.5" hidden="1" customHeight="1" outlineLevel="1" x14ac:dyDescent="0.35">
      <c r="A359" s="68"/>
      <c r="B359" s="233" t="s">
        <v>207</v>
      </c>
      <c r="C359" s="552" t="str">
        <f>Goals!P3</f>
        <v>Select Strategic Area</v>
      </c>
      <c r="D359" s="553"/>
      <c r="E359" s="553"/>
      <c r="F359" s="553"/>
      <c r="G359" s="553"/>
      <c r="H359" s="553"/>
      <c r="I359" s="234"/>
      <c r="J359" s="234"/>
      <c r="K359" s="234"/>
      <c r="L359" s="234"/>
      <c r="M359" s="234"/>
      <c r="N359" s="235"/>
      <c r="CI359"/>
      <c r="CJ359"/>
      <c r="CK359"/>
      <c r="CL359"/>
      <c r="CM359"/>
    </row>
    <row r="360" spans="1:91" s="2" customFormat="1" ht="29.5" hidden="1" customHeight="1" outlineLevel="1" x14ac:dyDescent="0.35">
      <c r="A360" s="68"/>
      <c r="B360" s="236"/>
      <c r="C360" s="237"/>
      <c r="D360" s="238"/>
      <c r="E360" s="238"/>
      <c r="F360" s="238"/>
      <c r="G360" s="238"/>
      <c r="H360" s="239"/>
      <c r="I360" s="554" t="s">
        <v>2</v>
      </c>
      <c r="J360" s="554"/>
      <c r="K360" s="240" t="s">
        <v>3</v>
      </c>
      <c r="L360" s="240" t="s">
        <v>4</v>
      </c>
      <c r="M360" s="554" t="s">
        <v>5</v>
      </c>
      <c r="N360" s="555"/>
      <c r="CI360"/>
      <c r="CJ360"/>
      <c r="CK360"/>
      <c r="CL360"/>
      <c r="CM360"/>
    </row>
    <row r="361" spans="1:91" s="2" customFormat="1" ht="29.5" hidden="1" customHeight="1" outlineLevel="1" x14ac:dyDescent="0.35">
      <c r="A361" s="68"/>
      <c r="B361" s="241" t="s">
        <v>199</v>
      </c>
      <c r="C361" s="556" t="str">
        <f>IF(ISBLANK(Goals!P4),"",Goals!P4)</f>
        <v/>
      </c>
      <c r="D361" s="557"/>
      <c r="E361" s="557"/>
      <c r="F361" s="557"/>
      <c r="G361" s="557"/>
      <c r="H361" s="557"/>
      <c r="I361" s="558"/>
      <c r="J361" s="558"/>
      <c r="K361" s="242"/>
      <c r="L361" s="242"/>
      <c r="M361" s="558"/>
      <c r="N361" s="559"/>
      <c r="CI361"/>
      <c r="CJ361"/>
      <c r="CK361"/>
      <c r="CL361"/>
      <c r="CM361"/>
    </row>
    <row r="362" spans="1:91" s="2" customFormat="1" ht="29.5" hidden="1" customHeight="1" outlineLevel="1" x14ac:dyDescent="0.35">
      <c r="A362" s="68"/>
      <c r="B362" s="243" t="s">
        <v>200</v>
      </c>
      <c r="C362" s="546" t="str">
        <f>IF(ISBLANK(Goals!O6),"",Goals!O6)</f>
        <v/>
      </c>
      <c r="D362" s="547"/>
      <c r="E362" s="547"/>
      <c r="F362" s="547"/>
      <c r="G362" s="547"/>
      <c r="H362" s="548"/>
      <c r="I362" s="549" t="str">
        <f>IF($D$5="Program Budget",ROUND('Goals Transposed'!$E15*$AJ$9,0),IF(AND($D$5="Staff Salary",$D$7="Total"),ROUND(SUM('Goals Transposed'!$E15:$P15)*$AJ$30,0),IF(AND($D$5="Staff Salary",$D$7="Individual"),ROUND(SUM(IF($AJ$18="",0,$AJ$18*'Goals Transposed'!$E15),IF($AJ$19="",0,$AJ$19*'Goals Transposed'!$F15),IF($AJ$20="",0,$AJ$20*'Goals Transposed'!$G15),IF($AJ$21="",0,$AJ$21*'Goals Transposed'!$H15),IF($AJ$22="",0,$AJ$22*'Goals Transposed'!$I15),IF($AJ$23="",0,$AJ$23*'Goals Transposed'!$J15),IF($AJ$24="",0,$AJ$24*'Goals Transposed'!$K15),IF($AJ$25="",0,$AJ$25*'Goals Transposed'!$L15),IF($AJ$26="",0,$AJ$26*'Goals Transposed'!$M15),IF($AJ$27="",0,$AJ$27*'Goals Transposed'!$N15),IF($AJ$28="",0,$AJ$28*'Goals Transposed'!$O15),IF($AJ$29="",0,$AJ$29*'Goals Transposed'!$P15)),0),"")))</f>
        <v/>
      </c>
      <c r="J362" s="550"/>
      <c r="K362" s="244" t="str">
        <f>IF($D$5="Program Budget",ROUND('Goals Transposed'!$Q15*$AJ$9,0),IF(AND($D$5="Staff Salary",$D$7="Total"),ROUND(SUM('Goals Transposed'!$Q15:$AB15)*$AJ$30,0),IF(AND($D$5="Staff Salary",$D$7="Individual"),ROUND(SUM(IF($AJ$18="",0,$AJ$18*'Goals Transposed'!$Q15),IF($AJ$19="",0,$AJ$19*'Goals Transposed'!$R15),IF($AJ$20="",0,$AJ$20*'Goals Transposed'!$S15),IF($AJ$21="",0,$AJ$21*'Goals Transposed'!$T15),IF($AJ$22="",0,$AJ$22*'Goals Transposed'!$U15),IF($AJ$23="",0,$AJ$23*'Goals Transposed'!$V15),IF($AJ$24="",0,$AJ$24*'Goals Transposed'!$W15),IF($AJ$25="",0,$AJ$25*'Goals Transposed'!$X15),IF($AJ$26="",0,$AJ$26*'Goals Transposed'!$Y15),IF($AJ$27="",0,$AJ$27*'Goals Transposed'!$Z15),IF($AJ$28="",0,$AJ$28*'Goals Transposed'!$AA15),IF($AJ$29="",0,$AJ$29*'Goals Transposed'!$AB15)),0),"")))</f>
        <v/>
      </c>
      <c r="L362" s="244" t="str">
        <f>IF($D$5="Program Budget",ROUND('Goals Transposed'!$AC15*$AJ$9,0),IF(AND($D$5="Staff Salary",$D$7="Total"),ROUND(SUM('Goals Transposed'!$AC15:$AN15)*$AJ$30,0),IF(AND($D$5="Staff Salary",$D$7="Individual"),ROUND(SUM(IF($AJ$18="",0,$AJ$18*'Goals Transposed'!$AC15),IF($AJ$19="",0,$AJ$19*'Goals Transposed'!$AD15),IF($AJ$20="",0,$AJ$20*'Goals Transposed'!$AE15),IF($AJ$21="",0,$AJ$21*'Goals Transposed'!$AF15),IF($AJ$22="",0,$AJ$22*'Goals Transposed'!$AG15),IF($AJ$23="",0,$AJ$23*'Goals Transposed'!$AH15),IF($AJ$24="",0,$AJ$24*'Goals Transposed'!$AI15),IF($AJ$25="",0,$AJ$25*'Goals Transposed'!$AJ15),IF($AJ$26="",0,$AJ$26*'Goals Transposed'!$AK15),IF($AJ$27="",0,$AJ$27*'Goals Transposed'!$AL15),IF($AJ$28="",0,$AJ$28*'Goals Transposed'!$AM15),IF($AJ$29="",0,$AJ$29*'Goals Transposed'!$AN15)),0),"")))</f>
        <v/>
      </c>
      <c r="M362" s="549" t="str">
        <f>IF($D$5="Program Budget",ROUND('Goals Transposed'!$AO15*$AJ$9,0),IF(AND($D$5="Staff Salary",$D$7="Total"),ROUND(SUM('Goals Transposed'!$AO15:$AZ15)*$AJ$30,0),IF(AND($D$5="Staff Salary",$D$7="Individual"),ROUND(SUM(IF($AJ$18="",0,$AJ$18*'Goals Transposed'!$AO15),IF($AJ$19="",0,$AJ$19*'Goals Transposed'!$AP15),IF($AJ$20="",0,$AJ$20*'Goals Transposed'!$AQ15),IF($AJ$21="",0,$AJ$21*'Goals Transposed'!$AR15),IF($AJ$22="",0,$AJ$22*'Goals Transposed'!$AS15),IF($AJ$23="",0,$AJ$23*'Goals Transposed'!$AT15),IF($AJ$24="",0,$AJ$24*'Goals Transposed'!$AU15),IF($AJ$25="",0,$AJ$25*'Goals Transposed'!$AV15),IF($AJ$26="",0,$AJ$26*'Goals Transposed'!$AW15),IF($AJ$27="",0,$AJ$27*'Goals Transposed'!$AX15),IF($AJ$28="",0,$AJ$28*'Goals Transposed'!$AY15),IF($AJ$29="",0,$AJ$29*'Goals Transposed'!$AZ15)),0),"")))</f>
        <v/>
      </c>
      <c r="N362" s="551"/>
      <c r="CI362"/>
      <c r="CJ362"/>
      <c r="CK362"/>
      <c r="CL362"/>
      <c r="CM362"/>
    </row>
    <row r="363" spans="1:91" s="2" customFormat="1" ht="29.5" hidden="1" customHeight="1" outlineLevel="1" x14ac:dyDescent="0.35">
      <c r="A363" s="68"/>
      <c r="B363" s="243" t="s">
        <v>201</v>
      </c>
      <c r="C363" s="546" t="str">
        <f>IF(ISBLANK(Goals!P6),"",Goals!P6)</f>
        <v/>
      </c>
      <c r="D363" s="547"/>
      <c r="E363" s="547"/>
      <c r="F363" s="547"/>
      <c r="G363" s="547"/>
      <c r="H363" s="548"/>
      <c r="I363" s="549" t="str">
        <f>IF($D$5="Program Budget",ROUND('Goals Transposed'!$E16*$AJ$9,0),IF(AND($D$5="Staff Salary",$D$7="Total"),ROUND(SUM('Goals Transposed'!$E16:$P16)*$AJ$30,0),IF(AND($D$5="Staff Salary",$D$7="Individual"),ROUND(SUM(IF($AJ$18="",0,$AJ$18*'Goals Transposed'!$E16),IF($AJ$19="",0,$AJ$19*'Goals Transposed'!$F16),IF($AJ$20="",0,$AJ$20*'Goals Transposed'!$G16),IF($AJ$21="",0,$AJ$21*'Goals Transposed'!$H16),IF($AJ$22="",0,$AJ$22*'Goals Transposed'!$I16),IF($AJ$23="",0,$AJ$23*'Goals Transposed'!$J16),IF($AJ$24="",0,$AJ$24*'Goals Transposed'!$K16),IF($AJ$25="",0,$AJ$25*'Goals Transposed'!$L16),IF($AJ$26="",0,$AJ$26*'Goals Transposed'!$M16),IF($AJ$27="",0,$AJ$27*'Goals Transposed'!$N16),IF($AJ$28="",0,$AJ$28*'Goals Transposed'!$O16),IF($AJ$29="",0,$AJ$29*'Goals Transposed'!$P16)),0),"")))</f>
        <v/>
      </c>
      <c r="J363" s="550"/>
      <c r="K363" s="244" t="str">
        <f>IF($D$5="Program Budget",ROUND('Goals Transposed'!$Q16*$AJ$9,0),IF(AND($D$5="Staff Salary",$D$7="Total"),ROUND(SUM('Goals Transposed'!$Q16:$AB16)*$AJ$30,0),IF(AND($D$5="Staff Salary",$D$7="Individual"),ROUND(SUM(IF($AJ$18="",0,$AJ$18*'Goals Transposed'!$Q16),IF($AJ$19="",0,$AJ$19*'Goals Transposed'!$R16),IF($AJ$20="",0,$AJ$20*'Goals Transposed'!$S16),IF($AJ$21="",0,$AJ$21*'Goals Transposed'!$T16),IF($AJ$22="",0,$AJ$22*'Goals Transposed'!$U16),IF($AJ$23="",0,$AJ$23*'Goals Transposed'!$V16),IF($AJ$24="",0,$AJ$24*'Goals Transposed'!$W16),IF($AJ$25="",0,$AJ$25*'Goals Transposed'!$X16),IF($AJ$26="",0,$AJ$26*'Goals Transposed'!$Y16),IF($AJ$27="",0,$AJ$27*'Goals Transposed'!$Z16),IF($AJ$28="",0,$AJ$28*'Goals Transposed'!$AA16),IF($AJ$29="",0,$AJ$29*'Goals Transposed'!$AB16)),0),"")))</f>
        <v/>
      </c>
      <c r="L363" s="244" t="str">
        <f>IF($D$5="Program Budget",ROUND('Goals Transposed'!$AC16*$AJ$9,0),IF(AND($D$5="Staff Salary",$D$7="Total"),ROUND(SUM('Goals Transposed'!$AC16:$AN16)*$AJ$30,0),IF(AND($D$5="Staff Salary",$D$7="Individual"),ROUND(SUM(IF($AJ$18="",0,$AJ$18*'Goals Transposed'!$AC16),IF($AJ$19="",0,$AJ$19*'Goals Transposed'!$AD16),IF($AJ$20="",0,$AJ$20*'Goals Transposed'!$AE16),IF($AJ$21="",0,$AJ$21*'Goals Transposed'!$AF16),IF($AJ$22="",0,$AJ$22*'Goals Transposed'!$AG16),IF($AJ$23="",0,$AJ$23*'Goals Transposed'!$AH16),IF($AJ$24="",0,$AJ$24*'Goals Transposed'!$AI16),IF($AJ$25="",0,$AJ$25*'Goals Transposed'!$AJ16),IF($AJ$26="",0,$AJ$26*'Goals Transposed'!$AK16),IF($AJ$27="",0,$AJ$27*'Goals Transposed'!$AL16),IF($AJ$28="",0,$AJ$28*'Goals Transposed'!$AM16),IF($AJ$29="",0,$AJ$29*'Goals Transposed'!$AN16)),0),"")))</f>
        <v/>
      </c>
      <c r="M363" s="549" t="str">
        <f>IF($D$5="Program Budget",ROUND('Goals Transposed'!$AO16*$AJ$9,0),IF(AND($D$5="Staff Salary",$D$7="Total"),ROUND(SUM('Goals Transposed'!$AO16:$AZ16)*$AJ$30,0),IF(AND($D$5="Staff Salary",$D$7="Individual"),ROUND(SUM(IF($AJ$18="",0,$AJ$18*'Goals Transposed'!$AO16),IF($AJ$19="",0,$AJ$19*'Goals Transposed'!$AP16),IF($AJ$20="",0,$AJ$20*'Goals Transposed'!$AQ16),IF($AJ$21="",0,$AJ$21*'Goals Transposed'!$AR16),IF($AJ$22="",0,$AJ$22*'Goals Transposed'!$AS16),IF($AJ$23="",0,$AJ$23*'Goals Transposed'!$AT16),IF($AJ$24="",0,$AJ$24*'Goals Transposed'!$AU16),IF($AJ$25="",0,$AJ$25*'Goals Transposed'!$AV16),IF($AJ$26="",0,$AJ$26*'Goals Transposed'!$AW16),IF($AJ$27="",0,$AJ$27*'Goals Transposed'!$AX16),IF($AJ$28="",0,$AJ$28*'Goals Transposed'!$AY16),IF($AJ$29="",0,$AJ$29*'Goals Transposed'!$AZ16)),0),"")))</f>
        <v/>
      </c>
      <c r="N363" s="551"/>
      <c r="CI363"/>
      <c r="CJ363"/>
      <c r="CK363"/>
      <c r="CL363"/>
      <c r="CM363"/>
    </row>
    <row r="364" spans="1:91" s="2" customFormat="1" ht="29.5" hidden="1" customHeight="1" outlineLevel="1" x14ac:dyDescent="0.35">
      <c r="A364" s="68"/>
      <c r="B364" s="243" t="s">
        <v>202</v>
      </c>
      <c r="C364" s="546" t="str">
        <f>IF(ISBLANK(Goals!Q6),"",Goals!Q6)</f>
        <v/>
      </c>
      <c r="D364" s="547"/>
      <c r="E364" s="547"/>
      <c r="F364" s="547"/>
      <c r="G364" s="547"/>
      <c r="H364" s="548"/>
      <c r="I364" s="549" t="str">
        <f>IF($D$5="Program Budget",ROUND('Goals Transposed'!$E17*$AJ$9,0),IF(AND($D$5="Staff Salary",$D$7="Total"),ROUND(SUM('Goals Transposed'!$E17:$P17)*$AJ$30,0),IF(AND($D$5="Staff Salary",$D$7="Individual"),ROUND(SUM(IF($AJ$18="",0,$AJ$18*'Goals Transposed'!$E17),IF($AJ$19="",0,$AJ$19*'Goals Transposed'!$F17),IF($AJ$20="",0,$AJ$20*'Goals Transposed'!$G17),IF($AJ$21="",0,$AJ$21*'Goals Transposed'!$H17),IF($AJ$22="",0,$AJ$22*'Goals Transposed'!$I17),IF($AJ$23="",0,$AJ$23*'Goals Transposed'!$J17),IF($AJ$24="",0,$AJ$24*'Goals Transposed'!$K17),IF($AJ$25="",0,$AJ$25*'Goals Transposed'!$L17),IF($AJ$26="",0,$AJ$26*'Goals Transposed'!$M17),IF($AJ$27="",0,$AJ$27*'Goals Transposed'!$N17),IF($AJ$28="",0,$AJ$28*'Goals Transposed'!$O17),IF($AJ$29="",0,$AJ$29*'Goals Transposed'!$P17)),0),"")))</f>
        <v/>
      </c>
      <c r="J364" s="550"/>
      <c r="K364" s="244" t="str">
        <f>IF($D$5="Program Budget",ROUND('Goals Transposed'!$Q17*$AJ$9,0),IF(AND($D$5="Staff Salary",$D$7="Total"),ROUND(SUM('Goals Transposed'!$Q17:$AB17)*$AJ$30,0),IF(AND($D$5="Staff Salary",$D$7="Individual"),ROUND(SUM(IF($AJ$18="",0,$AJ$18*'Goals Transposed'!$Q17),IF($AJ$19="",0,$AJ$19*'Goals Transposed'!$R17),IF($AJ$20="",0,$AJ$20*'Goals Transposed'!$S17),IF($AJ$21="",0,$AJ$21*'Goals Transposed'!$T17),IF($AJ$22="",0,$AJ$22*'Goals Transposed'!$U17),IF($AJ$23="",0,$AJ$23*'Goals Transposed'!$V17),IF($AJ$24="",0,$AJ$24*'Goals Transposed'!$W17),IF($AJ$25="",0,$AJ$25*'Goals Transposed'!$X17),IF($AJ$26="",0,$AJ$26*'Goals Transposed'!$Y17),IF($AJ$27="",0,$AJ$27*'Goals Transposed'!$Z17),IF($AJ$28="",0,$AJ$28*'Goals Transposed'!$AA17),IF($AJ$29="",0,$AJ$29*'Goals Transposed'!$AB17)),0),"")))</f>
        <v/>
      </c>
      <c r="L364" s="244" t="str">
        <f>IF($D$5="Program Budget",ROUND('Goals Transposed'!$AC17*$AJ$9,0),IF(AND($D$5="Staff Salary",$D$7="Total"),ROUND(SUM('Goals Transposed'!$AC17:$AN17)*$AJ$30,0),IF(AND($D$5="Staff Salary",$D$7="Individual"),ROUND(SUM(IF($AJ$18="",0,$AJ$18*'Goals Transposed'!$AC17),IF($AJ$19="",0,$AJ$19*'Goals Transposed'!$AD17),IF($AJ$20="",0,$AJ$20*'Goals Transposed'!$AE17),IF($AJ$21="",0,$AJ$21*'Goals Transposed'!$AF17),IF($AJ$22="",0,$AJ$22*'Goals Transposed'!$AG17),IF($AJ$23="",0,$AJ$23*'Goals Transposed'!$AH17),IF($AJ$24="",0,$AJ$24*'Goals Transposed'!$AI17),IF($AJ$25="",0,$AJ$25*'Goals Transposed'!$AJ17),IF($AJ$26="",0,$AJ$26*'Goals Transposed'!$AK17),IF($AJ$27="",0,$AJ$27*'Goals Transposed'!$AL17),IF($AJ$28="",0,$AJ$28*'Goals Transposed'!$AM17),IF($AJ$29="",0,$AJ$29*'Goals Transposed'!$AN17)),0),"")))</f>
        <v/>
      </c>
      <c r="M364" s="549" t="str">
        <f>IF($D$5="Program Budget",ROUND('Goals Transposed'!$AO17*$AJ$9,0),IF(AND($D$5="Staff Salary",$D$7="Total"),ROUND(SUM('Goals Transposed'!$AO17:$AZ17)*$AJ$30,0),IF(AND($D$5="Staff Salary",$D$7="Individual"),ROUND(SUM(IF($AJ$18="",0,$AJ$18*'Goals Transposed'!$AO17),IF($AJ$19="",0,$AJ$19*'Goals Transposed'!$AP17),IF($AJ$20="",0,$AJ$20*'Goals Transposed'!$AQ17),IF($AJ$21="",0,$AJ$21*'Goals Transposed'!$AR17),IF($AJ$22="",0,$AJ$22*'Goals Transposed'!$AS17),IF($AJ$23="",0,$AJ$23*'Goals Transposed'!$AT17),IF($AJ$24="",0,$AJ$24*'Goals Transposed'!$AU17),IF($AJ$25="",0,$AJ$25*'Goals Transposed'!$AV17),IF($AJ$26="",0,$AJ$26*'Goals Transposed'!$AW17),IF($AJ$27="",0,$AJ$27*'Goals Transposed'!$AX17),IF($AJ$28="",0,$AJ$28*'Goals Transposed'!$AY17),IF($AJ$29="",0,$AJ$29*'Goals Transposed'!$AZ17)),0),"")))</f>
        <v/>
      </c>
      <c r="N364" s="551"/>
      <c r="CI364"/>
      <c r="CJ364"/>
      <c r="CK364"/>
      <c r="CL364"/>
      <c r="CM364"/>
    </row>
    <row r="365" spans="1:91" s="2" customFormat="1" ht="29.5" hidden="1" customHeight="1" outlineLevel="1" x14ac:dyDescent="0.35">
      <c r="A365" s="68"/>
      <c r="B365" s="243" t="s">
        <v>203</v>
      </c>
      <c r="C365" s="546" t="str">
        <f>IF(ISBLANK(Goals!R6),"",Goals!R6)</f>
        <v/>
      </c>
      <c r="D365" s="547"/>
      <c r="E365" s="547"/>
      <c r="F365" s="547"/>
      <c r="G365" s="547"/>
      <c r="H365" s="548"/>
      <c r="I365" s="549" t="str">
        <f>IF($D$5="Program Budget",ROUND('Goals Transposed'!$E18*$AJ$9,0),IF(AND($D$5="Staff Salary",$D$7="Total"),ROUND(SUM('Goals Transposed'!$E18:$P18)*$AJ$30,0),IF(AND($D$5="Staff Salary",$D$7="Individual"),ROUND(SUM(IF($AJ$18="",0,$AJ$18*'Goals Transposed'!$E18),IF($AJ$19="",0,$AJ$19*'Goals Transposed'!$F18),IF($AJ$20="",0,$AJ$20*'Goals Transposed'!$G18),IF($AJ$21="",0,$AJ$21*'Goals Transposed'!$H18),IF($AJ$22="",0,$AJ$22*'Goals Transposed'!$I18),IF($AJ$23="",0,$AJ$23*'Goals Transposed'!$J18),IF($AJ$24="",0,$AJ$24*'Goals Transposed'!$K18),IF($AJ$25="",0,$AJ$25*'Goals Transposed'!$L18),IF($AJ$26="",0,$AJ$26*'Goals Transposed'!$M18),IF($AJ$27="",0,$AJ$27*'Goals Transposed'!$N18),IF($AJ$28="",0,$AJ$28*'Goals Transposed'!$O18),IF($AJ$29="",0,$AJ$29*'Goals Transposed'!$P18)),0),"")))</f>
        <v/>
      </c>
      <c r="J365" s="550"/>
      <c r="K365" s="244" t="str">
        <f>IF($D$5="Program Budget",ROUND('Goals Transposed'!$Q18*$AJ$9,0),IF(AND($D$5="Staff Salary",$D$7="Total"),ROUND(SUM('Goals Transposed'!$Q18:$AB18)*$AJ$30,0),IF(AND($D$5="Staff Salary",$D$7="Individual"),ROUND(SUM(IF($AJ$18="",0,$AJ$18*'Goals Transposed'!$Q18),IF($AJ$19="",0,$AJ$19*'Goals Transposed'!$R18),IF($AJ$20="",0,$AJ$20*'Goals Transposed'!$S18),IF($AJ$21="",0,$AJ$21*'Goals Transposed'!$T18),IF($AJ$22="",0,$AJ$22*'Goals Transposed'!$U18),IF($AJ$23="",0,$AJ$23*'Goals Transposed'!$V18),IF($AJ$24="",0,$AJ$24*'Goals Transposed'!$W18),IF($AJ$25="",0,$AJ$25*'Goals Transposed'!$X18),IF($AJ$26="",0,$AJ$26*'Goals Transposed'!$Y18),IF($AJ$27="",0,$AJ$27*'Goals Transposed'!$Z18),IF($AJ$28="",0,$AJ$28*'Goals Transposed'!$AA18),IF($AJ$29="",0,$AJ$29*'Goals Transposed'!$AB18)),0),"")))</f>
        <v/>
      </c>
      <c r="L365" s="244" t="str">
        <f>IF($D$5="Program Budget",ROUND('Goals Transposed'!$AC18*$AJ$9,0),IF(AND($D$5="Staff Salary",$D$7="Total"),ROUND(SUM('Goals Transposed'!$AC18:$AN18)*$AJ$30,0),IF(AND($D$5="Staff Salary",$D$7="Individual"),ROUND(SUM(IF($AJ$18="",0,$AJ$18*'Goals Transposed'!$AC18),IF($AJ$19="",0,$AJ$19*'Goals Transposed'!$AD18),IF($AJ$20="",0,$AJ$20*'Goals Transposed'!$AE18),IF($AJ$21="",0,$AJ$21*'Goals Transposed'!$AF18),IF($AJ$22="",0,$AJ$22*'Goals Transposed'!$AG18),IF($AJ$23="",0,$AJ$23*'Goals Transposed'!$AH18),IF($AJ$24="",0,$AJ$24*'Goals Transposed'!$AI18),IF($AJ$25="",0,$AJ$25*'Goals Transposed'!$AJ18),IF($AJ$26="",0,$AJ$26*'Goals Transposed'!$AK18),IF($AJ$27="",0,$AJ$27*'Goals Transposed'!$AL18),IF($AJ$28="",0,$AJ$28*'Goals Transposed'!$AM18),IF($AJ$29="",0,$AJ$29*'Goals Transposed'!$AN18)),0),"")))</f>
        <v/>
      </c>
      <c r="M365" s="549" t="str">
        <f>IF($D$5="Program Budget",ROUND('Goals Transposed'!$AO18*$AJ$9,0),IF(AND($D$5="Staff Salary",$D$7="Total"),ROUND(SUM('Goals Transposed'!$AO18:$AZ18)*$AJ$30,0),IF(AND($D$5="Staff Salary",$D$7="Individual"),ROUND(SUM(IF($AJ$18="",0,$AJ$18*'Goals Transposed'!$AO18),IF($AJ$19="",0,$AJ$19*'Goals Transposed'!$AP18),IF($AJ$20="",0,$AJ$20*'Goals Transposed'!$AQ18),IF($AJ$21="",0,$AJ$21*'Goals Transposed'!$AR18),IF($AJ$22="",0,$AJ$22*'Goals Transposed'!$AS18),IF($AJ$23="",0,$AJ$23*'Goals Transposed'!$AT18),IF($AJ$24="",0,$AJ$24*'Goals Transposed'!$AU18),IF($AJ$25="",0,$AJ$25*'Goals Transposed'!$AV18),IF($AJ$26="",0,$AJ$26*'Goals Transposed'!$AW18),IF($AJ$27="",0,$AJ$27*'Goals Transposed'!$AX18),IF($AJ$28="",0,$AJ$28*'Goals Transposed'!$AY18),IF($AJ$29="",0,$AJ$29*'Goals Transposed'!$AZ18)),0),"")))</f>
        <v/>
      </c>
      <c r="N365" s="551"/>
      <c r="CI365"/>
      <c r="CJ365"/>
      <c r="CK365"/>
      <c r="CL365"/>
      <c r="CM365"/>
    </row>
    <row r="366" spans="1:91" s="2" customFormat="1" ht="29.5" hidden="1" customHeight="1" outlineLevel="1" x14ac:dyDescent="0.35">
      <c r="A366" s="68"/>
      <c r="B366" s="243" t="s">
        <v>204</v>
      </c>
      <c r="C366" s="546" t="str">
        <f>IF(ISBLANK(Goals!S6),"",Goals!S6)</f>
        <v/>
      </c>
      <c r="D366" s="547"/>
      <c r="E366" s="547"/>
      <c r="F366" s="547"/>
      <c r="G366" s="547"/>
      <c r="H366" s="548"/>
      <c r="I366" s="549" t="str">
        <f>IF($D$5="Program Budget",ROUND('Goals Transposed'!$E19*$AJ$9,0),IF(AND($D$5="Staff Salary",$D$7="Total"),ROUND(SUM('Goals Transposed'!$E19:$P19)*$AJ$30,0),IF(AND($D$5="Staff Salary",$D$7="Individual"),ROUND(SUM(IF($AJ$18="",0,$AJ$18*'Goals Transposed'!$E19),IF($AJ$19="",0,$AJ$19*'Goals Transposed'!$F19),IF($AJ$20="",0,$AJ$20*'Goals Transposed'!$G19),IF($AJ$21="",0,$AJ$21*'Goals Transposed'!$H19),IF($AJ$22="",0,$AJ$22*'Goals Transposed'!$I19),IF($AJ$23="",0,$AJ$23*'Goals Transposed'!$J19),IF($AJ$24="",0,$AJ$24*'Goals Transposed'!$K19),IF($AJ$25="",0,$AJ$25*'Goals Transposed'!$L19),IF($AJ$26="",0,$AJ$26*'Goals Transposed'!$M19),IF($AJ$27="",0,$AJ$27*'Goals Transposed'!$N19),IF($AJ$28="",0,$AJ$28*'Goals Transposed'!$O19),IF($AJ$29="",0,$AJ$29*'Goals Transposed'!$P19)),0),"")))</f>
        <v/>
      </c>
      <c r="J366" s="550"/>
      <c r="K366" s="244" t="str">
        <f>IF($D$5="Program Budget",ROUND('Goals Transposed'!$Q19*$AJ$9,0),IF(AND($D$5="Staff Salary",$D$7="Total"),ROUND(SUM('Goals Transposed'!$Q19:$AB19)*$AJ$30,0),IF(AND($D$5="Staff Salary",$D$7="Individual"),ROUND(SUM(IF($AJ$18="",0,$AJ$18*'Goals Transposed'!$Q19),IF($AJ$19="",0,$AJ$19*'Goals Transposed'!$R19),IF($AJ$20="",0,$AJ$20*'Goals Transposed'!$S19),IF($AJ$21="",0,$AJ$21*'Goals Transposed'!$T19),IF($AJ$22="",0,$AJ$22*'Goals Transposed'!$U19),IF($AJ$23="",0,$AJ$23*'Goals Transposed'!$V19),IF($AJ$24="",0,$AJ$24*'Goals Transposed'!$W19),IF($AJ$25="",0,$AJ$25*'Goals Transposed'!$X19),IF($AJ$26="",0,$AJ$26*'Goals Transposed'!$Y19),IF($AJ$27="",0,$AJ$27*'Goals Transposed'!$Z19),IF($AJ$28="",0,$AJ$28*'Goals Transposed'!$AA19),IF($AJ$29="",0,$AJ$29*'Goals Transposed'!$AB19)),0),"")))</f>
        <v/>
      </c>
      <c r="L366" s="244" t="str">
        <f>IF($D$5="Program Budget",ROUND('Goals Transposed'!$AC19*$AJ$9,0),IF(AND($D$5="Staff Salary",$D$7="Total"),ROUND(SUM('Goals Transposed'!$AC19:$AN19)*$AJ$30,0),IF(AND($D$5="Staff Salary",$D$7="Individual"),ROUND(SUM(IF($AJ$18="",0,$AJ$18*'Goals Transposed'!$AC19),IF($AJ$19="",0,$AJ$19*'Goals Transposed'!$AD19),IF($AJ$20="",0,$AJ$20*'Goals Transposed'!$AE19),IF($AJ$21="",0,$AJ$21*'Goals Transposed'!$AF19),IF($AJ$22="",0,$AJ$22*'Goals Transposed'!$AG19),IF($AJ$23="",0,$AJ$23*'Goals Transposed'!$AH19),IF($AJ$24="",0,$AJ$24*'Goals Transposed'!$AI19),IF($AJ$25="",0,$AJ$25*'Goals Transposed'!$AJ19),IF($AJ$26="",0,$AJ$26*'Goals Transposed'!$AK19),IF($AJ$27="",0,$AJ$27*'Goals Transposed'!$AL19),IF($AJ$28="",0,$AJ$28*'Goals Transposed'!$AM19),IF($AJ$29="",0,$AJ$29*'Goals Transposed'!$AN19)),0),"")))</f>
        <v/>
      </c>
      <c r="M366" s="549" t="str">
        <f>IF($D$5="Program Budget",ROUND('Goals Transposed'!$AO19*$AJ$9,0),IF(AND($D$5="Staff Salary",$D$7="Total"),ROUND(SUM('Goals Transposed'!$AO19:$AZ19)*$AJ$30,0),IF(AND($D$5="Staff Salary",$D$7="Individual"),ROUND(SUM(IF($AJ$18="",0,$AJ$18*'Goals Transposed'!$AO19),IF($AJ$19="",0,$AJ$19*'Goals Transposed'!$AP19),IF($AJ$20="",0,$AJ$20*'Goals Transposed'!$AQ19),IF($AJ$21="",0,$AJ$21*'Goals Transposed'!$AR19),IF($AJ$22="",0,$AJ$22*'Goals Transposed'!$AS19),IF($AJ$23="",0,$AJ$23*'Goals Transposed'!$AT19),IF($AJ$24="",0,$AJ$24*'Goals Transposed'!$AU19),IF($AJ$25="",0,$AJ$25*'Goals Transposed'!$AV19),IF($AJ$26="",0,$AJ$26*'Goals Transposed'!$AW19),IF($AJ$27="",0,$AJ$27*'Goals Transposed'!$AX19),IF($AJ$28="",0,$AJ$28*'Goals Transposed'!$AY19),IF($AJ$29="",0,$AJ$29*'Goals Transposed'!$AZ19)),0),"")))</f>
        <v/>
      </c>
      <c r="N366" s="551"/>
      <c r="CI366"/>
      <c r="CJ366"/>
      <c r="CK366"/>
      <c r="CL366"/>
      <c r="CM366"/>
    </row>
    <row r="367" spans="1:91" s="2" customFormat="1" ht="29.5" hidden="1" customHeight="1" outlineLevel="1" x14ac:dyDescent="0.35">
      <c r="A367" s="68"/>
      <c r="B367" s="243" t="s">
        <v>205</v>
      </c>
      <c r="C367" s="546" t="str">
        <f>IF(ISBLANK(Goals!T6),"",Goals!T6)</f>
        <v/>
      </c>
      <c r="D367" s="547"/>
      <c r="E367" s="547"/>
      <c r="F367" s="547"/>
      <c r="G367" s="547"/>
      <c r="H367" s="548"/>
      <c r="I367" s="549" t="str">
        <f>IF($D$5="Program Budget",ROUND('Goals Transposed'!$E20*$AJ$9,0),IF(AND($D$5="Staff Salary",$D$7="Total"),ROUND(SUM('Goals Transposed'!$E20:$P20)*$AJ$30,0),IF(AND($D$5="Staff Salary",$D$7="Individual"),ROUND(SUM(IF($AJ$18="",0,$AJ$18*'Goals Transposed'!$E20),IF($AJ$19="",0,$AJ$19*'Goals Transposed'!$F20),IF($AJ$20="",0,$AJ$20*'Goals Transposed'!$G20),IF($AJ$21="",0,$AJ$21*'Goals Transposed'!$H20),IF($AJ$22="",0,$AJ$22*'Goals Transposed'!$I20),IF($AJ$23="",0,$AJ$23*'Goals Transposed'!$J20),IF($AJ$24="",0,$AJ$24*'Goals Transposed'!$K20),IF($AJ$25="",0,$AJ$25*'Goals Transposed'!$L20),IF($AJ$26="",0,$AJ$26*'Goals Transposed'!$M20),IF($AJ$27="",0,$AJ$27*'Goals Transposed'!$N20),IF($AJ$28="",0,$AJ$28*'Goals Transposed'!$O20),IF($AJ$29="",0,$AJ$29*'Goals Transposed'!$P20)),0),"")))</f>
        <v/>
      </c>
      <c r="J367" s="550"/>
      <c r="K367" s="244" t="str">
        <f>IF($D$5="Program Budget",ROUND('Goals Transposed'!$Q20*$AJ$9,0),IF(AND($D$5="Staff Salary",$D$7="Total"),ROUND(SUM('Goals Transposed'!$Q20:$AB20)*$AJ$30,0),IF(AND($D$5="Staff Salary",$D$7="Individual"),ROUND(SUM(IF($AJ$18="",0,$AJ$18*'Goals Transposed'!$Q20),IF($AJ$19="",0,$AJ$19*'Goals Transposed'!$R20),IF($AJ$20="",0,$AJ$20*'Goals Transposed'!$S20),IF($AJ$21="",0,$AJ$21*'Goals Transposed'!$T20),IF($AJ$22="",0,$AJ$22*'Goals Transposed'!$U20),IF($AJ$23="",0,$AJ$23*'Goals Transposed'!$V20),IF($AJ$24="",0,$AJ$24*'Goals Transposed'!$W20),IF($AJ$25="",0,$AJ$25*'Goals Transposed'!$X20),IF($AJ$26="",0,$AJ$26*'Goals Transposed'!$Y20),IF($AJ$27="",0,$AJ$27*'Goals Transposed'!$Z20),IF($AJ$28="",0,$AJ$28*'Goals Transposed'!$AA20),IF($AJ$29="",0,$AJ$29*'Goals Transposed'!$AB20)),0),"")))</f>
        <v/>
      </c>
      <c r="L367" s="244" t="str">
        <f>IF($D$5="Program Budget",ROUND('Goals Transposed'!$AC20*$AJ$9,0),IF(AND($D$5="Staff Salary",$D$7="Total"),ROUND(SUM('Goals Transposed'!$AC20:$AN20)*$AJ$30,0),IF(AND($D$5="Staff Salary",$D$7="Individual"),ROUND(SUM(IF($AJ$18="",0,$AJ$18*'Goals Transposed'!$AC20),IF($AJ$19="",0,$AJ$19*'Goals Transposed'!$AD20),IF($AJ$20="",0,$AJ$20*'Goals Transposed'!$AE20),IF($AJ$21="",0,$AJ$21*'Goals Transposed'!$AF20),IF($AJ$22="",0,$AJ$22*'Goals Transposed'!$AG20),IF($AJ$23="",0,$AJ$23*'Goals Transposed'!$AH20),IF($AJ$24="",0,$AJ$24*'Goals Transposed'!$AI20),IF($AJ$25="",0,$AJ$25*'Goals Transposed'!$AJ20),IF($AJ$26="",0,$AJ$26*'Goals Transposed'!$AK20),IF($AJ$27="",0,$AJ$27*'Goals Transposed'!$AL20),IF($AJ$28="",0,$AJ$28*'Goals Transposed'!$AM20),IF($AJ$29="",0,$AJ$29*'Goals Transposed'!$AN20)),0),"")))</f>
        <v/>
      </c>
      <c r="M367" s="549" t="str">
        <f>IF($D$5="Program Budget",ROUND('Goals Transposed'!$AO20*$AJ$9,0),IF(AND($D$5="Staff Salary",$D$7="Total"),ROUND(SUM('Goals Transposed'!$AO20:$AZ20)*$AJ$30,0),IF(AND($D$5="Staff Salary",$D$7="Individual"),ROUND(SUM(IF($AJ$18="",0,$AJ$18*'Goals Transposed'!$AO20),IF($AJ$19="",0,$AJ$19*'Goals Transposed'!$AP20),IF($AJ$20="",0,$AJ$20*'Goals Transposed'!$AQ20),IF($AJ$21="",0,$AJ$21*'Goals Transposed'!$AR20),IF($AJ$22="",0,$AJ$22*'Goals Transposed'!$AS20),IF($AJ$23="",0,$AJ$23*'Goals Transposed'!$AT20),IF($AJ$24="",0,$AJ$24*'Goals Transposed'!$AU20),IF($AJ$25="",0,$AJ$25*'Goals Transposed'!$AV20),IF($AJ$26="",0,$AJ$26*'Goals Transposed'!$AW20),IF($AJ$27="",0,$AJ$27*'Goals Transposed'!$AX20),IF($AJ$28="",0,$AJ$28*'Goals Transposed'!$AY20),IF($AJ$29="",0,$AJ$29*'Goals Transposed'!$AZ20)),0),"")))</f>
        <v/>
      </c>
      <c r="N367" s="551"/>
      <c r="CI367"/>
      <c r="CJ367"/>
      <c r="CK367"/>
      <c r="CL367"/>
      <c r="CM367"/>
    </row>
    <row r="368" spans="1:91" s="2" customFormat="1" ht="29.5" hidden="1" customHeight="1" outlineLevel="1" x14ac:dyDescent="0.35">
      <c r="A368" s="68"/>
      <c r="B368" s="245" t="s">
        <v>206</v>
      </c>
      <c r="C368" s="556" t="str">
        <f>IF(ISBLANK(Goals!V4),"",Goals!V4)</f>
        <v/>
      </c>
      <c r="D368" s="557"/>
      <c r="E368" s="557"/>
      <c r="F368" s="557"/>
      <c r="G368" s="557"/>
      <c r="H368" s="557"/>
      <c r="I368" s="558"/>
      <c r="J368" s="558"/>
      <c r="K368" s="242"/>
      <c r="L368" s="242"/>
      <c r="M368" s="558"/>
      <c r="N368" s="559"/>
      <c r="CI368"/>
      <c r="CJ368"/>
      <c r="CK368"/>
      <c r="CL368"/>
      <c r="CM368"/>
    </row>
    <row r="369" spans="1:91" s="2" customFormat="1" ht="29.5" hidden="1" customHeight="1" outlineLevel="1" x14ac:dyDescent="0.35">
      <c r="A369" s="68"/>
      <c r="B369" s="243" t="s">
        <v>200</v>
      </c>
      <c r="C369" s="546" t="str">
        <f>IF(ISBLANK(Goals!U6),"",Goals!U6)</f>
        <v/>
      </c>
      <c r="D369" s="547"/>
      <c r="E369" s="547"/>
      <c r="F369" s="547"/>
      <c r="G369" s="547"/>
      <c r="H369" s="548"/>
      <c r="I369" s="549" t="str">
        <f>IF($D$5="Program Budget",ROUND('Goals Transposed'!$E21*$AJ$9,0),IF(AND($D$5="Staff Salary",$D$7="Total"),ROUND(SUM('Goals Transposed'!$E21:$P21)*$AJ$30,0),IF(AND($D$5="Staff Salary",$D$7="Individual"),ROUND(SUM(IF($AJ$18="",0,$AJ$18*'Goals Transposed'!$E21),IF($AJ$19="",0,$AJ$19*'Goals Transposed'!$F21),IF($AJ$20="",0,$AJ$20*'Goals Transposed'!$G21),IF($AJ$21="",0,$AJ$21*'Goals Transposed'!$H21),IF($AJ$22="",0,$AJ$22*'Goals Transposed'!$I21),IF($AJ$23="",0,$AJ$23*'Goals Transposed'!$J21),IF($AJ$24="",0,$AJ$24*'Goals Transposed'!$K21),IF($AJ$25="",0,$AJ$25*'Goals Transposed'!$L21),IF($AJ$26="",0,$AJ$26*'Goals Transposed'!$M21),IF($AJ$27="",0,$AJ$27*'Goals Transposed'!$N21),IF($AJ$28="",0,$AJ$28*'Goals Transposed'!$O21),IF($AJ$29="",0,$AJ$29*'Goals Transposed'!$P21)),0),"")))</f>
        <v/>
      </c>
      <c r="J369" s="550"/>
      <c r="K369" s="244" t="str">
        <f>IF($D$5="Program Budget",ROUND('Goals Transposed'!$Q21*$AJ$9,0),IF(AND($D$5="Staff Salary",$D$7="Total"),ROUND(SUM('Goals Transposed'!$Q21:$AB21)*$AJ$30,0),IF(AND($D$5="Staff Salary",$D$7="Individual"),ROUND(SUM(IF($AJ$18="",0,$AJ$18*'Goals Transposed'!$Q21),IF($AJ$19="",0,$AJ$19*'Goals Transposed'!$R21),IF($AJ$20="",0,$AJ$20*'Goals Transposed'!$S21),IF($AJ$21="",0,$AJ$21*'Goals Transposed'!$T21),IF($AJ$22="",0,$AJ$22*'Goals Transposed'!$U21),IF($AJ$23="",0,$AJ$23*'Goals Transposed'!$V21),IF($AJ$24="",0,$AJ$24*'Goals Transposed'!$W21),IF($AJ$25="",0,$AJ$25*'Goals Transposed'!$X21),IF($AJ$26="",0,$AJ$26*'Goals Transposed'!$Y21),IF($AJ$27="",0,$AJ$27*'Goals Transposed'!$Z21),IF($AJ$28="",0,$AJ$28*'Goals Transposed'!$AA21),IF($AJ$29="",0,$AJ$29*'Goals Transposed'!$AB21)),0),"")))</f>
        <v/>
      </c>
      <c r="L369" s="244" t="str">
        <f>IF($D$5="Program Budget",ROUND('Goals Transposed'!$AC21*$AJ$9,0),IF(AND($D$5="Staff Salary",$D$7="Total"),ROUND(SUM('Goals Transposed'!$AC21:$AN21)*$AJ$30,0),IF(AND($D$5="Staff Salary",$D$7="Individual"),ROUND(SUM(IF($AJ$18="",0,$AJ$18*'Goals Transposed'!$AC21),IF($AJ$19="",0,$AJ$19*'Goals Transposed'!$AD21),IF($AJ$20="",0,$AJ$20*'Goals Transposed'!$AE21),IF($AJ$21="",0,$AJ$21*'Goals Transposed'!$AF21),IF($AJ$22="",0,$AJ$22*'Goals Transposed'!$AG21),IF($AJ$23="",0,$AJ$23*'Goals Transposed'!$AH21),IF($AJ$24="",0,$AJ$24*'Goals Transposed'!$AI21),IF($AJ$25="",0,$AJ$25*'Goals Transposed'!$AJ21),IF($AJ$26="",0,$AJ$26*'Goals Transposed'!$AK21),IF($AJ$27="",0,$AJ$27*'Goals Transposed'!$AL21),IF($AJ$28="",0,$AJ$28*'Goals Transposed'!$AM21),IF($AJ$29="",0,$AJ$29*'Goals Transposed'!$AN21)),0),"")))</f>
        <v/>
      </c>
      <c r="M369" s="549" t="str">
        <f>IF($D$5="Program Budget",ROUND('Goals Transposed'!$AO21*$AJ$9,0),IF(AND($D$5="Staff Salary",$D$7="Total"),ROUND(SUM('Goals Transposed'!$AO21:$AZ21)*$AJ$30,0),IF(AND($D$5="Staff Salary",$D$7="Individual"),ROUND(SUM(IF($AJ$18="",0,$AJ$18*'Goals Transposed'!$AO21),IF($AJ$19="",0,$AJ$19*'Goals Transposed'!$AP21),IF($AJ$20="",0,$AJ$20*'Goals Transposed'!$AQ21),IF($AJ$21="",0,$AJ$21*'Goals Transposed'!$AR21),IF($AJ$22="",0,$AJ$22*'Goals Transposed'!$AS21),IF($AJ$23="",0,$AJ$23*'Goals Transposed'!$AT21),IF($AJ$24="",0,$AJ$24*'Goals Transposed'!$AU21),IF($AJ$25="",0,$AJ$25*'Goals Transposed'!$AV21),IF($AJ$26="",0,$AJ$26*'Goals Transposed'!$AW21),IF($AJ$27="",0,$AJ$27*'Goals Transposed'!$AX21),IF($AJ$28="",0,$AJ$28*'Goals Transposed'!$AY21),IF($AJ$29="",0,$AJ$29*'Goals Transposed'!$AZ21)),0),"")))</f>
        <v/>
      </c>
      <c r="N369" s="551"/>
      <c r="CI369"/>
      <c r="CJ369"/>
      <c r="CK369"/>
      <c r="CL369"/>
      <c r="CM369"/>
    </row>
    <row r="370" spans="1:91" s="2" customFormat="1" ht="29.5" hidden="1" customHeight="1" outlineLevel="1" x14ac:dyDescent="0.35">
      <c r="A370" s="68"/>
      <c r="B370" s="243" t="s">
        <v>201</v>
      </c>
      <c r="C370" s="546" t="str">
        <f>IF(ISBLANK(Goals!V6),"",Goals!V6)</f>
        <v/>
      </c>
      <c r="D370" s="547"/>
      <c r="E370" s="547"/>
      <c r="F370" s="547"/>
      <c r="G370" s="547"/>
      <c r="H370" s="548"/>
      <c r="I370" s="549" t="str">
        <f>IF($D$5="Program Budget",ROUND('Goals Transposed'!$E22*$AJ$9,0),IF(AND($D$5="Staff Salary",$D$7="Total"),ROUND(SUM('Goals Transposed'!$E22:$P22)*$AJ$30,0),IF(AND($D$5="Staff Salary",$D$7="Individual"),ROUND(SUM(IF($AJ$18="",0,$AJ$18*'Goals Transposed'!$E22),IF($AJ$19="",0,$AJ$19*'Goals Transposed'!$F22),IF($AJ$20="",0,$AJ$20*'Goals Transposed'!$G22),IF($AJ$21="",0,$AJ$21*'Goals Transposed'!$H22),IF($AJ$22="",0,$AJ$22*'Goals Transposed'!$I22),IF($AJ$23="",0,$AJ$23*'Goals Transposed'!$J22),IF($AJ$24="",0,$AJ$24*'Goals Transposed'!$K22),IF($AJ$25="",0,$AJ$25*'Goals Transposed'!$L22),IF($AJ$26="",0,$AJ$26*'Goals Transposed'!$M22),IF($AJ$27="",0,$AJ$27*'Goals Transposed'!$N22),IF($AJ$28="",0,$AJ$28*'Goals Transposed'!$O22),IF($AJ$29="",0,$AJ$29*'Goals Transposed'!$P22)),0),"")))</f>
        <v/>
      </c>
      <c r="J370" s="550"/>
      <c r="K370" s="244" t="str">
        <f>IF($D$5="Program Budget",ROUND('Goals Transposed'!$Q22*$AJ$9,0),IF(AND($D$5="Staff Salary",$D$7="Total"),ROUND(SUM('Goals Transposed'!$Q22:$AB22)*$AJ$30,0),IF(AND($D$5="Staff Salary",$D$7="Individual"),ROUND(SUM(IF($AJ$18="",0,$AJ$18*'Goals Transposed'!$Q22),IF($AJ$19="",0,$AJ$19*'Goals Transposed'!$R22),IF($AJ$20="",0,$AJ$20*'Goals Transposed'!$S22),IF($AJ$21="",0,$AJ$21*'Goals Transposed'!$T22),IF($AJ$22="",0,$AJ$22*'Goals Transposed'!$U22),IF($AJ$23="",0,$AJ$23*'Goals Transposed'!$V22),IF($AJ$24="",0,$AJ$24*'Goals Transposed'!$W22),IF($AJ$25="",0,$AJ$25*'Goals Transposed'!$X22),IF($AJ$26="",0,$AJ$26*'Goals Transposed'!$Y22),IF($AJ$27="",0,$AJ$27*'Goals Transposed'!$Z22),IF($AJ$28="",0,$AJ$28*'Goals Transposed'!$AA22),IF($AJ$29="",0,$AJ$29*'Goals Transposed'!$AB22)),0),"")))</f>
        <v/>
      </c>
      <c r="L370" s="244" t="str">
        <f>IF($D$5="Program Budget",ROUND('Goals Transposed'!$AC22*$AJ$9,0),IF(AND($D$5="Staff Salary",$D$7="Total"),ROUND(SUM('Goals Transposed'!$AC22:$AN22)*$AJ$30,0),IF(AND($D$5="Staff Salary",$D$7="Individual"),ROUND(SUM(IF($AJ$18="",0,$AJ$18*'Goals Transposed'!$AC22),IF($AJ$19="",0,$AJ$19*'Goals Transposed'!$AD22),IF($AJ$20="",0,$AJ$20*'Goals Transposed'!$AE22),IF($AJ$21="",0,$AJ$21*'Goals Transposed'!$AF22),IF($AJ$22="",0,$AJ$22*'Goals Transposed'!$AG22),IF($AJ$23="",0,$AJ$23*'Goals Transposed'!$AH22),IF($AJ$24="",0,$AJ$24*'Goals Transposed'!$AI22),IF($AJ$25="",0,$AJ$25*'Goals Transposed'!$AJ22),IF($AJ$26="",0,$AJ$26*'Goals Transposed'!$AK22),IF($AJ$27="",0,$AJ$27*'Goals Transposed'!$AL22),IF($AJ$28="",0,$AJ$28*'Goals Transposed'!$AM22),IF($AJ$29="",0,$AJ$29*'Goals Transposed'!$AN22)),0),"")))</f>
        <v/>
      </c>
      <c r="M370" s="549" t="str">
        <f>IF($D$5="Program Budget",ROUND('Goals Transposed'!$AO22*$AJ$9,0),IF(AND($D$5="Staff Salary",$D$7="Total"),ROUND(SUM('Goals Transposed'!$AO22:$AZ22)*$AJ$30,0),IF(AND($D$5="Staff Salary",$D$7="Individual"),ROUND(SUM(IF($AJ$18="",0,$AJ$18*'Goals Transposed'!$AO22),IF($AJ$19="",0,$AJ$19*'Goals Transposed'!$AP22),IF($AJ$20="",0,$AJ$20*'Goals Transposed'!$AQ22),IF($AJ$21="",0,$AJ$21*'Goals Transposed'!$AR22),IF($AJ$22="",0,$AJ$22*'Goals Transposed'!$AS22),IF($AJ$23="",0,$AJ$23*'Goals Transposed'!$AT22),IF($AJ$24="",0,$AJ$24*'Goals Transposed'!$AU22),IF($AJ$25="",0,$AJ$25*'Goals Transposed'!$AV22),IF($AJ$26="",0,$AJ$26*'Goals Transposed'!$AW22),IF($AJ$27="",0,$AJ$27*'Goals Transposed'!$AX22),IF($AJ$28="",0,$AJ$28*'Goals Transposed'!$AY22),IF($AJ$29="",0,$AJ$29*'Goals Transposed'!$AZ22)),0),"")))</f>
        <v/>
      </c>
      <c r="N370" s="551"/>
      <c r="CI370"/>
      <c r="CJ370"/>
      <c r="CK370"/>
      <c r="CL370"/>
      <c r="CM370"/>
    </row>
    <row r="371" spans="1:91" s="2" customFormat="1" ht="29.5" hidden="1" customHeight="1" outlineLevel="1" x14ac:dyDescent="0.35">
      <c r="A371" s="68"/>
      <c r="B371" s="243" t="s">
        <v>202</v>
      </c>
      <c r="C371" s="546" t="str">
        <f>IF(ISBLANK(Goals!W6),"",Goals!W6)</f>
        <v/>
      </c>
      <c r="D371" s="547"/>
      <c r="E371" s="547"/>
      <c r="F371" s="547"/>
      <c r="G371" s="547"/>
      <c r="H371" s="548"/>
      <c r="I371" s="549" t="str">
        <f>IF($D$5="Program Budget",ROUND('Goals Transposed'!$E23*$AJ$9,0),IF(AND($D$5="Staff Salary",$D$7="Total"),ROUND(SUM('Goals Transposed'!$E23:$P23)*$AJ$30,0),IF(AND($D$5="Staff Salary",$D$7="Individual"),ROUND(SUM(IF($AJ$18="",0,$AJ$18*'Goals Transposed'!$E23),IF($AJ$19="",0,$AJ$19*'Goals Transposed'!$F23),IF($AJ$20="",0,$AJ$20*'Goals Transposed'!$G23),IF($AJ$21="",0,$AJ$21*'Goals Transposed'!$H23),IF($AJ$22="",0,$AJ$22*'Goals Transposed'!$I23),IF($AJ$23="",0,$AJ$23*'Goals Transposed'!$J23),IF($AJ$24="",0,$AJ$24*'Goals Transposed'!$K23),IF($AJ$25="",0,$AJ$25*'Goals Transposed'!$L23),IF($AJ$26="",0,$AJ$26*'Goals Transposed'!$M23),IF($AJ$27="",0,$AJ$27*'Goals Transposed'!$N23),IF($AJ$28="",0,$AJ$28*'Goals Transposed'!$O23),IF($AJ$29="",0,$AJ$29*'Goals Transposed'!$P23)),0),"")))</f>
        <v/>
      </c>
      <c r="J371" s="550"/>
      <c r="K371" s="244" t="str">
        <f>IF($D$5="Program Budget",ROUND('Goals Transposed'!$Q23*$AJ$9,0),IF(AND($D$5="Staff Salary",$D$7="Total"),ROUND(SUM('Goals Transposed'!$Q23:$AB23)*$AJ$30,0),IF(AND($D$5="Staff Salary",$D$7="Individual"),ROUND(SUM(IF($AJ$18="",0,$AJ$18*'Goals Transposed'!$Q23),IF($AJ$19="",0,$AJ$19*'Goals Transposed'!$R23),IF($AJ$20="",0,$AJ$20*'Goals Transposed'!$S23),IF($AJ$21="",0,$AJ$21*'Goals Transposed'!$T23),IF($AJ$22="",0,$AJ$22*'Goals Transposed'!$U23),IF($AJ$23="",0,$AJ$23*'Goals Transposed'!$V23),IF($AJ$24="",0,$AJ$24*'Goals Transposed'!$W23),IF($AJ$25="",0,$AJ$25*'Goals Transposed'!$X23),IF($AJ$26="",0,$AJ$26*'Goals Transposed'!$Y23),IF($AJ$27="",0,$AJ$27*'Goals Transposed'!$Z23),IF($AJ$28="",0,$AJ$28*'Goals Transposed'!$AA23),IF($AJ$29="",0,$AJ$29*'Goals Transposed'!$AB23)),0),"")))</f>
        <v/>
      </c>
      <c r="L371" s="244" t="str">
        <f>IF($D$5="Program Budget",ROUND('Goals Transposed'!$AC23*$AJ$9,0),IF(AND($D$5="Staff Salary",$D$7="Total"),ROUND(SUM('Goals Transposed'!$AC23:$AN23)*$AJ$30,0),IF(AND($D$5="Staff Salary",$D$7="Individual"),ROUND(SUM(IF($AJ$18="",0,$AJ$18*'Goals Transposed'!$AC23),IF($AJ$19="",0,$AJ$19*'Goals Transposed'!$AD23),IF($AJ$20="",0,$AJ$20*'Goals Transposed'!$AE23),IF($AJ$21="",0,$AJ$21*'Goals Transposed'!$AF23),IF($AJ$22="",0,$AJ$22*'Goals Transposed'!$AG23),IF($AJ$23="",0,$AJ$23*'Goals Transposed'!$AH23),IF($AJ$24="",0,$AJ$24*'Goals Transposed'!$AI23),IF($AJ$25="",0,$AJ$25*'Goals Transposed'!$AJ23),IF($AJ$26="",0,$AJ$26*'Goals Transposed'!$AK23),IF($AJ$27="",0,$AJ$27*'Goals Transposed'!$AL23),IF($AJ$28="",0,$AJ$28*'Goals Transposed'!$AM23),IF($AJ$29="",0,$AJ$29*'Goals Transposed'!$AN23)),0),"")))</f>
        <v/>
      </c>
      <c r="M371" s="549" t="str">
        <f>IF($D$5="Program Budget",ROUND('Goals Transposed'!$AO23*$AJ$9,0),IF(AND($D$5="Staff Salary",$D$7="Total"),ROUND(SUM('Goals Transposed'!$AO23:$AZ23)*$AJ$30,0),IF(AND($D$5="Staff Salary",$D$7="Individual"),ROUND(SUM(IF($AJ$18="",0,$AJ$18*'Goals Transposed'!$AO23),IF($AJ$19="",0,$AJ$19*'Goals Transposed'!$AP23),IF($AJ$20="",0,$AJ$20*'Goals Transposed'!$AQ23),IF($AJ$21="",0,$AJ$21*'Goals Transposed'!$AR23),IF($AJ$22="",0,$AJ$22*'Goals Transposed'!$AS23),IF($AJ$23="",0,$AJ$23*'Goals Transposed'!$AT23),IF($AJ$24="",0,$AJ$24*'Goals Transposed'!$AU23),IF($AJ$25="",0,$AJ$25*'Goals Transposed'!$AV23),IF($AJ$26="",0,$AJ$26*'Goals Transposed'!$AW23),IF($AJ$27="",0,$AJ$27*'Goals Transposed'!$AX23),IF($AJ$28="",0,$AJ$28*'Goals Transposed'!$AY23),IF($AJ$29="",0,$AJ$29*'Goals Transposed'!$AZ23)),0),"")))</f>
        <v/>
      </c>
      <c r="N371" s="551"/>
      <c r="CI371"/>
      <c r="CJ371"/>
      <c r="CK371"/>
      <c r="CL371"/>
      <c r="CM371"/>
    </row>
    <row r="372" spans="1:91" s="2" customFormat="1" ht="29.5" hidden="1" customHeight="1" outlineLevel="1" x14ac:dyDescent="0.35">
      <c r="A372" s="68"/>
      <c r="B372" s="243" t="s">
        <v>203</v>
      </c>
      <c r="C372" s="546" t="str">
        <f>IF(ISBLANK(Goals!X6),"",Goals!X6)</f>
        <v/>
      </c>
      <c r="D372" s="547"/>
      <c r="E372" s="547"/>
      <c r="F372" s="547"/>
      <c r="G372" s="547"/>
      <c r="H372" s="548"/>
      <c r="I372" s="549" t="str">
        <f>IF($D$5="Program Budget",ROUND('Goals Transposed'!$E24*$AJ$9,0),IF(AND($D$5="Staff Salary",$D$7="Total"),ROUND(SUM('Goals Transposed'!$E24:$P24)*$AJ$30,0),IF(AND($D$5="Staff Salary",$D$7="Individual"),ROUND(SUM(IF($AJ$18="",0,$AJ$18*'Goals Transposed'!$E24),IF($AJ$19="",0,$AJ$19*'Goals Transposed'!$F24),IF($AJ$20="",0,$AJ$20*'Goals Transposed'!$G24),IF($AJ$21="",0,$AJ$21*'Goals Transposed'!$H24),IF($AJ$22="",0,$AJ$22*'Goals Transposed'!$I24),IF($AJ$23="",0,$AJ$23*'Goals Transposed'!$J24),IF($AJ$24="",0,$AJ$24*'Goals Transposed'!$K24),IF($AJ$25="",0,$AJ$25*'Goals Transposed'!$L24),IF($AJ$26="",0,$AJ$26*'Goals Transposed'!$M24),IF($AJ$27="",0,$AJ$27*'Goals Transposed'!$N24),IF($AJ$28="",0,$AJ$28*'Goals Transposed'!$O24),IF($AJ$29="",0,$AJ$29*'Goals Transposed'!$P24)),0),"")))</f>
        <v/>
      </c>
      <c r="J372" s="550"/>
      <c r="K372" s="244" t="str">
        <f>IF($D$5="Program Budget",ROUND('Goals Transposed'!$Q24*$AJ$9,0),IF(AND($D$5="Staff Salary",$D$7="Total"),ROUND(SUM('Goals Transposed'!$Q24:$AB24)*$AJ$30,0),IF(AND($D$5="Staff Salary",$D$7="Individual"),ROUND(SUM(IF($AJ$18="",0,$AJ$18*'Goals Transposed'!$Q24),IF($AJ$19="",0,$AJ$19*'Goals Transposed'!$R24),IF($AJ$20="",0,$AJ$20*'Goals Transposed'!$S24),IF($AJ$21="",0,$AJ$21*'Goals Transposed'!$T24),IF($AJ$22="",0,$AJ$22*'Goals Transposed'!$U24),IF($AJ$23="",0,$AJ$23*'Goals Transposed'!$V24),IF($AJ$24="",0,$AJ$24*'Goals Transposed'!$W24),IF($AJ$25="",0,$AJ$25*'Goals Transposed'!$X24),IF($AJ$26="",0,$AJ$26*'Goals Transposed'!$Y24),IF($AJ$27="",0,$AJ$27*'Goals Transposed'!$Z24),IF($AJ$28="",0,$AJ$28*'Goals Transposed'!$AA24),IF($AJ$29="",0,$AJ$29*'Goals Transposed'!$AB24)),0),"")))</f>
        <v/>
      </c>
      <c r="L372" s="244" t="str">
        <f>IF($D$5="Program Budget",ROUND('Goals Transposed'!$AC24*$AJ$9,0),IF(AND($D$5="Staff Salary",$D$7="Total"),ROUND(SUM('Goals Transposed'!$AC24:$AN24)*$AJ$30,0),IF(AND($D$5="Staff Salary",$D$7="Individual"),ROUND(SUM(IF($AJ$18="",0,$AJ$18*'Goals Transposed'!$AC24),IF($AJ$19="",0,$AJ$19*'Goals Transposed'!$AD24),IF($AJ$20="",0,$AJ$20*'Goals Transposed'!$AE24),IF($AJ$21="",0,$AJ$21*'Goals Transposed'!$AF24),IF($AJ$22="",0,$AJ$22*'Goals Transposed'!$AG24),IF($AJ$23="",0,$AJ$23*'Goals Transposed'!$AH24),IF($AJ$24="",0,$AJ$24*'Goals Transposed'!$AI24),IF($AJ$25="",0,$AJ$25*'Goals Transposed'!$AJ24),IF($AJ$26="",0,$AJ$26*'Goals Transposed'!$AK24),IF($AJ$27="",0,$AJ$27*'Goals Transposed'!$AL24),IF($AJ$28="",0,$AJ$28*'Goals Transposed'!$AM24),IF($AJ$29="",0,$AJ$29*'Goals Transposed'!$AN24)),0),"")))</f>
        <v/>
      </c>
      <c r="M372" s="549" t="str">
        <f>IF($D$5="Program Budget",ROUND('Goals Transposed'!$AO24*$AJ$9,0),IF(AND($D$5="Staff Salary",$D$7="Total"),ROUND(SUM('Goals Transposed'!$AO24:$AZ24)*$AJ$30,0),IF(AND($D$5="Staff Salary",$D$7="Individual"),ROUND(SUM(IF($AJ$18="",0,$AJ$18*'Goals Transposed'!$AO24),IF($AJ$19="",0,$AJ$19*'Goals Transposed'!$AP24),IF($AJ$20="",0,$AJ$20*'Goals Transposed'!$AQ24),IF($AJ$21="",0,$AJ$21*'Goals Transposed'!$AR24),IF($AJ$22="",0,$AJ$22*'Goals Transposed'!$AS24),IF($AJ$23="",0,$AJ$23*'Goals Transposed'!$AT24),IF($AJ$24="",0,$AJ$24*'Goals Transposed'!$AU24),IF($AJ$25="",0,$AJ$25*'Goals Transposed'!$AV24),IF($AJ$26="",0,$AJ$26*'Goals Transposed'!$AW24),IF($AJ$27="",0,$AJ$27*'Goals Transposed'!$AX24),IF($AJ$28="",0,$AJ$28*'Goals Transposed'!$AY24),IF($AJ$29="",0,$AJ$29*'Goals Transposed'!$AZ24)),0),"")))</f>
        <v/>
      </c>
      <c r="N372" s="551"/>
      <c r="CI372"/>
      <c r="CJ372"/>
      <c r="CK372"/>
      <c r="CL372"/>
      <c r="CM372"/>
    </row>
    <row r="373" spans="1:91" s="2" customFormat="1" ht="29.5" hidden="1" customHeight="1" outlineLevel="1" x14ac:dyDescent="0.35">
      <c r="A373" s="68"/>
      <c r="B373" s="243" t="s">
        <v>204</v>
      </c>
      <c r="C373" s="546" t="str">
        <f>IF(ISBLANK(Goals!Y6),"",Goals!Y6)</f>
        <v/>
      </c>
      <c r="D373" s="547"/>
      <c r="E373" s="547"/>
      <c r="F373" s="547"/>
      <c r="G373" s="547"/>
      <c r="H373" s="548"/>
      <c r="I373" s="549" t="str">
        <f>IF($D$5="Program Budget",ROUND('Goals Transposed'!$E25*$AJ$9,0),IF(AND($D$5="Staff Salary",$D$7="Total"),ROUND(SUM('Goals Transposed'!$E25:$P25)*$AJ$30,0),IF(AND($D$5="Staff Salary",$D$7="Individual"),ROUND(SUM(IF($AJ$18="",0,$AJ$18*'Goals Transposed'!$E25),IF($AJ$19="",0,$AJ$19*'Goals Transposed'!$F25),IF($AJ$20="",0,$AJ$20*'Goals Transposed'!$G25),IF($AJ$21="",0,$AJ$21*'Goals Transposed'!$H25),IF($AJ$22="",0,$AJ$22*'Goals Transposed'!$I25),IF($AJ$23="",0,$AJ$23*'Goals Transposed'!$J25),IF($AJ$24="",0,$AJ$24*'Goals Transposed'!$K25),IF($AJ$25="",0,$AJ$25*'Goals Transposed'!$L25),IF($AJ$26="",0,$AJ$26*'Goals Transposed'!$M25),IF($AJ$27="",0,$AJ$27*'Goals Transposed'!$N25),IF($AJ$28="",0,$AJ$28*'Goals Transposed'!$O25),IF($AJ$29="",0,$AJ$29*'Goals Transposed'!$P25)),0),"")))</f>
        <v/>
      </c>
      <c r="J373" s="550"/>
      <c r="K373" s="244" t="str">
        <f>IF($D$5="Program Budget",ROUND('Goals Transposed'!$Q25*$AJ$9,0),IF(AND($D$5="Staff Salary",$D$7="Total"),ROUND(SUM('Goals Transposed'!$Q25:$AB25)*$AJ$30,0),IF(AND($D$5="Staff Salary",$D$7="Individual"),ROUND(SUM(IF($AJ$18="",0,$AJ$18*'Goals Transposed'!$Q25),IF($AJ$19="",0,$AJ$19*'Goals Transposed'!$R25),IF($AJ$20="",0,$AJ$20*'Goals Transposed'!$S25),IF($AJ$21="",0,$AJ$21*'Goals Transposed'!$T25),IF($AJ$22="",0,$AJ$22*'Goals Transposed'!$U25),IF($AJ$23="",0,$AJ$23*'Goals Transposed'!$V25),IF($AJ$24="",0,$AJ$24*'Goals Transposed'!$W25),IF($AJ$25="",0,$AJ$25*'Goals Transposed'!$X25),IF($AJ$26="",0,$AJ$26*'Goals Transposed'!$Y25),IF($AJ$27="",0,$AJ$27*'Goals Transposed'!$Z25),IF($AJ$28="",0,$AJ$28*'Goals Transposed'!$AA25),IF($AJ$29="",0,$AJ$29*'Goals Transposed'!$AB25)),0),"")))</f>
        <v/>
      </c>
      <c r="L373" s="244" t="str">
        <f>IF($D$5="Program Budget",ROUND('Goals Transposed'!$AC25*$AJ$9,0),IF(AND($D$5="Staff Salary",$D$7="Total"),ROUND(SUM('Goals Transposed'!$AC25:$AN25)*$AJ$30,0),IF(AND($D$5="Staff Salary",$D$7="Individual"),ROUND(SUM(IF($AJ$18="",0,$AJ$18*'Goals Transposed'!$AC25),IF($AJ$19="",0,$AJ$19*'Goals Transposed'!$AD25),IF($AJ$20="",0,$AJ$20*'Goals Transposed'!$AE25),IF($AJ$21="",0,$AJ$21*'Goals Transposed'!$AF25),IF($AJ$22="",0,$AJ$22*'Goals Transposed'!$AG25),IF($AJ$23="",0,$AJ$23*'Goals Transposed'!$AH25),IF($AJ$24="",0,$AJ$24*'Goals Transposed'!$AI25),IF($AJ$25="",0,$AJ$25*'Goals Transposed'!$AJ25),IF($AJ$26="",0,$AJ$26*'Goals Transposed'!$AK25),IF($AJ$27="",0,$AJ$27*'Goals Transposed'!$AL25),IF($AJ$28="",0,$AJ$28*'Goals Transposed'!$AM25),IF($AJ$29="",0,$AJ$29*'Goals Transposed'!$AN25)),0),"")))</f>
        <v/>
      </c>
      <c r="M373" s="549" t="str">
        <f>IF($D$5="Program Budget",ROUND('Goals Transposed'!$AO25*$AJ$9,0),IF(AND($D$5="Staff Salary",$D$7="Total"),ROUND(SUM('Goals Transposed'!$AO25:$AZ25)*$AJ$30,0),IF(AND($D$5="Staff Salary",$D$7="Individual"),ROUND(SUM(IF($AJ$18="",0,$AJ$18*'Goals Transposed'!$AO25),IF($AJ$19="",0,$AJ$19*'Goals Transposed'!$AP25),IF($AJ$20="",0,$AJ$20*'Goals Transposed'!$AQ25),IF($AJ$21="",0,$AJ$21*'Goals Transposed'!$AR25),IF($AJ$22="",0,$AJ$22*'Goals Transposed'!$AS25),IF($AJ$23="",0,$AJ$23*'Goals Transposed'!$AT25),IF($AJ$24="",0,$AJ$24*'Goals Transposed'!$AU25),IF($AJ$25="",0,$AJ$25*'Goals Transposed'!$AV25),IF($AJ$26="",0,$AJ$26*'Goals Transposed'!$AW25),IF($AJ$27="",0,$AJ$27*'Goals Transposed'!$AX25),IF($AJ$28="",0,$AJ$28*'Goals Transposed'!$AY25),IF($AJ$29="",0,$AJ$29*'Goals Transposed'!$AZ25)),0),"")))</f>
        <v/>
      </c>
      <c r="N373" s="551"/>
      <c r="CI373"/>
      <c r="CJ373"/>
      <c r="CK373"/>
      <c r="CL373"/>
      <c r="CM373"/>
    </row>
    <row r="374" spans="1:91" s="2" customFormat="1" ht="29.5" hidden="1" customHeight="1" outlineLevel="1" x14ac:dyDescent="0.35">
      <c r="A374" s="68"/>
      <c r="B374" s="246" t="s">
        <v>205</v>
      </c>
      <c r="C374" s="546" t="str">
        <f>IF(ISBLANK(Goals!Z6),"",Goals!Z6)</f>
        <v/>
      </c>
      <c r="D374" s="547"/>
      <c r="E374" s="547"/>
      <c r="F374" s="547"/>
      <c r="G374" s="547"/>
      <c r="H374" s="548"/>
      <c r="I374" s="549" t="str">
        <f>IF($D$5="Program Budget",ROUND('Goals Transposed'!$E26*$AJ$9,0),IF(AND($D$5="Staff Salary",$D$7="Total"),ROUND(SUM('Goals Transposed'!$E26:$P26)*$AJ$30,0),IF(AND($D$5="Staff Salary",$D$7="Individual"),ROUND(SUM(IF($AJ$18="",0,$AJ$18*'Goals Transposed'!$E26),IF($AJ$19="",0,$AJ$19*'Goals Transposed'!$F26),IF($AJ$20="",0,$AJ$20*'Goals Transposed'!$G26),IF($AJ$21="",0,$AJ$21*'Goals Transposed'!$H26),IF($AJ$22="",0,$AJ$22*'Goals Transposed'!$I26),IF($AJ$23="",0,$AJ$23*'Goals Transposed'!$J26),IF($AJ$24="",0,$AJ$24*'Goals Transposed'!$K26),IF($AJ$25="",0,$AJ$25*'Goals Transposed'!$L26),IF($AJ$26="",0,$AJ$26*'Goals Transposed'!$M26),IF($AJ$27="",0,$AJ$27*'Goals Transposed'!$N26),IF($AJ$28="",0,$AJ$28*'Goals Transposed'!$O26),IF($AJ$29="",0,$AJ$29*'Goals Transposed'!$P26)),0),"")))</f>
        <v/>
      </c>
      <c r="J374" s="550"/>
      <c r="K374" s="244" t="str">
        <f>IF($D$5="Program Budget",ROUND('Goals Transposed'!$Q26*$AJ$9,0),IF(AND($D$5="Staff Salary",$D$7="Total"),ROUND(SUM('Goals Transposed'!$Q26:$AB26)*$AJ$30,0),IF(AND($D$5="Staff Salary",$D$7="Individual"),ROUND(SUM(IF($AJ$18="",0,$AJ$18*'Goals Transposed'!$Q26),IF($AJ$19="",0,$AJ$19*'Goals Transposed'!$R26),IF($AJ$20="",0,$AJ$20*'Goals Transposed'!$S26),IF($AJ$21="",0,$AJ$21*'Goals Transposed'!$T26),IF($AJ$22="",0,$AJ$22*'Goals Transposed'!$U26),IF($AJ$23="",0,$AJ$23*'Goals Transposed'!$V26),IF($AJ$24="",0,$AJ$24*'Goals Transposed'!$W26),IF($AJ$25="",0,$AJ$25*'Goals Transposed'!$X26),IF($AJ$26="",0,$AJ$26*'Goals Transposed'!$Y26),IF($AJ$27="",0,$AJ$27*'Goals Transposed'!$Z26),IF($AJ$28="",0,$AJ$28*'Goals Transposed'!$AA26),IF($AJ$29="",0,$AJ$29*'Goals Transposed'!$AB26)),0),"")))</f>
        <v/>
      </c>
      <c r="L374" s="244" t="str">
        <f>IF($D$5="Program Budget",ROUND('Goals Transposed'!$AC26*$AJ$9,0),IF(AND($D$5="Staff Salary",$D$7="Total"),ROUND(SUM('Goals Transposed'!$AC26:$AN26)*$AJ$30,0),IF(AND($D$5="Staff Salary",$D$7="Individual"),ROUND(SUM(IF($AJ$18="",0,$AJ$18*'Goals Transposed'!$AC26),IF($AJ$19="",0,$AJ$19*'Goals Transposed'!$AD26),IF($AJ$20="",0,$AJ$20*'Goals Transposed'!$AE26),IF($AJ$21="",0,$AJ$21*'Goals Transposed'!$AF26),IF($AJ$22="",0,$AJ$22*'Goals Transposed'!$AG26),IF($AJ$23="",0,$AJ$23*'Goals Transposed'!$AH26),IF($AJ$24="",0,$AJ$24*'Goals Transposed'!$AI26),IF($AJ$25="",0,$AJ$25*'Goals Transposed'!$AJ26),IF($AJ$26="",0,$AJ$26*'Goals Transposed'!$AK26),IF($AJ$27="",0,$AJ$27*'Goals Transposed'!$AL26),IF($AJ$28="",0,$AJ$28*'Goals Transposed'!$AM26),IF($AJ$29="",0,$AJ$29*'Goals Transposed'!$AN26)),0),"")))</f>
        <v/>
      </c>
      <c r="M374" s="549" t="str">
        <f>IF($D$5="Program Budget",ROUND('Goals Transposed'!$AO26*$AJ$9,0),IF(AND($D$5="Staff Salary",$D$7="Total"),ROUND(SUM('Goals Transposed'!$AO26:$AZ26)*$AJ$30,0),IF(AND($D$5="Staff Salary",$D$7="Individual"),ROUND(SUM(IF($AJ$18="",0,$AJ$18*'Goals Transposed'!$AO26),IF($AJ$19="",0,$AJ$19*'Goals Transposed'!$AP26),IF($AJ$20="",0,$AJ$20*'Goals Transposed'!$AQ26),IF($AJ$21="",0,$AJ$21*'Goals Transposed'!$AR26),IF($AJ$22="",0,$AJ$22*'Goals Transposed'!$AS26),IF($AJ$23="",0,$AJ$23*'Goals Transposed'!$AT26),IF($AJ$24="",0,$AJ$24*'Goals Transposed'!$AU26),IF($AJ$25="",0,$AJ$25*'Goals Transposed'!$AV26),IF($AJ$26="",0,$AJ$26*'Goals Transposed'!$AW26),IF($AJ$27="",0,$AJ$27*'Goals Transposed'!$AX26),IF($AJ$28="",0,$AJ$28*'Goals Transposed'!$AY26),IF($AJ$29="",0,$AJ$29*'Goals Transposed'!$AZ26)),0),"")))</f>
        <v/>
      </c>
      <c r="N374" s="551"/>
      <c r="CI374"/>
      <c r="CJ374"/>
      <c r="CK374"/>
      <c r="CL374"/>
      <c r="CM374"/>
    </row>
    <row r="375" spans="1:91" s="2" customFormat="1" hidden="1" outlineLevel="1" x14ac:dyDescent="0.35">
      <c r="A375" s="68"/>
      <c r="CI375"/>
      <c r="CJ375"/>
      <c r="CK375"/>
      <c r="CL375"/>
      <c r="CM375"/>
    </row>
    <row r="376" spans="1:91" s="2" customFormat="1" ht="29.5" hidden="1" customHeight="1" outlineLevel="1" x14ac:dyDescent="0.35">
      <c r="A376" s="68"/>
      <c r="B376" s="233" t="s">
        <v>208</v>
      </c>
      <c r="C376" s="552" t="str">
        <f>Goals!AB3</f>
        <v>Select Strategic Area</v>
      </c>
      <c r="D376" s="553"/>
      <c r="E376" s="553"/>
      <c r="F376" s="553"/>
      <c r="G376" s="553"/>
      <c r="H376" s="553"/>
      <c r="I376" s="234"/>
      <c r="J376" s="234"/>
      <c r="K376" s="234"/>
      <c r="L376" s="234"/>
      <c r="M376" s="234"/>
      <c r="N376" s="235"/>
      <c r="CI376"/>
      <c r="CJ376"/>
      <c r="CK376"/>
      <c r="CL376"/>
      <c r="CM376"/>
    </row>
    <row r="377" spans="1:91" s="2" customFormat="1" ht="29.5" hidden="1" customHeight="1" outlineLevel="1" x14ac:dyDescent="0.35">
      <c r="A377" s="68"/>
      <c r="B377" s="236"/>
      <c r="C377" s="237"/>
      <c r="D377" s="238"/>
      <c r="E377" s="238"/>
      <c r="F377" s="238"/>
      <c r="G377" s="238"/>
      <c r="H377" s="239"/>
      <c r="I377" s="554" t="s">
        <v>2</v>
      </c>
      <c r="J377" s="554"/>
      <c r="K377" s="240" t="s">
        <v>3</v>
      </c>
      <c r="L377" s="240" t="s">
        <v>4</v>
      </c>
      <c r="M377" s="554" t="s">
        <v>5</v>
      </c>
      <c r="N377" s="555"/>
      <c r="CI377"/>
      <c r="CJ377"/>
      <c r="CK377"/>
      <c r="CL377"/>
      <c r="CM377"/>
    </row>
    <row r="378" spans="1:91" s="2" customFormat="1" ht="29.5" hidden="1" customHeight="1" outlineLevel="1" x14ac:dyDescent="0.35">
      <c r="A378" s="68"/>
      <c r="B378" s="241" t="s">
        <v>199</v>
      </c>
      <c r="C378" s="556" t="str">
        <f>IF(ISBLANK(Goals!AB4),"",Goals!AB4)</f>
        <v/>
      </c>
      <c r="D378" s="557"/>
      <c r="E378" s="557"/>
      <c r="F378" s="557"/>
      <c r="G378" s="557"/>
      <c r="H378" s="557"/>
      <c r="I378" s="558"/>
      <c r="J378" s="558"/>
      <c r="K378" s="242"/>
      <c r="L378" s="242"/>
      <c r="M378" s="558"/>
      <c r="N378" s="559"/>
      <c r="CI378"/>
      <c r="CJ378"/>
      <c r="CK378"/>
      <c r="CL378"/>
      <c r="CM378"/>
    </row>
    <row r="379" spans="1:91" s="2" customFormat="1" ht="29.5" hidden="1" customHeight="1" outlineLevel="1" x14ac:dyDescent="0.35">
      <c r="A379" s="68"/>
      <c r="B379" s="243" t="s">
        <v>200</v>
      </c>
      <c r="C379" s="546" t="str">
        <f>IF(ISBLANK(Goals!AA6),"",Goals!AA6)</f>
        <v/>
      </c>
      <c r="D379" s="547"/>
      <c r="E379" s="547"/>
      <c r="F379" s="547"/>
      <c r="G379" s="547"/>
      <c r="H379" s="548"/>
      <c r="I379" s="549" t="str">
        <f>IF($D$5="Program Budget",ROUND('Goals Transposed'!$E27*$AJ$9,0),IF(AND($D$5="Staff Salary",$D$7="Total"),ROUND(SUM('Goals Transposed'!$E27:$P27)*$AJ$30,0),IF(AND($D$5="Staff Salary",$D$7="Individual"),ROUND(SUM(IF($AJ$18="",0,$AJ$18*'Goals Transposed'!$E27),IF($AJ$19="",0,$AJ$19*'Goals Transposed'!$F27),IF($AJ$20="",0,$AJ$20*'Goals Transposed'!$G27),IF($AJ$21="",0,$AJ$21*'Goals Transposed'!$H27),IF($AJ$22="",0,$AJ$22*'Goals Transposed'!$I27),IF($AJ$23="",0,$AJ$23*'Goals Transposed'!$J27),IF($AJ$24="",0,$AJ$24*'Goals Transposed'!$K27),IF($AJ$25="",0,$AJ$25*'Goals Transposed'!$L27),IF($AJ$26="",0,$AJ$26*'Goals Transposed'!$M27),IF($AJ$27="",0,$AJ$27*'Goals Transposed'!$N27),IF($AJ$28="",0,$AJ$28*'Goals Transposed'!$O27),IF($AJ$29="",0,$AJ$29*'Goals Transposed'!$P27)),0),"")))</f>
        <v/>
      </c>
      <c r="J379" s="550"/>
      <c r="K379" s="244" t="str">
        <f>IF($D$5="Program Budget",ROUND('Goals Transposed'!$Q27*$AJ$9,0),IF(AND($D$5="Staff Salary",$D$7="Total"),ROUND(SUM('Goals Transposed'!$Q27:$AB27)*$AJ$30,0),IF(AND($D$5="Staff Salary",$D$7="Individual"),ROUND(SUM(IF($AJ$18="",0,$AJ$18*'Goals Transposed'!$Q27),IF($AJ$19="",0,$AJ$19*'Goals Transposed'!$R27),IF($AJ$20="",0,$AJ$20*'Goals Transposed'!$S27),IF($AJ$21="",0,$AJ$21*'Goals Transposed'!$T27),IF($AJ$22="",0,$AJ$22*'Goals Transposed'!$U27),IF($AJ$23="",0,$AJ$23*'Goals Transposed'!$V27),IF($AJ$24="",0,$AJ$24*'Goals Transposed'!$W27),IF($AJ$25="",0,$AJ$25*'Goals Transposed'!$X27),IF($AJ$26="",0,$AJ$26*'Goals Transposed'!$Y27),IF($AJ$27="",0,$AJ$27*'Goals Transposed'!$Z27),IF($AJ$28="",0,$AJ$28*'Goals Transposed'!$AA27),IF($AJ$29="",0,$AJ$29*'Goals Transposed'!$AB27)),0),"")))</f>
        <v/>
      </c>
      <c r="L379" s="244" t="str">
        <f>IF($D$5="Program Budget",ROUND('Goals Transposed'!$AC27*$AJ$9,0),IF(AND($D$5="Staff Salary",$D$7="Total"),ROUND(SUM('Goals Transposed'!$AC27:$AN27)*$AJ$30,0),IF(AND($D$5="Staff Salary",$D$7="Individual"),ROUND(SUM(IF($AJ$18="",0,$AJ$18*'Goals Transposed'!$AC27),IF($AJ$19="",0,$AJ$19*'Goals Transposed'!$AD27),IF($AJ$20="",0,$AJ$20*'Goals Transposed'!$AE27),IF($AJ$21="",0,$AJ$21*'Goals Transposed'!$AF27),IF($AJ$22="",0,$AJ$22*'Goals Transposed'!$AG27),IF($AJ$23="",0,$AJ$23*'Goals Transposed'!$AH27),IF($AJ$24="",0,$AJ$24*'Goals Transposed'!$AI27),IF($AJ$25="",0,$AJ$25*'Goals Transposed'!$AJ27),IF($AJ$26="",0,$AJ$26*'Goals Transposed'!$AK27),IF($AJ$27="",0,$AJ$27*'Goals Transposed'!$AL27),IF($AJ$28="",0,$AJ$28*'Goals Transposed'!$AM27),IF($AJ$29="",0,$AJ$29*'Goals Transposed'!$AN27)),0),"")))</f>
        <v/>
      </c>
      <c r="M379" s="549" t="str">
        <f>IF($D$5="Program Budget",ROUND('Goals Transposed'!$AO27*$AJ$9,0),IF(AND($D$5="Staff Salary",$D$7="Total"),ROUND(SUM('Goals Transposed'!$AO27:$AZ27)*$AJ$30,0),IF(AND($D$5="Staff Salary",$D$7="Individual"),ROUND(SUM(IF($AJ$18="",0,$AJ$18*'Goals Transposed'!$AO27),IF($AJ$19="",0,$AJ$19*'Goals Transposed'!$AP27),IF($AJ$20="",0,$AJ$20*'Goals Transposed'!$AQ27),IF($AJ$21="",0,$AJ$21*'Goals Transposed'!$AR27),IF($AJ$22="",0,$AJ$22*'Goals Transposed'!$AS27),IF($AJ$23="",0,$AJ$23*'Goals Transposed'!$AT27),IF($AJ$24="",0,$AJ$24*'Goals Transposed'!$AU27),IF($AJ$25="",0,$AJ$25*'Goals Transposed'!$AV27),IF($AJ$26="",0,$AJ$26*'Goals Transposed'!$AW27),IF($AJ$27="",0,$AJ$27*'Goals Transposed'!$AX27),IF($AJ$28="",0,$AJ$28*'Goals Transposed'!$AY27),IF($AJ$29="",0,$AJ$29*'Goals Transposed'!$AZ27)),0),"")))</f>
        <v/>
      </c>
      <c r="N379" s="551"/>
      <c r="CI379"/>
      <c r="CJ379"/>
      <c r="CK379"/>
      <c r="CL379"/>
      <c r="CM379"/>
    </row>
    <row r="380" spans="1:91" s="2" customFormat="1" ht="29.5" hidden="1" customHeight="1" outlineLevel="1" x14ac:dyDescent="0.35">
      <c r="A380" s="68"/>
      <c r="B380" s="243" t="s">
        <v>201</v>
      </c>
      <c r="C380" s="546" t="str">
        <f>IF(ISBLANK(Goals!AB6),"",Goals!AB6)</f>
        <v/>
      </c>
      <c r="D380" s="547"/>
      <c r="E380" s="547"/>
      <c r="F380" s="547"/>
      <c r="G380" s="547"/>
      <c r="H380" s="548"/>
      <c r="I380" s="549" t="str">
        <f>IF($D$5="Program Budget",ROUND('Goals Transposed'!$E28*$AJ$9,0),IF(AND($D$5="Staff Salary",$D$7="Total"),ROUND(SUM('Goals Transposed'!$E28:$P28)*$AJ$30,0),IF(AND($D$5="Staff Salary",$D$7="Individual"),ROUND(SUM(IF($AJ$18="",0,$AJ$18*'Goals Transposed'!$E28),IF($AJ$19="",0,$AJ$19*'Goals Transposed'!$F28),IF($AJ$20="",0,$AJ$20*'Goals Transposed'!$G28),IF($AJ$21="",0,$AJ$21*'Goals Transposed'!$H28),IF($AJ$22="",0,$AJ$22*'Goals Transposed'!$I28),IF($AJ$23="",0,$AJ$23*'Goals Transposed'!$J28),IF($AJ$24="",0,$AJ$24*'Goals Transposed'!$K28),IF($AJ$25="",0,$AJ$25*'Goals Transposed'!$L28),IF($AJ$26="",0,$AJ$26*'Goals Transposed'!$M28),IF($AJ$27="",0,$AJ$27*'Goals Transposed'!$N28),IF($AJ$28="",0,$AJ$28*'Goals Transposed'!$O28),IF($AJ$29="",0,$AJ$29*'Goals Transposed'!$P28)),0),"")))</f>
        <v/>
      </c>
      <c r="J380" s="550"/>
      <c r="K380" s="244" t="str">
        <f>IF($D$5="Program Budget",ROUND('Goals Transposed'!$Q28*$AJ$9,0),IF(AND($D$5="Staff Salary",$D$7="Total"),ROUND(SUM('Goals Transposed'!$Q28:$AB28)*$AJ$30,0),IF(AND($D$5="Staff Salary",$D$7="Individual"),ROUND(SUM(IF($AJ$18="",0,$AJ$18*'Goals Transposed'!$Q28),IF($AJ$19="",0,$AJ$19*'Goals Transposed'!$R28),IF($AJ$20="",0,$AJ$20*'Goals Transposed'!$S28),IF($AJ$21="",0,$AJ$21*'Goals Transposed'!$T28),IF($AJ$22="",0,$AJ$22*'Goals Transposed'!$U28),IF($AJ$23="",0,$AJ$23*'Goals Transposed'!$V28),IF($AJ$24="",0,$AJ$24*'Goals Transposed'!$W28),IF($AJ$25="",0,$AJ$25*'Goals Transposed'!$X28),IF($AJ$26="",0,$AJ$26*'Goals Transposed'!$Y28),IF($AJ$27="",0,$AJ$27*'Goals Transposed'!$Z28),IF($AJ$28="",0,$AJ$28*'Goals Transposed'!$AA28),IF($AJ$29="",0,$AJ$29*'Goals Transposed'!$AB28)),0),"")))</f>
        <v/>
      </c>
      <c r="L380" s="244" t="str">
        <f>IF($D$5="Program Budget",ROUND('Goals Transposed'!$AC28*$AJ$9,0),IF(AND($D$5="Staff Salary",$D$7="Total"),ROUND(SUM('Goals Transposed'!$AC28:$AN28)*$AJ$30,0),IF(AND($D$5="Staff Salary",$D$7="Individual"),ROUND(SUM(IF($AJ$18="",0,$AJ$18*'Goals Transposed'!$AC28),IF($AJ$19="",0,$AJ$19*'Goals Transposed'!$AD28),IF($AJ$20="",0,$AJ$20*'Goals Transposed'!$AE28),IF($AJ$21="",0,$AJ$21*'Goals Transposed'!$AF28),IF($AJ$22="",0,$AJ$22*'Goals Transposed'!$AG28),IF($AJ$23="",0,$AJ$23*'Goals Transposed'!$AH28),IF($AJ$24="",0,$AJ$24*'Goals Transposed'!$AI28),IF($AJ$25="",0,$AJ$25*'Goals Transposed'!$AJ28),IF($AJ$26="",0,$AJ$26*'Goals Transposed'!$AK28),IF($AJ$27="",0,$AJ$27*'Goals Transposed'!$AL28),IF($AJ$28="",0,$AJ$28*'Goals Transposed'!$AM28),IF($AJ$29="",0,$AJ$29*'Goals Transposed'!$AN28)),0),"")))</f>
        <v/>
      </c>
      <c r="M380" s="549" t="str">
        <f>IF($D$5="Program Budget",ROUND('Goals Transposed'!$AO28*$AJ$9,0),IF(AND($D$5="Staff Salary",$D$7="Total"),ROUND(SUM('Goals Transposed'!$AO28:$AZ28)*$AJ$30,0),IF(AND($D$5="Staff Salary",$D$7="Individual"),ROUND(SUM(IF($AJ$18="",0,$AJ$18*'Goals Transposed'!$AO28),IF($AJ$19="",0,$AJ$19*'Goals Transposed'!$AP28),IF($AJ$20="",0,$AJ$20*'Goals Transposed'!$AQ28),IF($AJ$21="",0,$AJ$21*'Goals Transposed'!$AR28),IF($AJ$22="",0,$AJ$22*'Goals Transposed'!$AS28),IF($AJ$23="",0,$AJ$23*'Goals Transposed'!$AT28),IF($AJ$24="",0,$AJ$24*'Goals Transposed'!$AU28),IF($AJ$25="",0,$AJ$25*'Goals Transposed'!$AV28),IF($AJ$26="",0,$AJ$26*'Goals Transposed'!$AW28),IF($AJ$27="",0,$AJ$27*'Goals Transposed'!$AX28),IF($AJ$28="",0,$AJ$28*'Goals Transposed'!$AY28),IF($AJ$29="",0,$AJ$29*'Goals Transposed'!$AZ28)),0),"")))</f>
        <v/>
      </c>
      <c r="N380" s="551"/>
      <c r="CI380"/>
      <c r="CJ380"/>
      <c r="CK380"/>
      <c r="CL380"/>
      <c r="CM380"/>
    </row>
    <row r="381" spans="1:91" s="2" customFormat="1" ht="29.5" hidden="1" customHeight="1" outlineLevel="1" x14ac:dyDescent="0.35">
      <c r="A381" s="68"/>
      <c r="B381" s="243" t="s">
        <v>202</v>
      </c>
      <c r="C381" s="546" t="str">
        <f>IF(ISBLANK(Goals!AC6),"",Goals!AC6)</f>
        <v/>
      </c>
      <c r="D381" s="547"/>
      <c r="E381" s="547"/>
      <c r="F381" s="547"/>
      <c r="G381" s="547"/>
      <c r="H381" s="548"/>
      <c r="I381" s="549" t="str">
        <f>IF($D$5="Program Budget",ROUND('Goals Transposed'!$E29*$AJ$9,0),IF(AND($D$5="Staff Salary",$D$7="Total"),ROUND(SUM('Goals Transposed'!$E29:$P29)*$AJ$30,0),IF(AND($D$5="Staff Salary",$D$7="Individual"),ROUND(SUM(IF($AJ$18="",0,$AJ$18*'Goals Transposed'!$E29),IF($AJ$19="",0,$AJ$19*'Goals Transposed'!$F29),IF($AJ$20="",0,$AJ$20*'Goals Transposed'!$G29),IF($AJ$21="",0,$AJ$21*'Goals Transposed'!$H29),IF($AJ$22="",0,$AJ$22*'Goals Transposed'!$I29),IF($AJ$23="",0,$AJ$23*'Goals Transposed'!$J29),IF($AJ$24="",0,$AJ$24*'Goals Transposed'!$K29),IF($AJ$25="",0,$AJ$25*'Goals Transposed'!$L29),IF($AJ$26="",0,$AJ$26*'Goals Transposed'!$M29),IF($AJ$27="",0,$AJ$27*'Goals Transposed'!$N29),IF($AJ$28="",0,$AJ$28*'Goals Transposed'!$O29),IF($AJ$29="",0,$AJ$29*'Goals Transposed'!$P29)),0),"")))</f>
        <v/>
      </c>
      <c r="J381" s="550"/>
      <c r="K381" s="244" t="str">
        <f>IF($D$5="Program Budget",ROUND('Goals Transposed'!$Q29*$AJ$9,0),IF(AND($D$5="Staff Salary",$D$7="Total"),ROUND(SUM('Goals Transposed'!$Q29:$AB29)*$AJ$30,0),IF(AND($D$5="Staff Salary",$D$7="Individual"),ROUND(SUM(IF($AJ$18="",0,$AJ$18*'Goals Transposed'!$Q29),IF($AJ$19="",0,$AJ$19*'Goals Transposed'!$R29),IF($AJ$20="",0,$AJ$20*'Goals Transposed'!$S29),IF($AJ$21="",0,$AJ$21*'Goals Transposed'!$T29),IF($AJ$22="",0,$AJ$22*'Goals Transposed'!$U29),IF($AJ$23="",0,$AJ$23*'Goals Transposed'!$V29),IF($AJ$24="",0,$AJ$24*'Goals Transposed'!$W29),IF($AJ$25="",0,$AJ$25*'Goals Transposed'!$X29),IF($AJ$26="",0,$AJ$26*'Goals Transposed'!$Y29),IF($AJ$27="",0,$AJ$27*'Goals Transposed'!$Z29),IF($AJ$28="",0,$AJ$28*'Goals Transposed'!$AA29),IF($AJ$29="",0,$AJ$29*'Goals Transposed'!$AB29)),0),"")))</f>
        <v/>
      </c>
      <c r="L381" s="244" t="str">
        <f>IF($D$5="Program Budget",ROUND('Goals Transposed'!$AC29*$AJ$9,0),IF(AND($D$5="Staff Salary",$D$7="Total"),ROUND(SUM('Goals Transposed'!$AC29:$AN29)*$AJ$30,0),IF(AND($D$5="Staff Salary",$D$7="Individual"),ROUND(SUM(IF($AJ$18="",0,$AJ$18*'Goals Transposed'!$AC29),IF($AJ$19="",0,$AJ$19*'Goals Transposed'!$AD29),IF($AJ$20="",0,$AJ$20*'Goals Transposed'!$AE29),IF($AJ$21="",0,$AJ$21*'Goals Transposed'!$AF29),IF($AJ$22="",0,$AJ$22*'Goals Transposed'!$AG29),IF($AJ$23="",0,$AJ$23*'Goals Transposed'!$AH29),IF($AJ$24="",0,$AJ$24*'Goals Transposed'!$AI29),IF($AJ$25="",0,$AJ$25*'Goals Transposed'!$AJ29),IF($AJ$26="",0,$AJ$26*'Goals Transposed'!$AK29),IF($AJ$27="",0,$AJ$27*'Goals Transposed'!$AL29),IF($AJ$28="",0,$AJ$28*'Goals Transposed'!$AM29),IF($AJ$29="",0,$AJ$29*'Goals Transposed'!$AN29)),0),"")))</f>
        <v/>
      </c>
      <c r="M381" s="549" t="str">
        <f>IF($D$5="Program Budget",ROUND('Goals Transposed'!$AO29*$AJ$9,0),IF(AND($D$5="Staff Salary",$D$7="Total"),ROUND(SUM('Goals Transposed'!$AO29:$AZ29)*$AJ$30,0),IF(AND($D$5="Staff Salary",$D$7="Individual"),ROUND(SUM(IF($AJ$18="",0,$AJ$18*'Goals Transposed'!$AO29),IF($AJ$19="",0,$AJ$19*'Goals Transposed'!$AP29),IF($AJ$20="",0,$AJ$20*'Goals Transposed'!$AQ29),IF($AJ$21="",0,$AJ$21*'Goals Transposed'!$AR29),IF($AJ$22="",0,$AJ$22*'Goals Transposed'!$AS29),IF($AJ$23="",0,$AJ$23*'Goals Transposed'!$AT29),IF($AJ$24="",0,$AJ$24*'Goals Transposed'!$AU29),IF($AJ$25="",0,$AJ$25*'Goals Transposed'!$AV29),IF($AJ$26="",0,$AJ$26*'Goals Transposed'!$AW29),IF($AJ$27="",0,$AJ$27*'Goals Transposed'!$AX29),IF($AJ$28="",0,$AJ$28*'Goals Transposed'!$AY29),IF($AJ$29="",0,$AJ$29*'Goals Transposed'!$AZ29)),0),"")))</f>
        <v/>
      </c>
      <c r="N381" s="551"/>
      <c r="CI381"/>
      <c r="CJ381"/>
      <c r="CK381"/>
      <c r="CL381"/>
      <c r="CM381"/>
    </row>
    <row r="382" spans="1:91" s="2" customFormat="1" ht="29.5" hidden="1" customHeight="1" outlineLevel="1" x14ac:dyDescent="0.35">
      <c r="A382" s="68"/>
      <c r="B382" s="243" t="s">
        <v>203</v>
      </c>
      <c r="C382" s="546" t="str">
        <f>IF(ISBLANK(Goals!AD6),"",Goals!AD6)</f>
        <v/>
      </c>
      <c r="D382" s="547"/>
      <c r="E382" s="547"/>
      <c r="F382" s="547"/>
      <c r="G382" s="547"/>
      <c r="H382" s="548"/>
      <c r="I382" s="549" t="str">
        <f>IF($D$5="Program Budget",ROUND('Goals Transposed'!$E30*$AJ$9,0),IF(AND($D$5="Staff Salary",$D$7="Total"),ROUND(SUM('Goals Transposed'!$E30:$P30)*$AJ$30,0),IF(AND($D$5="Staff Salary",$D$7="Individual"),ROUND(SUM(IF($AJ$18="",0,$AJ$18*'Goals Transposed'!$E30),IF($AJ$19="",0,$AJ$19*'Goals Transposed'!$F30),IF($AJ$20="",0,$AJ$20*'Goals Transposed'!$G30),IF($AJ$21="",0,$AJ$21*'Goals Transposed'!$H30),IF($AJ$22="",0,$AJ$22*'Goals Transposed'!$I30),IF($AJ$23="",0,$AJ$23*'Goals Transposed'!$J30),IF($AJ$24="",0,$AJ$24*'Goals Transposed'!$K30),IF($AJ$25="",0,$AJ$25*'Goals Transposed'!$L30),IF($AJ$26="",0,$AJ$26*'Goals Transposed'!$M30),IF($AJ$27="",0,$AJ$27*'Goals Transposed'!$N30),IF($AJ$28="",0,$AJ$28*'Goals Transposed'!$O30),IF($AJ$29="",0,$AJ$29*'Goals Transposed'!$P30)),0),"")))</f>
        <v/>
      </c>
      <c r="J382" s="550"/>
      <c r="K382" s="244" t="str">
        <f>IF($D$5="Program Budget",ROUND('Goals Transposed'!$Q30*$AJ$9,0),IF(AND($D$5="Staff Salary",$D$7="Total"),ROUND(SUM('Goals Transposed'!$Q30:$AB30)*$AJ$30,0),IF(AND($D$5="Staff Salary",$D$7="Individual"),ROUND(SUM(IF($AJ$18="",0,$AJ$18*'Goals Transposed'!$Q30),IF($AJ$19="",0,$AJ$19*'Goals Transposed'!$R30),IF($AJ$20="",0,$AJ$20*'Goals Transposed'!$S30),IF($AJ$21="",0,$AJ$21*'Goals Transposed'!$T30),IF($AJ$22="",0,$AJ$22*'Goals Transposed'!$U30),IF($AJ$23="",0,$AJ$23*'Goals Transposed'!$V30),IF($AJ$24="",0,$AJ$24*'Goals Transposed'!$W30),IF($AJ$25="",0,$AJ$25*'Goals Transposed'!$X30),IF($AJ$26="",0,$AJ$26*'Goals Transposed'!$Y30),IF($AJ$27="",0,$AJ$27*'Goals Transposed'!$Z30),IF($AJ$28="",0,$AJ$28*'Goals Transposed'!$AA30),IF($AJ$29="",0,$AJ$29*'Goals Transposed'!$AB30)),0),"")))</f>
        <v/>
      </c>
      <c r="L382" s="244" t="str">
        <f>IF($D$5="Program Budget",ROUND('Goals Transposed'!$AC30*$AJ$9,0),IF(AND($D$5="Staff Salary",$D$7="Total"),ROUND(SUM('Goals Transposed'!$AC30:$AN30)*$AJ$30,0),IF(AND($D$5="Staff Salary",$D$7="Individual"),ROUND(SUM(IF($AJ$18="",0,$AJ$18*'Goals Transposed'!$AC30),IF($AJ$19="",0,$AJ$19*'Goals Transposed'!$AD30),IF($AJ$20="",0,$AJ$20*'Goals Transposed'!$AE30),IF($AJ$21="",0,$AJ$21*'Goals Transposed'!$AF30),IF($AJ$22="",0,$AJ$22*'Goals Transposed'!$AG30),IF($AJ$23="",0,$AJ$23*'Goals Transposed'!$AH30),IF($AJ$24="",0,$AJ$24*'Goals Transposed'!$AI30),IF($AJ$25="",0,$AJ$25*'Goals Transposed'!$AJ30),IF($AJ$26="",0,$AJ$26*'Goals Transposed'!$AK30),IF($AJ$27="",0,$AJ$27*'Goals Transposed'!$AL30),IF($AJ$28="",0,$AJ$28*'Goals Transposed'!$AM30),IF($AJ$29="",0,$AJ$29*'Goals Transposed'!$AN30)),0),"")))</f>
        <v/>
      </c>
      <c r="M382" s="549" t="str">
        <f>IF($D$5="Program Budget",ROUND('Goals Transposed'!$AO30*$AJ$9,0),IF(AND($D$5="Staff Salary",$D$7="Total"),ROUND(SUM('Goals Transposed'!$AO30:$AZ30)*$AJ$30,0),IF(AND($D$5="Staff Salary",$D$7="Individual"),ROUND(SUM(IF($AJ$18="",0,$AJ$18*'Goals Transposed'!$AO30),IF($AJ$19="",0,$AJ$19*'Goals Transposed'!$AP30),IF($AJ$20="",0,$AJ$20*'Goals Transposed'!$AQ30),IF($AJ$21="",0,$AJ$21*'Goals Transposed'!$AR30),IF($AJ$22="",0,$AJ$22*'Goals Transposed'!$AS30),IF($AJ$23="",0,$AJ$23*'Goals Transposed'!$AT30),IF($AJ$24="",0,$AJ$24*'Goals Transposed'!$AU30),IF($AJ$25="",0,$AJ$25*'Goals Transposed'!$AV30),IF($AJ$26="",0,$AJ$26*'Goals Transposed'!$AW30),IF($AJ$27="",0,$AJ$27*'Goals Transposed'!$AX30),IF($AJ$28="",0,$AJ$28*'Goals Transposed'!$AY30),IF($AJ$29="",0,$AJ$29*'Goals Transposed'!$AZ30)),0),"")))</f>
        <v/>
      </c>
      <c r="N382" s="551"/>
      <c r="CI382"/>
      <c r="CJ382"/>
      <c r="CK382"/>
      <c r="CL382"/>
      <c r="CM382"/>
    </row>
    <row r="383" spans="1:91" s="2" customFormat="1" ht="29.5" hidden="1" customHeight="1" outlineLevel="1" x14ac:dyDescent="0.35">
      <c r="A383" s="68"/>
      <c r="B383" s="243" t="s">
        <v>204</v>
      </c>
      <c r="C383" s="546" t="str">
        <f>IF(ISBLANK(Goals!AE6),"",Goals!AE6)</f>
        <v/>
      </c>
      <c r="D383" s="547"/>
      <c r="E383" s="547"/>
      <c r="F383" s="547"/>
      <c r="G383" s="547"/>
      <c r="H383" s="548"/>
      <c r="I383" s="549" t="str">
        <f>IF($D$5="Program Budget",ROUND('Goals Transposed'!$E31*$AJ$9,0),IF(AND($D$5="Staff Salary",$D$7="Total"),ROUND(SUM('Goals Transposed'!$E31:$P31)*$AJ$30,0),IF(AND($D$5="Staff Salary",$D$7="Individual"),ROUND(SUM(IF($AJ$18="",0,$AJ$18*'Goals Transposed'!$E31),IF($AJ$19="",0,$AJ$19*'Goals Transposed'!$F31),IF($AJ$20="",0,$AJ$20*'Goals Transposed'!$G31),IF($AJ$21="",0,$AJ$21*'Goals Transposed'!$H31),IF($AJ$22="",0,$AJ$22*'Goals Transposed'!$I31),IF($AJ$23="",0,$AJ$23*'Goals Transposed'!$J31),IF($AJ$24="",0,$AJ$24*'Goals Transposed'!$K31),IF($AJ$25="",0,$AJ$25*'Goals Transposed'!$L31),IF($AJ$26="",0,$AJ$26*'Goals Transposed'!$M31),IF($AJ$27="",0,$AJ$27*'Goals Transposed'!$N31),IF($AJ$28="",0,$AJ$28*'Goals Transposed'!$O31),IF($AJ$29="",0,$AJ$29*'Goals Transposed'!$P31)),0),"")))</f>
        <v/>
      </c>
      <c r="J383" s="550"/>
      <c r="K383" s="244" t="str">
        <f>IF($D$5="Program Budget",ROUND('Goals Transposed'!$Q31*$AJ$9,0),IF(AND($D$5="Staff Salary",$D$7="Total"),ROUND(SUM('Goals Transposed'!$Q31:$AB31)*$AJ$30,0),IF(AND($D$5="Staff Salary",$D$7="Individual"),ROUND(SUM(IF($AJ$18="",0,$AJ$18*'Goals Transposed'!$Q31),IF($AJ$19="",0,$AJ$19*'Goals Transposed'!$R31),IF($AJ$20="",0,$AJ$20*'Goals Transposed'!$S31),IF($AJ$21="",0,$AJ$21*'Goals Transposed'!$T31),IF($AJ$22="",0,$AJ$22*'Goals Transposed'!$U31),IF($AJ$23="",0,$AJ$23*'Goals Transposed'!$V31),IF($AJ$24="",0,$AJ$24*'Goals Transposed'!$W31),IF($AJ$25="",0,$AJ$25*'Goals Transposed'!$X31),IF($AJ$26="",0,$AJ$26*'Goals Transposed'!$Y31),IF($AJ$27="",0,$AJ$27*'Goals Transposed'!$Z31),IF($AJ$28="",0,$AJ$28*'Goals Transposed'!$AA31),IF($AJ$29="",0,$AJ$29*'Goals Transposed'!$AB31)),0),"")))</f>
        <v/>
      </c>
      <c r="L383" s="244" t="str">
        <f>IF($D$5="Program Budget",ROUND('Goals Transposed'!$AC31*$AJ$9,0),IF(AND($D$5="Staff Salary",$D$7="Total"),ROUND(SUM('Goals Transposed'!$AC31:$AN31)*$AJ$30,0),IF(AND($D$5="Staff Salary",$D$7="Individual"),ROUND(SUM(IF($AJ$18="",0,$AJ$18*'Goals Transposed'!$AC31),IF($AJ$19="",0,$AJ$19*'Goals Transposed'!$AD31),IF($AJ$20="",0,$AJ$20*'Goals Transposed'!$AE31),IF($AJ$21="",0,$AJ$21*'Goals Transposed'!$AF31),IF($AJ$22="",0,$AJ$22*'Goals Transposed'!$AG31),IF($AJ$23="",0,$AJ$23*'Goals Transposed'!$AH31),IF($AJ$24="",0,$AJ$24*'Goals Transposed'!$AI31),IF($AJ$25="",0,$AJ$25*'Goals Transposed'!$AJ31),IF($AJ$26="",0,$AJ$26*'Goals Transposed'!$AK31),IF($AJ$27="",0,$AJ$27*'Goals Transposed'!$AL31),IF($AJ$28="",0,$AJ$28*'Goals Transposed'!$AM31),IF($AJ$29="",0,$AJ$29*'Goals Transposed'!$AN31)),0),"")))</f>
        <v/>
      </c>
      <c r="M383" s="549" t="str">
        <f>IF($D$5="Program Budget",ROUND('Goals Transposed'!$AO31*$AJ$9,0),IF(AND($D$5="Staff Salary",$D$7="Total"),ROUND(SUM('Goals Transposed'!$AO31:$AZ31)*$AJ$30,0),IF(AND($D$5="Staff Salary",$D$7="Individual"),ROUND(SUM(IF($AJ$18="",0,$AJ$18*'Goals Transposed'!$AO31),IF($AJ$19="",0,$AJ$19*'Goals Transposed'!$AP31),IF($AJ$20="",0,$AJ$20*'Goals Transposed'!$AQ31),IF($AJ$21="",0,$AJ$21*'Goals Transposed'!$AR31),IF($AJ$22="",0,$AJ$22*'Goals Transposed'!$AS31),IF($AJ$23="",0,$AJ$23*'Goals Transposed'!$AT31),IF($AJ$24="",0,$AJ$24*'Goals Transposed'!$AU31),IF($AJ$25="",0,$AJ$25*'Goals Transposed'!$AV31),IF($AJ$26="",0,$AJ$26*'Goals Transposed'!$AW31),IF($AJ$27="",0,$AJ$27*'Goals Transposed'!$AX31),IF($AJ$28="",0,$AJ$28*'Goals Transposed'!$AY31),IF($AJ$29="",0,$AJ$29*'Goals Transposed'!$AZ31)),0),"")))</f>
        <v/>
      </c>
      <c r="N383" s="551"/>
      <c r="CI383"/>
      <c r="CJ383"/>
      <c r="CK383"/>
      <c r="CL383"/>
      <c r="CM383"/>
    </row>
    <row r="384" spans="1:91" s="2" customFormat="1" ht="29.5" hidden="1" customHeight="1" outlineLevel="1" x14ac:dyDescent="0.35">
      <c r="A384" s="68"/>
      <c r="B384" s="243" t="s">
        <v>205</v>
      </c>
      <c r="C384" s="546" t="str">
        <f>IF(ISBLANK(Goals!AF6),"",Goals!AF6)</f>
        <v/>
      </c>
      <c r="D384" s="547"/>
      <c r="E384" s="547"/>
      <c r="F384" s="547"/>
      <c r="G384" s="547"/>
      <c r="H384" s="548"/>
      <c r="I384" s="549" t="str">
        <f>IF($D$5="Program Budget",ROUND('Goals Transposed'!$E32*$AJ$9,0),IF(AND($D$5="Staff Salary",$D$7="Total"),ROUND(SUM('Goals Transposed'!$E32:$P32)*$AJ$30,0),IF(AND($D$5="Staff Salary",$D$7="Individual"),ROUND(SUM(IF($AJ$18="",0,$AJ$18*'Goals Transposed'!$E32),IF($AJ$19="",0,$AJ$19*'Goals Transposed'!$F32),IF($AJ$20="",0,$AJ$20*'Goals Transposed'!$G32),IF($AJ$21="",0,$AJ$21*'Goals Transposed'!$H32),IF($AJ$22="",0,$AJ$22*'Goals Transposed'!$I32),IF($AJ$23="",0,$AJ$23*'Goals Transposed'!$J32),IF($AJ$24="",0,$AJ$24*'Goals Transposed'!$K32),IF($AJ$25="",0,$AJ$25*'Goals Transposed'!$L32),IF($AJ$26="",0,$AJ$26*'Goals Transposed'!$M32),IF($AJ$27="",0,$AJ$27*'Goals Transposed'!$N32),IF($AJ$28="",0,$AJ$28*'Goals Transposed'!$O32),IF($AJ$29="",0,$AJ$29*'Goals Transposed'!$P32)),0),"")))</f>
        <v/>
      </c>
      <c r="J384" s="550"/>
      <c r="K384" s="244" t="str">
        <f>IF($D$5="Program Budget",ROUND('Goals Transposed'!$Q32*$AJ$9,0),IF(AND($D$5="Staff Salary",$D$7="Total"),ROUND(SUM('Goals Transposed'!$Q32:$AB32)*$AJ$30,0),IF(AND($D$5="Staff Salary",$D$7="Individual"),ROUND(SUM(IF($AJ$18="",0,$AJ$18*'Goals Transposed'!$Q32),IF($AJ$19="",0,$AJ$19*'Goals Transposed'!$R32),IF($AJ$20="",0,$AJ$20*'Goals Transposed'!$S32),IF($AJ$21="",0,$AJ$21*'Goals Transposed'!$T32),IF($AJ$22="",0,$AJ$22*'Goals Transposed'!$U32),IF($AJ$23="",0,$AJ$23*'Goals Transposed'!$V32),IF($AJ$24="",0,$AJ$24*'Goals Transposed'!$W32),IF($AJ$25="",0,$AJ$25*'Goals Transposed'!$X32),IF($AJ$26="",0,$AJ$26*'Goals Transposed'!$Y32),IF($AJ$27="",0,$AJ$27*'Goals Transposed'!$Z32),IF($AJ$28="",0,$AJ$28*'Goals Transposed'!$AA32),IF($AJ$29="",0,$AJ$29*'Goals Transposed'!$AB32)),0),"")))</f>
        <v/>
      </c>
      <c r="L384" s="244" t="str">
        <f>IF($D$5="Program Budget",ROUND('Goals Transposed'!$AC32*$AJ$9,0),IF(AND($D$5="Staff Salary",$D$7="Total"),ROUND(SUM('Goals Transposed'!$AC32:$AN32)*$AJ$30,0),IF(AND($D$5="Staff Salary",$D$7="Individual"),ROUND(SUM(IF($AJ$18="",0,$AJ$18*'Goals Transposed'!$AC32),IF($AJ$19="",0,$AJ$19*'Goals Transposed'!$AD32),IF($AJ$20="",0,$AJ$20*'Goals Transposed'!$AE32),IF($AJ$21="",0,$AJ$21*'Goals Transposed'!$AF32),IF($AJ$22="",0,$AJ$22*'Goals Transposed'!$AG32),IF($AJ$23="",0,$AJ$23*'Goals Transposed'!$AH32),IF($AJ$24="",0,$AJ$24*'Goals Transposed'!$AI32),IF($AJ$25="",0,$AJ$25*'Goals Transposed'!$AJ32),IF($AJ$26="",0,$AJ$26*'Goals Transposed'!$AK32),IF($AJ$27="",0,$AJ$27*'Goals Transposed'!$AL32),IF($AJ$28="",0,$AJ$28*'Goals Transposed'!$AM32),IF($AJ$29="",0,$AJ$29*'Goals Transposed'!$AN32)),0),"")))</f>
        <v/>
      </c>
      <c r="M384" s="549" t="str">
        <f>IF($D$5="Program Budget",ROUND('Goals Transposed'!$AO32*$AJ$9,0),IF(AND($D$5="Staff Salary",$D$7="Total"),ROUND(SUM('Goals Transposed'!$AO32:$AZ32)*$AJ$30,0),IF(AND($D$5="Staff Salary",$D$7="Individual"),ROUND(SUM(IF($AJ$18="",0,$AJ$18*'Goals Transposed'!$AO32),IF($AJ$19="",0,$AJ$19*'Goals Transposed'!$AP32),IF($AJ$20="",0,$AJ$20*'Goals Transposed'!$AQ32),IF($AJ$21="",0,$AJ$21*'Goals Transposed'!$AR32),IF($AJ$22="",0,$AJ$22*'Goals Transposed'!$AS32),IF($AJ$23="",0,$AJ$23*'Goals Transposed'!$AT32),IF($AJ$24="",0,$AJ$24*'Goals Transposed'!$AU32),IF($AJ$25="",0,$AJ$25*'Goals Transposed'!$AV32),IF($AJ$26="",0,$AJ$26*'Goals Transposed'!$AW32),IF($AJ$27="",0,$AJ$27*'Goals Transposed'!$AX32),IF($AJ$28="",0,$AJ$28*'Goals Transposed'!$AY32),IF($AJ$29="",0,$AJ$29*'Goals Transposed'!$AZ32)),0),"")))</f>
        <v/>
      </c>
      <c r="N384" s="551"/>
      <c r="CI384"/>
      <c r="CJ384"/>
      <c r="CK384"/>
      <c r="CL384"/>
      <c r="CM384"/>
    </row>
    <row r="385" spans="1:91" s="2" customFormat="1" ht="29.5" hidden="1" customHeight="1" outlineLevel="1" x14ac:dyDescent="0.35">
      <c r="A385" s="68"/>
      <c r="B385" s="245" t="s">
        <v>206</v>
      </c>
      <c r="C385" s="556" t="str">
        <f>IF(ISBLANK(Goals!AH4),"",Goals!AH4)</f>
        <v/>
      </c>
      <c r="D385" s="557"/>
      <c r="E385" s="557"/>
      <c r="F385" s="557"/>
      <c r="G385" s="557"/>
      <c r="H385" s="557"/>
      <c r="I385" s="558"/>
      <c r="J385" s="558"/>
      <c r="K385" s="242"/>
      <c r="L385" s="242"/>
      <c r="M385" s="558"/>
      <c r="N385" s="559"/>
      <c r="CI385"/>
      <c r="CJ385"/>
      <c r="CK385"/>
      <c r="CL385"/>
      <c r="CM385"/>
    </row>
    <row r="386" spans="1:91" s="2" customFormat="1" ht="29.5" hidden="1" customHeight="1" outlineLevel="1" x14ac:dyDescent="0.35">
      <c r="A386" s="68"/>
      <c r="B386" s="243" t="s">
        <v>200</v>
      </c>
      <c r="C386" s="546" t="str">
        <f>IF(ISBLANK(Goals!AG6),"",Goals!AG6)</f>
        <v/>
      </c>
      <c r="D386" s="547"/>
      <c r="E386" s="547"/>
      <c r="F386" s="547"/>
      <c r="G386" s="547"/>
      <c r="H386" s="548"/>
      <c r="I386" s="549" t="str">
        <f>IF($D$5="Program Budget",ROUND('Goals Transposed'!$E33*$AJ$9,0),IF(AND($D$5="Staff Salary",$D$7="Total"),ROUND(SUM('Goals Transposed'!$E33:$P33)*$AJ$30,0),IF(AND($D$5="Staff Salary",$D$7="Individual"),ROUND(SUM(IF($AJ$18="",0,$AJ$18*'Goals Transposed'!$E33),IF($AJ$19="",0,$AJ$19*'Goals Transposed'!$F33),IF($AJ$20="",0,$AJ$20*'Goals Transposed'!$G33),IF($AJ$21="",0,$AJ$21*'Goals Transposed'!$H33),IF($AJ$22="",0,$AJ$22*'Goals Transposed'!$I33),IF($AJ$23="",0,$AJ$23*'Goals Transposed'!$J33),IF($AJ$24="",0,$AJ$24*'Goals Transposed'!$K33),IF($AJ$25="",0,$AJ$25*'Goals Transposed'!$L33),IF($AJ$26="",0,$AJ$26*'Goals Transposed'!$M33),IF($AJ$27="",0,$AJ$27*'Goals Transposed'!$N33),IF($AJ$28="",0,$AJ$28*'Goals Transposed'!$O33),IF($AJ$29="",0,$AJ$29*'Goals Transposed'!$P33)),0),"")))</f>
        <v/>
      </c>
      <c r="J386" s="550"/>
      <c r="K386" s="244" t="str">
        <f>IF($D$5="Program Budget",ROUND('Goals Transposed'!$Q33*$AJ$9,0),IF(AND($D$5="Staff Salary",$D$7="Total"),ROUND(SUM('Goals Transposed'!$Q33:$AB33)*$AJ$30,0),IF(AND($D$5="Staff Salary",$D$7="Individual"),ROUND(SUM(IF($AJ$18="",0,$AJ$18*'Goals Transposed'!$Q33),IF($AJ$19="",0,$AJ$19*'Goals Transposed'!$R33),IF($AJ$20="",0,$AJ$20*'Goals Transposed'!$S33),IF($AJ$21="",0,$AJ$21*'Goals Transposed'!$T33),IF($AJ$22="",0,$AJ$22*'Goals Transposed'!$U33),IF($AJ$23="",0,$AJ$23*'Goals Transposed'!$V33),IF($AJ$24="",0,$AJ$24*'Goals Transposed'!$W33),IF($AJ$25="",0,$AJ$25*'Goals Transposed'!$X33),IF($AJ$26="",0,$AJ$26*'Goals Transposed'!$Y33),IF($AJ$27="",0,$AJ$27*'Goals Transposed'!$Z33),IF($AJ$28="",0,$AJ$28*'Goals Transposed'!$AA33),IF($AJ$29="",0,$AJ$29*'Goals Transposed'!$AB33)),0),"")))</f>
        <v/>
      </c>
      <c r="L386" s="244" t="str">
        <f>IF($D$5="Program Budget",ROUND('Goals Transposed'!$AC33*$AJ$9,0),IF(AND($D$5="Staff Salary",$D$7="Total"),ROUND(SUM('Goals Transposed'!$AC33:$AN33)*$AJ$30,0),IF(AND($D$5="Staff Salary",$D$7="Individual"),ROUND(SUM(IF($AJ$18="",0,$AJ$18*'Goals Transposed'!$AC33),IF($AJ$19="",0,$AJ$19*'Goals Transposed'!$AD33),IF($AJ$20="",0,$AJ$20*'Goals Transposed'!$AE33),IF($AJ$21="",0,$AJ$21*'Goals Transposed'!$AF33),IF($AJ$22="",0,$AJ$22*'Goals Transposed'!$AG33),IF($AJ$23="",0,$AJ$23*'Goals Transposed'!$AH33),IF($AJ$24="",0,$AJ$24*'Goals Transposed'!$AI33),IF($AJ$25="",0,$AJ$25*'Goals Transposed'!$AJ33),IF($AJ$26="",0,$AJ$26*'Goals Transposed'!$AK33),IF($AJ$27="",0,$AJ$27*'Goals Transposed'!$AL33),IF($AJ$28="",0,$AJ$28*'Goals Transposed'!$AM33),IF($AJ$29="",0,$AJ$29*'Goals Transposed'!$AN33)),0),"")))</f>
        <v/>
      </c>
      <c r="M386" s="549" t="str">
        <f>IF($D$5="Program Budget",ROUND('Goals Transposed'!$AO33*$AJ$9,0),IF(AND($D$5="Staff Salary",$D$7="Total"),ROUND(SUM('Goals Transposed'!$AO33:$AZ33)*$AJ$30,0),IF(AND($D$5="Staff Salary",$D$7="Individual"),ROUND(SUM(IF($AJ$18="",0,$AJ$18*'Goals Transposed'!$AO33),IF($AJ$19="",0,$AJ$19*'Goals Transposed'!$AP33),IF($AJ$20="",0,$AJ$20*'Goals Transposed'!$AQ33),IF($AJ$21="",0,$AJ$21*'Goals Transposed'!$AR33),IF($AJ$22="",0,$AJ$22*'Goals Transposed'!$AS33),IF($AJ$23="",0,$AJ$23*'Goals Transposed'!$AT33),IF($AJ$24="",0,$AJ$24*'Goals Transposed'!$AU33),IF($AJ$25="",0,$AJ$25*'Goals Transposed'!$AV33),IF($AJ$26="",0,$AJ$26*'Goals Transposed'!$AW33),IF($AJ$27="",0,$AJ$27*'Goals Transposed'!$AX33),IF($AJ$28="",0,$AJ$28*'Goals Transposed'!$AY33),IF($AJ$29="",0,$AJ$29*'Goals Transposed'!$AZ33)),0),"")))</f>
        <v/>
      </c>
      <c r="N386" s="551"/>
      <c r="CI386"/>
      <c r="CJ386"/>
      <c r="CK386"/>
      <c r="CL386"/>
      <c r="CM386"/>
    </row>
    <row r="387" spans="1:91" s="2" customFormat="1" ht="29.5" hidden="1" customHeight="1" outlineLevel="1" x14ac:dyDescent="0.35">
      <c r="A387" s="68"/>
      <c r="B387" s="243" t="s">
        <v>201</v>
      </c>
      <c r="C387" s="546" t="str">
        <f>IF(ISBLANK(Goals!AH6),"",Goals!AH6)</f>
        <v/>
      </c>
      <c r="D387" s="547"/>
      <c r="E387" s="547"/>
      <c r="F387" s="547"/>
      <c r="G387" s="547"/>
      <c r="H387" s="548"/>
      <c r="I387" s="549" t="str">
        <f>IF($D$5="Program Budget",ROUND('Goals Transposed'!$E34*$AJ$9,0),IF(AND($D$5="Staff Salary",$D$7="Total"),ROUND(SUM('Goals Transposed'!$E34:$P34)*$AJ$30,0),IF(AND($D$5="Staff Salary",$D$7="Individual"),ROUND(SUM(IF($AJ$18="",0,$AJ$18*'Goals Transposed'!$E34),IF($AJ$19="",0,$AJ$19*'Goals Transposed'!$F34),IF($AJ$20="",0,$AJ$20*'Goals Transposed'!$G34),IF($AJ$21="",0,$AJ$21*'Goals Transposed'!$H34),IF($AJ$22="",0,$AJ$22*'Goals Transposed'!$I34),IF($AJ$23="",0,$AJ$23*'Goals Transposed'!$J34),IF($AJ$24="",0,$AJ$24*'Goals Transposed'!$K34),IF($AJ$25="",0,$AJ$25*'Goals Transposed'!$L34),IF($AJ$26="",0,$AJ$26*'Goals Transposed'!$M34),IF($AJ$27="",0,$AJ$27*'Goals Transposed'!$N34),IF($AJ$28="",0,$AJ$28*'Goals Transposed'!$O34),IF($AJ$29="",0,$AJ$29*'Goals Transposed'!$P34)),0),"")))</f>
        <v/>
      </c>
      <c r="J387" s="550"/>
      <c r="K387" s="244" t="str">
        <f>IF($D$5="Program Budget",ROUND('Goals Transposed'!$Q34*$AJ$9,0),IF(AND($D$5="Staff Salary",$D$7="Total"),ROUND(SUM('Goals Transposed'!$Q34:$AB34)*$AJ$30,0),IF(AND($D$5="Staff Salary",$D$7="Individual"),ROUND(SUM(IF($AJ$18="",0,$AJ$18*'Goals Transposed'!$Q34),IF($AJ$19="",0,$AJ$19*'Goals Transposed'!$R34),IF($AJ$20="",0,$AJ$20*'Goals Transposed'!$S34),IF($AJ$21="",0,$AJ$21*'Goals Transposed'!$T34),IF($AJ$22="",0,$AJ$22*'Goals Transposed'!$U34),IF($AJ$23="",0,$AJ$23*'Goals Transposed'!$V34),IF($AJ$24="",0,$AJ$24*'Goals Transposed'!$W34),IF($AJ$25="",0,$AJ$25*'Goals Transposed'!$X34),IF($AJ$26="",0,$AJ$26*'Goals Transposed'!$Y34),IF($AJ$27="",0,$AJ$27*'Goals Transposed'!$Z34),IF($AJ$28="",0,$AJ$28*'Goals Transposed'!$AA34),IF($AJ$29="",0,$AJ$29*'Goals Transposed'!$AB34)),0),"")))</f>
        <v/>
      </c>
      <c r="L387" s="244" t="str">
        <f>IF($D$5="Program Budget",ROUND('Goals Transposed'!$AC34*$AJ$9,0),IF(AND($D$5="Staff Salary",$D$7="Total"),ROUND(SUM('Goals Transposed'!$AC34:$AN34)*$AJ$30,0),IF(AND($D$5="Staff Salary",$D$7="Individual"),ROUND(SUM(IF($AJ$18="",0,$AJ$18*'Goals Transposed'!$AC34),IF($AJ$19="",0,$AJ$19*'Goals Transposed'!$AD34),IF($AJ$20="",0,$AJ$20*'Goals Transposed'!$AE34),IF($AJ$21="",0,$AJ$21*'Goals Transposed'!$AF34),IF($AJ$22="",0,$AJ$22*'Goals Transposed'!$AG34),IF($AJ$23="",0,$AJ$23*'Goals Transposed'!$AH34),IF($AJ$24="",0,$AJ$24*'Goals Transposed'!$AI34),IF($AJ$25="",0,$AJ$25*'Goals Transposed'!$AJ34),IF($AJ$26="",0,$AJ$26*'Goals Transposed'!$AK34),IF($AJ$27="",0,$AJ$27*'Goals Transposed'!$AL34),IF($AJ$28="",0,$AJ$28*'Goals Transposed'!$AM34),IF($AJ$29="",0,$AJ$29*'Goals Transposed'!$AN34)),0),"")))</f>
        <v/>
      </c>
      <c r="M387" s="549" t="str">
        <f>IF($D$5="Program Budget",ROUND('Goals Transposed'!$AO34*$AJ$9,0),IF(AND($D$5="Staff Salary",$D$7="Total"),ROUND(SUM('Goals Transposed'!$AO34:$AZ34)*$AJ$30,0),IF(AND($D$5="Staff Salary",$D$7="Individual"),ROUND(SUM(IF($AJ$18="",0,$AJ$18*'Goals Transposed'!$AO34),IF($AJ$19="",0,$AJ$19*'Goals Transposed'!$AP34),IF($AJ$20="",0,$AJ$20*'Goals Transposed'!$AQ34),IF($AJ$21="",0,$AJ$21*'Goals Transposed'!$AR34),IF($AJ$22="",0,$AJ$22*'Goals Transposed'!$AS34),IF($AJ$23="",0,$AJ$23*'Goals Transposed'!$AT34),IF($AJ$24="",0,$AJ$24*'Goals Transposed'!$AU34),IF($AJ$25="",0,$AJ$25*'Goals Transposed'!$AV34),IF($AJ$26="",0,$AJ$26*'Goals Transposed'!$AW34),IF($AJ$27="",0,$AJ$27*'Goals Transposed'!$AX34),IF($AJ$28="",0,$AJ$28*'Goals Transposed'!$AY34),IF($AJ$29="",0,$AJ$29*'Goals Transposed'!$AZ34)),0),"")))</f>
        <v/>
      </c>
      <c r="N387" s="551"/>
      <c r="CI387"/>
      <c r="CJ387"/>
      <c r="CK387"/>
      <c r="CL387"/>
      <c r="CM387"/>
    </row>
    <row r="388" spans="1:91" s="2" customFormat="1" ht="29.5" hidden="1" customHeight="1" outlineLevel="1" x14ac:dyDescent="0.35">
      <c r="A388" s="68"/>
      <c r="B388" s="243" t="s">
        <v>202</v>
      </c>
      <c r="C388" s="546" t="str">
        <f>IF(ISBLANK(Goals!AI6),"",Goals!AI6)</f>
        <v/>
      </c>
      <c r="D388" s="547"/>
      <c r="E388" s="547"/>
      <c r="F388" s="547"/>
      <c r="G388" s="547"/>
      <c r="H388" s="548"/>
      <c r="I388" s="549" t="str">
        <f>IF($D$5="Program Budget",ROUND('Goals Transposed'!$E35*$AJ$9,0),IF(AND($D$5="Staff Salary",$D$7="Total"),ROUND(SUM('Goals Transposed'!$E35:$P35)*$AJ$30,0),IF(AND($D$5="Staff Salary",$D$7="Individual"),ROUND(SUM(IF($AJ$18="",0,$AJ$18*'Goals Transposed'!$E35),IF($AJ$19="",0,$AJ$19*'Goals Transposed'!$F35),IF($AJ$20="",0,$AJ$20*'Goals Transposed'!$G35),IF($AJ$21="",0,$AJ$21*'Goals Transposed'!$H35),IF($AJ$22="",0,$AJ$22*'Goals Transposed'!$I35),IF($AJ$23="",0,$AJ$23*'Goals Transposed'!$J35),IF($AJ$24="",0,$AJ$24*'Goals Transposed'!$K35),IF($AJ$25="",0,$AJ$25*'Goals Transposed'!$L35),IF($AJ$26="",0,$AJ$26*'Goals Transposed'!$M35),IF($AJ$27="",0,$AJ$27*'Goals Transposed'!$N35),IF($AJ$28="",0,$AJ$28*'Goals Transposed'!$O35),IF($AJ$29="",0,$AJ$29*'Goals Transposed'!$P35)),0),"")))</f>
        <v/>
      </c>
      <c r="J388" s="550"/>
      <c r="K388" s="244" t="str">
        <f>IF($D$5="Program Budget",ROUND('Goals Transposed'!$Q35*$AJ$9,0),IF(AND($D$5="Staff Salary",$D$7="Total"),ROUND(SUM('Goals Transposed'!$Q35:$AB35)*$AJ$30,0),IF(AND($D$5="Staff Salary",$D$7="Individual"),ROUND(SUM(IF($AJ$18="",0,$AJ$18*'Goals Transposed'!$Q35),IF($AJ$19="",0,$AJ$19*'Goals Transposed'!$R35),IF($AJ$20="",0,$AJ$20*'Goals Transposed'!$S35),IF($AJ$21="",0,$AJ$21*'Goals Transposed'!$T35),IF($AJ$22="",0,$AJ$22*'Goals Transposed'!$U35),IF($AJ$23="",0,$AJ$23*'Goals Transposed'!$V35),IF($AJ$24="",0,$AJ$24*'Goals Transposed'!$W35),IF($AJ$25="",0,$AJ$25*'Goals Transposed'!$X35),IF($AJ$26="",0,$AJ$26*'Goals Transposed'!$Y35),IF($AJ$27="",0,$AJ$27*'Goals Transposed'!$Z35),IF($AJ$28="",0,$AJ$28*'Goals Transposed'!$AA35),IF($AJ$29="",0,$AJ$29*'Goals Transposed'!$AB35)),0),"")))</f>
        <v/>
      </c>
      <c r="L388" s="244" t="str">
        <f>IF($D$5="Program Budget",ROUND('Goals Transposed'!$AC35*$AJ$9,0),IF(AND($D$5="Staff Salary",$D$7="Total"),ROUND(SUM('Goals Transposed'!$AC35:$AN35)*$AJ$30,0),IF(AND($D$5="Staff Salary",$D$7="Individual"),ROUND(SUM(IF($AJ$18="",0,$AJ$18*'Goals Transposed'!$AC35),IF($AJ$19="",0,$AJ$19*'Goals Transposed'!$AD35),IF($AJ$20="",0,$AJ$20*'Goals Transposed'!$AE35),IF($AJ$21="",0,$AJ$21*'Goals Transposed'!$AF35),IF($AJ$22="",0,$AJ$22*'Goals Transposed'!$AG35),IF($AJ$23="",0,$AJ$23*'Goals Transposed'!$AH35),IF($AJ$24="",0,$AJ$24*'Goals Transposed'!$AI35),IF($AJ$25="",0,$AJ$25*'Goals Transposed'!$AJ35),IF($AJ$26="",0,$AJ$26*'Goals Transposed'!$AK35),IF($AJ$27="",0,$AJ$27*'Goals Transposed'!$AL35),IF($AJ$28="",0,$AJ$28*'Goals Transposed'!$AM35),IF($AJ$29="",0,$AJ$29*'Goals Transposed'!$AN35)),0),"")))</f>
        <v/>
      </c>
      <c r="M388" s="549" t="str">
        <f>IF($D$5="Program Budget",ROUND('Goals Transposed'!$AO35*$AJ$9,0),IF(AND($D$5="Staff Salary",$D$7="Total"),ROUND(SUM('Goals Transposed'!$AO35:$AZ35)*$AJ$30,0),IF(AND($D$5="Staff Salary",$D$7="Individual"),ROUND(SUM(IF($AJ$18="",0,$AJ$18*'Goals Transposed'!$AO35),IF($AJ$19="",0,$AJ$19*'Goals Transposed'!$AP35),IF($AJ$20="",0,$AJ$20*'Goals Transposed'!$AQ35),IF($AJ$21="",0,$AJ$21*'Goals Transposed'!$AR35),IF($AJ$22="",0,$AJ$22*'Goals Transposed'!$AS35),IF($AJ$23="",0,$AJ$23*'Goals Transposed'!$AT35),IF($AJ$24="",0,$AJ$24*'Goals Transposed'!$AU35),IF($AJ$25="",0,$AJ$25*'Goals Transposed'!$AV35),IF($AJ$26="",0,$AJ$26*'Goals Transposed'!$AW35),IF($AJ$27="",0,$AJ$27*'Goals Transposed'!$AX35),IF($AJ$28="",0,$AJ$28*'Goals Transposed'!$AY35),IF($AJ$29="",0,$AJ$29*'Goals Transposed'!$AZ35)),0),"")))</f>
        <v/>
      </c>
      <c r="N388" s="551"/>
      <c r="CI388"/>
      <c r="CJ388"/>
      <c r="CK388"/>
      <c r="CL388"/>
      <c r="CM388"/>
    </row>
    <row r="389" spans="1:91" s="2" customFormat="1" ht="29.5" hidden="1" customHeight="1" outlineLevel="1" x14ac:dyDescent="0.35">
      <c r="A389" s="68"/>
      <c r="B389" s="243" t="s">
        <v>203</v>
      </c>
      <c r="C389" s="546" t="str">
        <f>IF(ISBLANK(Goals!AJ6),"",Goals!AJ6)</f>
        <v/>
      </c>
      <c r="D389" s="547"/>
      <c r="E389" s="547"/>
      <c r="F389" s="547"/>
      <c r="G389" s="547"/>
      <c r="H389" s="548"/>
      <c r="I389" s="549" t="str">
        <f>IF($D$5="Program Budget",ROUND('Goals Transposed'!$E36*$AJ$9,0),IF(AND($D$5="Staff Salary",$D$7="Total"),ROUND(SUM('Goals Transposed'!$E36:$P36)*$AJ$30,0),IF(AND($D$5="Staff Salary",$D$7="Individual"),ROUND(SUM(IF($AJ$18="",0,$AJ$18*'Goals Transposed'!$E36),IF($AJ$19="",0,$AJ$19*'Goals Transposed'!$F36),IF($AJ$20="",0,$AJ$20*'Goals Transposed'!$G36),IF($AJ$21="",0,$AJ$21*'Goals Transposed'!$H36),IF($AJ$22="",0,$AJ$22*'Goals Transposed'!$I36),IF($AJ$23="",0,$AJ$23*'Goals Transposed'!$J36),IF($AJ$24="",0,$AJ$24*'Goals Transposed'!$K36),IF($AJ$25="",0,$AJ$25*'Goals Transposed'!$L36),IF($AJ$26="",0,$AJ$26*'Goals Transposed'!$M36),IF($AJ$27="",0,$AJ$27*'Goals Transposed'!$N36),IF($AJ$28="",0,$AJ$28*'Goals Transposed'!$O36),IF($AJ$29="",0,$AJ$29*'Goals Transposed'!$P36)),0),"")))</f>
        <v/>
      </c>
      <c r="J389" s="550"/>
      <c r="K389" s="244" t="str">
        <f>IF($D$5="Program Budget",ROUND('Goals Transposed'!$Q36*$AJ$9,0),IF(AND($D$5="Staff Salary",$D$7="Total"),ROUND(SUM('Goals Transposed'!$Q36:$AB36)*$AJ$30,0),IF(AND($D$5="Staff Salary",$D$7="Individual"),ROUND(SUM(IF($AJ$18="",0,$AJ$18*'Goals Transposed'!$Q36),IF($AJ$19="",0,$AJ$19*'Goals Transposed'!$R36),IF($AJ$20="",0,$AJ$20*'Goals Transposed'!$S36),IF($AJ$21="",0,$AJ$21*'Goals Transposed'!$T36),IF($AJ$22="",0,$AJ$22*'Goals Transposed'!$U36),IF($AJ$23="",0,$AJ$23*'Goals Transposed'!$V36),IF($AJ$24="",0,$AJ$24*'Goals Transposed'!$W36),IF($AJ$25="",0,$AJ$25*'Goals Transposed'!$X36),IF($AJ$26="",0,$AJ$26*'Goals Transposed'!$Y36),IF($AJ$27="",0,$AJ$27*'Goals Transposed'!$Z36),IF($AJ$28="",0,$AJ$28*'Goals Transposed'!$AA36),IF($AJ$29="",0,$AJ$29*'Goals Transposed'!$AB36)),0),"")))</f>
        <v/>
      </c>
      <c r="L389" s="244" t="str">
        <f>IF($D$5="Program Budget",ROUND('Goals Transposed'!$AC36*$AJ$9,0),IF(AND($D$5="Staff Salary",$D$7="Total"),ROUND(SUM('Goals Transposed'!$AC36:$AN36)*$AJ$30,0),IF(AND($D$5="Staff Salary",$D$7="Individual"),ROUND(SUM(IF($AJ$18="",0,$AJ$18*'Goals Transposed'!$AC36),IF($AJ$19="",0,$AJ$19*'Goals Transposed'!$AD36),IF($AJ$20="",0,$AJ$20*'Goals Transposed'!$AE36),IF($AJ$21="",0,$AJ$21*'Goals Transposed'!$AF36),IF($AJ$22="",0,$AJ$22*'Goals Transposed'!$AG36),IF($AJ$23="",0,$AJ$23*'Goals Transposed'!$AH36),IF($AJ$24="",0,$AJ$24*'Goals Transposed'!$AI36),IF($AJ$25="",0,$AJ$25*'Goals Transposed'!$AJ36),IF($AJ$26="",0,$AJ$26*'Goals Transposed'!$AK36),IF($AJ$27="",0,$AJ$27*'Goals Transposed'!$AL36),IF($AJ$28="",0,$AJ$28*'Goals Transposed'!$AM36),IF($AJ$29="",0,$AJ$29*'Goals Transposed'!$AN36)),0),"")))</f>
        <v/>
      </c>
      <c r="M389" s="549" t="str">
        <f>IF($D$5="Program Budget",ROUND('Goals Transposed'!$AO36*$AJ$9,0),IF(AND($D$5="Staff Salary",$D$7="Total"),ROUND(SUM('Goals Transposed'!$AO36:$AZ36)*$AJ$30,0),IF(AND($D$5="Staff Salary",$D$7="Individual"),ROUND(SUM(IF($AJ$18="",0,$AJ$18*'Goals Transposed'!$AO36),IF($AJ$19="",0,$AJ$19*'Goals Transposed'!$AP36),IF($AJ$20="",0,$AJ$20*'Goals Transposed'!$AQ36),IF($AJ$21="",0,$AJ$21*'Goals Transposed'!$AR36),IF($AJ$22="",0,$AJ$22*'Goals Transposed'!$AS36),IF($AJ$23="",0,$AJ$23*'Goals Transposed'!$AT36),IF($AJ$24="",0,$AJ$24*'Goals Transposed'!$AU36),IF($AJ$25="",0,$AJ$25*'Goals Transposed'!$AV36),IF($AJ$26="",0,$AJ$26*'Goals Transposed'!$AW36),IF($AJ$27="",0,$AJ$27*'Goals Transposed'!$AX36),IF($AJ$28="",0,$AJ$28*'Goals Transposed'!$AY36),IF($AJ$29="",0,$AJ$29*'Goals Transposed'!$AZ36)),0),"")))</f>
        <v/>
      </c>
      <c r="N389" s="551"/>
      <c r="CI389"/>
      <c r="CJ389"/>
      <c r="CK389"/>
      <c r="CL389"/>
      <c r="CM389"/>
    </row>
    <row r="390" spans="1:91" s="2" customFormat="1" ht="29.5" hidden="1" customHeight="1" outlineLevel="1" x14ac:dyDescent="0.35">
      <c r="A390" s="68"/>
      <c r="B390" s="243" t="s">
        <v>204</v>
      </c>
      <c r="C390" s="546" t="str">
        <f>IF(ISBLANK(Goals!AK6),"",Goals!AK6)</f>
        <v/>
      </c>
      <c r="D390" s="547"/>
      <c r="E390" s="547"/>
      <c r="F390" s="547"/>
      <c r="G390" s="547"/>
      <c r="H390" s="548"/>
      <c r="I390" s="549" t="str">
        <f>IF($D$5="Program Budget",ROUND('Goals Transposed'!$E37*$AJ$9,0),IF(AND($D$5="Staff Salary",$D$7="Total"),ROUND(SUM('Goals Transposed'!$E37:$P37)*$AJ$30,0),IF(AND($D$5="Staff Salary",$D$7="Individual"),ROUND(SUM(IF($AJ$18="",0,$AJ$18*'Goals Transposed'!$E37),IF($AJ$19="",0,$AJ$19*'Goals Transposed'!$F37),IF($AJ$20="",0,$AJ$20*'Goals Transposed'!$G37),IF($AJ$21="",0,$AJ$21*'Goals Transposed'!$H37),IF($AJ$22="",0,$AJ$22*'Goals Transposed'!$I37),IF($AJ$23="",0,$AJ$23*'Goals Transposed'!$J37),IF($AJ$24="",0,$AJ$24*'Goals Transposed'!$K37),IF($AJ$25="",0,$AJ$25*'Goals Transposed'!$L37),IF($AJ$26="",0,$AJ$26*'Goals Transposed'!$M37),IF($AJ$27="",0,$AJ$27*'Goals Transposed'!$N37),IF($AJ$28="",0,$AJ$28*'Goals Transposed'!$O37),IF($AJ$29="",0,$AJ$29*'Goals Transposed'!$P37)),0),"")))</f>
        <v/>
      </c>
      <c r="J390" s="550"/>
      <c r="K390" s="244" t="str">
        <f>IF($D$5="Program Budget",ROUND('Goals Transposed'!$Q37*$AJ$9,0),IF(AND($D$5="Staff Salary",$D$7="Total"),ROUND(SUM('Goals Transposed'!$Q37:$AB37)*$AJ$30,0),IF(AND($D$5="Staff Salary",$D$7="Individual"),ROUND(SUM(IF($AJ$18="",0,$AJ$18*'Goals Transposed'!$Q37),IF($AJ$19="",0,$AJ$19*'Goals Transposed'!$R37),IF($AJ$20="",0,$AJ$20*'Goals Transposed'!$S37),IF($AJ$21="",0,$AJ$21*'Goals Transposed'!$T37),IF($AJ$22="",0,$AJ$22*'Goals Transposed'!$U37),IF($AJ$23="",0,$AJ$23*'Goals Transposed'!$V37),IF($AJ$24="",0,$AJ$24*'Goals Transposed'!$W37),IF($AJ$25="",0,$AJ$25*'Goals Transposed'!$X37),IF($AJ$26="",0,$AJ$26*'Goals Transposed'!$Y37),IF($AJ$27="",0,$AJ$27*'Goals Transposed'!$Z37),IF($AJ$28="",0,$AJ$28*'Goals Transposed'!$AA37),IF($AJ$29="",0,$AJ$29*'Goals Transposed'!$AB37)),0),"")))</f>
        <v/>
      </c>
      <c r="L390" s="244" t="str">
        <f>IF($D$5="Program Budget",ROUND('Goals Transposed'!$AC37*$AJ$9,0),IF(AND($D$5="Staff Salary",$D$7="Total"),ROUND(SUM('Goals Transposed'!$AC37:$AN37)*$AJ$30,0),IF(AND($D$5="Staff Salary",$D$7="Individual"),ROUND(SUM(IF($AJ$18="",0,$AJ$18*'Goals Transposed'!$AC37),IF($AJ$19="",0,$AJ$19*'Goals Transposed'!$AD37),IF($AJ$20="",0,$AJ$20*'Goals Transposed'!$AE37),IF($AJ$21="",0,$AJ$21*'Goals Transposed'!$AF37),IF($AJ$22="",0,$AJ$22*'Goals Transposed'!$AG37),IF($AJ$23="",0,$AJ$23*'Goals Transposed'!$AH37),IF($AJ$24="",0,$AJ$24*'Goals Transposed'!$AI37),IF($AJ$25="",0,$AJ$25*'Goals Transposed'!$AJ37),IF($AJ$26="",0,$AJ$26*'Goals Transposed'!$AK37),IF($AJ$27="",0,$AJ$27*'Goals Transposed'!$AL37),IF($AJ$28="",0,$AJ$28*'Goals Transposed'!$AM37),IF($AJ$29="",0,$AJ$29*'Goals Transposed'!$AN37)),0),"")))</f>
        <v/>
      </c>
      <c r="M390" s="549" t="str">
        <f>IF($D$5="Program Budget",ROUND('Goals Transposed'!$AO37*$AJ$9,0),IF(AND($D$5="Staff Salary",$D$7="Total"),ROUND(SUM('Goals Transposed'!$AO37:$AZ37)*$AJ$30,0),IF(AND($D$5="Staff Salary",$D$7="Individual"),ROUND(SUM(IF($AJ$18="",0,$AJ$18*'Goals Transposed'!$AO37),IF($AJ$19="",0,$AJ$19*'Goals Transposed'!$AP37),IF($AJ$20="",0,$AJ$20*'Goals Transposed'!$AQ37),IF($AJ$21="",0,$AJ$21*'Goals Transposed'!$AR37),IF($AJ$22="",0,$AJ$22*'Goals Transposed'!$AS37),IF($AJ$23="",0,$AJ$23*'Goals Transposed'!$AT37),IF($AJ$24="",0,$AJ$24*'Goals Transposed'!$AU37),IF($AJ$25="",0,$AJ$25*'Goals Transposed'!$AV37),IF($AJ$26="",0,$AJ$26*'Goals Transposed'!$AW37),IF($AJ$27="",0,$AJ$27*'Goals Transposed'!$AX37),IF($AJ$28="",0,$AJ$28*'Goals Transposed'!$AY37),IF($AJ$29="",0,$AJ$29*'Goals Transposed'!$AZ37)),0),"")))</f>
        <v/>
      </c>
      <c r="N390" s="551"/>
      <c r="CI390"/>
      <c r="CJ390"/>
      <c r="CK390"/>
      <c r="CL390"/>
      <c r="CM390"/>
    </row>
    <row r="391" spans="1:91" s="2" customFormat="1" ht="29.5" hidden="1" customHeight="1" outlineLevel="1" x14ac:dyDescent="0.35">
      <c r="A391" s="68"/>
      <c r="B391" s="246" t="s">
        <v>205</v>
      </c>
      <c r="C391" s="546" t="str">
        <f>IF(ISBLANK(Goals!AL6),"",Goals!AL6)</f>
        <v/>
      </c>
      <c r="D391" s="547"/>
      <c r="E391" s="547"/>
      <c r="F391" s="547"/>
      <c r="G391" s="547"/>
      <c r="H391" s="548"/>
      <c r="I391" s="549" t="str">
        <f>IF($D$5="Program Budget",ROUND('Goals Transposed'!$E38*$AJ$9,0),IF(AND($D$5="Staff Salary",$D$7="Total"),ROUND(SUM('Goals Transposed'!$E38:$P38)*$AJ$30,0),IF(AND($D$5="Staff Salary",$D$7="Individual"),ROUND(SUM(IF($AJ$18="",0,$AJ$18*'Goals Transposed'!$E38),IF($AJ$19="",0,$AJ$19*'Goals Transposed'!$F38),IF($AJ$20="",0,$AJ$20*'Goals Transposed'!$G38),IF($AJ$21="",0,$AJ$21*'Goals Transposed'!$H38),IF($AJ$22="",0,$AJ$22*'Goals Transposed'!$I38),IF($AJ$23="",0,$AJ$23*'Goals Transposed'!$J38),IF($AJ$24="",0,$AJ$24*'Goals Transposed'!$K38),IF($AJ$25="",0,$AJ$25*'Goals Transposed'!$L38),IF($AJ$26="",0,$AJ$26*'Goals Transposed'!$M38),IF($AJ$27="",0,$AJ$27*'Goals Transposed'!$N38),IF($AJ$28="",0,$AJ$28*'Goals Transposed'!$O38),IF($AJ$29="",0,$AJ$29*'Goals Transposed'!$P38)),0),"")))</f>
        <v/>
      </c>
      <c r="J391" s="550"/>
      <c r="K391" s="244" t="str">
        <f>IF($D$5="Program Budget",ROUND('Goals Transposed'!$Q38*$AJ$9,0),IF(AND($D$5="Staff Salary",$D$7="Total"),ROUND(SUM('Goals Transposed'!$Q38:$AB38)*$AJ$30,0),IF(AND($D$5="Staff Salary",$D$7="Individual"),ROUND(SUM(IF($AJ$18="",0,$AJ$18*'Goals Transposed'!$Q38),IF($AJ$19="",0,$AJ$19*'Goals Transposed'!$R38),IF($AJ$20="",0,$AJ$20*'Goals Transposed'!$S38),IF($AJ$21="",0,$AJ$21*'Goals Transposed'!$T38),IF($AJ$22="",0,$AJ$22*'Goals Transposed'!$U38),IF($AJ$23="",0,$AJ$23*'Goals Transposed'!$V38),IF($AJ$24="",0,$AJ$24*'Goals Transposed'!$W38),IF($AJ$25="",0,$AJ$25*'Goals Transposed'!$X38),IF($AJ$26="",0,$AJ$26*'Goals Transposed'!$Y38),IF($AJ$27="",0,$AJ$27*'Goals Transposed'!$Z38),IF($AJ$28="",0,$AJ$28*'Goals Transposed'!$AA38),IF($AJ$29="",0,$AJ$29*'Goals Transposed'!$AB38)),0),"")))</f>
        <v/>
      </c>
      <c r="L391" s="244" t="str">
        <f>IF($D$5="Program Budget",ROUND('Goals Transposed'!$AC38*$AJ$9,0),IF(AND($D$5="Staff Salary",$D$7="Total"),ROUND(SUM('Goals Transposed'!$AC38:$AN38)*$AJ$30,0),IF(AND($D$5="Staff Salary",$D$7="Individual"),ROUND(SUM(IF($AJ$18="",0,$AJ$18*'Goals Transposed'!$AC38),IF($AJ$19="",0,$AJ$19*'Goals Transposed'!$AD38),IF($AJ$20="",0,$AJ$20*'Goals Transposed'!$AE38),IF($AJ$21="",0,$AJ$21*'Goals Transposed'!$AF38),IF($AJ$22="",0,$AJ$22*'Goals Transposed'!$AG38),IF($AJ$23="",0,$AJ$23*'Goals Transposed'!$AH38),IF($AJ$24="",0,$AJ$24*'Goals Transposed'!$AI38),IF($AJ$25="",0,$AJ$25*'Goals Transposed'!$AJ38),IF($AJ$26="",0,$AJ$26*'Goals Transposed'!$AK38),IF($AJ$27="",0,$AJ$27*'Goals Transposed'!$AL38),IF($AJ$28="",0,$AJ$28*'Goals Transposed'!$AM38),IF($AJ$29="",0,$AJ$29*'Goals Transposed'!$AN38)),0),"")))</f>
        <v/>
      </c>
      <c r="M391" s="549" t="str">
        <f>IF($D$5="Program Budget",ROUND('Goals Transposed'!$AO38*$AJ$9,0),IF(AND($D$5="Staff Salary",$D$7="Total"),ROUND(SUM('Goals Transposed'!$AO38:$AZ38)*$AJ$30,0),IF(AND($D$5="Staff Salary",$D$7="Individual"),ROUND(SUM(IF($AJ$18="",0,$AJ$18*'Goals Transposed'!$AO38),IF($AJ$19="",0,$AJ$19*'Goals Transposed'!$AP38),IF($AJ$20="",0,$AJ$20*'Goals Transposed'!$AQ38),IF($AJ$21="",0,$AJ$21*'Goals Transposed'!$AR38),IF($AJ$22="",0,$AJ$22*'Goals Transposed'!$AS38),IF($AJ$23="",0,$AJ$23*'Goals Transposed'!$AT38),IF($AJ$24="",0,$AJ$24*'Goals Transposed'!$AU38),IF($AJ$25="",0,$AJ$25*'Goals Transposed'!$AV38),IF($AJ$26="",0,$AJ$26*'Goals Transposed'!$AW38),IF($AJ$27="",0,$AJ$27*'Goals Transposed'!$AX38),IF($AJ$28="",0,$AJ$28*'Goals Transposed'!$AY38),IF($AJ$29="",0,$AJ$29*'Goals Transposed'!$AZ38)),0),"")))</f>
        <v/>
      </c>
      <c r="N391" s="551"/>
      <c r="CI391"/>
      <c r="CJ391"/>
      <c r="CK391"/>
      <c r="CL391"/>
      <c r="CM391"/>
    </row>
    <row r="392" spans="1:91" s="2" customFormat="1" hidden="1" outlineLevel="1" x14ac:dyDescent="0.35">
      <c r="A392" s="68"/>
      <c r="CI392"/>
      <c r="CJ392"/>
      <c r="CK392"/>
      <c r="CL392"/>
      <c r="CM392"/>
    </row>
    <row r="393" spans="1:91" s="2" customFormat="1" ht="29.5" hidden="1" customHeight="1" outlineLevel="1" x14ac:dyDescent="0.35">
      <c r="A393" s="68"/>
      <c r="B393" s="233" t="s">
        <v>209</v>
      </c>
      <c r="C393" s="552" t="str">
        <f>Goals!AN3</f>
        <v>Select Strategic Area</v>
      </c>
      <c r="D393" s="553"/>
      <c r="E393" s="553"/>
      <c r="F393" s="553"/>
      <c r="G393" s="553"/>
      <c r="H393" s="553"/>
      <c r="I393" s="234"/>
      <c r="J393" s="234"/>
      <c r="K393" s="234"/>
      <c r="L393" s="234"/>
      <c r="M393" s="234"/>
      <c r="N393" s="235"/>
      <c r="CI393"/>
      <c r="CJ393"/>
      <c r="CK393"/>
      <c r="CL393"/>
      <c r="CM393"/>
    </row>
    <row r="394" spans="1:91" s="2" customFormat="1" ht="29.5" hidden="1" customHeight="1" outlineLevel="1" x14ac:dyDescent="0.35">
      <c r="A394" s="68"/>
      <c r="B394" s="236"/>
      <c r="C394" s="237"/>
      <c r="D394" s="238"/>
      <c r="E394" s="238"/>
      <c r="F394" s="238"/>
      <c r="G394" s="238"/>
      <c r="H394" s="239"/>
      <c r="I394" s="554" t="s">
        <v>2</v>
      </c>
      <c r="J394" s="554"/>
      <c r="K394" s="240" t="s">
        <v>3</v>
      </c>
      <c r="L394" s="240" t="s">
        <v>4</v>
      </c>
      <c r="M394" s="554" t="s">
        <v>5</v>
      </c>
      <c r="N394" s="555"/>
      <c r="CI394"/>
      <c r="CJ394"/>
      <c r="CK394"/>
      <c r="CL394"/>
      <c r="CM394"/>
    </row>
    <row r="395" spans="1:91" s="2" customFormat="1" ht="29.5" hidden="1" customHeight="1" outlineLevel="1" x14ac:dyDescent="0.35">
      <c r="A395" s="68"/>
      <c r="B395" s="241" t="s">
        <v>199</v>
      </c>
      <c r="C395" s="556" t="str">
        <f>IF(ISBLANK(Goals!AN4),"",Goals!AN4)</f>
        <v/>
      </c>
      <c r="D395" s="557"/>
      <c r="E395" s="557"/>
      <c r="F395" s="557"/>
      <c r="G395" s="557"/>
      <c r="H395" s="557"/>
      <c r="I395" s="558"/>
      <c r="J395" s="558"/>
      <c r="K395" s="242"/>
      <c r="L395" s="242"/>
      <c r="M395" s="558"/>
      <c r="N395" s="559"/>
      <c r="CI395"/>
      <c r="CJ395"/>
      <c r="CK395"/>
      <c r="CL395"/>
      <c r="CM395"/>
    </row>
    <row r="396" spans="1:91" s="2" customFormat="1" ht="29.5" hidden="1" customHeight="1" outlineLevel="1" x14ac:dyDescent="0.35">
      <c r="A396" s="68"/>
      <c r="B396" s="243" t="s">
        <v>200</v>
      </c>
      <c r="C396" s="546" t="str">
        <f>IF(ISBLANK(Goals!AM6),"",Goals!AM6)</f>
        <v/>
      </c>
      <c r="D396" s="547"/>
      <c r="E396" s="547"/>
      <c r="F396" s="547"/>
      <c r="G396" s="547"/>
      <c r="H396" s="548"/>
      <c r="I396" s="549" t="str">
        <f>IF($D$5="Program Budget",ROUND('Goals Transposed'!$E39*$AJ$9,0),IF(AND($D$5="Staff Salary",$D$7="Total"),ROUND(SUM('Goals Transposed'!$E39:$P39)*$AJ$30,0),IF(AND($D$5="Staff Salary",$D$7="Individual"),ROUND(SUM(IF($AJ$18="",0,$AJ$18*'Goals Transposed'!$E39),IF($AJ$19="",0,$AJ$19*'Goals Transposed'!$F39),IF($AJ$20="",0,$AJ$20*'Goals Transposed'!$G39),IF($AJ$21="",0,$AJ$21*'Goals Transposed'!$H39),IF($AJ$22="",0,$AJ$22*'Goals Transposed'!$I39),IF($AJ$23="",0,$AJ$23*'Goals Transposed'!$J39),IF($AJ$24="",0,$AJ$24*'Goals Transposed'!$K39),IF($AJ$25="",0,$AJ$25*'Goals Transposed'!$L39),IF($AJ$26="",0,$AJ$26*'Goals Transposed'!$M39),IF($AJ$27="",0,$AJ$27*'Goals Transposed'!$N39),IF($AJ$28="",0,$AJ$28*'Goals Transposed'!$O39),IF($AJ$29="",0,$AJ$29*'Goals Transposed'!$P39)),0),"")))</f>
        <v/>
      </c>
      <c r="J396" s="550"/>
      <c r="K396" s="244" t="str">
        <f>IF($D$5="Program Budget",ROUND('Goals Transposed'!$Q39*$AJ$9,0),IF(AND($D$5="Staff Salary",$D$7="Total"),ROUND(SUM('Goals Transposed'!$Q39:$AB39)*$AJ$30,0),IF(AND($D$5="Staff Salary",$D$7="Individual"),ROUND(SUM(IF($AJ$18="",0,$AJ$18*'Goals Transposed'!$Q39),IF($AJ$19="",0,$AJ$19*'Goals Transposed'!$R39),IF($AJ$20="",0,$AJ$20*'Goals Transposed'!$S39),IF($AJ$21="",0,$AJ$21*'Goals Transposed'!$T39),IF($AJ$22="",0,$AJ$22*'Goals Transposed'!$U39),IF($AJ$23="",0,$AJ$23*'Goals Transposed'!$V39),IF($AJ$24="",0,$AJ$24*'Goals Transposed'!$W39),IF($AJ$25="",0,$AJ$25*'Goals Transposed'!$X39),IF($AJ$26="",0,$AJ$26*'Goals Transposed'!$Y39),IF($AJ$27="",0,$AJ$27*'Goals Transposed'!$Z39),IF($AJ$28="",0,$AJ$28*'Goals Transposed'!$AA39),IF($AJ$29="",0,$AJ$29*'Goals Transposed'!$AB39)),0),"")))</f>
        <v/>
      </c>
      <c r="L396" s="244" t="str">
        <f>IF($D$5="Program Budget",ROUND('Goals Transposed'!$AC39*$AJ$9,0),IF(AND($D$5="Staff Salary",$D$7="Total"),ROUND(SUM('Goals Transposed'!$AC39:$AN39)*$AJ$30,0),IF(AND($D$5="Staff Salary",$D$7="Individual"),ROUND(SUM(IF($AJ$18="",0,$AJ$18*'Goals Transposed'!$AC39),IF($AJ$19="",0,$AJ$19*'Goals Transposed'!$AD39),IF($AJ$20="",0,$AJ$20*'Goals Transposed'!$AE39),IF($AJ$21="",0,$AJ$21*'Goals Transposed'!$AF39),IF($AJ$22="",0,$AJ$22*'Goals Transposed'!$AG39),IF($AJ$23="",0,$AJ$23*'Goals Transposed'!$AH39),IF($AJ$24="",0,$AJ$24*'Goals Transposed'!$AI39),IF($AJ$25="",0,$AJ$25*'Goals Transposed'!$AJ39),IF($AJ$26="",0,$AJ$26*'Goals Transposed'!$AK39),IF($AJ$27="",0,$AJ$27*'Goals Transposed'!$AL39),IF($AJ$28="",0,$AJ$28*'Goals Transposed'!$AM39),IF($AJ$29="",0,$AJ$29*'Goals Transposed'!$AN39)),0),"")))</f>
        <v/>
      </c>
      <c r="M396" s="549" t="str">
        <f>IF($D$5="Program Budget",ROUND('Goals Transposed'!$AO39*$AJ$9,0),IF(AND($D$5="Staff Salary",$D$7="Total"),ROUND(SUM('Goals Transposed'!$AO39:$AZ39)*$AJ$30,0),IF(AND($D$5="Staff Salary",$D$7="Individual"),ROUND(SUM(IF($AJ$18="",0,$AJ$18*'Goals Transposed'!$AO39),IF($AJ$19="",0,$AJ$19*'Goals Transposed'!$AP39),IF($AJ$20="",0,$AJ$20*'Goals Transposed'!$AQ39),IF($AJ$21="",0,$AJ$21*'Goals Transposed'!$AR39),IF($AJ$22="",0,$AJ$22*'Goals Transposed'!$AS39),IF($AJ$23="",0,$AJ$23*'Goals Transposed'!$AT39),IF($AJ$24="",0,$AJ$24*'Goals Transposed'!$AU39),IF($AJ$25="",0,$AJ$25*'Goals Transposed'!$AV39),IF($AJ$26="",0,$AJ$26*'Goals Transposed'!$AW39),IF($AJ$27="",0,$AJ$27*'Goals Transposed'!$AX39),IF($AJ$28="",0,$AJ$28*'Goals Transposed'!$AY39),IF($AJ$29="",0,$AJ$29*'Goals Transposed'!$AZ39)),0),"")))</f>
        <v/>
      </c>
      <c r="N396" s="551"/>
      <c r="CI396"/>
      <c r="CJ396"/>
      <c r="CK396"/>
      <c r="CL396"/>
      <c r="CM396"/>
    </row>
    <row r="397" spans="1:91" s="2" customFormat="1" ht="29.5" hidden="1" customHeight="1" outlineLevel="1" x14ac:dyDescent="0.35">
      <c r="A397" s="68"/>
      <c r="B397" s="243" t="s">
        <v>201</v>
      </c>
      <c r="C397" s="546" t="str">
        <f>IF(ISBLANK(Goals!AN6),"",Goals!AN6)</f>
        <v/>
      </c>
      <c r="D397" s="547"/>
      <c r="E397" s="547"/>
      <c r="F397" s="547"/>
      <c r="G397" s="547"/>
      <c r="H397" s="548"/>
      <c r="I397" s="549" t="str">
        <f>IF($D$5="Program Budget",ROUND('Goals Transposed'!$E40*$AJ$9,0),IF(AND($D$5="Staff Salary",$D$7="Total"),ROUND(SUM('Goals Transposed'!$E40:$P40)*$AJ$30,0),IF(AND($D$5="Staff Salary",$D$7="Individual"),ROUND(SUM(IF($AJ$18="",0,$AJ$18*'Goals Transposed'!$E40),IF($AJ$19="",0,$AJ$19*'Goals Transposed'!$F40),IF($AJ$20="",0,$AJ$20*'Goals Transposed'!$G40),IF($AJ$21="",0,$AJ$21*'Goals Transposed'!$H40),IF($AJ$22="",0,$AJ$22*'Goals Transposed'!$I40),IF($AJ$23="",0,$AJ$23*'Goals Transposed'!$J40),IF($AJ$24="",0,$AJ$24*'Goals Transposed'!$K40),IF($AJ$25="",0,$AJ$25*'Goals Transposed'!$L40),IF($AJ$26="",0,$AJ$26*'Goals Transposed'!$M40),IF($AJ$27="",0,$AJ$27*'Goals Transposed'!$N40),IF($AJ$28="",0,$AJ$28*'Goals Transposed'!$O40),IF($AJ$29="",0,$AJ$29*'Goals Transposed'!$P40)),0),"")))</f>
        <v/>
      </c>
      <c r="J397" s="550"/>
      <c r="K397" s="244" t="str">
        <f>IF($D$5="Program Budget",ROUND('Goals Transposed'!$Q40*$AJ$9,0),IF(AND($D$5="Staff Salary",$D$7="Total"),ROUND(SUM('Goals Transposed'!$Q40:$AB40)*$AJ$30,0),IF(AND($D$5="Staff Salary",$D$7="Individual"),ROUND(SUM(IF($AJ$18="",0,$AJ$18*'Goals Transposed'!$Q40),IF($AJ$19="",0,$AJ$19*'Goals Transposed'!$R40),IF($AJ$20="",0,$AJ$20*'Goals Transposed'!$S40),IF($AJ$21="",0,$AJ$21*'Goals Transposed'!$T40),IF($AJ$22="",0,$AJ$22*'Goals Transposed'!$U40),IF($AJ$23="",0,$AJ$23*'Goals Transposed'!$V40),IF($AJ$24="",0,$AJ$24*'Goals Transposed'!$W40),IF($AJ$25="",0,$AJ$25*'Goals Transposed'!$X40),IF($AJ$26="",0,$AJ$26*'Goals Transposed'!$Y40),IF($AJ$27="",0,$AJ$27*'Goals Transposed'!$Z40),IF($AJ$28="",0,$AJ$28*'Goals Transposed'!$AA40),IF($AJ$29="",0,$AJ$29*'Goals Transposed'!$AB40)),0),"")))</f>
        <v/>
      </c>
      <c r="L397" s="244" t="str">
        <f>IF($D$5="Program Budget",ROUND('Goals Transposed'!$AC40*$AJ$9,0),IF(AND($D$5="Staff Salary",$D$7="Total"),ROUND(SUM('Goals Transposed'!$AC40:$AN40)*$AJ$30,0),IF(AND($D$5="Staff Salary",$D$7="Individual"),ROUND(SUM(IF($AJ$18="",0,$AJ$18*'Goals Transposed'!$AC40),IF($AJ$19="",0,$AJ$19*'Goals Transposed'!$AD40),IF($AJ$20="",0,$AJ$20*'Goals Transposed'!$AE40),IF($AJ$21="",0,$AJ$21*'Goals Transposed'!$AF40),IF($AJ$22="",0,$AJ$22*'Goals Transposed'!$AG40),IF($AJ$23="",0,$AJ$23*'Goals Transposed'!$AH40),IF($AJ$24="",0,$AJ$24*'Goals Transposed'!$AI40),IF($AJ$25="",0,$AJ$25*'Goals Transposed'!$AJ40),IF($AJ$26="",0,$AJ$26*'Goals Transposed'!$AK40),IF($AJ$27="",0,$AJ$27*'Goals Transposed'!$AL40),IF($AJ$28="",0,$AJ$28*'Goals Transposed'!$AM40),IF($AJ$29="",0,$AJ$29*'Goals Transposed'!$AN40)),0),"")))</f>
        <v/>
      </c>
      <c r="M397" s="549" t="str">
        <f>IF($D$5="Program Budget",ROUND('Goals Transposed'!$AO40*$AJ$9,0),IF(AND($D$5="Staff Salary",$D$7="Total"),ROUND(SUM('Goals Transposed'!$AO40:$AZ40)*$AJ$30,0),IF(AND($D$5="Staff Salary",$D$7="Individual"),ROUND(SUM(IF($AJ$18="",0,$AJ$18*'Goals Transposed'!$AO40),IF($AJ$19="",0,$AJ$19*'Goals Transposed'!$AP40),IF($AJ$20="",0,$AJ$20*'Goals Transposed'!$AQ40),IF($AJ$21="",0,$AJ$21*'Goals Transposed'!$AR40),IF($AJ$22="",0,$AJ$22*'Goals Transposed'!$AS40),IF($AJ$23="",0,$AJ$23*'Goals Transposed'!$AT40),IF($AJ$24="",0,$AJ$24*'Goals Transposed'!$AU40),IF($AJ$25="",0,$AJ$25*'Goals Transposed'!$AV40),IF($AJ$26="",0,$AJ$26*'Goals Transposed'!$AW40),IF($AJ$27="",0,$AJ$27*'Goals Transposed'!$AX40),IF($AJ$28="",0,$AJ$28*'Goals Transposed'!$AY40),IF($AJ$29="",0,$AJ$29*'Goals Transposed'!$AZ40)),0),"")))</f>
        <v/>
      </c>
      <c r="N397" s="551"/>
      <c r="CI397"/>
      <c r="CJ397"/>
      <c r="CK397"/>
      <c r="CL397"/>
      <c r="CM397"/>
    </row>
    <row r="398" spans="1:91" s="2" customFormat="1" ht="29.5" hidden="1" customHeight="1" outlineLevel="1" x14ac:dyDescent="0.35">
      <c r="A398" s="68"/>
      <c r="B398" s="243" t="s">
        <v>202</v>
      </c>
      <c r="C398" s="546" t="str">
        <f>IF(ISBLANK(Goals!AO6),"",Goals!AO6)</f>
        <v/>
      </c>
      <c r="D398" s="547"/>
      <c r="E398" s="547"/>
      <c r="F398" s="547"/>
      <c r="G398" s="547"/>
      <c r="H398" s="548"/>
      <c r="I398" s="549" t="str">
        <f>IF($D$5="Program Budget",ROUND('Goals Transposed'!$E41*$AJ$9,0),IF(AND($D$5="Staff Salary",$D$7="Total"),ROUND(SUM('Goals Transposed'!$E41:$P41)*$AJ$30,0),IF(AND($D$5="Staff Salary",$D$7="Individual"),ROUND(SUM(IF($AJ$18="",0,$AJ$18*'Goals Transposed'!$E41),IF($AJ$19="",0,$AJ$19*'Goals Transposed'!$F41),IF($AJ$20="",0,$AJ$20*'Goals Transposed'!$G41),IF($AJ$21="",0,$AJ$21*'Goals Transposed'!$H41),IF($AJ$22="",0,$AJ$22*'Goals Transposed'!$I41),IF($AJ$23="",0,$AJ$23*'Goals Transposed'!$J41),IF($AJ$24="",0,$AJ$24*'Goals Transposed'!$K41),IF($AJ$25="",0,$AJ$25*'Goals Transposed'!$L41),IF($AJ$26="",0,$AJ$26*'Goals Transposed'!$M41),IF($AJ$27="",0,$AJ$27*'Goals Transposed'!$N41),IF($AJ$28="",0,$AJ$28*'Goals Transposed'!$O41),IF($AJ$29="",0,$AJ$29*'Goals Transposed'!$P41)),0),"")))</f>
        <v/>
      </c>
      <c r="J398" s="550"/>
      <c r="K398" s="244" t="str">
        <f>IF($D$5="Program Budget",ROUND('Goals Transposed'!$Q41*$AJ$9,0),IF(AND($D$5="Staff Salary",$D$7="Total"),ROUND(SUM('Goals Transposed'!$Q41:$AB41)*$AJ$30,0),IF(AND($D$5="Staff Salary",$D$7="Individual"),ROUND(SUM(IF($AJ$18="",0,$AJ$18*'Goals Transposed'!$Q41),IF($AJ$19="",0,$AJ$19*'Goals Transposed'!$R41),IF($AJ$20="",0,$AJ$20*'Goals Transposed'!$S41),IF($AJ$21="",0,$AJ$21*'Goals Transposed'!$T41),IF($AJ$22="",0,$AJ$22*'Goals Transposed'!$U41),IF($AJ$23="",0,$AJ$23*'Goals Transposed'!$V41),IF($AJ$24="",0,$AJ$24*'Goals Transposed'!$W41),IF($AJ$25="",0,$AJ$25*'Goals Transposed'!$X41),IF($AJ$26="",0,$AJ$26*'Goals Transposed'!$Y41),IF($AJ$27="",0,$AJ$27*'Goals Transposed'!$Z41),IF($AJ$28="",0,$AJ$28*'Goals Transposed'!$AA41),IF($AJ$29="",0,$AJ$29*'Goals Transposed'!$AB41)),0),"")))</f>
        <v/>
      </c>
      <c r="L398" s="244" t="str">
        <f>IF($D$5="Program Budget",ROUND('Goals Transposed'!$AC41*$AJ$9,0),IF(AND($D$5="Staff Salary",$D$7="Total"),ROUND(SUM('Goals Transposed'!$AC41:$AN41)*$AJ$30,0),IF(AND($D$5="Staff Salary",$D$7="Individual"),ROUND(SUM(IF($AJ$18="",0,$AJ$18*'Goals Transposed'!$AC41),IF($AJ$19="",0,$AJ$19*'Goals Transposed'!$AD41),IF($AJ$20="",0,$AJ$20*'Goals Transposed'!$AE41),IF($AJ$21="",0,$AJ$21*'Goals Transposed'!$AF41),IF($AJ$22="",0,$AJ$22*'Goals Transposed'!$AG41),IF($AJ$23="",0,$AJ$23*'Goals Transposed'!$AH41),IF($AJ$24="",0,$AJ$24*'Goals Transposed'!$AI41),IF($AJ$25="",0,$AJ$25*'Goals Transposed'!$AJ41),IF($AJ$26="",0,$AJ$26*'Goals Transposed'!$AK41),IF($AJ$27="",0,$AJ$27*'Goals Transposed'!$AL41),IF($AJ$28="",0,$AJ$28*'Goals Transposed'!$AM41),IF($AJ$29="",0,$AJ$29*'Goals Transposed'!$AN41)),0),"")))</f>
        <v/>
      </c>
      <c r="M398" s="549" t="str">
        <f>IF($D$5="Program Budget",ROUND('Goals Transposed'!$AO41*$AJ$9,0),IF(AND($D$5="Staff Salary",$D$7="Total"),ROUND(SUM('Goals Transposed'!$AO41:$AZ41)*$AJ$30,0),IF(AND($D$5="Staff Salary",$D$7="Individual"),ROUND(SUM(IF($AJ$18="",0,$AJ$18*'Goals Transposed'!$AO41),IF($AJ$19="",0,$AJ$19*'Goals Transposed'!$AP41),IF($AJ$20="",0,$AJ$20*'Goals Transposed'!$AQ41),IF($AJ$21="",0,$AJ$21*'Goals Transposed'!$AR41),IF($AJ$22="",0,$AJ$22*'Goals Transposed'!$AS41),IF($AJ$23="",0,$AJ$23*'Goals Transposed'!$AT41),IF($AJ$24="",0,$AJ$24*'Goals Transposed'!$AU41),IF($AJ$25="",0,$AJ$25*'Goals Transposed'!$AV41),IF($AJ$26="",0,$AJ$26*'Goals Transposed'!$AW41),IF($AJ$27="",0,$AJ$27*'Goals Transposed'!$AX41),IF($AJ$28="",0,$AJ$28*'Goals Transposed'!$AY41),IF($AJ$29="",0,$AJ$29*'Goals Transposed'!$AZ41)),0),"")))</f>
        <v/>
      </c>
      <c r="N398" s="551"/>
      <c r="CI398"/>
      <c r="CJ398"/>
      <c r="CK398"/>
      <c r="CL398"/>
      <c r="CM398"/>
    </row>
    <row r="399" spans="1:91" s="2" customFormat="1" ht="29.5" hidden="1" customHeight="1" outlineLevel="1" x14ac:dyDescent="0.35">
      <c r="A399" s="68"/>
      <c r="B399" s="243" t="s">
        <v>203</v>
      </c>
      <c r="C399" s="546" t="str">
        <f>IF(ISBLANK(Goals!AP6),"",Goals!AP6)</f>
        <v/>
      </c>
      <c r="D399" s="547"/>
      <c r="E399" s="547"/>
      <c r="F399" s="547"/>
      <c r="G399" s="547"/>
      <c r="H399" s="548"/>
      <c r="I399" s="549" t="str">
        <f>IF($D$5="Program Budget",ROUND('Goals Transposed'!$E42*$AJ$9,0),IF(AND($D$5="Staff Salary",$D$7="Total"),ROUND(SUM('Goals Transposed'!$E42:$P42)*$AJ$30,0),IF(AND($D$5="Staff Salary",$D$7="Individual"),ROUND(SUM(IF($AJ$18="",0,$AJ$18*'Goals Transposed'!$E42),IF($AJ$19="",0,$AJ$19*'Goals Transposed'!$F42),IF($AJ$20="",0,$AJ$20*'Goals Transposed'!$G42),IF($AJ$21="",0,$AJ$21*'Goals Transposed'!$H42),IF($AJ$22="",0,$AJ$22*'Goals Transposed'!$I42),IF($AJ$23="",0,$AJ$23*'Goals Transposed'!$J42),IF($AJ$24="",0,$AJ$24*'Goals Transposed'!$K42),IF($AJ$25="",0,$AJ$25*'Goals Transposed'!$L42),IF($AJ$26="",0,$AJ$26*'Goals Transposed'!$M42),IF($AJ$27="",0,$AJ$27*'Goals Transposed'!$N42),IF($AJ$28="",0,$AJ$28*'Goals Transposed'!$O42),IF($AJ$29="",0,$AJ$29*'Goals Transposed'!$P42)),0),"")))</f>
        <v/>
      </c>
      <c r="J399" s="550"/>
      <c r="K399" s="244" t="str">
        <f>IF($D$5="Program Budget",ROUND('Goals Transposed'!$Q42*$AJ$9,0),IF(AND($D$5="Staff Salary",$D$7="Total"),ROUND(SUM('Goals Transposed'!$Q42:$AB42)*$AJ$30,0),IF(AND($D$5="Staff Salary",$D$7="Individual"),ROUND(SUM(IF($AJ$18="",0,$AJ$18*'Goals Transposed'!$Q42),IF($AJ$19="",0,$AJ$19*'Goals Transposed'!$R42),IF($AJ$20="",0,$AJ$20*'Goals Transposed'!$S42),IF($AJ$21="",0,$AJ$21*'Goals Transposed'!$T42),IF($AJ$22="",0,$AJ$22*'Goals Transposed'!$U42),IF($AJ$23="",0,$AJ$23*'Goals Transposed'!$V42),IF($AJ$24="",0,$AJ$24*'Goals Transposed'!$W42),IF($AJ$25="",0,$AJ$25*'Goals Transposed'!$X42),IF($AJ$26="",0,$AJ$26*'Goals Transposed'!$Y42),IF($AJ$27="",0,$AJ$27*'Goals Transposed'!$Z42),IF($AJ$28="",0,$AJ$28*'Goals Transposed'!$AA42),IF($AJ$29="",0,$AJ$29*'Goals Transposed'!$AB42)),0),"")))</f>
        <v/>
      </c>
      <c r="L399" s="244" t="str">
        <f>IF($D$5="Program Budget",ROUND('Goals Transposed'!$AC42*$AJ$9,0),IF(AND($D$5="Staff Salary",$D$7="Total"),ROUND(SUM('Goals Transposed'!$AC42:$AN42)*$AJ$30,0),IF(AND($D$5="Staff Salary",$D$7="Individual"),ROUND(SUM(IF($AJ$18="",0,$AJ$18*'Goals Transposed'!$AC42),IF($AJ$19="",0,$AJ$19*'Goals Transposed'!$AD42),IF($AJ$20="",0,$AJ$20*'Goals Transposed'!$AE42),IF($AJ$21="",0,$AJ$21*'Goals Transposed'!$AF42),IF($AJ$22="",0,$AJ$22*'Goals Transposed'!$AG42),IF($AJ$23="",0,$AJ$23*'Goals Transposed'!$AH42),IF($AJ$24="",0,$AJ$24*'Goals Transposed'!$AI42),IF($AJ$25="",0,$AJ$25*'Goals Transposed'!$AJ42),IF($AJ$26="",0,$AJ$26*'Goals Transposed'!$AK42),IF($AJ$27="",0,$AJ$27*'Goals Transposed'!$AL42),IF($AJ$28="",0,$AJ$28*'Goals Transposed'!$AM42),IF($AJ$29="",0,$AJ$29*'Goals Transposed'!$AN42)),0),"")))</f>
        <v/>
      </c>
      <c r="M399" s="549" t="str">
        <f>IF($D$5="Program Budget",ROUND('Goals Transposed'!$AO42*$AJ$9,0),IF(AND($D$5="Staff Salary",$D$7="Total"),ROUND(SUM('Goals Transposed'!$AO42:$AZ42)*$AJ$30,0),IF(AND($D$5="Staff Salary",$D$7="Individual"),ROUND(SUM(IF($AJ$18="",0,$AJ$18*'Goals Transposed'!$AO42),IF($AJ$19="",0,$AJ$19*'Goals Transposed'!$AP42),IF($AJ$20="",0,$AJ$20*'Goals Transposed'!$AQ42),IF($AJ$21="",0,$AJ$21*'Goals Transposed'!$AR42),IF($AJ$22="",0,$AJ$22*'Goals Transposed'!$AS42),IF($AJ$23="",0,$AJ$23*'Goals Transposed'!$AT42),IF($AJ$24="",0,$AJ$24*'Goals Transposed'!$AU42),IF($AJ$25="",0,$AJ$25*'Goals Transposed'!$AV42),IF($AJ$26="",0,$AJ$26*'Goals Transposed'!$AW42),IF($AJ$27="",0,$AJ$27*'Goals Transposed'!$AX42),IF($AJ$28="",0,$AJ$28*'Goals Transposed'!$AY42),IF($AJ$29="",0,$AJ$29*'Goals Transposed'!$AZ42)),0),"")))</f>
        <v/>
      </c>
      <c r="N399" s="551"/>
      <c r="CI399"/>
      <c r="CJ399"/>
      <c r="CK399"/>
      <c r="CL399"/>
      <c r="CM399"/>
    </row>
    <row r="400" spans="1:91" s="2" customFormat="1" ht="29.5" hidden="1" customHeight="1" outlineLevel="1" x14ac:dyDescent="0.35">
      <c r="A400" s="68"/>
      <c r="B400" s="243" t="s">
        <v>204</v>
      </c>
      <c r="C400" s="546" t="str">
        <f>IF(ISBLANK(Goals!AQ6),"",Goals!AQ6)</f>
        <v/>
      </c>
      <c r="D400" s="547"/>
      <c r="E400" s="547"/>
      <c r="F400" s="547"/>
      <c r="G400" s="547"/>
      <c r="H400" s="548"/>
      <c r="I400" s="549" t="str">
        <f>IF($D$5="Program Budget",ROUND('Goals Transposed'!$E43*$AJ$9,0),IF(AND($D$5="Staff Salary",$D$7="Total"),ROUND(SUM('Goals Transposed'!$E43:$P43)*$AJ$30,0),IF(AND($D$5="Staff Salary",$D$7="Individual"),ROUND(SUM(IF($AJ$18="",0,$AJ$18*'Goals Transposed'!$E43),IF($AJ$19="",0,$AJ$19*'Goals Transposed'!$F43),IF($AJ$20="",0,$AJ$20*'Goals Transposed'!$G43),IF($AJ$21="",0,$AJ$21*'Goals Transposed'!$H43),IF($AJ$22="",0,$AJ$22*'Goals Transposed'!$I43),IF($AJ$23="",0,$AJ$23*'Goals Transposed'!$J43),IF($AJ$24="",0,$AJ$24*'Goals Transposed'!$K43),IF($AJ$25="",0,$AJ$25*'Goals Transposed'!$L43),IF($AJ$26="",0,$AJ$26*'Goals Transposed'!$M43),IF($AJ$27="",0,$AJ$27*'Goals Transposed'!$N43),IF($AJ$28="",0,$AJ$28*'Goals Transposed'!$O43),IF($AJ$29="",0,$AJ$29*'Goals Transposed'!$P43)),0),"")))</f>
        <v/>
      </c>
      <c r="J400" s="550"/>
      <c r="K400" s="244" t="str">
        <f>IF($D$5="Program Budget",ROUND('Goals Transposed'!$Q43*$AJ$9,0),IF(AND($D$5="Staff Salary",$D$7="Total"),ROUND(SUM('Goals Transposed'!$Q43:$AB43)*$AJ$30,0),IF(AND($D$5="Staff Salary",$D$7="Individual"),ROUND(SUM(IF($AJ$18="",0,$AJ$18*'Goals Transposed'!$Q43),IF($AJ$19="",0,$AJ$19*'Goals Transposed'!$R43),IF($AJ$20="",0,$AJ$20*'Goals Transposed'!$S43),IF($AJ$21="",0,$AJ$21*'Goals Transposed'!$T43),IF($AJ$22="",0,$AJ$22*'Goals Transposed'!$U43),IF($AJ$23="",0,$AJ$23*'Goals Transposed'!$V43),IF($AJ$24="",0,$AJ$24*'Goals Transposed'!$W43),IF($AJ$25="",0,$AJ$25*'Goals Transposed'!$X43),IF($AJ$26="",0,$AJ$26*'Goals Transposed'!$Y43),IF($AJ$27="",0,$AJ$27*'Goals Transposed'!$Z43),IF($AJ$28="",0,$AJ$28*'Goals Transposed'!$AA43),IF($AJ$29="",0,$AJ$29*'Goals Transposed'!$AB43)),0),"")))</f>
        <v/>
      </c>
      <c r="L400" s="244" t="str">
        <f>IF($D$5="Program Budget",ROUND('Goals Transposed'!$AC43*$AJ$9,0),IF(AND($D$5="Staff Salary",$D$7="Total"),ROUND(SUM('Goals Transposed'!$AC43:$AN43)*$AJ$30,0),IF(AND($D$5="Staff Salary",$D$7="Individual"),ROUND(SUM(IF($AJ$18="",0,$AJ$18*'Goals Transposed'!$AC43),IF($AJ$19="",0,$AJ$19*'Goals Transposed'!$AD43),IF($AJ$20="",0,$AJ$20*'Goals Transposed'!$AE43),IF($AJ$21="",0,$AJ$21*'Goals Transposed'!$AF43),IF($AJ$22="",0,$AJ$22*'Goals Transposed'!$AG43),IF($AJ$23="",0,$AJ$23*'Goals Transposed'!$AH43),IF($AJ$24="",0,$AJ$24*'Goals Transposed'!$AI43),IF($AJ$25="",0,$AJ$25*'Goals Transposed'!$AJ43),IF($AJ$26="",0,$AJ$26*'Goals Transposed'!$AK43),IF($AJ$27="",0,$AJ$27*'Goals Transposed'!$AL43),IF($AJ$28="",0,$AJ$28*'Goals Transposed'!$AM43),IF($AJ$29="",0,$AJ$29*'Goals Transposed'!$AN43)),0),"")))</f>
        <v/>
      </c>
      <c r="M400" s="549" t="str">
        <f>IF($D$5="Program Budget",ROUND('Goals Transposed'!$AO43*$AJ$9,0),IF(AND($D$5="Staff Salary",$D$7="Total"),ROUND(SUM('Goals Transposed'!$AO43:$AZ43)*$AJ$30,0),IF(AND($D$5="Staff Salary",$D$7="Individual"),ROUND(SUM(IF($AJ$18="",0,$AJ$18*'Goals Transposed'!$AO43),IF($AJ$19="",0,$AJ$19*'Goals Transposed'!$AP43),IF($AJ$20="",0,$AJ$20*'Goals Transposed'!$AQ43),IF($AJ$21="",0,$AJ$21*'Goals Transposed'!$AR43),IF($AJ$22="",0,$AJ$22*'Goals Transposed'!$AS43),IF($AJ$23="",0,$AJ$23*'Goals Transposed'!$AT43),IF($AJ$24="",0,$AJ$24*'Goals Transposed'!$AU43),IF($AJ$25="",0,$AJ$25*'Goals Transposed'!$AV43),IF($AJ$26="",0,$AJ$26*'Goals Transposed'!$AW43),IF($AJ$27="",0,$AJ$27*'Goals Transposed'!$AX43),IF($AJ$28="",0,$AJ$28*'Goals Transposed'!$AY43),IF($AJ$29="",0,$AJ$29*'Goals Transposed'!$AZ43)),0),"")))</f>
        <v/>
      </c>
      <c r="N400" s="551"/>
      <c r="CI400"/>
      <c r="CJ400"/>
      <c r="CK400"/>
      <c r="CL400"/>
      <c r="CM400"/>
    </row>
    <row r="401" spans="1:91" s="2" customFormat="1" ht="29.5" hidden="1" customHeight="1" outlineLevel="1" x14ac:dyDescent="0.35">
      <c r="A401" s="68"/>
      <c r="B401" s="243" t="s">
        <v>205</v>
      </c>
      <c r="C401" s="546" t="str">
        <f>IF(ISBLANK(Goals!AR6),"",Goals!AR6)</f>
        <v/>
      </c>
      <c r="D401" s="547"/>
      <c r="E401" s="547"/>
      <c r="F401" s="547"/>
      <c r="G401" s="547"/>
      <c r="H401" s="548"/>
      <c r="I401" s="549" t="str">
        <f>IF($D$5="Program Budget",ROUND('Goals Transposed'!$E44*$AJ$9,0),IF(AND($D$5="Staff Salary",$D$7="Total"),ROUND(SUM('Goals Transposed'!$E44:$P44)*$AJ$30,0),IF(AND($D$5="Staff Salary",$D$7="Individual"),ROUND(SUM(IF($AJ$18="",0,$AJ$18*'Goals Transposed'!$E44),IF($AJ$19="",0,$AJ$19*'Goals Transposed'!$F44),IF($AJ$20="",0,$AJ$20*'Goals Transposed'!$G44),IF($AJ$21="",0,$AJ$21*'Goals Transposed'!$H44),IF($AJ$22="",0,$AJ$22*'Goals Transposed'!$I44),IF($AJ$23="",0,$AJ$23*'Goals Transposed'!$J44),IF($AJ$24="",0,$AJ$24*'Goals Transposed'!$K44),IF($AJ$25="",0,$AJ$25*'Goals Transposed'!$L44),IF($AJ$26="",0,$AJ$26*'Goals Transposed'!$M44),IF($AJ$27="",0,$AJ$27*'Goals Transposed'!$N44),IF($AJ$28="",0,$AJ$28*'Goals Transposed'!$O44),IF($AJ$29="",0,$AJ$29*'Goals Transposed'!$P44)),0),"")))</f>
        <v/>
      </c>
      <c r="J401" s="550"/>
      <c r="K401" s="244" t="str">
        <f>IF($D$5="Program Budget",ROUND('Goals Transposed'!$Q44*$AJ$9,0),IF(AND($D$5="Staff Salary",$D$7="Total"),ROUND(SUM('Goals Transposed'!$Q44:$AB44)*$AJ$30,0),IF(AND($D$5="Staff Salary",$D$7="Individual"),ROUND(SUM(IF($AJ$18="",0,$AJ$18*'Goals Transposed'!$Q44),IF($AJ$19="",0,$AJ$19*'Goals Transposed'!$R44),IF($AJ$20="",0,$AJ$20*'Goals Transposed'!$S44),IF($AJ$21="",0,$AJ$21*'Goals Transposed'!$T44),IF($AJ$22="",0,$AJ$22*'Goals Transposed'!$U44),IF($AJ$23="",0,$AJ$23*'Goals Transposed'!$V44),IF($AJ$24="",0,$AJ$24*'Goals Transposed'!$W44),IF($AJ$25="",0,$AJ$25*'Goals Transposed'!$X44),IF($AJ$26="",0,$AJ$26*'Goals Transposed'!$Y44),IF($AJ$27="",0,$AJ$27*'Goals Transposed'!$Z44),IF($AJ$28="",0,$AJ$28*'Goals Transposed'!$AA44),IF($AJ$29="",0,$AJ$29*'Goals Transposed'!$AB44)),0),"")))</f>
        <v/>
      </c>
      <c r="L401" s="244" t="str">
        <f>IF($D$5="Program Budget",ROUND('Goals Transposed'!$AC44*$AJ$9,0),IF(AND($D$5="Staff Salary",$D$7="Total"),ROUND(SUM('Goals Transposed'!$AC44:$AN44)*$AJ$30,0),IF(AND($D$5="Staff Salary",$D$7="Individual"),ROUND(SUM(IF($AJ$18="",0,$AJ$18*'Goals Transposed'!$AC44),IF($AJ$19="",0,$AJ$19*'Goals Transposed'!$AD44),IF($AJ$20="",0,$AJ$20*'Goals Transposed'!$AE44),IF($AJ$21="",0,$AJ$21*'Goals Transposed'!$AF44),IF($AJ$22="",0,$AJ$22*'Goals Transposed'!$AG44),IF($AJ$23="",0,$AJ$23*'Goals Transposed'!$AH44),IF($AJ$24="",0,$AJ$24*'Goals Transposed'!$AI44),IF($AJ$25="",0,$AJ$25*'Goals Transposed'!$AJ44),IF($AJ$26="",0,$AJ$26*'Goals Transposed'!$AK44),IF($AJ$27="",0,$AJ$27*'Goals Transposed'!$AL44),IF($AJ$28="",0,$AJ$28*'Goals Transposed'!$AM44),IF($AJ$29="",0,$AJ$29*'Goals Transposed'!$AN44)),0),"")))</f>
        <v/>
      </c>
      <c r="M401" s="549" t="str">
        <f>IF($D$5="Program Budget",ROUND('Goals Transposed'!$AO44*$AJ$9,0),IF(AND($D$5="Staff Salary",$D$7="Total"),ROUND(SUM('Goals Transposed'!$AO44:$AZ44)*$AJ$30,0),IF(AND($D$5="Staff Salary",$D$7="Individual"),ROUND(SUM(IF($AJ$18="",0,$AJ$18*'Goals Transposed'!$AO44),IF($AJ$19="",0,$AJ$19*'Goals Transposed'!$AP44),IF($AJ$20="",0,$AJ$20*'Goals Transposed'!$AQ44),IF($AJ$21="",0,$AJ$21*'Goals Transposed'!$AR44),IF($AJ$22="",0,$AJ$22*'Goals Transposed'!$AS44),IF($AJ$23="",0,$AJ$23*'Goals Transposed'!$AT44),IF($AJ$24="",0,$AJ$24*'Goals Transposed'!$AU44),IF($AJ$25="",0,$AJ$25*'Goals Transposed'!$AV44),IF($AJ$26="",0,$AJ$26*'Goals Transposed'!$AW44),IF($AJ$27="",0,$AJ$27*'Goals Transposed'!$AX44),IF($AJ$28="",0,$AJ$28*'Goals Transposed'!$AY44),IF($AJ$29="",0,$AJ$29*'Goals Transposed'!$AZ44)),0),"")))</f>
        <v/>
      </c>
      <c r="N401" s="551"/>
      <c r="CI401"/>
      <c r="CJ401"/>
      <c r="CK401"/>
      <c r="CL401"/>
      <c r="CM401"/>
    </row>
    <row r="402" spans="1:91" s="2" customFormat="1" ht="29.5" hidden="1" customHeight="1" outlineLevel="1" x14ac:dyDescent="0.35">
      <c r="A402" s="68"/>
      <c r="B402" s="245" t="s">
        <v>206</v>
      </c>
      <c r="C402" s="556" t="str">
        <f>IF(ISBLANK(Goals!AT4),"",Goals!AT4)</f>
        <v/>
      </c>
      <c r="D402" s="557"/>
      <c r="E402" s="557"/>
      <c r="F402" s="557"/>
      <c r="G402" s="557"/>
      <c r="H402" s="557"/>
      <c r="I402" s="558"/>
      <c r="J402" s="558"/>
      <c r="K402" s="242"/>
      <c r="L402" s="242"/>
      <c r="M402" s="558"/>
      <c r="N402" s="559"/>
      <c r="CI402"/>
      <c r="CJ402"/>
      <c r="CK402"/>
      <c r="CL402"/>
      <c r="CM402"/>
    </row>
    <row r="403" spans="1:91" s="2" customFormat="1" ht="29.5" hidden="1" customHeight="1" outlineLevel="1" x14ac:dyDescent="0.35">
      <c r="A403" s="68"/>
      <c r="B403" s="243" t="s">
        <v>200</v>
      </c>
      <c r="C403" s="546" t="str">
        <f>IF(ISBLANK(Goals!AS6),"",Goals!AS6)</f>
        <v/>
      </c>
      <c r="D403" s="547"/>
      <c r="E403" s="547"/>
      <c r="F403" s="547"/>
      <c r="G403" s="547"/>
      <c r="H403" s="548"/>
      <c r="I403" s="549" t="str">
        <f>IF($D$5="Program Budget",ROUND('Goals Transposed'!$E45*$AJ$9,0),IF(AND($D$5="Staff Salary",$D$7="Total"),ROUND(SUM('Goals Transposed'!$E45:$P45)*$AJ$30,0),IF(AND($D$5="Staff Salary",$D$7="Individual"),ROUND(SUM(IF($AJ$18="",0,$AJ$18*'Goals Transposed'!$E45),IF($AJ$19="",0,$AJ$19*'Goals Transposed'!$F45),IF($AJ$20="",0,$AJ$20*'Goals Transposed'!$G45),IF($AJ$21="",0,$AJ$21*'Goals Transposed'!$H45),IF($AJ$22="",0,$AJ$22*'Goals Transposed'!$I45),IF($AJ$23="",0,$AJ$23*'Goals Transposed'!$J45),IF($AJ$24="",0,$AJ$24*'Goals Transposed'!$K45),IF($AJ$25="",0,$AJ$25*'Goals Transposed'!$L45),IF($AJ$26="",0,$AJ$26*'Goals Transposed'!$M45),IF($AJ$27="",0,$AJ$27*'Goals Transposed'!$N45),IF($AJ$28="",0,$AJ$28*'Goals Transposed'!$O45),IF($AJ$29="",0,$AJ$29*'Goals Transposed'!$P45)),0),"")))</f>
        <v/>
      </c>
      <c r="J403" s="550"/>
      <c r="K403" s="244" t="str">
        <f>IF($D$5="Program Budget",ROUND('Goals Transposed'!$Q45*$AJ$9,0),IF(AND($D$5="Staff Salary",$D$7="Total"),ROUND(SUM('Goals Transposed'!$Q45:$AB45)*$AJ$30,0),IF(AND($D$5="Staff Salary",$D$7="Individual"),ROUND(SUM(IF($AJ$18="",0,$AJ$18*'Goals Transposed'!$Q45),IF($AJ$19="",0,$AJ$19*'Goals Transposed'!$R45),IF($AJ$20="",0,$AJ$20*'Goals Transposed'!$S45),IF($AJ$21="",0,$AJ$21*'Goals Transposed'!$T45),IF($AJ$22="",0,$AJ$22*'Goals Transposed'!$U45),IF($AJ$23="",0,$AJ$23*'Goals Transposed'!$V45),IF($AJ$24="",0,$AJ$24*'Goals Transposed'!$W45),IF($AJ$25="",0,$AJ$25*'Goals Transposed'!$X45),IF($AJ$26="",0,$AJ$26*'Goals Transposed'!$Y45),IF($AJ$27="",0,$AJ$27*'Goals Transposed'!$Z45),IF($AJ$28="",0,$AJ$28*'Goals Transposed'!$AA45),IF($AJ$29="",0,$AJ$29*'Goals Transposed'!$AB45)),0),"")))</f>
        <v/>
      </c>
      <c r="L403" s="244" t="str">
        <f>IF($D$5="Program Budget",ROUND('Goals Transposed'!$AC45*$AJ$9,0),IF(AND($D$5="Staff Salary",$D$7="Total"),ROUND(SUM('Goals Transposed'!$AC45:$AN45)*$AJ$30,0),IF(AND($D$5="Staff Salary",$D$7="Individual"),ROUND(SUM(IF($AJ$18="",0,$AJ$18*'Goals Transposed'!$AC45),IF($AJ$19="",0,$AJ$19*'Goals Transposed'!$AD45),IF($AJ$20="",0,$AJ$20*'Goals Transposed'!$AE45),IF($AJ$21="",0,$AJ$21*'Goals Transposed'!$AF45),IF($AJ$22="",0,$AJ$22*'Goals Transposed'!$AG45),IF($AJ$23="",0,$AJ$23*'Goals Transposed'!$AH45),IF($AJ$24="",0,$AJ$24*'Goals Transposed'!$AI45),IF($AJ$25="",0,$AJ$25*'Goals Transposed'!$AJ45),IF($AJ$26="",0,$AJ$26*'Goals Transposed'!$AK45),IF($AJ$27="",0,$AJ$27*'Goals Transposed'!$AL45),IF($AJ$28="",0,$AJ$28*'Goals Transposed'!$AM45),IF($AJ$29="",0,$AJ$29*'Goals Transposed'!$AN45)),0),"")))</f>
        <v/>
      </c>
      <c r="M403" s="549" t="str">
        <f>IF($D$5="Program Budget",ROUND('Goals Transposed'!$AO45*$AJ$9,0),IF(AND($D$5="Staff Salary",$D$7="Total"),ROUND(SUM('Goals Transposed'!$AO45:$AZ45)*$AJ$30,0),IF(AND($D$5="Staff Salary",$D$7="Individual"),ROUND(SUM(IF($AJ$18="",0,$AJ$18*'Goals Transposed'!$AO45),IF($AJ$19="",0,$AJ$19*'Goals Transposed'!$AP45),IF($AJ$20="",0,$AJ$20*'Goals Transposed'!$AQ45),IF($AJ$21="",0,$AJ$21*'Goals Transposed'!$AR45),IF($AJ$22="",0,$AJ$22*'Goals Transposed'!$AS45),IF($AJ$23="",0,$AJ$23*'Goals Transposed'!$AT45),IF($AJ$24="",0,$AJ$24*'Goals Transposed'!$AU45),IF($AJ$25="",0,$AJ$25*'Goals Transposed'!$AV45),IF($AJ$26="",0,$AJ$26*'Goals Transposed'!$AW45),IF($AJ$27="",0,$AJ$27*'Goals Transposed'!$AX45),IF($AJ$28="",0,$AJ$28*'Goals Transposed'!$AY45),IF($AJ$29="",0,$AJ$29*'Goals Transposed'!$AZ45)),0),"")))</f>
        <v/>
      </c>
      <c r="N403" s="551"/>
      <c r="CI403"/>
      <c r="CJ403"/>
      <c r="CK403"/>
      <c r="CL403"/>
      <c r="CM403"/>
    </row>
    <row r="404" spans="1:91" s="2" customFormat="1" ht="29.5" hidden="1" customHeight="1" outlineLevel="1" x14ac:dyDescent="0.35">
      <c r="A404" s="68"/>
      <c r="B404" s="243" t="s">
        <v>201</v>
      </c>
      <c r="C404" s="546" t="str">
        <f>IF(ISBLANK(Goals!AT6),"",Goals!AT6)</f>
        <v/>
      </c>
      <c r="D404" s="547"/>
      <c r="E404" s="547"/>
      <c r="F404" s="547"/>
      <c r="G404" s="547"/>
      <c r="H404" s="548"/>
      <c r="I404" s="549" t="str">
        <f>IF($D$5="Program Budget",ROUND('Goals Transposed'!$E46*$AJ$9,0),IF(AND($D$5="Staff Salary",$D$7="Total"),ROUND(SUM('Goals Transposed'!$E46:$P46)*$AJ$30,0),IF(AND($D$5="Staff Salary",$D$7="Individual"),ROUND(SUM(IF($AJ$18="",0,$AJ$18*'Goals Transposed'!$E46),IF($AJ$19="",0,$AJ$19*'Goals Transposed'!$F46),IF($AJ$20="",0,$AJ$20*'Goals Transposed'!$G46),IF($AJ$21="",0,$AJ$21*'Goals Transposed'!$H46),IF($AJ$22="",0,$AJ$22*'Goals Transposed'!$I46),IF($AJ$23="",0,$AJ$23*'Goals Transposed'!$J46),IF($AJ$24="",0,$AJ$24*'Goals Transposed'!$K46),IF($AJ$25="",0,$AJ$25*'Goals Transposed'!$L46),IF($AJ$26="",0,$AJ$26*'Goals Transposed'!$M46),IF($AJ$27="",0,$AJ$27*'Goals Transposed'!$N46),IF($AJ$28="",0,$AJ$28*'Goals Transposed'!$O46),IF($AJ$29="",0,$AJ$29*'Goals Transposed'!$P46)),0),"")))</f>
        <v/>
      </c>
      <c r="J404" s="550"/>
      <c r="K404" s="244" t="str">
        <f>IF($D$5="Program Budget",ROUND('Goals Transposed'!$Q46*$AJ$9,0),IF(AND($D$5="Staff Salary",$D$7="Total"),ROUND(SUM('Goals Transposed'!$Q46:$AB46)*$AJ$30,0),IF(AND($D$5="Staff Salary",$D$7="Individual"),ROUND(SUM(IF($AJ$18="",0,$AJ$18*'Goals Transposed'!$Q46),IF($AJ$19="",0,$AJ$19*'Goals Transposed'!$R46),IF($AJ$20="",0,$AJ$20*'Goals Transposed'!$S46),IF($AJ$21="",0,$AJ$21*'Goals Transposed'!$T46),IF($AJ$22="",0,$AJ$22*'Goals Transposed'!$U46),IF($AJ$23="",0,$AJ$23*'Goals Transposed'!$V46),IF($AJ$24="",0,$AJ$24*'Goals Transposed'!$W46),IF($AJ$25="",0,$AJ$25*'Goals Transposed'!$X46),IF($AJ$26="",0,$AJ$26*'Goals Transposed'!$Y46),IF($AJ$27="",0,$AJ$27*'Goals Transposed'!$Z46),IF($AJ$28="",0,$AJ$28*'Goals Transposed'!$AA46),IF($AJ$29="",0,$AJ$29*'Goals Transposed'!$AB46)),0),"")))</f>
        <v/>
      </c>
      <c r="L404" s="244" t="str">
        <f>IF($D$5="Program Budget",ROUND('Goals Transposed'!$AC46*$AJ$9,0),IF(AND($D$5="Staff Salary",$D$7="Total"),ROUND(SUM('Goals Transposed'!$AC46:$AN46)*$AJ$30,0),IF(AND($D$5="Staff Salary",$D$7="Individual"),ROUND(SUM(IF($AJ$18="",0,$AJ$18*'Goals Transposed'!$AC46),IF($AJ$19="",0,$AJ$19*'Goals Transposed'!$AD46),IF($AJ$20="",0,$AJ$20*'Goals Transposed'!$AE46),IF($AJ$21="",0,$AJ$21*'Goals Transposed'!$AF46),IF($AJ$22="",0,$AJ$22*'Goals Transposed'!$AG46),IF($AJ$23="",0,$AJ$23*'Goals Transposed'!$AH46),IF($AJ$24="",0,$AJ$24*'Goals Transposed'!$AI46),IF($AJ$25="",0,$AJ$25*'Goals Transposed'!$AJ46),IF($AJ$26="",0,$AJ$26*'Goals Transposed'!$AK46),IF($AJ$27="",0,$AJ$27*'Goals Transposed'!$AL46),IF($AJ$28="",0,$AJ$28*'Goals Transposed'!$AM46),IF($AJ$29="",0,$AJ$29*'Goals Transposed'!$AN46)),0),"")))</f>
        <v/>
      </c>
      <c r="M404" s="549" t="str">
        <f>IF($D$5="Program Budget",ROUND('Goals Transposed'!$AO46*$AJ$9,0),IF(AND($D$5="Staff Salary",$D$7="Total"),ROUND(SUM('Goals Transposed'!$AO46:$AZ46)*$AJ$30,0),IF(AND($D$5="Staff Salary",$D$7="Individual"),ROUND(SUM(IF($AJ$18="",0,$AJ$18*'Goals Transposed'!$AO46),IF($AJ$19="",0,$AJ$19*'Goals Transposed'!$AP46),IF($AJ$20="",0,$AJ$20*'Goals Transposed'!$AQ46),IF($AJ$21="",0,$AJ$21*'Goals Transposed'!$AR46),IF($AJ$22="",0,$AJ$22*'Goals Transposed'!$AS46),IF($AJ$23="",0,$AJ$23*'Goals Transposed'!$AT46),IF($AJ$24="",0,$AJ$24*'Goals Transposed'!$AU46),IF($AJ$25="",0,$AJ$25*'Goals Transposed'!$AV46),IF($AJ$26="",0,$AJ$26*'Goals Transposed'!$AW46),IF($AJ$27="",0,$AJ$27*'Goals Transposed'!$AX46),IF($AJ$28="",0,$AJ$28*'Goals Transposed'!$AY46),IF($AJ$29="",0,$AJ$29*'Goals Transposed'!$AZ46)),0),"")))</f>
        <v/>
      </c>
      <c r="N404" s="551"/>
      <c r="CI404"/>
      <c r="CJ404"/>
      <c r="CK404"/>
      <c r="CL404"/>
      <c r="CM404"/>
    </row>
    <row r="405" spans="1:91" s="2" customFormat="1" ht="29.5" hidden="1" customHeight="1" outlineLevel="1" x14ac:dyDescent="0.35">
      <c r="A405" s="68"/>
      <c r="B405" s="243" t="s">
        <v>202</v>
      </c>
      <c r="C405" s="546" t="str">
        <f>IF(ISBLANK(Goals!AU6),"",Goals!AU6)</f>
        <v/>
      </c>
      <c r="D405" s="547"/>
      <c r="E405" s="547"/>
      <c r="F405" s="547"/>
      <c r="G405" s="547"/>
      <c r="H405" s="548"/>
      <c r="I405" s="549" t="str">
        <f>IF($D$5="Program Budget",ROUND('Goals Transposed'!$E47*$AJ$9,0),IF(AND($D$5="Staff Salary",$D$7="Total"),ROUND(SUM('Goals Transposed'!$E47:$P47)*$AJ$30,0),IF(AND($D$5="Staff Salary",$D$7="Individual"),ROUND(SUM(IF($AJ$18="",0,$AJ$18*'Goals Transposed'!$E47),IF($AJ$19="",0,$AJ$19*'Goals Transposed'!$F47),IF($AJ$20="",0,$AJ$20*'Goals Transposed'!$G47),IF($AJ$21="",0,$AJ$21*'Goals Transposed'!$H47),IF($AJ$22="",0,$AJ$22*'Goals Transposed'!$I47),IF($AJ$23="",0,$AJ$23*'Goals Transposed'!$J47),IF($AJ$24="",0,$AJ$24*'Goals Transposed'!$K47),IF($AJ$25="",0,$AJ$25*'Goals Transposed'!$L47),IF($AJ$26="",0,$AJ$26*'Goals Transposed'!$M47),IF($AJ$27="",0,$AJ$27*'Goals Transposed'!$N47),IF($AJ$28="",0,$AJ$28*'Goals Transposed'!$O47),IF($AJ$29="",0,$AJ$29*'Goals Transposed'!$P47)),0),"")))</f>
        <v/>
      </c>
      <c r="J405" s="550"/>
      <c r="K405" s="244" t="str">
        <f>IF($D$5="Program Budget",ROUND('Goals Transposed'!$Q47*$AJ$9,0),IF(AND($D$5="Staff Salary",$D$7="Total"),ROUND(SUM('Goals Transposed'!$Q47:$AB47)*$AJ$30,0),IF(AND($D$5="Staff Salary",$D$7="Individual"),ROUND(SUM(IF($AJ$18="",0,$AJ$18*'Goals Transposed'!$Q47),IF($AJ$19="",0,$AJ$19*'Goals Transposed'!$R47),IF($AJ$20="",0,$AJ$20*'Goals Transposed'!$S47),IF($AJ$21="",0,$AJ$21*'Goals Transposed'!$T47),IF($AJ$22="",0,$AJ$22*'Goals Transposed'!$U47),IF($AJ$23="",0,$AJ$23*'Goals Transposed'!$V47),IF($AJ$24="",0,$AJ$24*'Goals Transposed'!$W47),IF($AJ$25="",0,$AJ$25*'Goals Transposed'!$X47),IF($AJ$26="",0,$AJ$26*'Goals Transposed'!$Y47),IF($AJ$27="",0,$AJ$27*'Goals Transposed'!$Z47),IF($AJ$28="",0,$AJ$28*'Goals Transposed'!$AA47),IF($AJ$29="",0,$AJ$29*'Goals Transposed'!$AB47)),0),"")))</f>
        <v/>
      </c>
      <c r="L405" s="244" t="str">
        <f>IF($D$5="Program Budget",ROUND('Goals Transposed'!$AC47*$AJ$9,0),IF(AND($D$5="Staff Salary",$D$7="Total"),ROUND(SUM('Goals Transposed'!$AC47:$AN47)*$AJ$30,0),IF(AND($D$5="Staff Salary",$D$7="Individual"),ROUND(SUM(IF($AJ$18="",0,$AJ$18*'Goals Transposed'!$AC47),IF($AJ$19="",0,$AJ$19*'Goals Transposed'!$AD47),IF($AJ$20="",0,$AJ$20*'Goals Transposed'!$AE47),IF($AJ$21="",0,$AJ$21*'Goals Transposed'!$AF47),IF($AJ$22="",0,$AJ$22*'Goals Transposed'!$AG47),IF($AJ$23="",0,$AJ$23*'Goals Transposed'!$AH47),IF($AJ$24="",0,$AJ$24*'Goals Transposed'!$AI47),IF($AJ$25="",0,$AJ$25*'Goals Transposed'!$AJ47),IF($AJ$26="",0,$AJ$26*'Goals Transposed'!$AK47),IF($AJ$27="",0,$AJ$27*'Goals Transposed'!$AL47),IF($AJ$28="",0,$AJ$28*'Goals Transposed'!$AM47),IF($AJ$29="",0,$AJ$29*'Goals Transposed'!$AN47)),0),"")))</f>
        <v/>
      </c>
      <c r="M405" s="549" t="str">
        <f>IF($D$5="Program Budget",ROUND('Goals Transposed'!$AO47*$AJ$9,0),IF(AND($D$5="Staff Salary",$D$7="Total"),ROUND(SUM('Goals Transposed'!$AO47:$AZ47)*$AJ$30,0),IF(AND($D$5="Staff Salary",$D$7="Individual"),ROUND(SUM(IF($AJ$18="",0,$AJ$18*'Goals Transposed'!$AO47),IF($AJ$19="",0,$AJ$19*'Goals Transposed'!$AP47),IF($AJ$20="",0,$AJ$20*'Goals Transposed'!$AQ47),IF($AJ$21="",0,$AJ$21*'Goals Transposed'!$AR47),IF($AJ$22="",0,$AJ$22*'Goals Transposed'!$AS47),IF($AJ$23="",0,$AJ$23*'Goals Transposed'!$AT47),IF($AJ$24="",0,$AJ$24*'Goals Transposed'!$AU47),IF($AJ$25="",0,$AJ$25*'Goals Transposed'!$AV47),IF($AJ$26="",0,$AJ$26*'Goals Transposed'!$AW47),IF($AJ$27="",0,$AJ$27*'Goals Transposed'!$AX47),IF($AJ$28="",0,$AJ$28*'Goals Transposed'!$AY47),IF($AJ$29="",0,$AJ$29*'Goals Transposed'!$AZ47)),0),"")))</f>
        <v/>
      </c>
      <c r="N405" s="551"/>
      <c r="CI405"/>
      <c r="CJ405"/>
      <c r="CK405"/>
      <c r="CL405"/>
      <c r="CM405"/>
    </row>
    <row r="406" spans="1:91" s="2" customFormat="1" ht="29.5" hidden="1" customHeight="1" outlineLevel="1" x14ac:dyDescent="0.35">
      <c r="A406" s="68"/>
      <c r="B406" s="243" t="s">
        <v>203</v>
      </c>
      <c r="C406" s="546" t="str">
        <f>IF(ISBLANK(Goals!AV6),"",Goals!AV6)</f>
        <v/>
      </c>
      <c r="D406" s="547"/>
      <c r="E406" s="547"/>
      <c r="F406" s="547"/>
      <c r="G406" s="547"/>
      <c r="H406" s="548"/>
      <c r="I406" s="549" t="str">
        <f>IF($D$5="Program Budget",ROUND('Goals Transposed'!$E48*$AJ$9,0),IF(AND($D$5="Staff Salary",$D$7="Total"),ROUND(SUM('Goals Transposed'!$E48:$P48)*$AJ$30,0),IF(AND($D$5="Staff Salary",$D$7="Individual"),ROUND(SUM(IF($AJ$18="",0,$AJ$18*'Goals Transposed'!$E48),IF($AJ$19="",0,$AJ$19*'Goals Transposed'!$F48),IF($AJ$20="",0,$AJ$20*'Goals Transposed'!$G48),IF($AJ$21="",0,$AJ$21*'Goals Transposed'!$H48),IF($AJ$22="",0,$AJ$22*'Goals Transposed'!$I48),IF($AJ$23="",0,$AJ$23*'Goals Transposed'!$J48),IF($AJ$24="",0,$AJ$24*'Goals Transposed'!$K48),IF($AJ$25="",0,$AJ$25*'Goals Transposed'!$L48),IF($AJ$26="",0,$AJ$26*'Goals Transposed'!$M48),IF($AJ$27="",0,$AJ$27*'Goals Transposed'!$N48),IF($AJ$28="",0,$AJ$28*'Goals Transposed'!$O48),IF($AJ$29="",0,$AJ$29*'Goals Transposed'!$P48)),0),"")))</f>
        <v/>
      </c>
      <c r="J406" s="550"/>
      <c r="K406" s="244" t="str">
        <f>IF($D$5="Program Budget",ROUND('Goals Transposed'!$Q48*$AJ$9,0),IF(AND($D$5="Staff Salary",$D$7="Total"),ROUND(SUM('Goals Transposed'!$Q48:$AB48)*$AJ$30,0),IF(AND($D$5="Staff Salary",$D$7="Individual"),ROUND(SUM(IF($AJ$18="",0,$AJ$18*'Goals Transposed'!$Q48),IF($AJ$19="",0,$AJ$19*'Goals Transposed'!$R48),IF($AJ$20="",0,$AJ$20*'Goals Transposed'!$S48),IF($AJ$21="",0,$AJ$21*'Goals Transposed'!$T48),IF($AJ$22="",0,$AJ$22*'Goals Transposed'!$U48),IF($AJ$23="",0,$AJ$23*'Goals Transposed'!$V48),IF($AJ$24="",0,$AJ$24*'Goals Transposed'!$W48),IF($AJ$25="",0,$AJ$25*'Goals Transposed'!$X48),IF($AJ$26="",0,$AJ$26*'Goals Transposed'!$Y48),IF($AJ$27="",0,$AJ$27*'Goals Transposed'!$Z48),IF($AJ$28="",0,$AJ$28*'Goals Transposed'!$AA48),IF($AJ$29="",0,$AJ$29*'Goals Transposed'!$AB48)),0),"")))</f>
        <v/>
      </c>
      <c r="L406" s="244" t="str">
        <f>IF($D$5="Program Budget",ROUND('Goals Transposed'!$AC48*$AJ$9,0),IF(AND($D$5="Staff Salary",$D$7="Total"),ROUND(SUM('Goals Transposed'!$AC48:$AN48)*$AJ$30,0),IF(AND($D$5="Staff Salary",$D$7="Individual"),ROUND(SUM(IF($AJ$18="",0,$AJ$18*'Goals Transposed'!$AC48),IF($AJ$19="",0,$AJ$19*'Goals Transposed'!$AD48),IF($AJ$20="",0,$AJ$20*'Goals Transposed'!$AE48),IF($AJ$21="",0,$AJ$21*'Goals Transposed'!$AF48),IF($AJ$22="",0,$AJ$22*'Goals Transposed'!$AG48),IF($AJ$23="",0,$AJ$23*'Goals Transposed'!$AH48),IF($AJ$24="",0,$AJ$24*'Goals Transposed'!$AI48),IF($AJ$25="",0,$AJ$25*'Goals Transposed'!$AJ48),IF($AJ$26="",0,$AJ$26*'Goals Transposed'!$AK48),IF($AJ$27="",0,$AJ$27*'Goals Transposed'!$AL48),IF($AJ$28="",0,$AJ$28*'Goals Transposed'!$AM48),IF($AJ$29="",0,$AJ$29*'Goals Transposed'!$AN48)),0),"")))</f>
        <v/>
      </c>
      <c r="M406" s="549" t="str">
        <f>IF($D$5="Program Budget",ROUND('Goals Transposed'!$AO48*$AJ$9,0),IF(AND($D$5="Staff Salary",$D$7="Total"),ROUND(SUM('Goals Transposed'!$AO48:$AZ48)*$AJ$30,0),IF(AND($D$5="Staff Salary",$D$7="Individual"),ROUND(SUM(IF($AJ$18="",0,$AJ$18*'Goals Transposed'!$AO48),IF($AJ$19="",0,$AJ$19*'Goals Transposed'!$AP48),IF($AJ$20="",0,$AJ$20*'Goals Transposed'!$AQ48),IF($AJ$21="",0,$AJ$21*'Goals Transposed'!$AR48),IF($AJ$22="",0,$AJ$22*'Goals Transposed'!$AS48),IF($AJ$23="",0,$AJ$23*'Goals Transposed'!$AT48),IF($AJ$24="",0,$AJ$24*'Goals Transposed'!$AU48),IF($AJ$25="",0,$AJ$25*'Goals Transposed'!$AV48),IF($AJ$26="",0,$AJ$26*'Goals Transposed'!$AW48),IF($AJ$27="",0,$AJ$27*'Goals Transposed'!$AX48),IF($AJ$28="",0,$AJ$28*'Goals Transposed'!$AY48),IF($AJ$29="",0,$AJ$29*'Goals Transposed'!$AZ48)),0),"")))</f>
        <v/>
      </c>
      <c r="N406" s="551"/>
      <c r="CI406"/>
      <c r="CJ406"/>
      <c r="CK406"/>
      <c r="CL406"/>
      <c r="CM406"/>
    </row>
    <row r="407" spans="1:91" s="2" customFormat="1" ht="29.5" hidden="1" customHeight="1" outlineLevel="1" x14ac:dyDescent="0.35">
      <c r="A407" s="68"/>
      <c r="B407" s="243" t="s">
        <v>204</v>
      </c>
      <c r="C407" s="546" t="str">
        <f>IF(ISBLANK(Goals!AW6),"",Goals!AW6)</f>
        <v/>
      </c>
      <c r="D407" s="547"/>
      <c r="E407" s="547"/>
      <c r="F407" s="547"/>
      <c r="G407" s="547"/>
      <c r="H407" s="548"/>
      <c r="I407" s="549" t="str">
        <f>IF($D$5="Program Budget",ROUND('Goals Transposed'!$E49*$AJ$9,0),IF(AND($D$5="Staff Salary",$D$7="Total"),ROUND(SUM('Goals Transposed'!$E49:$P49)*$AJ$30,0),IF(AND($D$5="Staff Salary",$D$7="Individual"),ROUND(SUM(IF($AJ$18="",0,$AJ$18*'Goals Transposed'!$E49),IF($AJ$19="",0,$AJ$19*'Goals Transposed'!$F49),IF($AJ$20="",0,$AJ$20*'Goals Transposed'!$G49),IF($AJ$21="",0,$AJ$21*'Goals Transposed'!$H49),IF($AJ$22="",0,$AJ$22*'Goals Transposed'!$I49),IF($AJ$23="",0,$AJ$23*'Goals Transposed'!$J49),IF($AJ$24="",0,$AJ$24*'Goals Transposed'!$K49),IF($AJ$25="",0,$AJ$25*'Goals Transposed'!$L49),IF($AJ$26="",0,$AJ$26*'Goals Transposed'!$M49),IF($AJ$27="",0,$AJ$27*'Goals Transposed'!$N49),IF($AJ$28="",0,$AJ$28*'Goals Transposed'!$O49),IF($AJ$29="",0,$AJ$29*'Goals Transposed'!$P49)),0),"")))</f>
        <v/>
      </c>
      <c r="J407" s="550"/>
      <c r="K407" s="244" t="str">
        <f>IF($D$5="Program Budget",ROUND('Goals Transposed'!$Q49*$AJ$9,0),IF(AND($D$5="Staff Salary",$D$7="Total"),ROUND(SUM('Goals Transposed'!$Q49:$AB49)*$AJ$30,0),IF(AND($D$5="Staff Salary",$D$7="Individual"),ROUND(SUM(IF($AJ$18="",0,$AJ$18*'Goals Transposed'!$Q49),IF($AJ$19="",0,$AJ$19*'Goals Transposed'!$R49),IF($AJ$20="",0,$AJ$20*'Goals Transposed'!$S49),IF($AJ$21="",0,$AJ$21*'Goals Transposed'!$T49),IF($AJ$22="",0,$AJ$22*'Goals Transposed'!$U49),IF($AJ$23="",0,$AJ$23*'Goals Transposed'!$V49),IF($AJ$24="",0,$AJ$24*'Goals Transposed'!$W49),IF($AJ$25="",0,$AJ$25*'Goals Transposed'!$X49),IF($AJ$26="",0,$AJ$26*'Goals Transposed'!$Y49),IF($AJ$27="",0,$AJ$27*'Goals Transposed'!$Z49),IF($AJ$28="",0,$AJ$28*'Goals Transposed'!$AA49),IF($AJ$29="",0,$AJ$29*'Goals Transposed'!$AB49)),0),"")))</f>
        <v/>
      </c>
      <c r="L407" s="244" t="str">
        <f>IF($D$5="Program Budget",ROUND('Goals Transposed'!$AC49*$AJ$9,0),IF(AND($D$5="Staff Salary",$D$7="Total"),ROUND(SUM('Goals Transposed'!$AC49:$AN49)*$AJ$30,0),IF(AND($D$5="Staff Salary",$D$7="Individual"),ROUND(SUM(IF($AJ$18="",0,$AJ$18*'Goals Transposed'!$AC49),IF($AJ$19="",0,$AJ$19*'Goals Transposed'!$AD49),IF($AJ$20="",0,$AJ$20*'Goals Transposed'!$AE49),IF($AJ$21="",0,$AJ$21*'Goals Transposed'!$AF49),IF($AJ$22="",0,$AJ$22*'Goals Transposed'!$AG49),IF($AJ$23="",0,$AJ$23*'Goals Transposed'!$AH49),IF($AJ$24="",0,$AJ$24*'Goals Transposed'!$AI49),IF($AJ$25="",0,$AJ$25*'Goals Transposed'!$AJ49),IF($AJ$26="",0,$AJ$26*'Goals Transposed'!$AK49),IF($AJ$27="",0,$AJ$27*'Goals Transposed'!$AL49),IF($AJ$28="",0,$AJ$28*'Goals Transposed'!$AM49),IF($AJ$29="",0,$AJ$29*'Goals Transposed'!$AN49)),0),"")))</f>
        <v/>
      </c>
      <c r="M407" s="549" t="str">
        <f>IF($D$5="Program Budget",ROUND('Goals Transposed'!$AO49*$AJ$9,0),IF(AND($D$5="Staff Salary",$D$7="Total"),ROUND(SUM('Goals Transposed'!$AO49:$AZ49)*$AJ$30,0),IF(AND($D$5="Staff Salary",$D$7="Individual"),ROUND(SUM(IF($AJ$18="",0,$AJ$18*'Goals Transposed'!$AO49),IF($AJ$19="",0,$AJ$19*'Goals Transposed'!$AP49),IF($AJ$20="",0,$AJ$20*'Goals Transposed'!$AQ49),IF($AJ$21="",0,$AJ$21*'Goals Transposed'!$AR49),IF($AJ$22="",0,$AJ$22*'Goals Transposed'!$AS49),IF($AJ$23="",0,$AJ$23*'Goals Transposed'!$AT49),IF($AJ$24="",0,$AJ$24*'Goals Transposed'!$AU49),IF($AJ$25="",0,$AJ$25*'Goals Transposed'!$AV49),IF($AJ$26="",0,$AJ$26*'Goals Transposed'!$AW49),IF($AJ$27="",0,$AJ$27*'Goals Transposed'!$AX49),IF($AJ$28="",0,$AJ$28*'Goals Transposed'!$AY49),IF($AJ$29="",0,$AJ$29*'Goals Transposed'!$AZ49)),0),"")))</f>
        <v/>
      </c>
      <c r="N407" s="551"/>
      <c r="CI407"/>
      <c r="CJ407"/>
      <c r="CK407"/>
      <c r="CL407"/>
      <c r="CM407"/>
    </row>
    <row r="408" spans="1:91" s="2" customFormat="1" ht="29.5" hidden="1" customHeight="1" outlineLevel="1" x14ac:dyDescent="0.35">
      <c r="A408" s="68"/>
      <c r="B408" s="246" t="s">
        <v>205</v>
      </c>
      <c r="C408" s="546" t="str">
        <f>IF(ISBLANK(Goals!AX6),"",Goals!AX6)</f>
        <v/>
      </c>
      <c r="D408" s="547"/>
      <c r="E408" s="547"/>
      <c r="F408" s="547"/>
      <c r="G408" s="547"/>
      <c r="H408" s="548"/>
      <c r="I408" s="549" t="str">
        <f>IF($D$5="Program Budget",ROUND('Goals Transposed'!$E50*$AJ$9,0),IF(AND($D$5="Staff Salary",$D$7="Total"),ROUND(SUM('Goals Transposed'!$E50:$P50)*$AJ$30,0),IF(AND($D$5="Staff Salary",$D$7="Individual"),ROUND(SUM(IF($AJ$18="",0,$AJ$18*'Goals Transposed'!$E50),IF($AJ$19="",0,$AJ$19*'Goals Transposed'!$F50),IF($AJ$20="",0,$AJ$20*'Goals Transposed'!$G50),IF($AJ$21="",0,$AJ$21*'Goals Transposed'!$H50),IF($AJ$22="",0,$AJ$22*'Goals Transposed'!$I50),IF($AJ$23="",0,$AJ$23*'Goals Transposed'!$J50),IF($AJ$24="",0,$AJ$24*'Goals Transposed'!$K50),IF($AJ$25="",0,$AJ$25*'Goals Transposed'!$L50),IF($AJ$26="",0,$AJ$26*'Goals Transposed'!$M50),IF($AJ$27="",0,$AJ$27*'Goals Transposed'!$N50),IF($AJ$28="",0,$AJ$28*'Goals Transposed'!$O50),IF($AJ$29="",0,$AJ$29*'Goals Transposed'!$P50)),0),"")))</f>
        <v/>
      </c>
      <c r="J408" s="550"/>
      <c r="K408" s="244" t="str">
        <f>IF($D$5="Program Budget",ROUND('Goals Transposed'!$Q50*$AJ$9,0),IF(AND($D$5="Staff Salary",$D$7="Total"),ROUND(SUM('Goals Transposed'!$Q50:$AB50)*$AJ$30,0),IF(AND($D$5="Staff Salary",$D$7="Individual"),ROUND(SUM(IF($AJ$18="",0,$AJ$18*'Goals Transposed'!$Q50),IF($AJ$19="",0,$AJ$19*'Goals Transposed'!$R50),IF($AJ$20="",0,$AJ$20*'Goals Transposed'!$S50),IF($AJ$21="",0,$AJ$21*'Goals Transposed'!$T50),IF($AJ$22="",0,$AJ$22*'Goals Transposed'!$U50),IF($AJ$23="",0,$AJ$23*'Goals Transposed'!$V50),IF($AJ$24="",0,$AJ$24*'Goals Transposed'!$W50),IF($AJ$25="",0,$AJ$25*'Goals Transposed'!$X50),IF($AJ$26="",0,$AJ$26*'Goals Transposed'!$Y50),IF($AJ$27="",0,$AJ$27*'Goals Transposed'!$Z50),IF($AJ$28="",0,$AJ$28*'Goals Transposed'!$AA50),IF($AJ$29="",0,$AJ$29*'Goals Transposed'!$AB50)),0),"")))</f>
        <v/>
      </c>
      <c r="L408" s="244" t="str">
        <f>IF($D$5="Program Budget",ROUND('Goals Transposed'!$AC50*$AJ$9,0),IF(AND($D$5="Staff Salary",$D$7="Total"),ROUND(SUM('Goals Transposed'!$AC50:$AN50)*$AJ$30,0),IF(AND($D$5="Staff Salary",$D$7="Individual"),ROUND(SUM(IF($AJ$18="",0,$AJ$18*'Goals Transposed'!$AC50),IF($AJ$19="",0,$AJ$19*'Goals Transposed'!$AD50),IF($AJ$20="",0,$AJ$20*'Goals Transposed'!$AE50),IF($AJ$21="",0,$AJ$21*'Goals Transposed'!$AF50),IF($AJ$22="",0,$AJ$22*'Goals Transposed'!$AG50),IF($AJ$23="",0,$AJ$23*'Goals Transposed'!$AH50),IF($AJ$24="",0,$AJ$24*'Goals Transposed'!$AI50),IF($AJ$25="",0,$AJ$25*'Goals Transposed'!$AJ50),IF($AJ$26="",0,$AJ$26*'Goals Transposed'!$AK50),IF($AJ$27="",0,$AJ$27*'Goals Transposed'!$AL50),IF($AJ$28="",0,$AJ$28*'Goals Transposed'!$AM50),IF($AJ$29="",0,$AJ$29*'Goals Transposed'!$AN50)),0),"")))</f>
        <v/>
      </c>
      <c r="M408" s="549" t="str">
        <f>IF($D$5="Program Budget",ROUND('Goals Transposed'!$AO50*$AJ$9,0),IF(AND($D$5="Staff Salary",$D$7="Total"),ROUND(SUM('Goals Transposed'!$AO50:$AZ50)*$AJ$30,0),IF(AND($D$5="Staff Salary",$D$7="Individual"),ROUND(SUM(IF($AJ$18="",0,$AJ$18*'Goals Transposed'!$AO50),IF($AJ$19="",0,$AJ$19*'Goals Transposed'!$AP50),IF($AJ$20="",0,$AJ$20*'Goals Transposed'!$AQ50),IF($AJ$21="",0,$AJ$21*'Goals Transposed'!$AR50),IF($AJ$22="",0,$AJ$22*'Goals Transposed'!$AS50),IF($AJ$23="",0,$AJ$23*'Goals Transposed'!$AT50),IF($AJ$24="",0,$AJ$24*'Goals Transposed'!$AU50),IF($AJ$25="",0,$AJ$25*'Goals Transposed'!$AV50),IF($AJ$26="",0,$AJ$26*'Goals Transposed'!$AW50),IF($AJ$27="",0,$AJ$27*'Goals Transposed'!$AX50),IF($AJ$28="",0,$AJ$28*'Goals Transposed'!$AY50),IF($AJ$29="",0,$AJ$29*'Goals Transposed'!$AZ50)),0),"")))</f>
        <v/>
      </c>
      <c r="N408" s="551"/>
      <c r="CI408"/>
      <c r="CJ408"/>
      <c r="CK408"/>
      <c r="CL408"/>
      <c r="CM408"/>
    </row>
    <row r="409" spans="1:91" s="2" customFormat="1" hidden="1" outlineLevel="1" x14ac:dyDescent="0.35">
      <c r="A409" s="68"/>
      <c r="CI409"/>
      <c r="CJ409"/>
      <c r="CK409"/>
      <c r="CL409"/>
      <c r="CM409"/>
    </row>
    <row r="410" spans="1:91" s="2" customFormat="1" ht="29.5" hidden="1" customHeight="1" outlineLevel="1" x14ac:dyDescent="0.35">
      <c r="A410" s="68"/>
      <c r="B410" s="233" t="s">
        <v>210</v>
      </c>
      <c r="C410" s="552" t="str">
        <f>Goals!AZ3</f>
        <v>Select Strategic Area</v>
      </c>
      <c r="D410" s="553"/>
      <c r="E410" s="553"/>
      <c r="F410" s="553"/>
      <c r="G410" s="553"/>
      <c r="H410" s="553"/>
      <c r="I410" s="234"/>
      <c r="J410" s="234"/>
      <c r="K410" s="234"/>
      <c r="L410" s="234"/>
      <c r="M410" s="234"/>
      <c r="N410" s="235"/>
      <c r="CI410"/>
      <c r="CJ410"/>
      <c r="CK410"/>
      <c r="CL410"/>
      <c r="CM410"/>
    </row>
    <row r="411" spans="1:91" s="2" customFormat="1" ht="29.5" hidden="1" customHeight="1" outlineLevel="1" x14ac:dyDescent="0.35">
      <c r="A411" s="68"/>
      <c r="B411" s="236"/>
      <c r="C411" s="237"/>
      <c r="D411" s="238"/>
      <c r="E411" s="238"/>
      <c r="F411" s="238"/>
      <c r="G411" s="238"/>
      <c r="H411" s="239"/>
      <c r="I411" s="554" t="s">
        <v>2</v>
      </c>
      <c r="J411" s="554"/>
      <c r="K411" s="240" t="s">
        <v>3</v>
      </c>
      <c r="L411" s="240" t="s">
        <v>4</v>
      </c>
      <c r="M411" s="554" t="s">
        <v>5</v>
      </c>
      <c r="N411" s="555"/>
      <c r="CI411"/>
      <c r="CJ411"/>
      <c r="CK411"/>
      <c r="CL411"/>
      <c r="CM411"/>
    </row>
    <row r="412" spans="1:91" s="2" customFormat="1" ht="29.5" hidden="1" customHeight="1" outlineLevel="1" x14ac:dyDescent="0.35">
      <c r="A412" s="68"/>
      <c r="B412" s="241" t="s">
        <v>199</v>
      </c>
      <c r="C412" s="556" t="str">
        <f>IF(ISBLANK(Goals!AZ4),"",Goals!AZ4)</f>
        <v/>
      </c>
      <c r="D412" s="557"/>
      <c r="E412" s="557"/>
      <c r="F412" s="557"/>
      <c r="G412" s="557"/>
      <c r="H412" s="557"/>
      <c r="I412" s="558"/>
      <c r="J412" s="558"/>
      <c r="K412" s="242"/>
      <c r="L412" s="242"/>
      <c r="M412" s="558"/>
      <c r="N412" s="559"/>
      <c r="CI412"/>
      <c r="CJ412"/>
      <c r="CK412"/>
      <c r="CL412"/>
      <c r="CM412"/>
    </row>
    <row r="413" spans="1:91" s="2" customFormat="1" ht="29.5" hidden="1" customHeight="1" outlineLevel="1" x14ac:dyDescent="0.35">
      <c r="A413" s="68"/>
      <c r="B413" s="243" t="s">
        <v>200</v>
      </c>
      <c r="C413" s="546" t="str">
        <f>IF(ISBLANK(Goals!AY6),"",Goals!AY6)</f>
        <v/>
      </c>
      <c r="D413" s="547"/>
      <c r="E413" s="547"/>
      <c r="F413" s="547"/>
      <c r="G413" s="547"/>
      <c r="H413" s="548"/>
      <c r="I413" s="549" t="str">
        <f>IF($D$5="Program Budget",ROUND('Goals Transposed'!$E51*$AJ$9,0),IF(AND($D$5="Staff Salary",$D$7="Total"),ROUND(SUM('Goals Transposed'!$E51:$P51)*$AJ$30,0),IF(AND($D$5="Staff Salary",$D$7="Individual"),ROUND(SUM(IF($AJ$18="",0,$AJ$18*'Goals Transposed'!$E51),IF($AJ$19="",0,$AJ$19*'Goals Transposed'!$F51),IF($AJ$20="",0,$AJ$20*'Goals Transposed'!$G51),IF($AJ$21="",0,$AJ$21*'Goals Transposed'!$H51),IF($AJ$22="",0,$AJ$22*'Goals Transposed'!$I51),IF($AJ$23="",0,$AJ$23*'Goals Transposed'!$J51),IF($AJ$24="",0,$AJ$24*'Goals Transposed'!$K51),IF($AJ$25="",0,$AJ$25*'Goals Transposed'!$L51),IF($AJ$26="",0,$AJ$26*'Goals Transposed'!$M51),IF($AJ$27="",0,$AJ$27*'Goals Transposed'!$N51),IF($AJ$28="",0,$AJ$28*'Goals Transposed'!$O51),IF($AJ$29="",0,$AJ$29*'Goals Transposed'!$P51)),0),"")))</f>
        <v/>
      </c>
      <c r="J413" s="550"/>
      <c r="K413" s="244" t="str">
        <f>IF($D$5="Program Budget",ROUND('Goals Transposed'!$Q51*$AJ$9,0),IF(AND($D$5="Staff Salary",$D$7="Total"),ROUND(SUM('Goals Transposed'!$Q51:$AB51)*$AJ$30,0),IF(AND($D$5="Staff Salary",$D$7="Individual"),ROUND(SUM(IF($AJ$18="",0,$AJ$18*'Goals Transposed'!$Q51),IF($AJ$19="",0,$AJ$19*'Goals Transposed'!$R51),IF($AJ$20="",0,$AJ$20*'Goals Transposed'!$S51),IF($AJ$21="",0,$AJ$21*'Goals Transposed'!$T51),IF($AJ$22="",0,$AJ$22*'Goals Transposed'!$U51),IF($AJ$23="",0,$AJ$23*'Goals Transposed'!$V51),IF($AJ$24="",0,$AJ$24*'Goals Transposed'!$W51),IF($AJ$25="",0,$AJ$25*'Goals Transposed'!$X51),IF($AJ$26="",0,$AJ$26*'Goals Transposed'!$Y51),IF($AJ$27="",0,$AJ$27*'Goals Transposed'!$Z51),IF($AJ$28="",0,$AJ$28*'Goals Transposed'!$AA51),IF($AJ$29="",0,$AJ$29*'Goals Transposed'!$AB51)),0),"")))</f>
        <v/>
      </c>
      <c r="L413" s="244" t="str">
        <f>IF($D$5="Program Budget",ROUND('Goals Transposed'!$AC51*$AJ$9,0),IF(AND($D$5="Staff Salary",$D$7="Total"),ROUND(SUM('Goals Transposed'!$AC51:$AN51)*$AJ$30,0),IF(AND($D$5="Staff Salary",$D$7="Individual"),ROUND(SUM(IF($AJ$18="",0,$AJ$18*'Goals Transposed'!$AC51),IF($AJ$19="",0,$AJ$19*'Goals Transposed'!$AD51),IF($AJ$20="",0,$AJ$20*'Goals Transposed'!$AE51),IF($AJ$21="",0,$AJ$21*'Goals Transposed'!$AF51),IF($AJ$22="",0,$AJ$22*'Goals Transposed'!$AG51),IF($AJ$23="",0,$AJ$23*'Goals Transposed'!$AH51),IF($AJ$24="",0,$AJ$24*'Goals Transposed'!$AI51),IF($AJ$25="",0,$AJ$25*'Goals Transposed'!$AJ51),IF($AJ$26="",0,$AJ$26*'Goals Transposed'!$AK51),IF($AJ$27="",0,$AJ$27*'Goals Transposed'!$AL51),IF($AJ$28="",0,$AJ$28*'Goals Transposed'!$AM51),IF($AJ$29="",0,$AJ$29*'Goals Transposed'!$AN51)),0),"")))</f>
        <v/>
      </c>
      <c r="M413" s="549" t="str">
        <f>IF($D$5="Program Budget",ROUND('Goals Transposed'!$AO51*$AJ$9,0),IF(AND($D$5="Staff Salary",$D$7="Total"),ROUND(SUM('Goals Transposed'!$AO51:$AZ51)*$AJ$30,0),IF(AND($D$5="Staff Salary",$D$7="Individual"),ROUND(SUM(IF($AJ$18="",0,$AJ$18*'Goals Transposed'!$AO51),IF($AJ$19="",0,$AJ$19*'Goals Transposed'!$AP51),IF($AJ$20="",0,$AJ$20*'Goals Transposed'!$AQ51),IF($AJ$21="",0,$AJ$21*'Goals Transposed'!$AR51),IF($AJ$22="",0,$AJ$22*'Goals Transposed'!$AS51),IF($AJ$23="",0,$AJ$23*'Goals Transposed'!$AT51),IF($AJ$24="",0,$AJ$24*'Goals Transposed'!$AU51),IF($AJ$25="",0,$AJ$25*'Goals Transposed'!$AV51),IF($AJ$26="",0,$AJ$26*'Goals Transposed'!$AW51),IF($AJ$27="",0,$AJ$27*'Goals Transposed'!$AX51),IF($AJ$28="",0,$AJ$28*'Goals Transposed'!$AY51),IF($AJ$29="",0,$AJ$29*'Goals Transposed'!$AZ51)),0),"")))</f>
        <v/>
      </c>
      <c r="N413" s="551"/>
      <c r="CI413"/>
      <c r="CJ413"/>
      <c r="CK413"/>
      <c r="CL413"/>
      <c r="CM413"/>
    </row>
    <row r="414" spans="1:91" s="2" customFormat="1" ht="29.5" hidden="1" customHeight="1" outlineLevel="1" x14ac:dyDescent="0.35">
      <c r="A414" s="68"/>
      <c r="B414" s="243" t="s">
        <v>201</v>
      </c>
      <c r="C414" s="546" t="str">
        <f>IF(ISBLANK(Goals!AZ6),"",Goals!AZ6)</f>
        <v/>
      </c>
      <c r="D414" s="547"/>
      <c r="E414" s="547"/>
      <c r="F414" s="547"/>
      <c r="G414" s="547"/>
      <c r="H414" s="548"/>
      <c r="I414" s="549" t="str">
        <f>IF($D$5="Program Budget",ROUND('Goals Transposed'!$E52*$AJ$9,0),IF(AND($D$5="Staff Salary",$D$7="Total"),ROUND(SUM('Goals Transposed'!$E52:$P52)*$AJ$30,0),IF(AND($D$5="Staff Salary",$D$7="Individual"),ROUND(SUM(IF($AJ$18="",0,$AJ$18*'Goals Transposed'!$E52),IF($AJ$19="",0,$AJ$19*'Goals Transposed'!$F52),IF($AJ$20="",0,$AJ$20*'Goals Transposed'!$G52),IF($AJ$21="",0,$AJ$21*'Goals Transposed'!$H52),IF($AJ$22="",0,$AJ$22*'Goals Transposed'!$I52),IF($AJ$23="",0,$AJ$23*'Goals Transposed'!$J52),IF($AJ$24="",0,$AJ$24*'Goals Transposed'!$K52),IF($AJ$25="",0,$AJ$25*'Goals Transposed'!$L52),IF($AJ$26="",0,$AJ$26*'Goals Transposed'!$M52),IF($AJ$27="",0,$AJ$27*'Goals Transposed'!$N52),IF($AJ$28="",0,$AJ$28*'Goals Transposed'!$O52),IF($AJ$29="",0,$AJ$29*'Goals Transposed'!$P52)),0),"")))</f>
        <v/>
      </c>
      <c r="J414" s="550"/>
      <c r="K414" s="244" t="str">
        <f>IF($D$5="Program Budget",ROUND('Goals Transposed'!$Q52*$AJ$9,0),IF(AND($D$5="Staff Salary",$D$7="Total"),ROUND(SUM('Goals Transposed'!$Q52:$AB52)*$AJ$30,0),IF(AND($D$5="Staff Salary",$D$7="Individual"),ROUND(SUM(IF($AJ$18="",0,$AJ$18*'Goals Transposed'!$Q52),IF($AJ$19="",0,$AJ$19*'Goals Transposed'!$R52),IF($AJ$20="",0,$AJ$20*'Goals Transposed'!$S52),IF($AJ$21="",0,$AJ$21*'Goals Transposed'!$T52),IF($AJ$22="",0,$AJ$22*'Goals Transposed'!$U52),IF($AJ$23="",0,$AJ$23*'Goals Transposed'!$V52),IF($AJ$24="",0,$AJ$24*'Goals Transposed'!$W52),IF($AJ$25="",0,$AJ$25*'Goals Transposed'!$X52),IF($AJ$26="",0,$AJ$26*'Goals Transposed'!$Y52),IF($AJ$27="",0,$AJ$27*'Goals Transposed'!$Z52),IF($AJ$28="",0,$AJ$28*'Goals Transposed'!$AA52),IF($AJ$29="",0,$AJ$29*'Goals Transposed'!$AB52)),0),"")))</f>
        <v/>
      </c>
      <c r="L414" s="244" t="str">
        <f>IF($D$5="Program Budget",ROUND('Goals Transposed'!$AC52*$AJ$9,0),IF(AND($D$5="Staff Salary",$D$7="Total"),ROUND(SUM('Goals Transposed'!$AC52:$AN52)*$AJ$30,0),IF(AND($D$5="Staff Salary",$D$7="Individual"),ROUND(SUM(IF($AJ$18="",0,$AJ$18*'Goals Transposed'!$AC52),IF($AJ$19="",0,$AJ$19*'Goals Transposed'!$AD52),IF($AJ$20="",0,$AJ$20*'Goals Transposed'!$AE52),IF($AJ$21="",0,$AJ$21*'Goals Transposed'!$AF52),IF($AJ$22="",0,$AJ$22*'Goals Transposed'!$AG52),IF($AJ$23="",0,$AJ$23*'Goals Transposed'!$AH52),IF($AJ$24="",0,$AJ$24*'Goals Transposed'!$AI52),IF($AJ$25="",0,$AJ$25*'Goals Transposed'!$AJ52),IF($AJ$26="",0,$AJ$26*'Goals Transposed'!$AK52),IF($AJ$27="",0,$AJ$27*'Goals Transposed'!$AL52),IF($AJ$28="",0,$AJ$28*'Goals Transposed'!$AM52),IF($AJ$29="",0,$AJ$29*'Goals Transposed'!$AN52)),0),"")))</f>
        <v/>
      </c>
      <c r="M414" s="549" t="str">
        <f>IF($D$5="Program Budget",ROUND('Goals Transposed'!$AO52*$AJ$9,0),IF(AND($D$5="Staff Salary",$D$7="Total"),ROUND(SUM('Goals Transposed'!$AO52:$AZ52)*$AJ$30,0),IF(AND($D$5="Staff Salary",$D$7="Individual"),ROUND(SUM(IF($AJ$18="",0,$AJ$18*'Goals Transposed'!$AO52),IF($AJ$19="",0,$AJ$19*'Goals Transposed'!$AP52),IF($AJ$20="",0,$AJ$20*'Goals Transposed'!$AQ52),IF($AJ$21="",0,$AJ$21*'Goals Transposed'!$AR52),IF($AJ$22="",0,$AJ$22*'Goals Transposed'!$AS52),IF($AJ$23="",0,$AJ$23*'Goals Transposed'!$AT52),IF($AJ$24="",0,$AJ$24*'Goals Transposed'!$AU52),IF($AJ$25="",0,$AJ$25*'Goals Transposed'!$AV52),IF($AJ$26="",0,$AJ$26*'Goals Transposed'!$AW52),IF($AJ$27="",0,$AJ$27*'Goals Transposed'!$AX52),IF($AJ$28="",0,$AJ$28*'Goals Transposed'!$AY52),IF($AJ$29="",0,$AJ$29*'Goals Transposed'!$AZ52)),0),"")))</f>
        <v/>
      </c>
      <c r="N414" s="551"/>
      <c r="CI414"/>
      <c r="CJ414"/>
      <c r="CK414"/>
      <c r="CL414"/>
      <c r="CM414"/>
    </row>
    <row r="415" spans="1:91" s="2" customFormat="1" ht="29.5" hidden="1" customHeight="1" outlineLevel="1" x14ac:dyDescent="0.35">
      <c r="A415" s="68"/>
      <c r="B415" s="243" t="s">
        <v>202</v>
      </c>
      <c r="C415" s="546" t="str">
        <f>IF(ISBLANK(Goals!BA6),"",Goals!BA6)</f>
        <v/>
      </c>
      <c r="D415" s="547"/>
      <c r="E415" s="547"/>
      <c r="F415" s="547"/>
      <c r="G415" s="547"/>
      <c r="H415" s="548"/>
      <c r="I415" s="549" t="str">
        <f>IF($D$5="Program Budget",ROUND('Goals Transposed'!$E53*$AJ$9,0),IF(AND($D$5="Staff Salary",$D$7="Total"),ROUND(SUM('Goals Transposed'!$E53:$P53)*$AJ$30,0),IF(AND($D$5="Staff Salary",$D$7="Individual"),ROUND(SUM(IF($AJ$18="",0,$AJ$18*'Goals Transposed'!$E53),IF($AJ$19="",0,$AJ$19*'Goals Transposed'!$F53),IF($AJ$20="",0,$AJ$20*'Goals Transposed'!$G53),IF($AJ$21="",0,$AJ$21*'Goals Transposed'!$H53),IF($AJ$22="",0,$AJ$22*'Goals Transposed'!$I53),IF($AJ$23="",0,$AJ$23*'Goals Transposed'!$J53),IF($AJ$24="",0,$AJ$24*'Goals Transposed'!$K53),IF($AJ$25="",0,$AJ$25*'Goals Transposed'!$L53),IF($AJ$26="",0,$AJ$26*'Goals Transposed'!$M53),IF($AJ$27="",0,$AJ$27*'Goals Transposed'!$N53),IF($AJ$28="",0,$AJ$28*'Goals Transposed'!$O53),IF($AJ$29="",0,$AJ$29*'Goals Transposed'!$P53)),0),"")))</f>
        <v/>
      </c>
      <c r="J415" s="550"/>
      <c r="K415" s="244" t="str">
        <f>IF($D$5="Program Budget",ROUND('Goals Transposed'!$Q53*$AJ$9,0),IF(AND($D$5="Staff Salary",$D$7="Total"),ROUND(SUM('Goals Transposed'!$Q53:$AB53)*$AJ$30,0),IF(AND($D$5="Staff Salary",$D$7="Individual"),ROUND(SUM(IF($AJ$18="",0,$AJ$18*'Goals Transposed'!$Q53),IF($AJ$19="",0,$AJ$19*'Goals Transposed'!$R53),IF($AJ$20="",0,$AJ$20*'Goals Transposed'!$S53),IF($AJ$21="",0,$AJ$21*'Goals Transposed'!$T53),IF($AJ$22="",0,$AJ$22*'Goals Transposed'!$U53),IF($AJ$23="",0,$AJ$23*'Goals Transposed'!$V53),IF($AJ$24="",0,$AJ$24*'Goals Transposed'!$W53),IF($AJ$25="",0,$AJ$25*'Goals Transposed'!$X53),IF($AJ$26="",0,$AJ$26*'Goals Transposed'!$Y53),IF($AJ$27="",0,$AJ$27*'Goals Transposed'!$Z53),IF($AJ$28="",0,$AJ$28*'Goals Transposed'!$AA53),IF($AJ$29="",0,$AJ$29*'Goals Transposed'!$AB53)),0),"")))</f>
        <v/>
      </c>
      <c r="L415" s="244" t="str">
        <f>IF($D$5="Program Budget",ROUND('Goals Transposed'!$AC53*$AJ$9,0),IF(AND($D$5="Staff Salary",$D$7="Total"),ROUND(SUM('Goals Transposed'!$AC53:$AN53)*$AJ$30,0),IF(AND($D$5="Staff Salary",$D$7="Individual"),ROUND(SUM(IF($AJ$18="",0,$AJ$18*'Goals Transposed'!$AC53),IF($AJ$19="",0,$AJ$19*'Goals Transposed'!$AD53),IF($AJ$20="",0,$AJ$20*'Goals Transposed'!$AE53),IF($AJ$21="",0,$AJ$21*'Goals Transposed'!$AF53),IF($AJ$22="",0,$AJ$22*'Goals Transposed'!$AG53),IF($AJ$23="",0,$AJ$23*'Goals Transposed'!$AH53),IF($AJ$24="",0,$AJ$24*'Goals Transposed'!$AI53),IF($AJ$25="",0,$AJ$25*'Goals Transposed'!$AJ53),IF($AJ$26="",0,$AJ$26*'Goals Transposed'!$AK53),IF($AJ$27="",0,$AJ$27*'Goals Transposed'!$AL53),IF($AJ$28="",0,$AJ$28*'Goals Transposed'!$AM53),IF($AJ$29="",0,$AJ$29*'Goals Transposed'!$AN53)),0),"")))</f>
        <v/>
      </c>
      <c r="M415" s="549" t="str">
        <f>IF($D$5="Program Budget",ROUND('Goals Transposed'!$AO53*$AJ$9,0),IF(AND($D$5="Staff Salary",$D$7="Total"),ROUND(SUM('Goals Transposed'!$AO53:$AZ53)*$AJ$30,0),IF(AND($D$5="Staff Salary",$D$7="Individual"),ROUND(SUM(IF($AJ$18="",0,$AJ$18*'Goals Transposed'!$AO53),IF($AJ$19="",0,$AJ$19*'Goals Transposed'!$AP53),IF($AJ$20="",0,$AJ$20*'Goals Transposed'!$AQ53),IF($AJ$21="",0,$AJ$21*'Goals Transposed'!$AR53),IF($AJ$22="",0,$AJ$22*'Goals Transposed'!$AS53),IF($AJ$23="",0,$AJ$23*'Goals Transposed'!$AT53),IF($AJ$24="",0,$AJ$24*'Goals Transposed'!$AU53),IF($AJ$25="",0,$AJ$25*'Goals Transposed'!$AV53),IF($AJ$26="",0,$AJ$26*'Goals Transposed'!$AW53),IF($AJ$27="",0,$AJ$27*'Goals Transposed'!$AX53),IF($AJ$28="",0,$AJ$28*'Goals Transposed'!$AY53),IF($AJ$29="",0,$AJ$29*'Goals Transposed'!$AZ53)),0),"")))</f>
        <v/>
      </c>
      <c r="N415" s="551"/>
      <c r="CI415"/>
      <c r="CJ415"/>
      <c r="CK415"/>
      <c r="CL415"/>
      <c r="CM415"/>
    </row>
    <row r="416" spans="1:91" s="2" customFormat="1" ht="29.5" hidden="1" customHeight="1" outlineLevel="1" x14ac:dyDescent="0.35">
      <c r="A416" s="68"/>
      <c r="B416" s="243" t="s">
        <v>203</v>
      </c>
      <c r="C416" s="546" t="str">
        <f>IF(ISBLANK(Goals!BB6),"",Goals!BB6)</f>
        <v/>
      </c>
      <c r="D416" s="547"/>
      <c r="E416" s="547"/>
      <c r="F416" s="547"/>
      <c r="G416" s="547"/>
      <c r="H416" s="548"/>
      <c r="I416" s="549" t="str">
        <f>IF($D$5="Program Budget",ROUND('Goals Transposed'!$E54*$AJ$9,0),IF(AND($D$5="Staff Salary",$D$7="Total"),ROUND(SUM('Goals Transposed'!$E54:$P54)*$AJ$30,0),IF(AND($D$5="Staff Salary",$D$7="Individual"),ROUND(SUM(IF($AJ$18="",0,$AJ$18*'Goals Transposed'!$E54),IF($AJ$19="",0,$AJ$19*'Goals Transposed'!$F54),IF($AJ$20="",0,$AJ$20*'Goals Transposed'!$G54),IF($AJ$21="",0,$AJ$21*'Goals Transposed'!$H54),IF($AJ$22="",0,$AJ$22*'Goals Transposed'!$I54),IF($AJ$23="",0,$AJ$23*'Goals Transposed'!$J54),IF($AJ$24="",0,$AJ$24*'Goals Transposed'!$K54),IF($AJ$25="",0,$AJ$25*'Goals Transposed'!$L54),IF($AJ$26="",0,$AJ$26*'Goals Transposed'!$M54),IF($AJ$27="",0,$AJ$27*'Goals Transposed'!$N54),IF($AJ$28="",0,$AJ$28*'Goals Transposed'!$O54),IF($AJ$29="",0,$AJ$29*'Goals Transposed'!$P54)),0),"")))</f>
        <v/>
      </c>
      <c r="J416" s="550"/>
      <c r="K416" s="244" t="str">
        <f>IF($D$5="Program Budget",ROUND('Goals Transposed'!$Q54*$AJ$9,0),IF(AND($D$5="Staff Salary",$D$7="Total"),ROUND(SUM('Goals Transposed'!$Q54:$AB54)*$AJ$30,0),IF(AND($D$5="Staff Salary",$D$7="Individual"),ROUND(SUM(IF($AJ$18="",0,$AJ$18*'Goals Transposed'!$Q54),IF($AJ$19="",0,$AJ$19*'Goals Transposed'!$R54),IF($AJ$20="",0,$AJ$20*'Goals Transposed'!$S54),IF($AJ$21="",0,$AJ$21*'Goals Transposed'!$T54),IF($AJ$22="",0,$AJ$22*'Goals Transposed'!$U54),IF($AJ$23="",0,$AJ$23*'Goals Transposed'!$V54),IF($AJ$24="",0,$AJ$24*'Goals Transposed'!$W54),IF($AJ$25="",0,$AJ$25*'Goals Transposed'!$X54),IF($AJ$26="",0,$AJ$26*'Goals Transposed'!$Y54),IF($AJ$27="",0,$AJ$27*'Goals Transposed'!$Z54),IF($AJ$28="",0,$AJ$28*'Goals Transposed'!$AA54),IF($AJ$29="",0,$AJ$29*'Goals Transposed'!$AB54)),0),"")))</f>
        <v/>
      </c>
      <c r="L416" s="244" t="str">
        <f>IF($D$5="Program Budget",ROUND('Goals Transposed'!$AC54*$AJ$9,0),IF(AND($D$5="Staff Salary",$D$7="Total"),ROUND(SUM('Goals Transposed'!$AC54:$AN54)*$AJ$30,0),IF(AND($D$5="Staff Salary",$D$7="Individual"),ROUND(SUM(IF($AJ$18="",0,$AJ$18*'Goals Transposed'!$AC54),IF($AJ$19="",0,$AJ$19*'Goals Transposed'!$AD54),IF($AJ$20="",0,$AJ$20*'Goals Transposed'!$AE54),IF($AJ$21="",0,$AJ$21*'Goals Transposed'!$AF54),IF($AJ$22="",0,$AJ$22*'Goals Transposed'!$AG54),IF($AJ$23="",0,$AJ$23*'Goals Transposed'!$AH54),IF($AJ$24="",0,$AJ$24*'Goals Transposed'!$AI54),IF($AJ$25="",0,$AJ$25*'Goals Transposed'!$AJ54),IF($AJ$26="",0,$AJ$26*'Goals Transposed'!$AK54),IF($AJ$27="",0,$AJ$27*'Goals Transposed'!$AL54),IF($AJ$28="",0,$AJ$28*'Goals Transposed'!$AM54),IF($AJ$29="",0,$AJ$29*'Goals Transposed'!$AN54)),0),"")))</f>
        <v/>
      </c>
      <c r="M416" s="549" t="str">
        <f>IF($D$5="Program Budget",ROUND('Goals Transposed'!$AO54*$AJ$9,0),IF(AND($D$5="Staff Salary",$D$7="Total"),ROUND(SUM('Goals Transposed'!$AO54:$AZ54)*$AJ$30,0),IF(AND($D$5="Staff Salary",$D$7="Individual"),ROUND(SUM(IF($AJ$18="",0,$AJ$18*'Goals Transposed'!$AO54),IF($AJ$19="",0,$AJ$19*'Goals Transposed'!$AP54),IF($AJ$20="",0,$AJ$20*'Goals Transposed'!$AQ54),IF($AJ$21="",0,$AJ$21*'Goals Transposed'!$AR54),IF($AJ$22="",0,$AJ$22*'Goals Transposed'!$AS54),IF($AJ$23="",0,$AJ$23*'Goals Transposed'!$AT54),IF($AJ$24="",0,$AJ$24*'Goals Transposed'!$AU54),IF($AJ$25="",0,$AJ$25*'Goals Transposed'!$AV54),IF($AJ$26="",0,$AJ$26*'Goals Transposed'!$AW54),IF($AJ$27="",0,$AJ$27*'Goals Transposed'!$AX54),IF($AJ$28="",0,$AJ$28*'Goals Transposed'!$AY54),IF($AJ$29="",0,$AJ$29*'Goals Transposed'!$AZ54)),0),"")))</f>
        <v/>
      </c>
      <c r="N416" s="551"/>
      <c r="CI416"/>
      <c r="CJ416"/>
      <c r="CK416"/>
      <c r="CL416"/>
      <c r="CM416"/>
    </row>
    <row r="417" spans="1:91" s="2" customFormat="1" ht="29.5" hidden="1" customHeight="1" outlineLevel="1" x14ac:dyDescent="0.35">
      <c r="A417" s="68"/>
      <c r="B417" s="243" t="s">
        <v>204</v>
      </c>
      <c r="C417" s="546" t="str">
        <f>IF(ISBLANK(Goals!BC6),"",Goals!BC6)</f>
        <v/>
      </c>
      <c r="D417" s="547"/>
      <c r="E417" s="547"/>
      <c r="F417" s="547"/>
      <c r="G417" s="547"/>
      <c r="H417" s="548"/>
      <c r="I417" s="549" t="str">
        <f>IF($D$5="Program Budget",ROUND('Goals Transposed'!$E55*$AJ$9,0),IF(AND($D$5="Staff Salary",$D$7="Total"),ROUND(SUM('Goals Transposed'!$E55:$P55)*$AJ$30,0),IF(AND($D$5="Staff Salary",$D$7="Individual"),ROUND(SUM(IF($AJ$18="",0,$AJ$18*'Goals Transposed'!$E55),IF($AJ$19="",0,$AJ$19*'Goals Transposed'!$F55),IF($AJ$20="",0,$AJ$20*'Goals Transposed'!$G55),IF($AJ$21="",0,$AJ$21*'Goals Transposed'!$H55),IF($AJ$22="",0,$AJ$22*'Goals Transposed'!$I55),IF($AJ$23="",0,$AJ$23*'Goals Transposed'!$J55),IF($AJ$24="",0,$AJ$24*'Goals Transposed'!$K55),IF($AJ$25="",0,$AJ$25*'Goals Transposed'!$L55),IF($AJ$26="",0,$AJ$26*'Goals Transposed'!$M55),IF($AJ$27="",0,$AJ$27*'Goals Transposed'!$N55),IF($AJ$28="",0,$AJ$28*'Goals Transposed'!$O55),IF($AJ$29="",0,$AJ$29*'Goals Transposed'!$P55)),0),"")))</f>
        <v/>
      </c>
      <c r="J417" s="550"/>
      <c r="K417" s="244" t="str">
        <f>IF($D$5="Program Budget",ROUND('Goals Transposed'!$Q55*$AJ$9,0),IF(AND($D$5="Staff Salary",$D$7="Total"),ROUND(SUM('Goals Transposed'!$Q55:$AB55)*$AJ$30,0),IF(AND($D$5="Staff Salary",$D$7="Individual"),ROUND(SUM(IF($AJ$18="",0,$AJ$18*'Goals Transposed'!$Q55),IF($AJ$19="",0,$AJ$19*'Goals Transposed'!$R55),IF($AJ$20="",0,$AJ$20*'Goals Transposed'!$S55),IF($AJ$21="",0,$AJ$21*'Goals Transposed'!$T55),IF($AJ$22="",0,$AJ$22*'Goals Transposed'!$U55),IF($AJ$23="",0,$AJ$23*'Goals Transposed'!$V55),IF($AJ$24="",0,$AJ$24*'Goals Transposed'!$W55),IF($AJ$25="",0,$AJ$25*'Goals Transposed'!$X55),IF($AJ$26="",0,$AJ$26*'Goals Transposed'!$Y55),IF($AJ$27="",0,$AJ$27*'Goals Transposed'!$Z55),IF($AJ$28="",0,$AJ$28*'Goals Transposed'!$AA55),IF($AJ$29="",0,$AJ$29*'Goals Transposed'!$AB55)),0),"")))</f>
        <v/>
      </c>
      <c r="L417" s="244" t="str">
        <f>IF($D$5="Program Budget",ROUND('Goals Transposed'!$AC55*$AJ$9,0),IF(AND($D$5="Staff Salary",$D$7="Total"),ROUND(SUM('Goals Transposed'!$AC55:$AN55)*$AJ$30,0),IF(AND($D$5="Staff Salary",$D$7="Individual"),ROUND(SUM(IF($AJ$18="",0,$AJ$18*'Goals Transposed'!$AC55),IF($AJ$19="",0,$AJ$19*'Goals Transposed'!$AD55),IF($AJ$20="",0,$AJ$20*'Goals Transposed'!$AE55),IF($AJ$21="",0,$AJ$21*'Goals Transposed'!$AF55),IF($AJ$22="",0,$AJ$22*'Goals Transposed'!$AG55),IF($AJ$23="",0,$AJ$23*'Goals Transposed'!$AH55),IF($AJ$24="",0,$AJ$24*'Goals Transposed'!$AI55),IF($AJ$25="",0,$AJ$25*'Goals Transposed'!$AJ55),IF($AJ$26="",0,$AJ$26*'Goals Transposed'!$AK55),IF($AJ$27="",0,$AJ$27*'Goals Transposed'!$AL55),IF($AJ$28="",0,$AJ$28*'Goals Transposed'!$AM55),IF($AJ$29="",0,$AJ$29*'Goals Transposed'!$AN55)),0),"")))</f>
        <v/>
      </c>
      <c r="M417" s="549" t="str">
        <f>IF($D$5="Program Budget",ROUND('Goals Transposed'!$AO55*$AJ$9,0),IF(AND($D$5="Staff Salary",$D$7="Total"),ROUND(SUM('Goals Transposed'!$AO55:$AZ55)*$AJ$30,0),IF(AND($D$5="Staff Salary",$D$7="Individual"),ROUND(SUM(IF($AJ$18="",0,$AJ$18*'Goals Transposed'!$AO55),IF($AJ$19="",0,$AJ$19*'Goals Transposed'!$AP55),IF($AJ$20="",0,$AJ$20*'Goals Transposed'!$AQ55),IF($AJ$21="",0,$AJ$21*'Goals Transposed'!$AR55),IF($AJ$22="",0,$AJ$22*'Goals Transposed'!$AS55),IF($AJ$23="",0,$AJ$23*'Goals Transposed'!$AT55),IF($AJ$24="",0,$AJ$24*'Goals Transposed'!$AU55),IF($AJ$25="",0,$AJ$25*'Goals Transposed'!$AV55),IF($AJ$26="",0,$AJ$26*'Goals Transposed'!$AW55),IF($AJ$27="",0,$AJ$27*'Goals Transposed'!$AX55),IF($AJ$28="",0,$AJ$28*'Goals Transposed'!$AY55),IF($AJ$29="",0,$AJ$29*'Goals Transposed'!$AZ55)),0),"")))</f>
        <v/>
      </c>
      <c r="N417" s="551"/>
      <c r="CI417"/>
      <c r="CJ417"/>
      <c r="CK417"/>
      <c r="CL417"/>
      <c r="CM417"/>
    </row>
    <row r="418" spans="1:91" s="2" customFormat="1" ht="29.5" hidden="1" customHeight="1" outlineLevel="1" x14ac:dyDescent="0.35">
      <c r="A418" s="68"/>
      <c r="B418" s="243" t="s">
        <v>205</v>
      </c>
      <c r="C418" s="546" t="str">
        <f>IF(ISBLANK(Goals!BD6),"",Goals!BD6)</f>
        <v/>
      </c>
      <c r="D418" s="547"/>
      <c r="E418" s="547"/>
      <c r="F418" s="547"/>
      <c r="G418" s="547"/>
      <c r="H418" s="548"/>
      <c r="I418" s="549" t="str">
        <f>IF($D$5="Program Budget",ROUND('Goals Transposed'!$E56*$AJ$9,0),IF(AND($D$5="Staff Salary",$D$7="Total"),ROUND(SUM('Goals Transposed'!$E56:$P56)*$AJ$30,0),IF(AND($D$5="Staff Salary",$D$7="Individual"),ROUND(SUM(IF($AJ$18="",0,$AJ$18*'Goals Transposed'!$E56),IF($AJ$19="",0,$AJ$19*'Goals Transposed'!$F56),IF($AJ$20="",0,$AJ$20*'Goals Transposed'!$G56),IF($AJ$21="",0,$AJ$21*'Goals Transposed'!$H56),IF($AJ$22="",0,$AJ$22*'Goals Transposed'!$I56),IF($AJ$23="",0,$AJ$23*'Goals Transposed'!$J56),IF($AJ$24="",0,$AJ$24*'Goals Transposed'!$K56),IF($AJ$25="",0,$AJ$25*'Goals Transposed'!$L56),IF($AJ$26="",0,$AJ$26*'Goals Transposed'!$M56),IF($AJ$27="",0,$AJ$27*'Goals Transposed'!$N56),IF($AJ$28="",0,$AJ$28*'Goals Transposed'!$O56),IF($AJ$29="",0,$AJ$29*'Goals Transposed'!$P56)),0),"")))</f>
        <v/>
      </c>
      <c r="J418" s="550"/>
      <c r="K418" s="244" t="str">
        <f>IF($D$5="Program Budget",ROUND('Goals Transposed'!$Q56*$AJ$9,0),IF(AND($D$5="Staff Salary",$D$7="Total"),ROUND(SUM('Goals Transposed'!$Q56:$AB56)*$AJ$30,0),IF(AND($D$5="Staff Salary",$D$7="Individual"),ROUND(SUM(IF($AJ$18="",0,$AJ$18*'Goals Transposed'!$Q56),IF($AJ$19="",0,$AJ$19*'Goals Transposed'!$R56),IF($AJ$20="",0,$AJ$20*'Goals Transposed'!$S56),IF($AJ$21="",0,$AJ$21*'Goals Transposed'!$T56),IF($AJ$22="",0,$AJ$22*'Goals Transposed'!$U56),IF($AJ$23="",0,$AJ$23*'Goals Transposed'!$V56),IF($AJ$24="",0,$AJ$24*'Goals Transposed'!$W56),IF($AJ$25="",0,$AJ$25*'Goals Transposed'!$X56),IF($AJ$26="",0,$AJ$26*'Goals Transposed'!$Y56),IF($AJ$27="",0,$AJ$27*'Goals Transposed'!$Z56),IF($AJ$28="",0,$AJ$28*'Goals Transposed'!$AA56),IF($AJ$29="",0,$AJ$29*'Goals Transposed'!$AB56)),0),"")))</f>
        <v/>
      </c>
      <c r="L418" s="244" t="str">
        <f>IF($D$5="Program Budget",ROUND('Goals Transposed'!$AC56*$AJ$9,0),IF(AND($D$5="Staff Salary",$D$7="Total"),ROUND(SUM('Goals Transposed'!$AC56:$AN56)*$AJ$30,0),IF(AND($D$5="Staff Salary",$D$7="Individual"),ROUND(SUM(IF($AJ$18="",0,$AJ$18*'Goals Transposed'!$AC56),IF($AJ$19="",0,$AJ$19*'Goals Transposed'!$AD56),IF($AJ$20="",0,$AJ$20*'Goals Transposed'!$AE56),IF($AJ$21="",0,$AJ$21*'Goals Transposed'!$AF56),IF($AJ$22="",0,$AJ$22*'Goals Transposed'!$AG56),IF($AJ$23="",0,$AJ$23*'Goals Transposed'!$AH56),IF($AJ$24="",0,$AJ$24*'Goals Transposed'!$AI56),IF($AJ$25="",0,$AJ$25*'Goals Transposed'!$AJ56),IF($AJ$26="",0,$AJ$26*'Goals Transposed'!$AK56),IF($AJ$27="",0,$AJ$27*'Goals Transposed'!$AL56),IF($AJ$28="",0,$AJ$28*'Goals Transposed'!$AM56),IF($AJ$29="",0,$AJ$29*'Goals Transposed'!$AN56)),0),"")))</f>
        <v/>
      </c>
      <c r="M418" s="549" t="str">
        <f>IF($D$5="Program Budget",ROUND('Goals Transposed'!$AO56*$AJ$9,0),IF(AND($D$5="Staff Salary",$D$7="Total"),ROUND(SUM('Goals Transposed'!$AO56:$AZ56)*$AJ$30,0),IF(AND($D$5="Staff Salary",$D$7="Individual"),ROUND(SUM(IF($AJ$18="",0,$AJ$18*'Goals Transposed'!$AO56),IF($AJ$19="",0,$AJ$19*'Goals Transposed'!$AP56),IF($AJ$20="",0,$AJ$20*'Goals Transposed'!$AQ56),IF($AJ$21="",0,$AJ$21*'Goals Transposed'!$AR56),IF($AJ$22="",0,$AJ$22*'Goals Transposed'!$AS56),IF($AJ$23="",0,$AJ$23*'Goals Transposed'!$AT56),IF($AJ$24="",0,$AJ$24*'Goals Transposed'!$AU56),IF($AJ$25="",0,$AJ$25*'Goals Transposed'!$AV56),IF($AJ$26="",0,$AJ$26*'Goals Transposed'!$AW56),IF($AJ$27="",0,$AJ$27*'Goals Transposed'!$AX56),IF($AJ$28="",0,$AJ$28*'Goals Transposed'!$AY56),IF($AJ$29="",0,$AJ$29*'Goals Transposed'!$AZ56)),0),"")))</f>
        <v/>
      </c>
      <c r="N418" s="551"/>
      <c r="CI418"/>
      <c r="CJ418"/>
      <c r="CK418"/>
      <c r="CL418"/>
      <c r="CM418"/>
    </row>
    <row r="419" spans="1:91" s="2" customFormat="1" ht="29.5" hidden="1" customHeight="1" outlineLevel="1" x14ac:dyDescent="0.35">
      <c r="A419" s="68"/>
      <c r="B419" s="245" t="s">
        <v>206</v>
      </c>
      <c r="C419" s="556" t="str">
        <f>IF(ISBLANK(Goals!BF4),"",Goals!BF4)</f>
        <v/>
      </c>
      <c r="D419" s="557"/>
      <c r="E419" s="557"/>
      <c r="F419" s="557"/>
      <c r="G419" s="557"/>
      <c r="H419" s="557"/>
      <c r="I419" s="558"/>
      <c r="J419" s="558"/>
      <c r="K419" s="242"/>
      <c r="L419" s="242"/>
      <c r="M419" s="558"/>
      <c r="N419" s="559"/>
      <c r="CI419"/>
      <c r="CJ419"/>
      <c r="CK419"/>
      <c r="CL419"/>
      <c r="CM419"/>
    </row>
    <row r="420" spans="1:91" s="2" customFormat="1" ht="29.5" hidden="1" customHeight="1" outlineLevel="1" x14ac:dyDescent="0.35">
      <c r="A420" s="68"/>
      <c r="B420" s="243" t="s">
        <v>200</v>
      </c>
      <c r="C420" s="546" t="str">
        <f>IF(ISBLANK(Goals!BE6),"",Goals!BE6)</f>
        <v/>
      </c>
      <c r="D420" s="547"/>
      <c r="E420" s="547"/>
      <c r="F420" s="547"/>
      <c r="G420" s="547"/>
      <c r="H420" s="548"/>
      <c r="I420" s="549" t="str">
        <f>IF($D$5="Program Budget",ROUND('Goals Transposed'!$E57*$AJ$9,0),IF(AND($D$5="Staff Salary",$D$7="Total"),ROUND(SUM('Goals Transposed'!$E57:$P57)*$AJ$30,0),IF(AND($D$5="Staff Salary",$D$7="Individual"),ROUND(SUM(IF($AJ$18="",0,$AJ$18*'Goals Transposed'!$E57),IF($AJ$19="",0,$AJ$19*'Goals Transposed'!$F57),IF($AJ$20="",0,$AJ$20*'Goals Transposed'!$G57),IF($AJ$21="",0,$AJ$21*'Goals Transposed'!$H57),IF($AJ$22="",0,$AJ$22*'Goals Transposed'!$I57),IF($AJ$23="",0,$AJ$23*'Goals Transposed'!$J57),IF($AJ$24="",0,$AJ$24*'Goals Transposed'!$K57),IF($AJ$25="",0,$AJ$25*'Goals Transposed'!$L57),IF($AJ$26="",0,$AJ$26*'Goals Transposed'!$M57),IF($AJ$27="",0,$AJ$27*'Goals Transposed'!$N57),IF($AJ$28="",0,$AJ$28*'Goals Transposed'!$O57),IF($AJ$29="",0,$AJ$29*'Goals Transposed'!$P57)),0),"")))</f>
        <v/>
      </c>
      <c r="J420" s="550"/>
      <c r="K420" s="244" t="str">
        <f>IF($D$5="Program Budget",ROUND('Goals Transposed'!$Q57*$AJ$9,0),IF(AND($D$5="Staff Salary",$D$7="Total"),ROUND(SUM('Goals Transposed'!$Q57:$AB57)*$AJ$30,0),IF(AND($D$5="Staff Salary",$D$7="Individual"),ROUND(SUM(IF($AJ$18="",0,$AJ$18*'Goals Transposed'!$Q57),IF($AJ$19="",0,$AJ$19*'Goals Transposed'!$R57),IF($AJ$20="",0,$AJ$20*'Goals Transposed'!$S57),IF($AJ$21="",0,$AJ$21*'Goals Transposed'!$T57),IF($AJ$22="",0,$AJ$22*'Goals Transposed'!$U57),IF($AJ$23="",0,$AJ$23*'Goals Transposed'!$V57),IF($AJ$24="",0,$AJ$24*'Goals Transposed'!$W57),IF($AJ$25="",0,$AJ$25*'Goals Transposed'!$X57),IF($AJ$26="",0,$AJ$26*'Goals Transposed'!$Y57),IF($AJ$27="",0,$AJ$27*'Goals Transposed'!$Z57),IF($AJ$28="",0,$AJ$28*'Goals Transposed'!$AA57),IF($AJ$29="",0,$AJ$29*'Goals Transposed'!$AB57)),0),"")))</f>
        <v/>
      </c>
      <c r="L420" s="244" t="str">
        <f>IF($D$5="Program Budget",ROUND('Goals Transposed'!$AC57*$AJ$9,0),IF(AND($D$5="Staff Salary",$D$7="Total"),ROUND(SUM('Goals Transposed'!$AC57:$AN57)*$AJ$30,0),IF(AND($D$5="Staff Salary",$D$7="Individual"),ROUND(SUM(IF($AJ$18="",0,$AJ$18*'Goals Transposed'!$AC57),IF($AJ$19="",0,$AJ$19*'Goals Transposed'!$AD57),IF($AJ$20="",0,$AJ$20*'Goals Transposed'!$AE57),IF($AJ$21="",0,$AJ$21*'Goals Transposed'!$AF57),IF($AJ$22="",0,$AJ$22*'Goals Transposed'!$AG57),IF($AJ$23="",0,$AJ$23*'Goals Transposed'!$AH57),IF($AJ$24="",0,$AJ$24*'Goals Transposed'!$AI57),IF($AJ$25="",0,$AJ$25*'Goals Transposed'!$AJ57),IF($AJ$26="",0,$AJ$26*'Goals Transposed'!$AK57),IF($AJ$27="",0,$AJ$27*'Goals Transposed'!$AL57),IF($AJ$28="",0,$AJ$28*'Goals Transposed'!$AM57),IF($AJ$29="",0,$AJ$29*'Goals Transposed'!$AN57)),0),"")))</f>
        <v/>
      </c>
      <c r="M420" s="549" t="str">
        <f>IF($D$5="Program Budget",ROUND('Goals Transposed'!$AO57*$AJ$9,0),IF(AND($D$5="Staff Salary",$D$7="Total"),ROUND(SUM('Goals Transposed'!$AO57:$AZ57)*$AJ$30,0),IF(AND($D$5="Staff Salary",$D$7="Individual"),ROUND(SUM(IF($AJ$18="",0,$AJ$18*'Goals Transposed'!$AO57),IF($AJ$19="",0,$AJ$19*'Goals Transposed'!$AP57),IF($AJ$20="",0,$AJ$20*'Goals Transposed'!$AQ57),IF($AJ$21="",0,$AJ$21*'Goals Transposed'!$AR57),IF($AJ$22="",0,$AJ$22*'Goals Transposed'!$AS57),IF($AJ$23="",0,$AJ$23*'Goals Transposed'!$AT57),IF($AJ$24="",0,$AJ$24*'Goals Transposed'!$AU57),IF($AJ$25="",0,$AJ$25*'Goals Transposed'!$AV57),IF($AJ$26="",0,$AJ$26*'Goals Transposed'!$AW57),IF($AJ$27="",0,$AJ$27*'Goals Transposed'!$AX57),IF($AJ$28="",0,$AJ$28*'Goals Transposed'!$AY57),IF($AJ$29="",0,$AJ$29*'Goals Transposed'!$AZ57)),0),"")))</f>
        <v/>
      </c>
      <c r="N420" s="551"/>
      <c r="CI420"/>
      <c r="CJ420"/>
      <c r="CK420"/>
      <c r="CL420"/>
      <c r="CM420"/>
    </row>
    <row r="421" spans="1:91" s="2" customFormat="1" ht="29.5" hidden="1" customHeight="1" outlineLevel="1" x14ac:dyDescent="0.35">
      <c r="A421" s="68"/>
      <c r="B421" s="243" t="s">
        <v>201</v>
      </c>
      <c r="C421" s="546" t="str">
        <f>IF(ISBLANK(Goals!BF6),"",Goals!BF6)</f>
        <v/>
      </c>
      <c r="D421" s="547"/>
      <c r="E421" s="547"/>
      <c r="F421" s="547"/>
      <c r="G421" s="547"/>
      <c r="H421" s="548"/>
      <c r="I421" s="549" t="str">
        <f>IF($D$5="Program Budget",ROUND('Goals Transposed'!$E58*$AJ$9,0),IF(AND($D$5="Staff Salary",$D$7="Total"),ROUND(SUM('Goals Transposed'!$E58:$P58)*$AJ$30,0),IF(AND($D$5="Staff Salary",$D$7="Individual"),ROUND(SUM(IF($AJ$18="",0,$AJ$18*'Goals Transposed'!$E58),IF($AJ$19="",0,$AJ$19*'Goals Transposed'!$F58),IF($AJ$20="",0,$AJ$20*'Goals Transposed'!$G58),IF($AJ$21="",0,$AJ$21*'Goals Transposed'!$H58),IF($AJ$22="",0,$AJ$22*'Goals Transposed'!$I58),IF($AJ$23="",0,$AJ$23*'Goals Transposed'!$J58),IF($AJ$24="",0,$AJ$24*'Goals Transposed'!$K58),IF($AJ$25="",0,$AJ$25*'Goals Transposed'!$L58),IF($AJ$26="",0,$AJ$26*'Goals Transposed'!$M58),IF($AJ$27="",0,$AJ$27*'Goals Transposed'!$N58),IF($AJ$28="",0,$AJ$28*'Goals Transposed'!$O58),IF($AJ$29="",0,$AJ$29*'Goals Transposed'!$P58)),0),"")))</f>
        <v/>
      </c>
      <c r="J421" s="550"/>
      <c r="K421" s="244" t="str">
        <f>IF($D$5="Program Budget",ROUND('Goals Transposed'!$Q58*$AJ$9,0),IF(AND($D$5="Staff Salary",$D$7="Total"),ROUND(SUM('Goals Transposed'!$Q58:$AB58)*$AJ$30,0),IF(AND($D$5="Staff Salary",$D$7="Individual"),ROUND(SUM(IF($AJ$18="",0,$AJ$18*'Goals Transposed'!$Q58),IF($AJ$19="",0,$AJ$19*'Goals Transposed'!$R58),IF($AJ$20="",0,$AJ$20*'Goals Transposed'!$S58),IF($AJ$21="",0,$AJ$21*'Goals Transposed'!$T58),IF($AJ$22="",0,$AJ$22*'Goals Transposed'!$U58),IF($AJ$23="",0,$AJ$23*'Goals Transposed'!$V58),IF($AJ$24="",0,$AJ$24*'Goals Transposed'!$W58),IF($AJ$25="",0,$AJ$25*'Goals Transposed'!$X58),IF($AJ$26="",0,$AJ$26*'Goals Transposed'!$Y58),IF($AJ$27="",0,$AJ$27*'Goals Transposed'!$Z58),IF($AJ$28="",0,$AJ$28*'Goals Transposed'!$AA58),IF($AJ$29="",0,$AJ$29*'Goals Transposed'!$AB58)),0),"")))</f>
        <v/>
      </c>
      <c r="L421" s="244" t="str">
        <f>IF($D$5="Program Budget",ROUND('Goals Transposed'!$AC58*$AJ$9,0),IF(AND($D$5="Staff Salary",$D$7="Total"),ROUND(SUM('Goals Transposed'!$AC58:$AN58)*$AJ$30,0),IF(AND($D$5="Staff Salary",$D$7="Individual"),ROUND(SUM(IF($AJ$18="",0,$AJ$18*'Goals Transposed'!$AC58),IF($AJ$19="",0,$AJ$19*'Goals Transposed'!$AD58),IF($AJ$20="",0,$AJ$20*'Goals Transposed'!$AE58),IF($AJ$21="",0,$AJ$21*'Goals Transposed'!$AF58),IF($AJ$22="",0,$AJ$22*'Goals Transposed'!$AG58),IF($AJ$23="",0,$AJ$23*'Goals Transposed'!$AH58),IF($AJ$24="",0,$AJ$24*'Goals Transposed'!$AI58),IF($AJ$25="",0,$AJ$25*'Goals Transposed'!$AJ58),IF($AJ$26="",0,$AJ$26*'Goals Transposed'!$AK58),IF($AJ$27="",0,$AJ$27*'Goals Transposed'!$AL58),IF($AJ$28="",0,$AJ$28*'Goals Transposed'!$AM58),IF($AJ$29="",0,$AJ$29*'Goals Transposed'!$AN58)),0),"")))</f>
        <v/>
      </c>
      <c r="M421" s="549" t="str">
        <f>IF($D$5="Program Budget",ROUND('Goals Transposed'!$AO58*$AJ$9,0),IF(AND($D$5="Staff Salary",$D$7="Total"),ROUND(SUM('Goals Transposed'!$AO58:$AZ58)*$AJ$30,0),IF(AND($D$5="Staff Salary",$D$7="Individual"),ROUND(SUM(IF($AJ$18="",0,$AJ$18*'Goals Transposed'!$AO58),IF($AJ$19="",0,$AJ$19*'Goals Transposed'!$AP58),IF($AJ$20="",0,$AJ$20*'Goals Transposed'!$AQ58),IF($AJ$21="",0,$AJ$21*'Goals Transposed'!$AR58),IF($AJ$22="",0,$AJ$22*'Goals Transposed'!$AS58),IF($AJ$23="",0,$AJ$23*'Goals Transposed'!$AT58),IF($AJ$24="",0,$AJ$24*'Goals Transposed'!$AU58),IF($AJ$25="",0,$AJ$25*'Goals Transposed'!$AV58),IF($AJ$26="",0,$AJ$26*'Goals Transposed'!$AW58),IF($AJ$27="",0,$AJ$27*'Goals Transposed'!$AX58),IF($AJ$28="",0,$AJ$28*'Goals Transposed'!$AY58),IF($AJ$29="",0,$AJ$29*'Goals Transposed'!$AZ58)),0),"")))</f>
        <v/>
      </c>
      <c r="N421" s="551"/>
      <c r="CI421"/>
      <c r="CJ421"/>
      <c r="CK421"/>
      <c r="CL421"/>
      <c r="CM421"/>
    </row>
    <row r="422" spans="1:91" s="2" customFormat="1" ht="29.5" hidden="1" customHeight="1" outlineLevel="1" x14ac:dyDescent="0.35">
      <c r="A422" s="68"/>
      <c r="B422" s="243" t="s">
        <v>202</v>
      </c>
      <c r="C422" s="546" t="str">
        <f>IF(ISBLANK(Goals!BG6),"",Goals!BG6)</f>
        <v/>
      </c>
      <c r="D422" s="547"/>
      <c r="E422" s="547"/>
      <c r="F422" s="547"/>
      <c r="G422" s="547"/>
      <c r="H422" s="548"/>
      <c r="I422" s="549" t="str">
        <f>IF($D$5="Program Budget",ROUND('Goals Transposed'!$E59*$AJ$9,0),IF(AND($D$5="Staff Salary",$D$7="Total"),ROUND(SUM('Goals Transposed'!$E59:$P59)*$AJ$30,0),IF(AND($D$5="Staff Salary",$D$7="Individual"),ROUND(SUM(IF($AJ$18="",0,$AJ$18*'Goals Transposed'!$E59),IF($AJ$19="",0,$AJ$19*'Goals Transposed'!$F59),IF($AJ$20="",0,$AJ$20*'Goals Transposed'!$G59),IF($AJ$21="",0,$AJ$21*'Goals Transposed'!$H59),IF($AJ$22="",0,$AJ$22*'Goals Transposed'!$I59),IF($AJ$23="",0,$AJ$23*'Goals Transposed'!$J59),IF($AJ$24="",0,$AJ$24*'Goals Transposed'!$K59),IF($AJ$25="",0,$AJ$25*'Goals Transposed'!$L59),IF($AJ$26="",0,$AJ$26*'Goals Transposed'!$M59),IF($AJ$27="",0,$AJ$27*'Goals Transposed'!$N59),IF($AJ$28="",0,$AJ$28*'Goals Transposed'!$O59),IF($AJ$29="",0,$AJ$29*'Goals Transposed'!$P59)),0),"")))</f>
        <v/>
      </c>
      <c r="J422" s="550"/>
      <c r="K422" s="244" t="str">
        <f>IF($D$5="Program Budget",ROUND('Goals Transposed'!$Q59*$AJ$9,0),IF(AND($D$5="Staff Salary",$D$7="Total"),ROUND(SUM('Goals Transposed'!$Q59:$AB59)*$AJ$30,0),IF(AND($D$5="Staff Salary",$D$7="Individual"),ROUND(SUM(IF($AJ$18="",0,$AJ$18*'Goals Transposed'!$Q59),IF($AJ$19="",0,$AJ$19*'Goals Transposed'!$R59),IF($AJ$20="",0,$AJ$20*'Goals Transposed'!$S59),IF($AJ$21="",0,$AJ$21*'Goals Transposed'!$T59),IF($AJ$22="",0,$AJ$22*'Goals Transposed'!$U59),IF($AJ$23="",0,$AJ$23*'Goals Transposed'!$V59),IF($AJ$24="",0,$AJ$24*'Goals Transposed'!$W59),IF($AJ$25="",0,$AJ$25*'Goals Transposed'!$X59),IF($AJ$26="",0,$AJ$26*'Goals Transposed'!$Y59),IF($AJ$27="",0,$AJ$27*'Goals Transposed'!$Z59),IF($AJ$28="",0,$AJ$28*'Goals Transposed'!$AA59),IF($AJ$29="",0,$AJ$29*'Goals Transposed'!$AB59)),0),"")))</f>
        <v/>
      </c>
      <c r="L422" s="244" t="str">
        <f>IF($D$5="Program Budget",ROUND('Goals Transposed'!$AC59*$AJ$9,0),IF(AND($D$5="Staff Salary",$D$7="Total"),ROUND(SUM('Goals Transposed'!$AC59:$AN59)*$AJ$30,0),IF(AND($D$5="Staff Salary",$D$7="Individual"),ROUND(SUM(IF($AJ$18="",0,$AJ$18*'Goals Transposed'!$AC59),IF($AJ$19="",0,$AJ$19*'Goals Transposed'!$AD59),IF($AJ$20="",0,$AJ$20*'Goals Transposed'!$AE59),IF($AJ$21="",0,$AJ$21*'Goals Transposed'!$AF59),IF($AJ$22="",0,$AJ$22*'Goals Transposed'!$AG59),IF($AJ$23="",0,$AJ$23*'Goals Transposed'!$AH59),IF($AJ$24="",0,$AJ$24*'Goals Transposed'!$AI59),IF($AJ$25="",0,$AJ$25*'Goals Transposed'!$AJ59),IF($AJ$26="",0,$AJ$26*'Goals Transposed'!$AK59),IF($AJ$27="",0,$AJ$27*'Goals Transposed'!$AL59),IF($AJ$28="",0,$AJ$28*'Goals Transposed'!$AM59),IF($AJ$29="",0,$AJ$29*'Goals Transposed'!$AN59)),0),"")))</f>
        <v/>
      </c>
      <c r="M422" s="549" t="str">
        <f>IF($D$5="Program Budget",ROUND('Goals Transposed'!$AO59*$AJ$9,0),IF(AND($D$5="Staff Salary",$D$7="Total"),ROUND(SUM('Goals Transposed'!$AO59:$AZ59)*$AJ$30,0),IF(AND($D$5="Staff Salary",$D$7="Individual"),ROUND(SUM(IF($AJ$18="",0,$AJ$18*'Goals Transposed'!$AO59),IF($AJ$19="",0,$AJ$19*'Goals Transposed'!$AP59),IF($AJ$20="",0,$AJ$20*'Goals Transposed'!$AQ59),IF($AJ$21="",0,$AJ$21*'Goals Transposed'!$AR59),IF($AJ$22="",0,$AJ$22*'Goals Transposed'!$AS59),IF($AJ$23="",0,$AJ$23*'Goals Transposed'!$AT59),IF($AJ$24="",0,$AJ$24*'Goals Transposed'!$AU59),IF($AJ$25="",0,$AJ$25*'Goals Transposed'!$AV59),IF($AJ$26="",0,$AJ$26*'Goals Transposed'!$AW59),IF($AJ$27="",0,$AJ$27*'Goals Transposed'!$AX59),IF($AJ$28="",0,$AJ$28*'Goals Transposed'!$AY59),IF($AJ$29="",0,$AJ$29*'Goals Transposed'!$AZ59)),0),"")))</f>
        <v/>
      </c>
      <c r="N422" s="551"/>
      <c r="CI422"/>
      <c r="CJ422"/>
      <c r="CK422"/>
      <c r="CL422"/>
      <c r="CM422"/>
    </row>
    <row r="423" spans="1:91" s="2" customFormat="1" ht="29.5" hidden="1" customHeight="1" outlineLevel="1" x14ac:dyDescent="0.35">
      <c r="A423" s="68"/>
      <c r="B423" s="243" t="s">
        <v>203</v>
      </c>
      <c r="C423" s="546" t="str">
        <f>IF(ISBLANK(Goals!BH6),"",Goals!BH6)</f>
        <v/>
      </c>
      <c r="D423" s="547"/>
      <c r="E423" s="547"/>
      <c r="F423" s="547"/>
      <c r="G423" s="547"/>
      <c r="H423" s="548"/>
      <c r="I423" s="549" t="str">
        <f>IF($D$5="Program Budget",ROUND('Goals Transposed'!$E60*$AJ$9,0),IF(AND($D$5="Staff Salary",$D$7="Total"),ROUND(SUM('Goals Transposed'!$E60:$P60)*$AJ$30,0),IF(AND($D$5="Staff Salary",$D$7="Individual"),ROUND(SUM(IF($AJ$18="",0,$AJ$18*'Goals Transposed'!$E60),IF($AJ$19="",0,$AJ$19*'Goals Transposed'!$F60),IF($AJ$20="",0,$AJ$20*'Goals Transposed'!$G60),IF($AJ$21="",0,$AJ$21*'Goals Transposed'!$H60),IF($AJ$22="",0,$AJ$22*'Goals Transposed'!$I60),IF($AJ$23="",0,$AJ$23*'Goals Transposed'!$J60),IF($AJ$24="",0,$AJ$24*'Goals Transposed'!$K60),IF($AJ$25="",0,$AJ$25*'Goals Transposed'!$L60),IF($AJ$26="",0,$AJ$26*'Goals Transposed'!$M60),IF($AJ$27="",0,$AJ$27*'Goals Transposed'!$N60),IF($AJ$28="",0,$AJ$28*'Goals Transposed'!$O60),IF($AJ$29="",0,$AJ$29*'Goals Transposed'!$P60)),0),"")))</f>
        <v/>
      </c>
      <c r="J423" s="550"/>
      <c r="K423" s="244" t="str">
        <f>IF($D$5="Program Budget",ROUND('Goals Transposed'!$Q60*$AJ$9,0),IF(AND($D$5="Staff Salary",$D$7="Total"),ROUND(SUM('Goals Transposed'!$Q60:$AB60)*$AJ$30,0),IF(AND($D$5="Staff Salary",$D$7="Individual"),ROUND(SUM(IF($AJ$18="",0,$AJ$18*'Goals Transposed'!$Q60),IF($AJ$19="",0,$AJ$19*'Goals Transposed'!$R60),IF($AJ$20="",0,$AJ$20*'Goals Transposed'!$S60),IF($AJ$21="",0,$AJ$21*'Goals Transposed'!$T60),IF($AJ$22="",0,$AJ$22*'Goals Transposed'!$U60),IF($AJ$23="",0,$AJ$23*'Goals Transposed'!$V60),IF($AJ$24="",0,$AJ$24*'Goals Transposed'!$W60),IF($AJ$25="",0,$AJ$25*'Goals Transposed'!$X60),IF($AJ$26="",0,$AJ$26*'Goals Transposed'!$Y60),IF($AJ$27="",0,$AJ$27*'Goals Transposed'!$Z60),IF($AJ$28="",0,$AJ$28*'Goals Transposed'!$AA60),IF($AJ$29="",0,$AJ$29*'Goals Transposed'!$AB60)),0),"")))</f>
        <v/>
      </c>
      <c r="L423" s="244" t="str">
        <f>IF($D$5="Program Budget",ROUND('Goals Transposed'!$AC60*$AJ$9,0),IF(AND($D$5="Staff Salary",$D$7="Total"),ROUND(SUM('Goals Transposed'!$AC60:$AN60)*$AJ$30,0),IF(AND($D$5="Staff Salary",$D$7="Individual"),ROUND(SUM(IF($AJ$18="",0,$AJ$18*'Goals Transposed'!$AC60),IF($AJ$19="",0,$AJ$19*'Goals Transposed'!$AD60),IF($AJ$20="",0,$AJ$20*'Goals Transposed'!$AE60),IF($AJ$21="",0,$AJ$21*'Goals Transposed'!$AF60),IF($AJ$22="",0,$AJ$22*'Goals Transposed'!$AG60),IF($AJ$23="",0,$AJ$23*'Goals Transposed'!$AH60),IF($AJ$24="",0,$AJ$24*'Goals Transposed'!$AI60),IF($AJ$25="",0,$AJ$25*'Goals Transposed'!$AJ60),IF($AJ$26="",0,$AJ$26*'Goals Transposed'!$AK60),IF($AJ$27="",0,$AJ$27*'Goals Transposed'!$AL60),IF($AJ$28="",0,$AJ$28*'Goals Transposed'!$AM60),IF($AJ$29="",0,$AJ$29*'Goals Transposed'!$AN60)),0),"")))</f>
        <v/>
      </c>
      <c r="M423" s="549" t="str">
        <f>IF($D$5="Program Budget",ROUND('Goals Transposed'!$AO60*$AJ$9,0),IF(AND($D$5="Staff Salary",$D$7="Total"),ROUND(SUM('Goals Transposed'!$AO60:$AZ60)*$AJ$30,0),IF(AND($D$5="Staff Salary",$D$7="Individual"),ROUND(SUM(IF($AJ$18="",0,$AJ$18*'Goals Transposed'!$AO60),IF($AJ$19="",0,$AJ$19*'Goals Transposed'!$AP60),IF($AJ$20="",0,$AJ$20*'Goals Transposed'!$AQ60),IF($AJ$21="",0,$AJ$21*'Goals Transposed'!$AR60),IF($AJ$22="",0,$AJ$22*'Goals Transposed'!$AS60),IF($AJ$23="",0,$AJ$23*'Goals Transposed'!$AT60),IF($AJ$24="",0,$AJ$24*'Goals Transposed'!$AU60),IF($AJ$25="",0,$AJ$25*'Goals Transposed'!$AV60),IF($AJ$26="",0,$AJ$26*'Goals Transposed'!$AW60),IF($AJ$27="",0,$AJ$27*'Goals Transposed'!$AX60),IF($AJ$28="",0,$AJ$28*'Goals Transposed'!$AY60),IF($AJ$29="",0,$AJ$29*'Goals Transposed'!$AZ60)),0),"")))</f>
        <v/>
      </c>
      <c r="N423" s="551"/>
      <c r="CI423"/>
      <c r="CJ423"/>
      <c r="CK423"/>
      <c r="CL423"/>
      <c r="CM423"/>
    </row>
    <row r="424" spans="1:91" s="2" customFormat="1" ht="29.5" hidden="1" customHeight="1" outlineLevel="1" x14ac:dyDescent="0.35">
      <c r="A424" s="68"/>
      <c r="B424" s="243" t="s">
        <v>204</v>
      </c>
      <c r="C424" s="546" t="str">
        <f>IF(ISBLANK(Goals!BI6),"",Goals!BI6)</f>
        <v/>
      </c>
      <c r="D424" s="547"/>
      <c r="E424" s="547"/>
      <c r="F424" s="547"/>
      <c r="G424" s="547"/>
      <c r="H424" s="548"/>
      <c r="I424" s="549" t="str">
        <f>IF($D$5="Program Budget",ROUND('Goals Transposed'!$E61*$AJ$9,0),IF(AND($D$5="Staff Salary",$D$7="Total"),ROUND(SUM('Goals Transposed'!$E61:$P61)*$AJ$30,0),IF(AND($D$5="Staff Salary",$D$7="Individual"),ROUND(SUM(IF($AJ$18="",0,$AJ$18*'Goals Transposed'!$E61),IF($AJ$19="",0,$AJ$19*'Goals Transposed'!$F61),IF($AJ$20="",0,$AJ$20*'Goals Transposed'!$G61),IF($AJ$21="",0,$AJ$21*'Goals Transposed'!$H61),IF($AJ$22="",0,$AJ$22*'Goals Transposed'!$I61),IF($AJ$23="",0,$AJ$23*'Goals Transposed'!$J61),IF($AJ$24="",0,$AJ$24*'Goals Transposed'!$K61),IF($AJ$25="",0,$AJ$25*'Goals Transposed'!$L61),IF($AJ$26="",0,$AJ$26*'Goals Transposed'!$M61),IF($AJ$27="",0,$AJ$27*'Goals Transposed'!$N61),IF($AJ$28="",0,$AJ$28*'Goals Transposed'!$O61),IF($AJ$29="",0,$AJ$29*'Goals Transposed'!$P61)),0),"")))</f>
        <v/>
      </c>
      <c r="J424" s="550"/>
      <c r="K424" s="244" t="str">
        <f>IF($D$5="Program Budget",ROUND('Goals Transposed'!$Q61*$AJ$9,0),IF(AND($D$5="Staff Salary",$D$7="Total"),ROUND(SUM('Goals Transposed'!$Q61:$AB61)*$AJ$30,0),IF(AND($D$5="Staff Salary",$D$7="Individual"),ROUND(SUM(IF($AJ$18="",0,$AJ$18*'Goals Transposed'!$Q61),IF($AJ$19="",0,$AJ$19*'Goals Transposed'!$R61),IF($AJ$20="",0,$AJ$20*'Goals Transposed'!$S61),IF($AJ$21="",0,$AJ$21*'Goals Transposed'!$T61),IF($AJ$22="",0,$AJ$22*'Goals Transposed'!$U61),IF($AJ$23="",0,$AJ$23*'Goals Transposed'!$V61),IF($AJ$24="",0,$AJ$24*'Goals Transposed'!$W61),IF($AJ$25="",0,$AJ$25*'Goals Transposed'!$X61),IF($AJ$26="",0,$AJ$26*'Goals Transposed'!$Y61),IF($AJ$27="",0,$AJ$27*'Goals Transposed'!$Z61),IF($AJ$28="",0,$AJ$28*'Goals Transposed'!$AA61),IF($AJ$29="",0,$AJ$29*'Goals Transposed'!$AB61)),0),"")))</f>
        <v/>
      </c>
      <c r="L424" s="244" t="str">
        <f>IF($D$5="Program Budget",ROUND('Goals Transposed'!$AC61*$AJ$9,0),IF(AND($D$5="Staff Salary",$D$7="Total"),ROUND(SUM('Goals Transposed'!$AC61:$AN61)*$AJ$30,0),IF(AND($D$5="Staff Salary",$D$7="Individual"),ROUND(SUM(IF($AJ$18="",0,$AJ$18*'Goals Transposed'!$AC61),IF($AJ$19="",0,$AJ$19*'Goals Transposed'!$AD61),IF($AJ$20="",0,$AJ$20*'Goals Transposed'!$AE61),IF($AJ$21="",0,$AJ$21*'Goals Transposed'!$AF61),IF($AJ$22="",0,$AJ$22*'Goals Transposed'!$AG61),IF($AJ$23="",0,$AJ$23*'Goals Transposed'!$AH61),IF($AJ$24="",0,$AJ$24*'Goals Transposed'!$AI61),IF($AJ$25="",0,$AJ$25*'Goals Transposed'!$AJ61),IF($AJ$26="",0,$AJ$26*'Goals Transposed'!$AK61),IF($AJ$27="",0,$AJ$27*'Goals Transposed'!$AL61),IF($AJ$28="",0,$AJ$28*'Goals Transposed'!$AM61),IF($AJ$29="",0,$AJ$29*'Goals Transposed'!$AN61)),0),"")))</f>
        <v/>
      </c>
      <c r="M424" s="549" t="str">
        <f>IF($D$5="Program Budget",ROUND('Goals Transposed'!$AO61*$AJ$9,0),IF(AND($D$5="Staff Salary",$D$7="Total"),ROUND(SUM('Goals Transposed'!$AO61:$AZ61)*$AJ$30,0),IF(AND($D$5="Staff Salary",$D$7="Individual"),ROUND(SUM(IF($AJ$18="",0,$AJ$18*'Goals Transposed'!$AO61),IF($AJ$19="",0,$AJ$19*'Goals Transposed'!$AP61),IF($AJ$20="",0,$AJ$20*'Goals Transposed'!$AQ61),IF($AJ$21="",0,$AJ$21*'Goals Transposed'!$AR61),IF($AJ$22="",0,$AJ$22*'Goals Transposed'!$AS61),IF($AJ$23="",0,$AJ$23*'Goals Transposed'!$AT61),IF($AJ$24="",0,$AJ$24*'Goals Transposed'!$AU61),IF($AJ$25="",0,$AJ$25*'Goals Transposed'!$AV61),IF($AJ$26="",0,$AJ$26*'Goals Transposed'!$AW61),IF($AJ$27="",0,$AJ$27*'Goals Transposed'!$AX61),IF($AJ$28="",0,$AJ$28*'Goals Transposed'!$AY61),IF($AJ$29="",0,$AJ$29*'Goals Transposed'!$AZ61)),0),"")))</f>
        <v/>
      </c>
      <c r="N424" s="551"/>
      <c r="CI424"/>
      <c r="CJ424"/>
      <c r="CK424"/>
      <c r="CL424"/>
      <c r="CM424"/>
    </row>
    <row r="425" spans="1:91" s="2" customFormat="1" ht="29.5" hidden="1" customHeight="1" outlineLevel="1" x14ac:dyDescent="0.35">
      <c r="A425" s="68"/>
      <c r="B425" s="246" t="s">
        <v>205</v>
      </c>
      <c r="C425" s="546" t="str">
        <f>IF(ISBLANK(Goals!BJ6),"",Goals!BJ6)</f>
        <v/>
      </c>
      <c r="D425" s="547"/>
      <c r="E425" s="547"/>
      <c r="F425" s="547"/>
      <c r="G425" s="547"/>
      <c r="H425" s="548"/>
      <c r="I425" s="549" t="str">
        <f>IF($D$5="Program Budget",ROUND('Goals Transposed'!$E62*$AJ$9,0),IF(AND($D$5="Staff Salary",$D$7="Total"),ROUND(SUM('Goals Transposed'!$E62:$P62)*$AJ$30,0),IF(AND($D$5="Staff Salary",$D$7="Individual"),ROUND(SUM(IF($AJ$18="",0,$AJ$18*'Goals Transposed'!$E62),IF($AJ$19="",0,$AJ$19*'Goals Transposed'!$F62),IF($AJ$20="",0,$AJ$20*'Goals Transposed'!$G62),IF($AJ$21="",0,$AJ$21*'Goals Transposed'!$H62),IF($AJ$22="",0,$AJ$22*'Goals Transposed'!$I62),IF($AJ$23="",0,$AJ$23*'Goals Transposed'!$J62),IF($AJ$24="",0,$AJ$24*'Goals Transposed'!$K62),IF($AJ$25="",0,$AJ$25*'Goals Transposed'!$L62),IF($AJ$26="",0,$AJ$26*'Goals Transposed'!$M62),IF($AJ$27="",0,$AJ$27*'Goals Transposed'!$N62),IF($AJ$28="",0,$AJ$28*'Goals Transposed'!$O62),IF($AJ$29="",0,$AJ$29*'Goals Transposed'!$P62)),0),"")))</f>
        <v/>
      </c>
      <c r="J425" s="550"/>
      <c r="K425" s="244" t="str">
        <f>IF($D$5="Program Budget",ROUND('Goals Transposed'!$Q62*$AJ$9,0),IF(AND($D$5="Staff Salary",$D$7="Total"),ROUND(SUM('Goals Transposed'!$Q62:$AB62)*$AJ$30,0),IF(AND($D$5="Staff Salary",$D$7="Individual"),ROUND(SUM(IF($AJ$18="",0,$AJ$18*'Goals Transposed'!$Q62),IF($AJ$19="",0,$AJ$19*'Goals Transposed'!$R62),IF($AJ$20="",0,$AJ$20*'Goals Transposed'!$S62),IF($AJ$21="",0,$AJ$21*'Goals Transposed'!$T62),IF($AJ$22="",0,$AJ$22*'Goals Transposed'!$U62),IF($AJ$23="",0,$AJ$23*'Goals Transposed'!$V62),IF($AJ$24="",0,$AJ$24*'Goals Transposed'!$W62),IF($AJ$25="",0,$AJ$25*'Goals Transposed'!$X62),IF($AJ$26="",0,$AJ$26*'Goals Transposed'!$Y62),IF($AJ$27="",0,$AJ$27*'Goals Transposed'!$Z62),IF($AJ$28="",0,$AJ$28*'Goals Transposed'!$AA62),IF($AJ$29="",0,$AJ$29*'Goals Transposed'!$AB62)),0),"")))</f>
        <v/>
      </c>
      <c r="L425" s="244" t="str">
        <f>IF($D$5="Program Budget",ROUND('Goals Transposed'!$AC62*$AJ$9,0),IF(AND($D$5="Staff Salary",$D$7="Total"),ROUND(SUM('Goals Transposed'!$AC62:$AN62)*$AJ$30,0),IF(AND($D$5="Staff Salary",$D$7="Individual"),ROUND(SUM(IF($AJ$18="",0,$AJ$18*'Goals Transposed'!$AC62),IF($AJ$19="",0,$AJ$19*'Goals Transposed'!$AD62),IF($AJ$20="",0,$AJ$20*'Goals Transposed'!$AE62),IF($AJ$21="",0,$AJ$21*'Goals Transposed'!$AF62),IF($AJ$22="",0,$AJ$22*'Goals Transposed'!$AG62),IF($AJ$23="",0,$AJ$23*'Goals Transposed'!$AH62),IF($AJ$24="",0,$AJ$24*'Goals Transposed'!$AI62),IF($AJ$25="",0,$AJ$25*'Goals Transposed'!$AJ62),IF($AJ$26="",0,$AJ$26*'Goals Transposed'!$AK62),IF($AJ$27="",0,$AJ$27*'Goals Transposed'!$AL62),IF($AJ$28="",0,$AJ$28*'Goals Transposed'!$AM62),IF($AJ$29="",0,$AJ$29*'Goals Transposed'!$AN62)),0),"")))</f>
        <v/>
      </c>
      <c r="M425" s="549" t="str">
        <f>IF($D$5="Program Budget",ROUND('Goals Transposed'!$AO62*$AJ$9,0),IF(AND($D$5="Staff Salary",$D$7="Total"),ROUND(SUM('Goals Transposed'!$AO62:$AZ62)*$AJ$30,0),IF(AND($D$5="Staff Salary",$D$7="Individual"),ROUND(SUM(IF($AJ$18="",0,$AJ$18*'Goals Transposed'!$AO62),IF($AJ$19="",0,$AJ$19*'Goals Transposed'!$AP62),IF($AJ$20="",0,$AJ$20*'Goals Transposed'!$AQ62),IF($AJ$21="",0,$AJ$21*'Goals Transposed'!$AR62),IF($AJ$22="",0,$AJ$22*'Goals Transposed'!$AS62),IF($AJ$23="",0,$AJ$23*'Goals Transposed'!$AT62),IF($AJ$24="",0,$AJ$24*'Goals Transposed'!$AU62),IF($AJ$25="",0,$AJ$25*'Goals Transposed'!$AV62),IF($AJ$26="",0,$AJ$26*'Goals Transposed'!$AW62),IF($AJ$27="",0,$AJ$27*'Goals Transposed'!$AX62),IF($AJ$28="",0,$AJ$28*'Goals Transposed'!$AY62),IF($AJ$29="",0,$AJ$29*'Goals Transposed'!$AZ62)),0),"")))</f>
        <v/>
      </c>
      <c r="N425" s="551"/>
      <c r="CI425"/>
      <c r="CJ425"/>
      <c r="CK425"/>
      <c r="CL425"/>
      <c r="CM425"/>
    </row>
    <row r="426" spans="1:91" s="2" customFormat="1" hidden="1" outlineLevel="1" x14ac:dyDescent="0.35">
      <c r="A426" s="68"/>
      <c r="CI426"/>
      <c r="CJ426"/>
      <c r="CK426"/>
      <c r="CL426"/>
      <c r="CM426"/>
    </row>
    <row r="427" spans="1:91" s="2" customFormat="1" ht="29.5" hidden="1" customHeight="1" outlineLevel="1" x14ac:dyDescent="0.35">
      <c r="A427" s="68"/>
      <c r="B427" s="233" t="s">
        <v>211</v>
      </c>
      <c r="C427" s="552" t="str">
        <f>Goals!BL3</f>
        <v>Select Strategic Area</v>
      </c>
      <c r="D427" s="553"/>
      <c r="E427" s="553"/>
      <c r="F427" s="553"/>
      <c r="G427" s="553"/>
      <c r="H427" s="553"/>
      <c r="I427" s="234"/>
      <c r="J427" s="234"/>
      <c r="K427" s="234"/>
      <c r="L427" s="234"/>
      <c r="M427" s="234"/>
      <c r="N427" s="235"/>
      <c r="CI427"/>
      <c r="CJ427"/>
      <c r="CK427"/>
      <c r="CL427"/>
      <c r="CM427"/>
    </row>
    <row r="428" spans="1:91" s="2" customFormat="1" ht="29.5" hidden="1" customHeight="1" outlineLevel="1" x14ac:dyDescent="0.35">
      <c r="A428" s="68"/>
      <c r="B428" s="236"/>
      <c r="C428" s="237"/>
      <c r="D428" s="238"/>
      <c r="E428" s="238"/>
      <c r="F428" s="238"/>
      <c r="G428" s="238"/>
      <c r="H428" s="239"/>
      <c r="I428" s="554" t="s">
        <v>2</v>
      </c>
      <c r="J428" s="554"/>
      <c r="K428" s="240" t="s">
        <v>3</v>
      </c>
      <c r="L428" s="240" t="s">
        <v>4</v>
      </c>
      <c r="M428" s="554" t="s">
        <v>5</v>
      </c>
      <c r="N428" s="555"/>
      <c r="CI428"/>
      <c r="CJ428"/>
      <c r="CK428"/>
      <c r="CL428"/>
      <c r="CM428"/>
    </row>
    <row r="429" spans="1:91" s="2" customFormat="1" ht="29.5" hidden="1" customHeight="1" outlineLevel="1" x14ac:dyDescent="0.35">
      <c r="A429" s="68"/>
      <c r="B429" s="241" t="s">
        <v>199</v>
      </c>
      <c r="C429" s="556" t="str">
        <f>IF(ISBLANK(Goals!BL4),"",Goals!BL4)</f>
        <v/>
      </c>
      <c r="D429" s="557"/>
      <c r="E429" s="557"/>
      <c r="F429" s="557"/>
      <c r="G429" s="557"/>
      <c r="H429" s="557"/>
      <c r="I429" s="558"/>
      <c r="J429" s="558"/>
      <c r="K429" s="242"/>
      <c r="L429" s="242"/>
      <c r="M429" s="558"/>
      <c r="N429" s="559"/>
      <c r="CI429"/>
      <c r="CJ429"/>
      <c r="CK429"/>
      <c r="CL429"/>
      <c r="CM429"/>
    </row>
    <row r="430" spans="1:91" s="2" customFormat="1" ht="29.5" hidden="1" customHeight="1" outlineLevel="1" x14ac:dyDescent="0.35">
      <c r="A430" s="68"/>
      <c r="B430" s="243" t="s">
        <v>200</v>
      </c>
      <c r="C430" s="546" t="str">
        <f>IF(ISBLANK(Goals!BK6),"",Goals!BK6)</f>
        <v/>
      </c>
      <c r="D430" s="547"/>
      <c r="E430" s="547"/>
      <c r="F430" s="547"/>
      <c r="G430" s="547"/>
      <c r="H430" s="548"/>
      <c r="I430" s="549" t="str">
        <f>IF($D$5="Program Budget",ROUND('Goals Transposed'!$E63*$AJ$9,0),IF(AND($D$5="Staff Salary",$D$7="Total"),ROUND(SUM('Goals Transposed'!$E63:$P63)*$AJ$30,0),IF(AND($D$5="Staff Salary",$D$7="Individual"),ROUND(SUM(IF($AJ$18="",0,$AJ$18*'Goals Transposed'!$E63),IF($AJ$19="",0,$AJ$19*'Goals Transposed'!$F63),IF($AJ$20="",0,$AJ$20*'Goals Transposed'!$G63),IF($AJ$21="",0,$AJ$21*'Goals Transposed'!$H63),IF($AJ$22="",0,$AJ$22*'Goals Transposed'!$I63),IF($AJ$23="",0,$AJ$23*'Goals Transposed'!$J63),IF($AJ$24="",0,$AJ$24*'Goals Transposed'!$K63),IF($AJ$25="",0,$AJ$25*'Goals Transposed'!$L63),IF($AJ$26="",0,$AJ$26*'Goals Transposed'!$M63),IF($AJ$27="",0,$AJ$27*'Goals Transposed'!$N63),IF($AJ$28="",0,$AJ$28*'Goals Transposed'!$O63),IF($AJ$29="",0,$AJ$29*'Goals Transposed'!$P63)),0),"")))</f>
        <v/>
      </c>
      <c r="J430" s="550"/>
      <c r="K430" s="244" t="str">
        <f>IF($D$5="Program Budget",ROUND('Goals Transposed'!$Q63*$AJ$9,0),IF(AND($D$5="Staff Salary",$D$7="Total"),ROUND(SUM('Goals Transposed'!$Q63:$AB63)*$AJ$30,0),IF(AND($D$5="Staff Salary",$D$7="Individual"),ROUND(SUM(IF($AJ$18="",0,$AJ$18*'Goals Transposed'!$Q63),IF($AJ$19="",0,$AJ$19*'Goals Transposed'!$R63),IF($AJ$20="",0,$AJ$20*'Goals Transposed'!$S63),IF($AJ$21="",0,$AJ$21*'Goals Transposed'!$T63),IF($AJ$22="",0,$AJ$22*'Goals Transposed'!$U63),IF($AJ$23="",0,$AJ$23*'Goals Transposed'!$V63),IF($AJ$24="",0,$AJ$24*'Goals Transposed'!$W63),IF($AJ$25="",0,$AJ$25*'Goals Transposed'!$X63),IF($AJ$26="",0,$AJ$26*'Goals Transposed'!$Y63),IF($AJ$27="",0,$AJ$27*'Goals Transposed'!$Z63),IF($AJ$28="",0,$AJ$28*'Goals Transposed'!$AA63),IF($AJ$29="",0,$AJ$29*'Goals Transposed'!$AB63)),0),"")))</f>
        <v/>
      </c>
      <c r="L430" s="244" t="str">
        <f>IF($D$5="Program Budget",ROUND('Goals Transposed'!$AC63*$AJ$9,0),IF(AND($D$5="Staff Salary",$D$7="Total"),ROUND(SUM('Goals Transposed'!$AC63:$AN63)*$AJ$30,0),IF(AND($D$5="Staff Salary",$D$7="Individual"),ROUND(SUM(IF($AJ$18="",0,$AJ$18*'Goals Transposed'!$AC63),IF($AJ$19="",0,$AJ$19*'Goals Transposed'!$AD63),IF($AJ$20="",0,$AJ$20*'Goals Transposed'!$AE63),IF($AJ$21="",0,$AJ$21*'Goals Transposed'!$AF63),IF($AJ$22="",0,$AJ$22*'Goals Transposed'!$AG63),IF($AJ$23="",0,$AJ$23*'Goals Transposed'!$AH63),IF($AJ$24="",0,$AJ$24*'Goals Transposed'!$AI63),IF($AJ$25="",0,$AJ$25*'Goals Transposed'!$AJ63),IF($AJ$26="",0,$AJ$26*'Goals Transposed'!$AK63),IF($AJ$27="",0,$AJ$27*'Goals Transposed'!$AL63),IF($AJ$28="",0,$AJ$28*'Goals Transposed'!$AM63),IF($AJ$29="",0,$AJ$29*'Goals Transposed'!$AN63)),0),"")))</f>
        <v/>
      </c>
      <c r="M430" s="549" t="str">
        <f>IF($D$5="Program Budget",ROUND('Goals Transposed'!$AO63*$AJ$9,0),IF(AND($D$5="Staff Salary",$D$7="Total"),ROUND(SUM('Goals Transposed'!$AO63:$AZ63)*$AJ$30,0),IF(AND($D$5="Staff Salary",$D$7="Individual"),ROUND(SUM(IF($AJ$18="",0,$AJ$18*'Goals Transposed'!$AO63),IF($AJ$19="",0,$AJ$19*'Goals Transposed'!$AP63),IF($AJ$20="",0,$AJ$20*'Goals Transposed'!$AQ63),IF($AJ$21="",0,$AJ$21*'Goals Transposed'!$AR63),IF($AJ$22="",0,$AJ$22*'Goals Transposed'!$AS63),IF($AJ$23="",0,$AJ$23*'Goals Transposed'!$AT63),IF($AJ$24="",0,$AJ$24*'Goals Transposed'!$AU63),IF($AJ$25="",0,$AJ$25*'Goals Transposed'!$AV63),IF($AJ$26="",0,$AJ$26*'Goals Transposed'!$AW63),IF($AJ$27="",0,$AJ$27*'Goals Transposed'!$AX63),IF($AJ$28="",0,$AJ$28*'Goals Transposed'!$AY63),IF($AJ$29="",0,$AJ$29*'Goals Transposed'!$AZ63)),0),"")))</f>
        <v/>
      </c>
      <c r="N430" s="551"/>
      <c r="CI430"/>
      <c r="CJ430"/>
      <c r="CK430"/>
      <c r="CL430"/>
      <c r="CM430"/>
    </row>
    <row r="431" spans="1:91" s="2" customFormat="1" ht="29.5" hidden="1" customHeight="1" outlineLevel="1" x14ac:dyDescent="0.35">
      <c r="A431" s="68"/>
      <c r="B431" s="243" t="s">
        <v>201</v>
      </c>
      <c r="C431" s="546" t="str">
        <f>IF(ISBLANK(Goals!BL6),"",Goals!BL6)</f>
        <v/>
      </c>
      <c r="D431" s="547"/>
      <c r="E431" s="547"/>
      <c r="F431" s="547"/>
      <c r="G431" s="547"/>
      <c r="H431" s="548"/>
      <c r="I431" s="549" t="str">
        <f>IF($D$5="Program Budget",ROUND('Goals Transposed'!$E64*$AJ$9,0),IF(AND($D$5="Staff Salary",$D$7="Total"),ROUND(SUM('Goals Transposed'!$E64:$P64)*$AJ$30,0),IF(AND($D$5="Staff Salary",$D$7="Individual"),ROUND(SUM(IF($AJ$18="",0,$AJ$18*'Goals Transposed'!$E64),IF($AJ$19="",0,$AJ$19*'Goals Transposed'!$F64),IF($AJ$20="",0,$AJ$20*'Goals Transposed'!$G64),IF($AJ$21="",0,$AJ$21*'Goals Transposed'!$H64),IF($AJ$22="",0,$AJ$22*'Goals Transposed'!$I64),IF($AJ$23="",0,$AJ$23*'Goals Transposed'!$J64),IF($AJ$24="",0,$AJ$24*'Goals Transposed'!$K64),IF($AJ$25="",0,$AJ$25*'Goals Transposed'!$L64),IF($AJ$26="",0,$AJ$26*'Goals Transposed'!$M64),IF($AJ$27="",0,$AJ$27*'Goals Transposed'!$N64),IF($AJ$28="",0,$AJ$28*'Goals Transposed'!$O64),IF($AJ$29="",0,$AJ$29*'Goals Transposed'!$P64)),0),"")))</f>
        <v/>
      </c>
      <c r="J431" s="550"/>
      <c r="K431" s="244" t="str">
        <f>IF($D$5="Program Budget",ROUND('Goals Transposed'!$Q64*$AJ$9,0),IF(AND($D$5="Staff Salary",$D$7="Total"),ROUND(SUM('Goals Transposed'!$Q64:$AB64)*$AJ$30,0),IF(AND($D$5="Staff Salary",$D$7="Individual"),ROUND(SUM(IF($AJ$18="",0,$AJ$18*'Goals Transposed'!$Q64),IF($AJ$19="",0,$AJ$19*'Goals Transposed'!$R64),IF($AJ$20="",0,$AJ$20*'Goals Transposed'!$S64),IF($AJ$21="",0,$AJ$21*'Goals Transposed'!$T64),IF($AJ$22="",0,$AJ$22*'Goals Transposed'!$U64),IF($AJ$23="",0,$AJ$23*'Goals Transposed'!$V64),IF($AJ$24="",0,$AJ$24*'Goals Transposed'!$W64),IF($AJ$25="",0,$AJ$25*'Goals Transposed'!$X64),IF($AJ$26="",0,$AJ$26*'Goals Transposed'!$Y64),IF($AJ$27="",0,$AJ$27*'Goals Transposed'!$Z64),IF($AJ$28="",0,$AJ$28*'Goals Transposed'!$AA64),IF($AJ$29="",0,$AJ$29*'Goals Transposed'!$AB64)),0),"")))</f>
        <v/>
      </c>
      <c r="L431" s="244" t="str">
        <f>IF($D$5="Program Budget",ROUND('Goals Transposed'!$AC64*$AJ$9,0),IF(AND($D$5="Staff Salary",$D$7="Total"),ROUND(SUM('Goals Transposed'!$AC64:$AN64)*$AJ$30,0),IF(AND($D$5="Staff Salary",$D$7="Individual"),ROUND(SUM(IF($AJ$18="",0,$AJ$18*'Goals Transposed'!$AC64),IF($AJ$19="",0,$AJ$19*'Goals Transposed'!$AD64),IF($AJ$20="",0,$AJ$20*'Goals Transposed'!$AE64),IF($AJ$21="",0,$AJ$21*'Goals Transposed'!$AF64),IF($AJ$22="",0,$AJ$22*'Goals Transposed'!$AG64),IF($AJ$23="",0,$AJ$23*'Goals Transposed'!$AH64),IF($AJ$24="",0,$AJ$24*'Goals Transposed'!$AI64),IF($AJ$25="",0,$AJ$25*'Goals Transposed'!$AJ64),IF($AJ$26="",0,$AJ$26*'Goals Transposed'!$AK64),IF($AJ$27="",0,$AJ$27*'Goals Transposed'!$AL64),IF($AJ$28="",0,$AJ$28*'Goals Transposed'!$AM64),IF($AJ$29="",0,$AJ$29*'Goals Transposed'!$AN64)),0),"")))</f>
        <v/>
      </c>
      <c r="M431" s="549" t="str">
        <f>IF($D$5="Program Budget",ROUND('Goals Transposed'!$AO64*$AJ$9,0),IF(AND($D$5="Staff Salary",$D$7="Total"),ROUND(SUM('Goals Transposed'!$AO64:$AZ64)*$AJ$30,0),IF(AND($D$5="Staff Salary",$D$7="Individual"),ROUND(SUM(IF($AJ$18="",0,$AJ$18*'Goals Transposed'!$AO64),IF($AJ$19="",0,$AJ$19*'Goals Transposed'!$AP64),IF($AJ$20="",0,$AJ$20*'Goals Transposed'!$AQ64),IF($AJ$21="",0,$AJ$21*'Goals Transposed'!$AR64),IF($AJ$22="",0,$AJ$22*'Goals Transposed'!$AS64),IF($AJ$23="",0,$AJ$23*'Goals Transposed'!$AT64),IF($AJ$24="",0,$AJ$24*'Goals Transposed'!$AU64),IF($AJ$25="",0,$AJ$25*'Goals Transposed'!$AV64),IF($AJ$26="",0,$AJ$26*'Goals Transposed'!$AW64),IF($AJ$27="",0,$AJ$27*'Goals Transposed'!$AX64),IF($AJ$28="",0,$AJ$28*'Goals Transposed'!$AY64),IF($AJ$29="",0,$AJ$29*'Goals Transposed'!$AZ64)),0),"")))</f>
        <v/>
      </c>
      <c r="N431" s="551"/>
      <c r="CI431"/>
      <c r="CJ431"/>
      <c r="CK431"/>
      <c r="CL431"/>
      <c r="CM431"/>
    </row>
    <row r="432" spans="1:91" s="2" customFormat="1" ht="29.5" hidden="1" customHeight="1" outlineLevel="1" x14ac:dyDescent="0.35">
      <c r="A432" s="68"/>
      <c r="B432" s="243" t="s">
        <v>202</v>
      </c>
      <c r="C432" s="546" t="str">
        <f>IF(ISBLANK(Goals!BM6),"",Goals!BM6)</f>
        <v/>
      </c>
      <c r="D432" s="547"/>
      <c r="E432" s="547"/>
      <c r="F432" s="547"/>
      <c r="G432" s="547"/>
      <c r="H432" s="548"/>
      <c r="I432" s="549" t="str">
        <f>IF($D$5="Program Budget",ROUND('Goals Transposed'!$E65*$AJ$9,0),IF(AND($D$5="Staff Salary",$D$7="Total"),ROUND(SUM('Goals Transposed'!$E65:$P65)*$AJ$30,0),IF(AND($D$5="Staff Salary",$D$7="Individual"),ROUND(SUM(IF($AJ$18="",0,$AJ$18*'Goals Transposed'!$E65),IF($AJ$19="",0,$AJ$19*'Goals Transposed'!$F65),IF($AJ$20="",0,$AJ$20*'Goals Transposed'!$G65),IF($AJ$21="",0,$AJ$21*'Goals Transposed'!$H65),IF($AJ$22="",0,$AJ$22*'Goals Transposed'!$I65),IF($AJ$23="",0,$AJ$23*'Goals Transposed'!$J65),IF($AJ$24="",0,$AJ$24*'Goals Transposed'!$K65),IF($AJ$25="",0,$AJ$25*'Goals Transposed'!$L65),IF($AJ$26="",0,$AJ$26*'Goals Transposed'!$M65),IF($AJ$27="",0,$AJ$27*'Goals Transposed'!$N65),IF($AJ$28="",0,$AJ$28*'Goals Transposed'!$O65),IF($AJ$29="",0,$AJ$29*'Goals Transposed'!$P65)),0),"")))</f>
        <v/>
      </c>
      <c r="J432" s="550"/>
      <c r="K432" s="244" t="str">
        <f>IF($D$5="Program Budget",ROUND('Goals Transposed'!$Q65*$AJ$9,0),IF(AND($D$5="Staff Salary",$D$7="Total"),ROUND(SUM('Goals Transposed'!$Q65:$AB65)*$AJ$30,0),IF(AND($D$5="Staff Salary",$D$7="Individual"),ROUND(SUM(IF($AJ$18="",0,$AJ$18*'Goals Transposed'!$Q65),IF($AJ$19="",0,$AJ$19*'Goals Transposed'!$R65),IF($AJ$20="",0,$AJ$20*'Goals Transposed'!$S65),IF($AJ$21="",0,$AJ$21*'Goals Transposed'!$T65),IF($AJ$22="",0,$AJ$22*'Goals Transposed'!$U65),IF($AJ$23="",0,$AJ$23*'Goals Transposed'!$V65),IF($AJ$24="",0,$AJ$24*'Goals Transposed'!$W65),IF($AJ$25="",0,$AJ$25*'Goals Transposed'!$X65),IF($AJ$26="",0,$AJ$26*'Goals Transposed'!$Y65),IF($AJ$27="",0,$AJ$27*'Goals Transposed'!$Z65),IF($AJ$28="",0,$AJ$28*'Goals Transposed'!$AA65),IF($AJ$29="",0,$AJ$29*'Goals Transposed'!$AB65)),0),"")))</f>
        <v/>
      </c>
      <c r="L432" s="244" t="str">
        <f>IF($D$5="Program Budget",ROUND('Goals Transposed'!$AC65*$AJ$9,0),IF(AND($D$5="Staff Salary",$D$7="Total"),ROUND(SUM('Goals Transposed'!$AC65:$AN65)*$AJ$30,0),IF(AND($D$5="Staff Salary",$D$7="Individual"),ROUND(SUM(IF($AJ$18="",0,$AJ$18*'Goals Transposed'!$AC65),IF($AJ$19="",0,$AJ$19*'Goals Transposed'!$AD65),IF($AJ$20="",0,$AJ$20*'Goals Transposed'!$AE65),IF($AJ$21="",0,$AJ$21*'Goals Transposed'!$AF65),IF($AJ$22="",0,$AJ$22*'Goals Transposed'!$AG65),IF($AJ$23="",0,$AJ$23*'Goals Transposed'!$AH65),IF($AJ$24="",0,$AJ$24*'Goals Transposed'!$AI65),IF($AJ$25="",0,$AJ$25*'Goals Transposed'!$AJ65),IF($AJ$26="",0,$AJ$26*'Goals Transposed'!$AK65),IF($AJ$27="",0,$AJ$27*'Goals Transposed'!$AL65),IF($AJ$28="",0,$AJ$28*'Goals Transposed'!$AM65),IF($AJ$29="",0,$AJ$29*'Goals Transposed'!$AN65)),0),"")))</f>
        <v/>
      </c>
      <c r="M432" s="549" t="str">
        <f>IF($D$5="Program Budget",ROUND('Goals Transposed'!$AO65*$AJ$9,0),IF(AND($D$5="Staff Salary",$D$7="Total"),ROUND(SUM('Goals Transposed'!$AO65:$AZ65)*$AJ$30,0),IF(AND($D$5="Staff Salary",$D$7="Individual"),ROUND(SUM(IF($AJ$18="",0,$AJ$18*'Goals Transposed'!$AO65),IF($AJ$19="",0,$AJ$19*'Goals Transposed'!$AP65),IF($AJ$20="",0,$AJ$20*'Goals Transposed'!$AQ65),IF($AJ$21="",0,$AJ$21*'Goals Transposed'!$AR65),IF($AJ$22="",0,$AJ$22*'Goals Transposed'!$AS65),IF($AJ$23="",0,$AJ$23*'Goals Transposed'!$AT65),IF($AJ$24="",0,$AJ$24*'Goals Transposed'!$AU65),IF($AJ$25="",0,$AJ$25*'Goals Transposed'!$AV65),IF($AJ$26="",0,$AJ$26*'Goals Transposed'!$AW65),IF($AJ$27="",0,$AJ$27*'Goals Transposed'!$AX65),IF($AJ$28="",0,$AJ$28*'Goals Transposed'!$AY65),IF($AJ$29="",0,$AJ$29*'Goals Transposed'!$AZ65)),0),"")))</f>
        <v/>
      </c>
      <c r="N432" s="551"/>
      <c r="CI432"/>
      <c r="CJ432"/>
      <c r="CK432"/>
      <c r="CL432"/>
      <c r="CM432"/>
    </row>
    <row r="433" spans="1:91" s="2" customFormat="1" ht="29.5" hidden="1" customHeight="1" outlineLevel="1" x14ac:dyDescent="0.35">
      <c r="A433" s="68"/>
      <c r="B433" s="243" t="s">
        <v>203</v>
      </c>
      <c r="C433" s="546" t="str">
        <f>IF(ISBLANK(Goals!BN6),"",Goals!BN6)</f>
        <v/>
      </c>
      <c r="D433" s="547"/>
      <c r="E433" s="547"/>
      <c r="F433" s="547"/>
      <c r="G433" s="547"/>
      <c r="H433" s="548"/>
      <c r="I433" s="549" t="str">
        <f>IF($D$5="Program Budget",ROUND('Goals Transposed'!$E66*$AJ$9,0),IF(AND($D$5="Staff Salary",$D$7="Total"),ROUND(SUM('Goals Transposed'!$E66:$P66)*$AJ$30,0),IF(AND($D$5="Staff Salary",$D$7="Individual"),ROUND(SUM(IF($AJ$18="",0,$AJ$18*'Goals Transposed'!$E66),IF($AJ$19="",0,$AJ$19*'Goals Transposed'!$F66),IF($AJ$20="",0,$AJ$20*'Goals Transposed'!$G66),IF($AJ$21="",0,$AJ$21*'Goals Transposed'!$H66),IF($AJ$22="",0,$AJ$22*'Goals Transposed'!$I66),IF($AJ$23="",0,$AJ$23*'Goals Transposed'!$J66),IF($AJ$24="",0,$AJ$24*'Goals Transposed'!$K66),IF($AJ$25="",0,$AJ$25*'Goals Transposed'!$L66),IF($AJ$26="",0,$AJ$26*'Goals Transposed'!$M66),IF($AJ$27="",0,$AJ$27*'Goals Transposed'!$N66),IF($AJ$28="",0,$AJ$28*'Goals Transposed'!$O66),IF($AJ$29="",0,$AJ$29*'Goals Transposed'!$P66)),0),"")))</f>
        <v/>
      </c>
      <c r="J433" s="550"/>
      <c r="K433" s="244" t="str">
        <f>IF($D$5="Program Budget",ROUND('Goals Transposed'!$Q66*$AJ$9,0),IF(AND($D$5="Staff Salary",$D$7="Total"),ROUND(SUM('Goals Transposed'!$Q66:$AB66)*$AJ$30,0),IF(AND($D$5="Staff Salary",$D$7="Individual"),ROUND(SUM(IF($AJ$18="",0,$AJ$18*'Goals Transposed'!$Q66),IF($AJ$19="",0,$AJ$19*'Goals Transposed'!$R66),IF($AJ$20="",0,$AJ$20*'Goals Transposed'!$S66),IF($AJ$21="",0,$AJ$21*'Goals Transposed'!$T66),IF($AJ$22="",0,$AJ$22*'Goals Transposed'!$U66),IF($AJ$23="",0,$AJ$23*'Goals Transposed'!$V66),IF($AJ$24="",0,$AJ$24*'Goals Transposed'!$W66),IF($AJ$25="",0,$AJ$25*'Goals Transposed'!$X66),IF($AJ$26="",0,$AJ$26*'Goals Transposed'!$Y66),IF($AJ$27="",0,$AJ$27*'Goals Transposed'!$Z66),IF($AJ$28="",0,$AJ$28*'Goals Transposed'!$AA66),IF($AJ$29="",0,$AJ$29*'Goals Transposed'!$AB66)),0),"")))</f>
        <v/>
      </c>
      <c r="L433" s="244" t="str">
        <f>IF($D$5="Program Budget",ROUND('Goals Transposed'!$AC66*$AJ$9,0),IF(AND($D$5="Staff Salary",$D$7="Total"),ROUND(SUM('Goals Transposed'!$AC66:$AN66)*$AJ$30,0),IF(AND($D$5="Staff Salary",$D$7="Individual"),ROUND(SUM(IF($AJ$18="",0,$AJ$18*'Goals Transposed'!$AC66),IF($AJ$19="",0,$AJ$19*'Goals Transposed'!$AD66),IF($AJ$20="",0,$AJ$20*'Goals Transposed'!$AE66),IF($AJ$21="",0,$AJ$21*'Goals Transposed'!$AF66),IF($AJ$22="",0,$AJ$22*'Goals Transposed'!$AG66),IF($AJ$23="",0,$AJ$23*'Goals Transposed'!$AH66),IF($AJ$24="",0,$AJ$24*'Goals Transposed'!$AI66),IF($AJ$25="",0,$AJ$25*'Goals Transposed'!$AJ66),IF($AJ$26="",0,$AJ$26*'Goals Transposed'!$AK66),IF($AJ$27="",0,$AJ$27*'Goals Transposed'!$AL66),IF($AJ$28="",0,$AJ$28*'Goals Transposed'!$AM66),IF($AJ$29="",0,$AJ$29*'Goals Transposed'!$AN66)),0),"")))</f>
        <v/>
      </c>
      <c r="M433" s="549" t="str">
        <f>IF($D$5="Program Budget",ROUND('Goals Transposed'!$AO66*$AJ$9,0),IF(AND($D$5="Staff Salary",$D$7="Total"),ROUND(SUM('Goals Transposed'!$AO66:$AZ66)*$AJ$30,0),IF(AND($D$5="Staff Salary",$D$7="Individual"),ROUND(SUM(IF($AJ$18="",0,$AJ$18*'Goals Transposed'!$AO66),IF($AJ$19="",0,$AJ$19*'Goals Transposed'!$AP66),IF($AJ$20="",0,$AJ$20*'Goals Transposed'!$AQ66),IF($AJ$21="",0,$AJ$21*'Goals Transposed'!$AR66),IF($AJ$22="",0,$AJ$22*'Goals Transposed'!$AS66),IF($AJ$23="",0,$AJ$23*'Goals Transposed'!$AT66),IF($AJ$24="",0,$AJ$24*'Goals Transposed'!$AU66),IF($AJ$25="",0,$AJ$25*'Goals Transposed'!$AV66),IF($AJ$26="",0,$AJ$26*'Goals Transposed'!$AW66),IF($AJ$27="",0,$AJ$27*'Goals Transposed'!$AX66),IF($AJ$28="",0,$AJ$28*'Goals Transposed'!$AY66),IF($AJ$29="",0,$AJ$29*'Goals Transposed'!$AZ66)),0),"")))</f>
        <v/>
      </c>
      <c r="N433" s="551"/>
      <c r="CI433"/>
      <c r="CJ433"/>
      <c r="CK433"/>
      <c r="CL433"/>
      <c r="CM433"/>
    </row>
    <row r="434" spans="1:91" s="2" customFormat="1" ht="29.5" hidden="1" customHeight="1" outlineLevel="1" x14ac:dyDescent="0.35">
      <c r="A434" s="68"/>
      <c r="B434" s="243" t="s">
        <v>204</v>
      </c>
      <c r="C434" s="546" t="str">
        <f>IF(ISBLANK(Goals!BO6),"",Goals!BO6)</f>
        <v/>
      </c>
      <c r="D434" s="547"/>
      <c r="E434" s="547"/>
      <c r="F434" s="547"/>
      <c r="G434" s="547"/>
      <c r="H434" s="548"/>
      <c r="I434" s="549" t="str">
        <f>IF($D$5="Program Budget",ROUND('Goals Transposed'!$E67*$AJ$9,0),IF(AND($D$5="Staff Salary",$D$7="Total"),ROUND(SUM('Goals Transposed'!$E67:$P67)*$AJ$30,0),IF(AND($D$5="Staff Salary",$D$7="Individual"),ROUND(SUM(IF($AJ$18="",0,$AJ$18*'Goals Transposed'!$E67),IF($AJ$19="",0,$AJ$19*'Goals Transposed'!$F67),IF($AJ$20="",0,$AJ$20*'Goals Transposed'!$G67),IF($AJ$21="",0,$AJ$21*'Goals Transposed'!$H67),IF($AJ$22="",0,$AJ$22*'Goals Transposed'!$I67),IF($AJ$23="",0,$AJ$23*'Goals Transposed'!$J67),IF($AJ$24="",0,$AJ$24*'Goals Transposed'!$K67),IF($AJ$25="",0,$AJ$25*'Goals Transposed'!$L67),IF($AJ$26="",0,$AJ$26*'Goals Transposed'!$M67),IF($AJ$27="",0,$AJ$27*'Goals Transposed'!$N67),IF($AJ$28="",0,$AJ$28*'Goals Transposed'!$O67),IF($AJ$29="",0,$AJ$29*'Goals Transposed'!$P67)),0),"")))</f>
        <v/>
      </c>
      <c r="J434" s="550"/>
      <c r="K434" s="244" t="str">
        <f>IF($D$5="Program Budget",ROUND('Goals Transposed'!$Q67*$AJ$9,0),IF(AND($D$5="Staff Salary",$D$7="Total"),ROUND(SUM('Goals Transposed'!$Q67:$AB67)*$AJ$30,0),IF(AND($D$5="Staff Salary",$D$7="Individual"),ROUND(SUM(IF($AJ$18="",0,$AJ$18*'Goals Transposed'!$Q67),IF($AJ$19="",0,$AJ$19*'Goals Transposed'!$R67),IF($AJ$20="",0,$AJ$20*'Goals Transposed'!$S67),IF($AJ$21="",0,$AJ$21*'Goals Transposed'!$T67),IF($AJ$22="",0,$AJ$22*'Goals Transposed'!$U67),IF($AJ$23="",0,$AJ$23*'Goals Transposed'!$V67),IF($AJ$24="",0,$AJ$24*'Goals Transposed'!$W67),IF($AJ$25="",0,$AJ$25*'Goals Transposed'!$X67),IF($AJ$26="",0,$AJ$26*'Goals Transposed'!$Y67),IF($AJ$27="",0,$AJ$27*'Goals Transposed'!$Z67),IF($AJ$28="",0,$AJ$28*'Goals Transposed'!$AA67),IF($AJ$29="",0,$AJ$29*'Goals Transposed'!$AB67)),0),"")))</f>
        <v/>
      </c>
      <c r="L434" s="244" t="str">
        <f>IF($D$5="Program Budget",ROUND('Goals Transposed'!$AC67*$AJ$9,0),IF(AND($D$5="Staff Salary",$D$7="Total"),ROUND(SUM('Goals Transposed'!$AC67:$AN67)*$AJ$30,0),IF(AND($D$5="Staff Salary",$D$7="Individual"),ROUND(SUM(IF($AJ$18="",0,$AJ$18*'Goals Transposed'!$AC67),IF($AJ$19="",0,$AJ$19*'Goals Transposed'!$AD67),IF($AJ$20="",0,$AJ$20*'Goals Transposed'!$AE67),IF($AJ$21="",0,$AJ$21*'Goals Transposed'!$AF67),IF($AJ$22="",0,$AJ$22*'Goals Transposed'!$AG67),IF($AJ$23="",0,$AJ$23*'Goals Transposed'!$AH67),IF($AJ$24="",0,$AJ$24*'Goals Transposed'!$AI67),IF($AJ$25="",0,$AJ$25*'Goals Transposed'!$AJ67),IF($AJ$26="",0,$AJ$26*'Goals Transposed'!$AK67),IF($AJ$27="",0,$AJ$27*'Goals Transposed'!$AL67),IF($AJ$28="",0,$AJ$28*'Goals Transposed'!$AM67),IF($AJ$29="",0,$AJ$29*'Goals Transposed'!$AN67)),0),"")))</f>
        <v/>
      </c>
      <c r="M434" s="549" t="str">
        <f>IF($D$5="Program Budget",ROUND('Goals Transposed'!$AO67*$AJ$9,0),IF(AND($D$5="Staff Salary",$D$7="Total"),ROUND(SUM('Goals Transposed'!$AO67:$AZ67)*$AJ$30,0),IF(AND($D$5="Staff Salary",$D$7="Individual"),ROUND(SUM(IF($AJ$18="",0,$AJ$18*'Goals Transposed'!$AO67),IF($AJ$19="",0,$AJ$19*'Goals Transposed'!$AP67),IF($AJ$20="",0,$AJ$20*'Goals Transposed'!$AQ67),IF($AJ$21="",0,$AJ$21*'Goals Transposed'!$AR67),IF($AJ$22="",0,$AJ$22*'Goals Transposed'!$AS67),IF($AJ$23="",0,$AJ$23*'Goals Transposed'!$AT67),IF($AJ$24="",0,$AJ$24*'Goals Transposed'!$AU67),IF($AJ$25="",0,$AJ$25*'Goals Transposed'!$AV67),IF($AJ$26="",0,$AJ$26*'Goals Transposed'!$AW67),IF($AJ$27="",0,$AJ$27*'Goals Transposed'!$AX67),IF($AJ$28="",0,$AJ$28*'Goals Transposed'!$AY67),IF($AJ$29="",0,$AJ$29*'Goals Transposed'!$AZ67)),0),"")))</f>
        <v/>
      </c>
      <c r="N434" s="551"/>
      <c r="CI434"/>
      <c r="CJ434"/>
      <c r="CK434"/>
      <c r="CL434"/>
      <c r="CM434"/>
    </row>
    <row r="435" spans="1:91" s="2" customFormat="1" ht="29.5" hidden="1" customHeight="1" outlineLevel="1" x14ac:dyDescent="0.35">
      <c r="A435" s="68"/>
      <c r="B435" s="243" t="s">
        <v>205</v>
      </c>
      <c r="C435" s="546" t="str">
        <f>IF(ISBLANK(Goals!BP6),"",Goals!BP6)</f>
        <v/>
      </c>
      <c r="D435" s="547"/>
      <c r="E435" s="547"/>
      <c r="F435" s="547"/>
      <c r="G435" s="547"/>
      <c r="H435" s="548"/>
      <c r="I435" s="549" t="str">
        <f>IF($D$5="Program Budget",ROUND('Goals Transposed'!$E68*$AJ$9,0),IF(AND($D$5="Staff Salary",$D$7="Total"),ROUND(SUM('Goals Transposed'!$E68:$P68)*$AJ$30,0),IF(AND($D$5="Staff Salary",$D$7="Individual"),ROUND(SUM(IF($AJ$18="",0,$AJ$18*'Goals Transposed'!$E68),IF($AJ$19="",0,$AJ$19*'Goals Transposed'!$F68),IF($AJ$20="",0,$AJ$20*'Goals Transposed'!$G68),IF($AJ$21="",0,$AJ$21*'Goals Transposed'!$H68),IF($AJ$22="",0,$AJ$22*'Goals Transposed'!$I68),IF($AJ$23="",0,$AJ$23*'Goals Transposed'!$J68),IF($AJ$24="",0,$AJ$24*'Goals Transposed'!$K68),IF($AJ$25="",0,$AJ$25*'Goals Transposed'!$L68),IF($AJ$26="",0,$AJ$26*'Goals Transposed'!$M68),IF($AJ$27="",0,$AJ$27*'Goals Transposed'!$N68),IF($AJ$28="",0,$AJ$28*'Goals Transposed'!$O68),IF($AJ$29="",0,$AJ$29*'Goals Transposed'!$P68)),0),"")))</f>
        <v/>
      </c>
      <c r="J435" s="550"/>
      <c r="K435" s="244" t="str">
        <f>IF($D$5="Program Budget",ROUND('Goals Transposed'!$Q68*$AJ$9,0),IF(AND($D$5="Staff Salary",$D$7="Total"),ROUND(SUM('Goals Transposed'!$Q68:$AB68)*$AJ$30,0),IF(AND($D$5="Staff Salary",$D$7="Individual"),ROUND(SUM(IF($AJ$18="",0,$AJ$18*'Goals Transposed'!$Q68),IF($AJ$19="",0,$AJ$19*'Goals Transposed'!$R68),IF($AJ$20="",0,$AJ$20*'Goals Transposed'!$S68),IF($AJ$21="",0,$AJ$21*'Goals Transposed'!$T68),IF($AJ$22="",0,$AJ$22*'Goals Transposed'!$U68),IF($AJ$23="",0,$AJ$23*'Goals Transposed'!$V68),IF($AJ$24="",0,$AJ$24*'Goals Transposed'!$W68),IF($AJ$25="",0,$AJ$25*'Goals Transposed'!$X68),IF($AJ$26="",0,$AJ$26*'Goals Transposed'!$Y68),IF($AJ$27="",0,$AJ$27*'Goals Transposed'!$Z68),IF($AJ$28="",0,$AJ$28*'Goals Transposed'!$AA68),IF($AJ$29="",0,$AJ$29*'Goals Transposed'!$AB68)),0),"")))</f>
        <v/>
      </c>
      <c r="L435" s="244" t="str">
        <f>IF($D$5="Program Budget",ROUND('Goals Transposed'!$AC68*$AJ$9,0),IF(AND($D$5="Staff Salary",$D$7="Total"),ROUND(SUM('Goals Transposed'!$AC68:$AN68)*$AJ$30,0),IF(AND($D$5="Staff Salary",$D$7="Individual"),ROUND(SUM(IF($AJ$18="",0,$AJ$18*'Goals Transposed'!$AC68),IF($AJ$19="",0,$AJ$19*'Goals Transposed'!$AD68),IF($AJ$20="",0,$AJ$20*'Goals Transposed'!$AE68),IF($AJ$21="",0,$AJ$21*'Goals Transposed'!$AF68),IF($AJ$22="",0,$AJ$22*'Goals Transposed'!$AG68),IF($AJ$23="",0,$AJ$23*'Goals Transposed'!$AH68),IF($AJ$24="",0,$AJ$24*'Goals Transposed'!$AI68),IF($AJ$25="",0,$AJ$25*'Goals Transposed'!$AJ68),IF($AJ$26="",0,$AJ$26*'Goals Transposed'!$AK68),IF($AJ$27="",0,$AJ$27*'Goals Transposed'!$AL68),IF($AJ$28="",0,$AJ$28*'Goals Transposed'!$AM68),IF($AJ$29="",0,$AJ$29*'Goals Transposed'!$AN68)),0),"")))</f>
        <v/>
      </c>
      <c r="M435" s="549" t="str">
        <f>IF($D$5="Program Budget",ROUND('Goals Transposed'!$AO68*$AJ$9,0),IF(AND($D$5="Staff Salary",$D$7="Total"),ROUND(SUM('Goals Transposed'!$AO68:$AZ68)*$AJ$30,0),IF(AND($D$5="Staff Salary",$D$7="Individual"),ROUND(SUM(IF($AJ$18="",0,$AJ$18*'Goals Transposed'!$AO68),IF($AJ$19="",0,$AJ$19*'Goals Transposed'!$AP68),IF($AJ$20="",0,$AJ$20*'Goals Transposed'!$AQ68),IF($AJ$21="",0,$AJ$21*'Goals Transposed'!$AR68),IF($AJ$22="",0,$AJ$22*'Goals Transposed'!$AS68),IF($AJ$23="",0,$AJ$23*'Goals Transposed'!$AT68),IF($AJ$24="",0,$AJ$24*'Goals Transposed'!$AU68),IF($AJ$25="",0,$AJ$25*'Goals Transposed'!$AV68),IF($AJ$26="",0,$AJ$26*'Goals Transposed'!$AW68),IF($AJ$27="",0,$AJ$27*'Goals Transposed'!$AX68),IF($AJ$28="",0,$AJ$28*'Goals Transposed'!$AY68),IF($AJ$29="",0,$AJ$29*'Goals Transposed'!$AZ68)),0),"")))</f>
        <v/>
      </c>
      <c r="N435" s="551"/>
      <c r="CI435"/>
      <c r="CJ435"/>
      <c r="CK435"/>
      <c r="CL435"/>
      <c r="CM435"/>
    </row>
    <row r="436" spans="1:91" s="2" customFormat="1" ht="29.5" hidden="1" customHeight="1" outlineLevel="1" x14ac:dyDescent="0.35">
      <c r="A436" s="68"/>
      <c r="B436" s="245" t="s">
        <v>206</v>
      </c>
      <c r="C436" s="556" t="str">
        <f>IF(ISBLANK(Goals!BR4),"",Goals!BR4)</f>
        <v/>
      </c>
      <c r="D436" s="557"/>
      <c r="E436" s="557"/>
      <c r="F436" s="557"/>
      <c r="G436" s="557"/>
      <c r="H436" s="557"/>
      <c r="I436" s="558"/>
      <c r="J436" s="558"/>
      <c r="K436" s="242"/>
      <c r="L436" s="242"/>
      <c r="M436" s="558"/>
      <c r="N436" s="559"/>
      <c r="CI436"/>
      <c r="CJ436"/>
      <c r="CK436"/>
      <c r="CL436"/>
      <c r="CM436"/>
    </row>
    <row r="437" spans="1:91" s="2" customFormat="1" ht="29.5" hidden="1" customHeight="1" outlineLevel="1" x14ac:dyDescent="0.35">
      <c r="A437" s="68"/>
      <c r="B437" s="243" t="s">
        <v>200</v>
      </c>
      <c r="C437" s="546" t="str">
        <f>IF(ISBLANK(Goals!BQ6),"",Goals!BQ6)</f>
        <v/>
      </c>
      <c r="D437" s="547"/>
      <c r="E437" s="547"/>
      <c r="F437" s="547"/>
      <c r="G437" s="547"/>
      <c r="H437" s="548"/>
      <c r="I437" s="549" t="str">
        <f>IF($D$5="Program Budget",ROUND('Goals Transposed'!$E69*$AJ$9,0),IF(AND($D$5="Staff Salary",$D$7="Total"),ROUND(SUM('Goals Transposed'!$E69:$P69)*$AJ$30,0),IF(AND($D$5="Staff Salary",$D$7="Individual"),ROUND(SUM(IF($AJ$18="",0,$AJ$18*'Goals Transposed'!$E69),IF($AJ$19="",0,$AJ$19*'Goals Transposed'!$F69),IF($AJ$20="",0,$AJ$20*'Goals Transposed'!$G69),IF($AJ$21="",0,$AJ$21*'Goals Transposed'!$H69),IF($AJ$22="",0,$AJ$22*'Goals Transposed'!$I69),IF($AJ$23="",0,$AJ$23*'Goals Transposed'!$J69),IF($AJ$24="",0,$AJ$24*'Goals Transposed'!$K69),IF($AJ$25="",0,$AJ$25*'Goals Transposed'!$L69),IF($AJ$26="",0,$AJ$26*'Goals Transposed'!$M69),IF($AJ$27="",0,$AJ$27*'Goals Transposed'!$N69),IF($AJ$28="",0,$AJ$28*'Goals Transposed'!$O69),IF($AJ$29="",0,$AJ$29*'Goals Transposed'!$P69)),0),"")))</f>
        <v/>
      </c>
      <c r="J437" s="550"/>
      <c r="K437" s="244" t="str">
        <f>IF($D$5="Program Budget",ROUND('Goals Transposed'!$Q69*$AJ$9,0),IF(AND($D$5="Staff Salary",$D$7="Total"),ROUND(SUM('Goals Transposed'!$Q69:$AB69)*$AJ$30,0),IF(AND($D$5="Staff Salary",$D$7="Individual"),ROUND(SUM(IF($AJ$18="",0,$AJ$18*'Goals Transposed'!$Q69),IF($AJ$19="",0,$AJ$19*'Goals Transposed'!$R69),IF($AJ$20="",0,$AJ$20*'Goals Transposed'!$S69),IF($AJ$21="",0,$AJ$21*'Goals Transposed'!$T69),IF($AJ$22="",0,$AJ$22*'Goals Transposed'!$U69),IF($AJ$23="",0,$AJ$23*'Goals Transposed'!$V69),IF($AJ$24="",0,$AJ$24*'Goals Transposed'!$W69),IF($AJ$25="",0,$AJ$25*'Goals Transposed'!$X69),IF($AJ$26="",0,$AJ$26*'Goals Transposed'!$Y69),IF($AJ$27="",0,$AJ$27*'Goals Transposed'!$Z69),IF($AJ$28="",0,$AJ$28*'Goals Transposed'!$AA69),IF($AJ$29="",0,$AJ$29*'Goals Transposed'!$AB69)),0),"")))</f>
        <v/>
      </c>
      <c r="L437" s="244" t="str">
        <f>IF($D$5="Program Budget",ROUND('Goals Transposed'!$AC69*$AJ$9,0),IF(AND($D$5="Staff Salary",$D$7="Total"),ROUND(SUM('Goals Transposed'!$AC69:$AN69)*$AJ$30,0),IF(AND($D$5="Staff Salary",$D$7="Individual"),ROUND(SUM(IF($AJ$18="",0,$AJ$18*'Goals Transposed'!$AC69),IF($AJ$19="",0,$AJ$19*'Goals Transposed'!$AD69),IF($AJ$20="",0,$AJ$20*'Goals Transposed'!$AE69),IF($AJ$21="",0,$AJ$21*'Goals Transposed'!$AF69),IF($AJ$22="",0,$AJ$22*'Goals Transposed'!$AG69),IF($AJ$23="",0,$AJ$23*'Goals Transposed'!$AH69),IF($AJ$24="",0,$AJ$24*'Goals Transposed'!$AI69),IF($AJ$25="",0,$AJ$25*'Goals Transposed'!$AJ69),IF($AJ$26="",0,$AJ$26*'Goals Transposed'!$AK69),IF($AJ$27="",0,$AJ$27*'Goals Transposed'!$AL69),IF($AJ$28="",0,$AJ$28*'Goals Transposed'!$AM69),IF($AJ$29="",0,$AJ$29*'Goals Transposed'!$AN69)),0),"")))</f>
        <v/>
      </c>
      <c r="M437" s="549" t="str">
        <f>IF($D$5="Program Budget",ROUND('Goals Transposed'!$AO69*$AJ$9,0),IF(AND($D$5="Staff Salary",$D$7="Total"),ROUND(SUM('Goals Transposed'!$AO69:$AZ69)*$AJ$30,0),IF(AND($D$5="Staff Salary",$D$7="Individual"),ROUND(SUM(IF($AJ$18="",0,$AJ$18*'Goals Transposed'!$AO69),IF($AJ$19="",0,$AJ$19*'Goals Transposed'!$AP69),IF($AJ$20="",0,$AJ$20*'Goals Transposed'!$AQ69),IF($AJ$21="",0,$AJ$21*'Goals Transposed'!$AR69),IF($AJ$22="",0,$AJ$22*'Goals Transposed'!$AS69),IF($AJ$23="",0,$AJ$23*'Goals Transposed'!$AT69),IF($AJ$24="",0,$AJ$24*'Goals Transposed'!$AU69),IF($AJ$25="",0,$AJ$25*'Goals Transposed'!$AV69),IF($AJ$26="",0,$AJ$26*'Goals Transposed'!$AW69),IF($AJ$27="",0,$AJ$27*'Goals Transposed'!$AX69),IF($AJ$28="",0,$AJ$28*'Goals Transposed'!$AY69),IF($AJ$29="",0,$AJ$29*'Goals Transposed'!$AZ69)),0),"")))</f>
        <v/>
      </c>
      <c r="N437" s="551"/>
      <c r="CI437"/>
      <c r="CJ437"/>
      <c r="CK437"/>
      <c r="CL437"/>
      <c r="CM437"/>
    </row>
    <row r="438" spans="1:91" s="2" customFormat="1" ht="29.5" hidden="1" customHeight="1" outlineLevel="1" x14ac:dyDescent="0.35">
      <c r="A438" s="68"/>
      <c r="B438" s="243" t="s">
        <v>201</v>
      </c>
      <c r="C438" s="546" t="str">
        <f>IF(ISBLANK(Goals!BR6),"",Goals!BR6)</f>
        <v/>
      </c>
      <c r="D438" s="547"/>
      <c r="E438" s="547"/>
      <c r="F438" s="547"/>
      <c r="G438" s="547"/>
      <c r="H438" s="548"/>
      <c r="I438" s="549" t="str">
        <f>IF($D$5="Program Budget",ROUND('Goals Transposed'!$E70*$AJ$9,0),IF(AND($D$5="Staff Salary",$D$7="Total"),ROUND(SUM('Goals Transposed'!$E70:$P70)*$AJ$30,0),IF(AND($D$5="Staff Salary",$D$7="Individual"),ROUND(SUM(IF($AJ$18="",0,$AJ$18*'Goals Transposed'!$E70),IF($AJ$19="",0,$AJ$19*'Goals Transposed'!$F70),IF($AJ$20="",0,$AJ$20*'Goals Transposed'!$G70),IF($AJ$21="",0,$AJ$21*'Goals Transposed'!$H70),IF($AJ$22="",0,$AJ$22*'Goals Transposed'!$I70),IF($AJ$23="",0,$AJ$23*'Goals Transposed'!$J70),IF($AJ$24="",0,$AJ$24*'Goals Transposed'!$K70),IF($AJ$25="",0,$AJ$25*'Goals Transposed'!$L70),IF($AJ$26="",0,$AJ$26*'Goals Transposed'!$M70),IF($AJ$27="",0,$AJ$27*'Goals Transposed'!$N70),IF($AJ$28="",0,$AJ$28*'Goals Transposed'!$O70),IF($AJ$29="",0,$AJ$29*'Goals Transposed'!$P70)),0),"")))</f>
        <v/>
      </c>
      <c r="J438" s="550"/>
      <c r="K438" s="244" t="str">
        <f>IF($D$5="Program Budget",ROUND('Goals Transposed'!$Q70*$AJ$9,0),IF(AND($D$5="Staff Salary",$D$7="Total"),ROUND(SUM('Goals Transposed'!$Q70:$AB70)*$AJ$30,0),IF(AND($D$5="Staff Salary",$D$7="Individual"),ROUND(SUM(IF($AJ$18="",0,$AJ$18*'Goals Transposed'!$Q70),IF($AJ$19="",0,$AJ$19*'Goals Transposed'!$R70),IF($AJ$20="",0,$AJ$20*'Goals Transposed'!$S70),IF($AJ$21="",0,$AJ$21*'Goals Transposed'!$T70),IF($AJ$22="",0,$AJ$22*'Goals Transposed'!$U70),IF($AJ$23="",0,$AJ$23*'Goals Transposed'!$V70),IF($AJ$24="",0,$AJ$24*'Goals Transposed'!$W70),IF($AJ$25="",0,$AJ$25*'Goals Transposed'!$X70),IF($AJ$26="",0,$AJ$26*'Goals Transposed'!$Y70),IF($AJ$27="",0,$AJ$27*'Goals Transposed'!$Z70),IF($AJ$28="",0,$AJ$28*'Goals Transposed'!$AA70),IF($AJ$29="",0,$AJ$29*'Goals Transposed'!$AB70)),0),"")))</f>
        <v/>
      </c>
      <c r="L438" s="244" t="str">
        <f>IF($D$5="Program Budget",ROUND('Goals Transposed'!$AC70*$AJ$9,0),IF(AND($D$5="Staff Salary",$D$7="Total"),ROUND(SUM('Goals Transposed'!$AC70:$AN70)*$AJ$30,0),IF(AND($D$5="Staff Salary",$D$7="Individual"),ROUND(SUM(IF($AJ$18="",0,$AJ$18*'Goals Transposed'!$AC70),IF($AJ$19="",0,$AJ$19*'Goals Transposed'!$AD70),IF($AJ$20="",0,$AJ$20*'Goals Transposed'!$AE70),IF($AJ$21="",0,$AJ$21*'Goals Transposed'!$AF70),IF($AJ$22="",0,$AJ$22*'Goals Transposed'!$AG70),IF($AJ$23="",0,$AJ$23*'Goals Transposed'!$AH70),IF($AJ$24="",0,$AJ$24*'Goals Transposed'!$AI70),IF($AJ$25="",0,$AJ$25*'Goals Transposed'!$AJ70),IF($AJ$26="",0,$AJ$26*'Goals Transposed'!$AK70),IF($AJ$27="",0,$AJ$27*'Goals Transposed'!$AL70),IF($AJ$28="",0,$AJ$28*'Goals Transposed'!$AM70),IF($AJ$29="",0,$AJ$29*'Goals Transposed'!$AN70)),0),"")))</f>
        <v/>
      </c>
      <c r="M438" s="549" t="str">
        <f>IF($D$5="Program Budget",ROUND('Goals Transposed'!$AO70*$AJ$9,0),IF(AND($D$5="Staff Salary",$D$7="Total"),ROUND(SUM('Goals Transposed'!$AO70:$AZ70)*$AJ$30,0),IF(AND($D$5="Staff Salary",$D$7="Individual"),ROUND(SUM(IF($AJ$18="",0,$AJ$18*'Goals Transposed'!$AO70),IF($AJ$19="",0,$AJ$19*'Goals Transposed'!$AP70),IF($AJ$20="",0,$AJ$20*'Goals Transposed'!$AQ70),IF($AJ$21="",0,$AJ$21*'Goals Transposed'!$AR70),IF($AJ$22="",0,$AJ$22*'Goals Transposed'!$AS70),IF($AJ$23="",0,$AJ$23*'Goals Transposed'!$AT70),IF($AJ$24="",0,$AJ$24*'Goals Transposed'!$AU70),IF($AJ$25="",0,$AJ$25*'Goals Transposed'!$AV70),IF($AJ$26="",0,$AJ$26*'Goals Transposed'!$AW70),IF($AJ$27="",0,$AJ$27*'Goals Transposed'!$AX70),IF($AJ$28="",0,$AJ$28*'Goals Transposed'!$AY70),IF($AJ$29="",0,$AJ$29*'Goals Transposed'!$AZ70)),0),"")))</f>
        <v/>
      </c>
      <c r="N438" s="551"/>
      <c r="CI438"/>
      <c r="CJ438"/>
      <c r="CK438"/>
      <c r="CL438"/>
      <c r="CM438"/>
    </row>
    <row r="439" spans="1:91" s="2" customFormat="1" ht="29.5" hidden="1" customHeight="1" outlineLevel="1" x14ac:dyDescent="0.35">
      <c r="A439" s="68"/>
      <c r="B439" s="243" t="s">
        <v>202</v>
      </c>
      <c r="C439" s="546" t="str">
        <f>IF(ISBLANK(Goals!BS6),"",Goals!BS6)</f>
        <v/>
      </c>
      <c r="D439" s="547"/>
      <c r="E439" s="547"/>
      <c r="F439" s="547"/>
      <c r="G439" s="547"/>
      <c r="H439" s="548"/>
      <c r="I439" s="549" t="str">
        <f>IF($D$5="Program Budget",ROUND('Goals Transposed'!$E71*$AJ$9,0),IF(AND($D$5="Staff Salary",$D$7="Total"),ROUND(SUM('Goals Transposed'!$E71:$P71)*$AJ$30,0),IF(AND($D$5="Staff Salary",$D$7="Individual"),ROUND(SUM(IF($AJ$18="",0,$AJ$18*'Goals Transposed'!$E71),IF($AJ$19="",0,$AJ$19*'Goals Transposed'!$F71),IF($AJ$20="",0,$AJ$20*'Goals Transposed'!$G71),IF($AJ$21="",0,$AJ$21*'Goals Transposed'!$H71),IF($AJ$22="",0,$AJ$22*'Goals Transposed'!$I71),IF($AJ$23="",0,$AJ$23*'Goals Transposed'!$J71),IF($AJ$24="",0,$AJ$24*'Goals Transposed'!$K71),IF($AJ$25="",0,$AJ$25*'Goals Transposed'!$L71),IF($AJ$26="",0,$AJ$26*'Goals Transposed'!$M71),IF($AJ$27="",0,$AJ$27*'Goals Transposed'!$N71),IF($AJ$28="",0,$AJ$28*'Goals Transposed'!$O71),IF($AJ$29="",0,$AJ$29*'Goals Transposed'!$P71)),0),"")))</f>
        <v/>
      </c>
      <c r="J439" s="550"/>
      <c r="K439" s="244" t="str">
        <f>IF($D$5="Program Budget",ROUND('Goals Transposed'!$Q71*$AJ$9,0),IF(AND($D$5="Staff Salary",$D$7="Total"),ROUND(SUM('Goals Transposed'!$Q71:$AB71)*$AJ$30,0),IF(AND($D$5="Staff Salary",$D$7="Individual"),ROUND(SUM(IF($AJ$18="",0,$AJ$18*'Goals Transposed'!$Q71),IF($AJ$19="",0,$AJ$19*'Goals Transposed'!$R71),IF($AJ$20="",0,$AJ$20*'Goals Transposed'!$S71),IF($AJ$21="",0,$AJ$21*'Goals Transposed'!$T71),IF($AJ$22="",0,$AJ$22*'Goals Transposed'!$U71),IF($AJ$23="",0,$AJ$23*'Goals Transposed'!$V71),IF($AJ$24="",0,$AJ$24*'Goals Transposed'!$W71),IF($AJ$25="",0,$AJ$25*'Goals Transposed'!$X71),IF($AJ$26="",0,$AJ$26*'Goals Transposed'!$Y71),IF($AJ$27="",0,$AJ$27*'Goals Transposed'!$Z71),IF($AJ$28="",0,$AJ$28*'Goals Transposed'!$AA71),IF($AJ$29="",0,$AJ$29*'Goals Transposed'!$AB71)),0),"")))</f>
        <v/>
      </c>
      <c r="L439" s="244" t="str">
        <f>IF($D$5="Program Budget",ROUND('Goals Transposed'!$AC71*$AJ$9,0),IF(AND($D$5="Staff Salary",$D$7="Total"),ROUND(SUM('Goals Transposed'!$AC71:$AN71)*$AJ$30,0),IF(AND($D$5="Staff Salary",$D$7="Individual"),ROUND(SUM(IF($AJ$18="",0,$AJ$18*'Goals Transposed'!$AC71),IF($AJ$19="",0,$AJ$19*'Goals Transposed'!$AD71),IF($AJ$20="",0,$AJ$20*'Goals Transposed'!$AE71),IF($AJ$21="",0,$AJ$21*'Goals Transposed'!$AF71),IF($AJ$22="",0,$AJ$22*'Goals Transposed'!$AG71),IF($AJ$23="",0,$AJ$23*'Goals Transposed'!$AH71),IF($AJ$24="",0,$AJ$24*'Goals Transposed'!$AI71),IF($AJ$25="",0,$AJ$25*'Goals Transposed'!$AJ71),IF($AJ$26="",0,$AJ$26*'Goals Transposed'!$AK71),IF($AJ$27="",0,$AJ$27*'Goals Transposed'!$AL71),IF($AJ$28="",0,$AJ$28*'Goals Transposed'!$AM71),IF($AJ$29="",0,$AJ$29*'Goals Transposed'!$AN71)),0),"")))</f>
        <v/>
      </c>
      <c r="M439" s="549" t="str">
        <f>IF($D$5="Program Budget",ROUND('Goals Transposed'!$AO71*$AJ$9,0),IF(AND($D$5="Staff Salary",$D$7="Total"),ROUND(SUM('Goals Transposed'!$AO71:$AZ71)*$AJ$30,0),IF(AND($D$5="Staff Salary",$D$7="Individual"),ROUND(SUM(IF($AJ$18="",0,$AJ$18*'Goals Transposed'!$AO71),IF($AJ$19="",0,$AJ$19*'Goals Transposed'!$AP71),IF($AJ$20="",0,$AJ$20*'Goals Transposed'!$AQ71),IF($AJ$21="",0,$AJ$21*'Goals Transposed'!$AR71),IF($AJ$22="",0,$AJ$22*'Goals Transposed'!$AS71),IF($AJ$23="",0,$AJ$23*'Goals Transposed'!$AT71),IF($AJ$24="",0,$AJ$24*'Goals Transposed'!$AU71),IF($AJ$25="",0,$AJ$25*'Goals Transposed'!$AV71),IF($AJ$26="",0,$AJ$26*'Goals Transposed'!$AW71),IF($AJ$27="",0,$AJ$27*'Goals Transposed'!$AX71),IF($AJ$28="",0,$AJ$28*'Goals Transposed'!$AY71),IF($AJ$29="",0,$AJ$29*'Goals Transposed'!$AZ71)),0),"")))</f>
        <v/>
      </c>
      <c r="N439" s="551"/>
      <c r="CI439"/>
      <c r="CJ439"/>
      <c r="CK439"/>
      <c r="CL439"/>
      <c r="CM439"/>
    </row>
    <row r="440" spans="1:91" s="2" customFormat="1" ht="29.5" hidden="1" customHeight="1" outlineLevel="1" x14ac:dyDescent="0.35">
      <c r="A440" s="68"/>
      <c r="B440" s="243" t="s">
        <v>203</v>
      </c>
      <c r="C440" s="546" t="str">
        <f>IF(ISBLANK(Goals!BT6),"",Goals!BT6)</f>
        <v/>
      </c>
      <c r="D440" s="547"/>
      <c r="E440" s="547"/>
      <c r="F440" s="547"/>
      <c r="G440" s="547"/>
      <c r="H440" s="548"/>
      <c r="I440" s="549" t="str">
        <f>IF($D$5="Program Budget",ROUND('Goals Transposed'!$E72*$AJ$9,0),IF(AND($D$5="Staff Salary",$D$7="Total"),ROUND(SUM('Goals Transposed'!$E72:$P72)*$AJ$30,0),IF(AND($D$5="Staff Salary",$D$7="Individual"),ROUND(SUM(IF($AJ$18="",0,$AJ$18*'Goals Transposed'!$E72),IF($AJ$19="",0,$AJ$19*'Goals Transposed'!$F72),IF($AJ$20="",0,$AJ$20*'Goals Transposed'!$G72),IF($AJ$21="",0,$AJ$21*'Goals Transposed'!$H72),IF($AJ$22="",0,$AJ$22*'Goals Transposed'!$I72),IF($AJ$23="",0,$AJ$23*'Goals Transposed'!$J72),IF($AJ$24="",0,$AJ$24*'Goals Transposed'!$K72),IF($AJ$25="",0,$AJ$25*'Goals Transposed'!$L72),IF($AJ$26="",0,$AJ$26*'Goals Transposed'!$M72),IF($AJ$27="",0,$AJ$27*'Goals Transposed'!$N72),IF($AJ$28="",0,$AJ$28*'Goals Transposed'!$O72),IF($AJ$29="",0,$AJ$29*'Goals Transposed'!$P72)),0),"")))</f>
        <v/>
      </c>
      <c r="J440" s="550"/>
      <c r="K440" s="244" t="str">
        <f>IF($D$5="Program Budget",ROUND('Goals Transposed'!$Q72*$AJ$9,0),IF(AND($D$5="Staff Salary",$D$7="Total"),ROUND(SUM('Goals Transposed'!$Q72:$AB72)*$AJ$30,0),IF(AND($D$5="Staff Salary",$D$7="Individual"),ROUND(SUM(IF($AJ$18="",0,$AJ$18*'Goals Transposed'!$Q72),IF($AJ$19="",0,$AJ$19*'Goals Transposed'!$R72),IF($AJ$20="",0,$AJ$20*'Goals Transposed'!$S72),IF($AJ$21="",0,$AJ$21*'Goals Transposed'!$T72),IF($AJ$22="",0,$AJ$22*'Goals Transposed'!$U72),IF($AJ$23="",0,$AJ$23*'Goals Transposed'!$V72),IF($AJ$24="",0,$AJ$24*'Goals Transposed'!$W72),IF($AJ$25="",0,$AJ$25*'Goals Transposed'!$X72),IF($AJ$26="",0,$AJ$26*'Goals Transposed'!$Y72),IF($AJ$27="",0,$AJ$27*'Goals Transposed'!$Z72),IF($AJ$28="",0,$AJ$28*'Goals Transposed'!$AA72),IF($AJ$29="",0,$AJ$29*'Goals Transposed'!$AB72)),0),"")))</f>
        <v/>
      </c>
      <c r="L440" s="244" t="str">
        <f>IF($D$5="Program Budget",ROUND('Goals Transposed'!$AC72*$AJ$9,0),IF(AND($D$5="Staff Salary",$D$7="Total"),ROUND(SUM('Goals Transposed'!$AC72:$AN72)*$AJ$30,0),IF(AND($D$5="Staff Salary",$D$7="Individual"),ROUND(SUM(IF($AJ$18="",0,$AJ$18*'Goals Transposed'!$AC72),IF($AJ$19="",0,$AJ$19*'Goals Transposed'!$AD72),IF($AJ$20="",0,$AJ$20*'Goals Transposed'!$AE72),IF($AJ$21="",0,$AJ$21*'Goals Transposed'!$AF72),IF($AJ$22="",0,$AJ$22*'Goals Transposed'!$AG72),IF($AJ$23="",0,$AJ$23*'Goals Transposed'!$AH72),IF($AJ$24="",0,$AJ$24*'Goals Transposed'!$AI72),IF($AJ$25="",0,$AJ$25*'Goals Transposed'!$AJ72),IF($AJ$26="",0,$AJ$26*'Goals Transposed'!$AK72),IF($AJ$27="",0,$AJ$27*'Goals Transposed'!$AL72),IF($AJ$28="",0,$AJ$28*'Goals Transposed'!$AM72),IF($AJ$29="",0,$AJ$29*'Goals Transposed'!$AN72)),0),"")))</f>
        <v/>
      </c>
      <c r="M440" s="549" t="str">
        <f>IF($D$5="Program Budget",ROUND('Goals Transposed'!$AO72*$AJ$9,0),IF(AND($D$5="Staff Salary",$D$7="Total"),ROUND(SUM('Goals Transposed'!$AO72:$AZ72)*$AJ$30,0),IF(AND($D$5="Staff Salary",$D$7="Individual"),ROUND(SUM(IF($AJ$18="",0,$AJ$18*'Goals Transposed'!$AO72),IF($AJ$19="",0,$AJ$19*'Goals Transposed'!$AP72),IF($AJ$20="",0,$AJ$20*'Goals Transposed'!$AQ72),IF($AJ$21="",0,$AJ$21*'Goals Transposed'!$AR72),IF($AJ$22="",0,$AJ$22*'Goals Transposed'!$AS72),IF($AJ$23="",0,$AJ$23*'Goals Transposed'!$AT72),IF($AJ$24="",0,$AJ$24*'Goals Transposed'!$AU72),IF($AJ$25="",0,$AJ$25*'Goals Transposed'!$AV72),IF($AJ$26="",0,$AJ$26*'Goals Transposed'!$AW72),IF($AJ$27="",0,$AJ$27*'Goals Transposed'!$AX72),IF($AJ$28="",0,$AJ$28*'Goals Transposed'!$AY72),IF($AJ$29="",0,$AJ$29*'Goals Transposed'!$AZ72)),0),"")))</f>
        <v/>
      </c>
      <c r="N440" s="551"/>
      <c r="CI440"/>
      <c r="CJ440"/>
      <c r="CK440"/>
      <c r="CL440"/>
      <c r="CM440"/>
    </row>
    <row r="441" spans="1:91" s="2" customFormat="1" ht="29.5" hidden="1" customHeight="1" outlineLevel="1" x14ac:dyDescent="0.35">
      <c r="A441" s="68"/>
      <c r="B441" s="243" t="s">
        <v>204</v>
      </c>
      <c r="C441" s="546" t="str">
        <f>IF(ISBLANK(Goals!BU6),"",Goals!BU6)</f>
        <v/>
      </c>
      <c r="D441" s="547"/>
      <c r="E441" s="547"/>
      <c r="F441" s="547"/>
      <c r="G441" s="547"/>
      <c r="H441" s="548"/>
      <c r="I441" s="549" t="str">
        <f>IF($D$5="Program Budget",ROUND('Goals Transposed'!$E73*$AJ$9,0),IF(AND($D$5="Staff Salary",$D$7="Total"),ROUND(SUM('Goals Transposed'!$E73:$P73)*$AJ$30,0),IF(AND($D$5="Staff Salary",$D$7="Individual"),ROUND(SUM(IF($AJ$18="",0,$AJ$18*'Goals Transposed'!$E73),IF($AJ$19="",0,$AJ$19*'Goals Transposed'!$F73),IF($AJ$20="",0,$AJ$20*'Goals Transposed'!$G73),IF($AJ$21="",0,$AJ$21*'Goals Transposed'!$H73),IF($AJ$22="",0,$AJ$22*'Goals Transposed'!$I73),IF($AJ$23="",0,$AJ$23*'Goals Transposed'!$J73),IF($AJ$24="",0,$AJ$24*'Goals Transposed'!$K73),IF($AJ$25="",0,$AJ$25*'Goals Transposed'!$L73),IF($AJ$26="",0,$AJ$26*'Goals Transposed'!$M73),IF($AJ$27="",0,$AJ$27*'Goals Transposed'!$N73),IF($AJ$28="",0,$AJ$28*'Goals Transposed'!$O73),IF($AJ$29="",0,$AJ$29*'Goals Transposed'!$P73)),0),"")))</f>
        <v/>
      </c>
      <c r="J441" s="550"/>
      <c r="K441" s="244" t="str">
        <f>IF($D$5="Program Budget",ROUND('Goals Transposed'!$Q73*$AJ$9,0),IF(AND($D$5="Staff Salary",$D$7="Total"),ROUND(SUM('Goals Transposed'!$Q73:$AB73)*$AJ$30,0),IF(AND($D$5="Staff Salary",$D$7="Individual"),ROUND(SUM(IF($AJ$18="",0,$AJ$18*'Goals Transposed'!$Q73),IF($AJ$19="",0,$AJ$19*'Goals Transposed'!$R73),IF($AJ$20="",0,$AJ$20*'Goals Transposed'!$S73),IF($AJ$21="",0,$AJ$21*'Goals Transposed'!$T73),IF($AJ$22="",0,$AJ$22*'Goals Transposed'!$U73),IF($AJ$23="",0,$AJ$23*'Goals Transposed'!$V73),IF($AJ$24="",0,$AJ$24*'Goals Transposed'!$W73),IF($AJ$25="",0,$AJ$25*'Goals Transposed'!$X73),IF($AJ$26="",0,$AJ$26*'Goals Transposed'!$Y73),IF($AJ$27="",0,$AJ$27*'Goals Transposed'!$Z73),IF($AJ$28="",0,$AJ$28*'Goals Transposed'!$AA73),IF($AJ$29="",0,$AJ$29*'Goals Transposed'!$AB73)),0),"")))</f>
        <v/>
      </c>
      <c r="L441" s="244" t="str">
        <f>IF($D$5="Program Budget",ROUND('Goals Transposed'!$AC73*$AJ$9,0),IF(AND($D$5="Staff Salary",$D$7="Total"),ROUND(SUM('Goals Transposed'!$AC73:$AN73)*$AJ$30,0),IF(AND($D$5="Staff Salary",$D$7="Individual"),ROUND(SUM(IF($AJ$18="",0,$AJ$18*'Goals Transposed'!$AC73),IF($AJ$19="",0,$AJ$19*'Goals Transposed'!$AD73),IF($AJ$20="",0,$AJ$20*'Goals Transposed'!$AE73),IF($AJ$21="",0,$AJ$21*'Goals Transposed'!$AF73),IF($AJ$22="",0,$AJ$22*'Goals Transposed'!$AG73),IF($AJ$23="",0,$AJ$23*'Goals Transposed'!$AH73),IF($AJ$24="",0,$AJ$24*'Goals Transposed'!$AI73),IF($AJ$25="",0,$AJ$25*'Goals Transposed'!$AJ73),IF($AJ$26="",0,$AJ$26*'Goals Transposed'!$AK73),IF($AJ$27="",0,$AJ$27*'Goals Transposed'!$AL73),IF($AJ$28="",0,$AJ$28*'Goals Transposed'!$AM73),IF($AJ$29="",0,$AJ$29*'Goals Transposed'!$AN73)),0),"")))</f>
        <v/>
      </c>
      <c r="M441" s="549" t="str">
        <f>IF($D$5="Program Budget",ROUND('Goals Transposed'!$AO73*$AJ$9,0),IF(AND($D$5="Staff Salary",$D$7="Total"),ROUND(SUM('Goals Transposed'!$AO73:$AZ73)*$AJ$30,0),IF(AND($D$5="Staff Salary",$D$7="Individual"),ROUND(SUM(IF($AJ$18="",0,$AJ$18*'Goals Transposed'!$AO73),IF($AJ$19="",0,$AJ$19*'Goals Transposed'!$AP73),IF($AJ$20="",0,$AJ$20*'Goals Transposed'!$AQ73),IF($AJ$21="",0,$AJ$21*'Goals Transposed'!$AR73),IF($AJ$22="",0,$AJ$22*'Goals Transposed'!$AS73),IF($AJ$23="",0,$AJ$23*'Goals Transposed'!$AT73),IF($AJ$24="",0,$AJ$24*'Goals Transposed'!$AU73),IF($AJ$25="",0,$AJ$25*'Goals Transposed'!$AV73),IF($AJ$26="",0,$AJ$26*'Goals Transposed'!$AW73),IF($AJ$27="",0,$AJ$27*'Goals Transposed'!$AX73),IF($AJ$28="",0,$AJ$28*'Goals Transposed'!$AY73),IF($AJ$29="",0,$AJ$29*'Goals Transposed'!$AZ73)),0),"")))</f>
        <v/>
      </c>
      <c r="N441" s="551"/>
      <c r="CI441"/>
      <c r="CJ441"/>
      <c r="CK441"/>
      <c r="CL441"/>
      <c r="CM441"/>
    </row>
    <row r="442" spans="1:91" s="2" customFormat="1" ht="29.5" hidden="1" customHeight="1" outlineLevel="1" x14ac:dyDescent="0.35">
      <c r="A442" s="68"/>
      <c r="B442" s="246" t="s">
        <v>205</v>
      </c>
      <c r="C442" s="546" t="str">
        <f>IF(ISBLANK(Goals!BV6),"",Goals!BV6)</f>
        <v/>
      </c>
      <c r="D442" s="547"/>
      <c r="E442" s="547"/>
      <c r="F442" s="547"/>
      <c r="G442" s="547"/>
      <c r="H442" s="548"/>
      <c r="I442" s="549" t="str">
        <f>IF($D$5="Program Budget",ROUND('Goals Transposed'!$E74*$AJ$9,0),IF(AND($D$5="Staff Salary",$D$7="Total"),ROUND(SUM('Goals Transposed'!$E74:$P74)*$AJ$30,0),IF(AND($D$5="Staff Salary",$D$7="Individual"),ROUND(SUM(IF($AJ$18="",0,$AJ$18*'Goals Transposed'!$E74),IF($AJ$19="",0,$AJ$19*'Goals Transposed'!$F74),IF($AJ$20="",0,$AJ$20*'Goals Transposed'!$G74),IF($AJ$21="",0,$AJ$21*'Goals Transposed'!$H74),IF($AJ$22="",0,$AJ$22*'Goals Transposed'!$I74),IF($AJ$23="",0,$AJ$23*'Goals Transposed'!$J74),IF($AJ$24="",0,$AJ$24*'Goals Transposed'!$K74),IF($AJ$25="",0,$AJ$25*'Goals Transposed'!$L74),IF($AJ$26="",0,$AJ$26*'Goals Transposed'!$M74),IF($AJ$27="",0,$AJ$27*'Goals Transposed'!$N74),IF($AJ$28="",0,$AJ$28*'Goals Transposed'!$O74),IF($AJ$29="",0,$AJ$29*'Goals Transposed'!$P74)),0),"")))</f>
        <v/>
      </c>
      <c r="J442" s="550"/>
      <c r="K442" s="244" t="str">
        <f>IF($D$5="Program Budget",ROUND('Goals Transposed'!$Q74*$AJ$9,0),IF(AND($D$5="Staff Salary",$D$7="Total"),ROUND(SUM('Goals Transposed'!$Q74:$AB74)*$AJ$30,0),IF(AND($D$5="Staff Salary",$D$7="Individual"),ROUND(SUM(IF($AJ$18="",0,$AJ$18*'Goals Transposed'!$Q74),IF($AJ$19="",0,$AJ$19*'Goals Transposed'!$R74),IF($AJ$20="",0,$AJ$20*'Goals Transposed'!$S74),IF($AJ$21="",0,$AJ$21*'Goals Transposed'!$T74),IF($AJ$22="",0,$AJ$22*'Goals Transposed'!$U74),IF($AJ$23="",0,$AJ$23*'Goals Transposed'!$V74),IF($AJ$24="",0,$AJ$24*'Goals Transposed'!$W74),IF($AJ$25="",0,$AJ$25*'Goals Transposed'!$X74),IF($AJ$26="",0,$AJ$26*'Goals Transposed'!$Y74),IF($AJ$27="",0,$AJ$27*'Goals Transposed'!$Z74),IF($AJ$28="",0,$AJ$28*'Goals Transposed'!$AA74),IF($AJ$29="",0,$AJ$29*'Goals Transposed'!$AB74)),0),"")))</f>
        <v/>
      </c>
      <c r="L442" s="244" t="str">
        <f>IF($D$5="Program Budget",ROUND('Goals Transposed'!$AC74*$AJ$9,0),IF(AND($D$5="Staff Salary",$D$7="Total"),ROUND(SUM('Goals Transposed'!$AC74:$AN74)*$AJ$30,0),IF(AND($D$5="Staff Salary",$D$7="Individual"),ROUND(SUM(IF($AJ$18="",0,$AJ$18*'Goals Transposed'!$AC74),IF($AJ$19="",0,$AJ$19*'Goals Transposed'!$AD74),IF($AJ$20="",0,$AJ$20*'Goals Transposed'!$AE74),IF($AJ$21="",0,$AJ$21*'Goals Transposed'!$AF74),IF($AJ$22="",0,$AJ$22*'Goals Transposed'!$AG74),IF($AJ$23="",0,$AJ$23*'Goals Transposed'!$AH74),IF($AJ$24="",0,$AJ$24*'Goals Transposed'!$AI74),IF($AJ$25="",0,$AJ$25*'Goals Transposed'!$AJ74),IF($AJ$26="",0,$AJ$26*'Goals Transposed'!$AK74),IF($AJ$27="",0,$AJ$27*'Goals Transposed'!$AL74),IF($AJ$28="",0,$AJ$28*'Goals Transposed'!$AM74),IF($AJ$29="",0,$AJ$29*'Goals Transposed'!$AN74)),0),"")))</f>
        <v/>
      </c>
      <c r="M442" s="549" t="str">
        <f>IF($D$5="Program Budget",ROUND('Goals Transposed'!$AO74*$AJ$9,0),IF(AND($D$5="Staff Salary",$D$7="Total"),ROUND(SUM('Goals Transposed'!$AO74:$AZ74)*$AJ$30,0),IF(AND($D$5="Staff Salary",$D$7="Individual"),ROUND(SUM(IF($AJ$18="",0,$AJ$18*'Goals Transposed'!$AO74),IF($AJ$19="",0,$AJ$19*'Goals Transposed'!$AP74),IF($AJ$20="",0,$AJ$20*'Goals Transposed'!$AQ74),IF($AJ$21="",0,$AJ$21*'Goals Transposed'!$AR74),IF($AJ$22="",0,$AJ$22*'Goals Transposed'!$AS74),IF($AJ$23="",0,$AJ$23*'Goals Transposed'!$AT74),IF($AJ$24="",0,$AJ$24*'Goals Transposed'!$AU74),IF($AJ$25="",0,$AJ$25*'Goals Transposed'!$AV74),IF($AJ$26="",0,$AJ$26*'Goals Transposed'!$AW74),IF($AJ$27="",0,$AJ$27*'Goals Transposed'!$AX74),IF($AJ$28="",0,$AJ$28*'Goals Transposed'!$AY74),IF($AJ$29="",0,$AJ$29*'Goals Transposed'!$AZ74)),0),"")))</f>
        <v/>
      </c>
      <c r="N442" s="551"/>
      <c r="CI442"/>
      <c r="CJ442"/>
      <c r="CK442"/>
      <c r="CL442"/>
      <c r="CM442"/>
    </row>
    <row r="443" spans="1:91" s="2" customFormat="1" hidden="1" outlineLevel="1" x14ac:dyDescent="0.35">
      <c r="A443" s="68"/>
      <c r="CI443"/>
      <c r="CJ443"/>
      <c r="CK443"/>
      <c r="CL443"/>
      <c r="CM443"/>
    </row>
    <row r="444" spans="1:91" s="2" customFormat="1" ht="29.5" hidden="1" customHeight="1" outlineLevel="1" x14ac:dyDescent="0.35">
      <c r="A444" s="68"/>
      <c r="B444" s="233" t="s">
        <v>212</v>
      </c>
      <c r="C444" s="552" t="str">
        <f>Goals!BX3</f>
        <v>Select Strategic Area</v>
      </c>
      <c r="D444" s="553"/>
      <c r="E444" s="553"/>
      <c r="F444" s="553"/>
      <c r="G444" s="553"/>
      <c r="H444" s="553"/>
      <c r="I444" s="234"/>
      <c r="J444" s="234"/>
      <c r="K444" s="234"/>
      <c r="L444" s="234"/>
      <c r="M444" s="234"/>
      <c r="N444" s="235"/>
      <c r="CI444"/>
      <c r="CJ444"/>
      <c r="CK444"/>
      <c r="CL444"/>
      <c r="CM444"/>
    </row>
    <row r="445" spans="1:91" s="2" customFormat="1" ht="29.5" hidden="1" customHeight="1" outlineLevel="1" x14ac:dyDescent="0.35">
      <c r="A445" s="68"/>
      <c r="B445" s="236"/>
      <c r="C445" s="237"/>
      <c r="D445" s="238"/>
      <c r="E445" s="238"/>
      <c r="F445" s="238"/>
      <c r="G445" s="238"/>
      <c r="H445" s="239"/>
      <c r="I445" s="554" t="s">
        <v>2</v>
      </c>
      <c r="J445" s="554"/>
      <c r="K445" s="240" t="s">
        <v>3</v>
      </c>
      <c r="L445" s="240" t="s">
        <v>4</v>
      </c>
      <c r="M445" s="554" t="s">
        <v>5</v>
      </c>
      <c r="N445" s="555"/>
      <c r="CI445"/>
      <c r="CJ445"/>
      <c r="CK445"/>
      <c r="CL445"/>
      <c r="CM445"/>
    </row>
    <row r="446" spans="1:91" s="2" customFormat="1" ht="29.5" hidden="1" customHeight="1" outlineLevel="1" x14ac:dyDescent="0.35">
      <c r="A446" s="68"/>
      <c r="B446" s="241" t="s">
        <v>199</v>
      </c>
      <c r="C446" s="556" t="str">
        <f>IF(ISBLANK(Goals!BX4),"",Goals!BX4)</f>
        <v/>
      </c>
      <c r="D446" s="557"/>
      <c r="E446" s="557"/>
      <c r="F446" s="557"/>
      <c r="G446" s="557"/>
      <c r="H446" s="557"/>
      <c r="I446" s="558"/>
      <c r="J446" s="558"/>
      <c r="K446" s="242"/>
      <c r="L446" s="242"/>
      <c r="M446" s="558"/>
      <c r="N446" s="559"/>
      <c r="CI446"/>
      <c r="CJ446"/>
      <c r="CK446"/>
      <c r="CL446"/>
      <c r="CM446"/>
    </row>
    <row r="447" spans="1:91" s="2" customFormat="1" ht="29.5" hidden="1" customHeight="1" outlineLevel="1" x14ac:dyDescent="0.35">
      <c r="A447" s="68"/>
      <c r="B447" s="243" t="s">
        <v>200</v>
      </c>
      <c r="C447" s="546" t="str">
        <f>IF(ISBLANK(Goals!BW6),"",Goals!BW6)</f>
        <v/>
      </c>
      <c r="D447" s="547"/>
      <c r="E447" s="547"/>
      <c r="F447" s="547"/>
      <c r="G447" s="547"/>
      <c r="H447" s="548"/>
      <c r="I447" s="549" t="str">
        <f>IF($D$5="Program Budget",ROUND('Goals Transposed'!$E75*$AJ$9,0),IF(AND($D$5="Staff Salary",$D$7="Total"),ROUND(SUM('Goals Transposed'!$E75:$P75)*$AJ$30,0),IF(AND($D$5="Staff Salary",$D$7="Individual"),ROUND(SUM(IF($AJ$18="",0,$AJ$18*'Goals Transposed'!$E75),IF($AJ$19="",0,$AJ$19*'Goals Transposed'!$F75),IF($AJ$20="",0,$AJ$20*'Goals Transposed'!$G75),IF($AJ$21="",0,$AJ$21*'Goals Transposed'!$H75),IF($AJ$22="",0,$AJ$22*'Goals Transposed'!$I75),IF($AJ$23="",0,$AJ$23*'Goals Transposed'!$J75),IF($AJ$24="",0,$AJ$24*'Goals Transposed'!$K75),IF($AJ$25="",0,$AJ$25*'Goals Transposed'!$L75),IF($AJ$26="",0,$AJ$26*'Goals Transposed'!$M75),IF($AJ$27="",0,$AJ$27*'Goals Transposed'!$N75),IF($AJ$28="",0,$AJ$28*'Goals Transposed'!$O75),IF($AJ$29="",0,$AJ$29*'Goals Transposed'!$P75)),0),"")))</f>
        <v/>
      </c>
      <c r="J447" s="550"/>
      <c r="K447" s="244" t="str">
        <f>IF($D$5="Program Budget",ROUND('Goals Transposed'!$Q75*$AJ$9,0),IF(AND($D$5="Staff Salary",$D$7="Total"),ROUND(SUM('Goals Transposed'!$Q75:$AB75)*$AJ$30,0),IF(AND($D$5="Staff Salary",$D$7="Individual"),ROUND(SUM(IF($AJ$18="",0,$AJ$18*'Goals Transposed'!$Q75),IF($AJ$19="",0,$AJ$19*'Goals Transposed'!$R75),IF($AJ$20="",0,$AJ$20*'Goals Transposed'!$S75),IF($AJ$21="",0,$AJ$21*'Goals Transposed'!$T75),IF($AJ$22="",0,$AJ$22*'Goals Transposed'!$U75),IF($AJ$23="",0,$AJ$23*'Goals Transposed'!$V75),IF($AJ$24="",0,$AJ$24*'Goals Transposed'!$W75),IF($AJ$25="",0,$AJ$25*'Goals Transposed'!$X75),IF($AJ$26="",0,$AJ$26*'Goals Transposed'!$Y75),IF($AJ$27="",0,$AJ$27*'Goals Transposed'!$Z75),IF($AJ$28="",0,$AJ$28*'Goals Transposed'!$AA75),IF($AJ$29="",0,$AJ$29*'Goals Transposed'!$AB75)),0),"")))</f>
        <v/>
      </c>
      <c r="L447" s="244" t="str">
        <f>IF($D$5="Program Budget",ROUND('Goals Transposed'!$AC75*$AJ$9,0),IF(AND($D$5="Staff Salary",$D$7="Total"),ROUND(SUM('Goals Transposed'!$AC75:$AN75)*$AJ$30,0),IF(AND($D$5="Staff Salary",$D$7="Individual"),ROUND(SUM(IF($AJ$18="",0,$AJ$18*'Goals Transposed'!$AC75),IF($AJ$19="",0,$AJ$19*'Goals Transposed'!$AD75),IF($AJ$20="",0,$AJ$20*'Goals Transposed'!$AE75),IF($AJ$21="",0,$AJ$21*'Goals Transposed'!$AF75),IF($AJ$22="",0,$AJ$22*'Goals Transposed'!$AG75),IF($AJ$23="",0,$AJ$23*'Goals Transposed'!$AH75),IF($AJ$24="",0,$AJ$24*'Goals Transposed'!$AI75),IF($AJ$25="",0,$AJ$25*'Goals Transposed'!$AJ75),IF($AJ$26="",0,$AJ$26*'Goals Transposed'!$AK75),IF($AJ$27="",0,$AJ$27*'Goals Transposed'!$AL75),IF($AJ$28="",0,$AJ$28*'Goals Transposed'!$AM75),IF($AJ$29="",0,$AJ$29*'Goals Transposed'!$AN75)),0),"")))</f>
        <v/>
      </c>
      <c r="M447" s="549" t="str">
        <f>IF($D$5="Program Budget",ROUND('Goals Transposed'!$AO75*$AJ$9,0),IF(AND($D$5="Staff Salary",$D$7="Total"),ROUND(SUM('Goals Transposed'!$AO75:$AZ75)*$AJ$30,0),IF(AND($D$5="Staff Salary",$D$7="Individual"),ROUND(SUM(IF($AJ$18="",0,$AJ$18*'Goals Transposed'!$AO75),IF($AJ$19="",0,$AJ$19*'Goals Transposed'!$AP75),IF($AJ$20="",0,$AJ$20*'Goals Transposed'!$AQ75),IF($AJ$21="",0,$AJ$21*'Goals Transposed'!$AR75),IF($AJ$22="",0,$AJ$22*'Goals Transposed'!$AS75),IF($AJ$23="",0,$AJ$23*'Goals Transposed'!$AT75),IF($AJ$24="",0,$AJ$24*'Goals Transposed'!$AU75),IF($AJ$25="",0,$AJ$25*'Goals Transposed'!$AV75),IF($AJ$26="",0,$AJ$26*'Goals Transposed'!$AW75),IF($AJ$27="",0,$AJ$27*'Goals Transposed'!$AX75),IF($AJ$28="",0,$AJ$28*'Goals Transposed'!$AY75),IF($AJ$29="",0,$AJ$29*'Goals Transposed'!$AZ75)),0),"")))</f>
        <v/>
      </c>
      <c r="N447" s="551"/>
      <c r="CI447"/>
      <c r="CJ447"/>
      <c r="CK447"/>
      <c r="CL447"/>
      <c r="CM447"/>
    </row>
    <row r="448" spans="1:91" s="2" customFormat="1" ht="29.5" hidden="1" customHeight="1" outlineLevel="1" x14ac:dyDescent="0.35">
      <c r="A448" s="68"/>
      <c r="B448" s="243" t="s">
        <v>201</v>
      </c>
      <c r="C448" s="546" t="str">
        <f>IF(ISBLANK(Goals!BX6),"",Goals!BX6)</f>
        <v/>
      </c>
      <c r="D448" s="547"/>
      <c r="E448" s="547"/>
      <c r="F448" s="547"/>
      <c r="G448" s="547"/>
      <c r="H448" s="548"/>
      <c r="I448" s="549" t="str">
        <f>IF($D$5="Program Budget",ROUND('Goals Transposed'!$E76*$AJ$9,0),IF(AND($D$5="Staff Salary",$D$7="Total"),ROUND(SUM('Goals Transposed'!$E76:$P76)*$AJ$30,0),IF(AND($D$5="Staff Salary",$D$7="Individual"),ROUND(SUM(IF($AJ$18="",0,$AJ$18*'Goals Transposed'!$E76),IF($AJ$19="",0,$AJ$19*'Goals Transposed'!$F76),IF($AJ$20="",0,$AJ$20*'Goals Transposed'!$G76),IF($AJ$21="",0,$AJ$21*'Goals Transposed'!$H76),IF($AJ$22="",0,$AJ$22*'Goals Transposed'!$I76),IF($AJ$23="",0,$AJ$23*'Goals Transposed'!$J76),IF($AJ$24="",0,$AJ$24*'Goals Transposed'!$K76),IF($AJ$25="",0,$AJ$25*'Goals Transposed'!$L76),IF($AJ$26="",0,$AJ$26*'Goals Transposed'!$M76),IF($AJ$27="",0,$AJ$27*'Goals Transposed'!$N76),IF($AJ$28="",0,$AJ$28*'Goals Transposed'!$O76),IF($AJ$29="",0,$AJ$29*'Goals Transposed'!$P76)),0),"")))</f>
        <v/>
      </c>
      <c r="J448" s="550"/>
      <c r="K448" s="244" t="str">
        <f>IF($D$5="Program Budget",ROUND('Goals Transposed'!$Q76*$AJ$9,0),IF(AND($D$5="Staff Salary",$D$7="Total"),ROUND(SUM('Goals Transposed'!$Q76:$AB76)*$AJ$30,0),IF(AND($D$5="Staff Salary",$D$7="Individual"),ROUND(SUM(IF($AJ$18="",0,$AJ$18*'Goals Transposed'!$Q76),IF($AJ$19="",0,$AJ$19*'Goals Transposed'!$R76),IF($AJ$20="",0,$AJ$20*'Goals Transposed'!$S76),IF($AJ$21="",0,$AJ$21*'Goals Transposed'!$T76),IF($AJ$22="",0,$AJ$22*'Goals Transposed'!$U76),IF($AJ$23="",0,$AJ$23*'Goals Transposed'!$V76),IF($AJ$24="",0,$AJ$24*'Goals Transposed'!$W76),IF($AJ$25="",0,$AJ$25*'Goals Transposed'!$X76),IF($AJ$26="",0,$AJ$26*'Goals Transposed'!$Y76),IF($AJ$27="",0,$AJ$27*'Goals Transposed'!$Z76),IF($AJ$28="",0,$AJ$28*'Goals Transposed'!$AA76),IF($AJ$29="",0,$AJ$29*'Goals Transposed'!$AB76)),0),"")))</f>
        <v/>
      </c>
      <c r="L448" s="244" t="str">
        <f>IF($D$5="Program Budget",ROUND('Goals Transposed'!$AC76*$AJ$9,0),IF(AND($D$5="Staff Salary",$D$7="Total"),ROUND(SUM('Goals Transposed'!$AC76:$AN76)*$AJ$30,0),IF(AND($D$5="Staff Salary",$D$7="Individual"),ROUND(SUM(IF($AJ$18="",0,$AJ$18*'Goals Transposed'!$AC76),IF($AJ$19="",0,$AJ$19*'Goals Transposed'!$AD76),IF($AJ$20="",0,$AJ$20*'Goals Transposed'!$AE76),IF($AJ$21="",0,$AJ$21*'Goals Transposed'!$AF76),IF($AJ$22="",0,$AJ$22*'Goals Transposed'!$AG76),IF($AJ$23="",0,$AJ$23*'Goals Transposed'!$AH76),IF($AJ$24="",0,$AJ$24*'Goals Transposed'!$AI76),IF($AJ$25="",0,$AJ$25*'Goals Transposed'!$AJ76),IF($AJ$26="",0,$AJ$26*'Goals Transposed'!$AK76),IF($AJ$27="",0,$AJ$27*'Goals Transposed'!$AL76),IF($AJ$28="",0,$AJ$28*'Goals Transposed'!$AM76),IF($AJ$29="",0,$AJ$29*'Goals Transposed'!$AN76)),0),"")))</f>
        <v/>
      </c>
      <c r="M448" s="549" t="str">
        <f>IF($D$5="Program Budget",ROUND('Goals Transposed'!$AO76*$AJ$9,0),IF(AND($D$5="Staff Salary",$D$7="Total"),ROUND(SUM('Goals Transposed'!$AO76:$AZ76)*$AJ$30,0),IF(AND($D$5="Staff Salary",$D$7="Individual"),ROUND(SUM(IF($AJ$18="",0,$AJ$18*'Goals Transposed'!$AO76),IF($AJ$19="",0,$AJ$19*'Goals Transposed'!$AP76),IF($AJ$20="",0,$AJ$20*'Goals Transposed'!$AQ76),IF($AJ$21="",0,$AJ$21*'Goals Transposed'!$AR76),IF($AJ$22="",0,$AJ$22*'Goals Transposed'!$AS76),IF($AJ$23="",0,$AJ$23*'Goals Transposed'!$AT76),IF($AJ$24="",0,$AJ$24*'Goals Transposed'!$AU76),IF($AJ$25="",0,$AJ$25*'Goals Transposed'!$AV76),IF($AJ$26="",0,$AJ$26*'Goals Transposed'!$AW76),IF($AJ$27="",0,$AJ$27*'Goals Transposed'!$AX76),IF($AJ$28="",0,$AJ$28*'Goals Transposed'!$AY76),IF($AJ$29="",0,$AJ$29*'Goals Transposed'!$AZ76)),0),"")))</f>
        <v/>
      </c>
      <c r="N448" s="551"/>
      <c r="CI448"/>
      <c r="CJ448"/>
      <c r="CK448"/>
      <c r="CL448"/>
      <c r="CM448"/>
    </row>
    <row r="449" spans="1:91" s="2" customFormat="1" ht="29.5" hidden="1" customHeight="1" outlineLevel="1" x14ac:dyDescent="0.35">
      <c r="A449" s="68"/>
      <c r="B449" s="243" t="s">
        <v>202</v>
      </c>
      <c r="C449" s="546" t="str">
        <f>IF(ISBLANK(Goals!BY6),"",Goals!BY6)</f>
        <v/>
      </c>
      <c r="D449" s="547"/>
      <c r="E449" s="547"/>
      <c r="F449" s="547"/>
      <c r="G449" s="547"/>
      <c r="H449" s="548"/>
      <c r="I449" s="549" t="str">
        <f>IF($D$5="Program Budget",ROUND('Goals Transposed'!$E77*$AJ$9,0),IF(AND($D$5="Staff Salary",$D$7="Total"),ROUND(SUM('Goals Transposed'!$E77:$P77)*$AJ$30,0),IF(AND($D$5="Staff Salary",$D$7="Individual"),ROUND(SUM(IF($AJ$18="",0,$AJ$18*'Goals Transposed'!$E77),IF($AJ$19="",0,$AJ$19*'Goals Transposed'!$F77),IF($AJ$20="",0,$AJ$20*'Goals Transposed'!$G77),IF($AJ$21="",0,$AJ$21*'Goals Transposed'!$H77),IF($AJ$22="",0,$AJ$22*'Goals Transposed'!$I77),IF($AJ$23="",0,$AJ$23*'Goals Transposed'!$J77),IF($AJ$24="",0,$AJ$24*'Goals Transposed'!$K77),IF($AJ$25="",0,$AJ$25*'Goals Transposed'!$L77),IF($AJ$26="",0,$AJ$26*'Goals Transposed'!$M77),IF($AJ$27="",0,$AJ$27*'Goals Transposed'!$N77),IF($AJ$28="",0,$AJ$28*'Goals Transposed'!$O77),IF($AJ$29="",0,$AJ$29*'Goals Transposed'!$P77)),0),"")))</f>
        <v/>
      </c>
      <c r="J449" s="550"/>
      <c r="K449" s="244" t="str">
        <f>IF($D$5="Program Budget",ROUND('Goals Transposed'!$Q77*$AJ$9,0),IF(AND($D$5="Staff Salary",$D$7="Total"),ROUND(SUM('Goals Transposed'!$Q77:$AB77)*$AJ$30,0),IF(AND($D$5="Staff Salary",$D$7="Individual"),ROUND(SUM(IF($AJ$18="",0,$AJ$18*'Goals Transposed'!$Q77),IF($AJ$19="",0,$AJ$19*'Goals Transposed'!$R77),IF($AJ$20="",0,$AJ$20*'Goals Transposed'!$S77),IF($AJ$21="",0,$AJ$21*'Goals Transposed'!$T77),IF($AJ$22="",0,$AJ$22*'Goals Transposed'!$U77),IF($AJ$23="",0,$AJ$23*'Goals Transposed'!$V77),IF($AJ$24="",0,$AJ$24*'Goals Transposed'!$W77),IF($AJ$25="",0,$AJ$25*'Goals Transposed'!$X77),IF($AJ$26="",0,$AJ$26*'Goals Transposed'!$Y77),IF($AJ$27="",0,$AJ$27*'Goals Transposed'!$Z77),IF($AJ$28="",0,$AJ$28*'Goals Transposed'!$AA77),IF($AJ$29="",0,$AJ$29*'Goals Transposed'!$AB77)),0),"")))</f>
        <v/>
      </c>
      <c r="L449" s="244" t="str">
        <f>IF($D$5="Program Budget",ROUND('Goals Transposed'!$AC77*$AJ$9,0),IF(AND($D$5="Staff Salary",$D$7="Total"),ROUND(SUM('Goals Transposed'!$AC77:$AN77)*$AJ$30,0),IF(AND($D$5="Staff Salary",$D$7="Individual"),ROUND(SUM(IF($AJ$18="",0,$AJ$18*'Goals Transposed'!$AC77),IF($AJ$19="",0,$AJ$19*'Goals Transposed'!$AD77),IF($AJ$20="",0,$AJ$20*'Goals Transposed'!$AE77),IF($AJ$21="",0,$AJ$21*'Goals Transposed'!$AF77),IF($AJ$22="",0,$AJ$22*'Goals Transposed'!$AG77),IF($AJ$23="",0,$AJ$23*'Goals Transposed'!$AH77),IF($AJ$24="",0,$AJ$24*'Goals Transposed'!$AI77),IF($AJ$25="",0,$AJ$25*'Goals Transposed'!$AJ77),IF($AJ$26="",0,$AJ$26*'Goals Transposed'!$AK77),IF($AJ$27="",0,$AJ$27*'Goals Transposed'!$AL77),IF($AJ$28="",0,$AJ$28*'Goals Transposed'!$AM77),IF($AJ$29="",0,$AJ$29*'Goals Transposed'!$AN77)),0),"")))</f>
        <v/>
      </c>
      <c r="M449" s="549" t="str">
        <f>IF($D$5="Program Budget",ROUND('Goals Transposed'!$AO77*$AJ$9,0),IF(AND($D$5="Staff Salary",$D$7="Total"),ROUND(SUM('Goals Transposed'!$AO77:$AZ77)*$AJ$30,0),IF(AND($D$5="Staff Salary",$D$7="Individual"),ROUND(SUM(IF($AJ$18="",0,$AJ$18*'Goals Transposed'!$AO77),IF($AJ$19="",0,$AJ$19*'Goals Transposed'!$AP77),IF($AJ$20="",0,$AJ$20*'Goals Transposed'!$AQ77),IF($AJ$21="",0,$AJ$21*'Goals Transposed'!$AR77),IF($AJ$22="",0,$AJ$22*'Goals Transposed'!$AS77),IF($AJ$23="",0,$AJ$23*'Goals Transposed'!$AT77),IF($AJ$24="",0,$AJ$24*'Goals Transposed'!$AU77),IF($AJ$25="",0,$AJ$25*'Goals Transposed'!$AV77),IF($AJ$26="",0,$AJ$26*'Goals Transposed'!$AW77),IF($AJ$27="",0,$AJ$27*'Goals Transposed'!$AX77),IF($AJ$28="",0,$AJ$28*'Goals Transposed'!$AY77),IF($AJ$29="",0,$AJ$29*'Goals Transposed'!$AZ77)),0),"")))</f>
        <v/>
      </c>
      <c r="N449" s="551"/>
      <c r="CI449"/>
      <c r="CJ449"/>
      <c r="CK449"/>
      <c r="CL449"/>
      <c r="CM449"/>
    </row>
    <row r="450" spans="1:91" s="2" customFormat="1" ht="29.5" hidden="1" customHeight="1" outlineLevel="1" x14ac:dyDescent="0.35">
      <c r="A450" s="68"/>
      <c r="B450" s="243" t="s">
        <v>203</v>
      </c>
      <c r="C450" s="546" t="str">
        <f>IF(ISBLANK(Goals!BZ6),"",Goals!BZ6)</f>
        <v/>
      </c>
      <c r="D450" s="547"/>
      <c r="E450" s="547"/>
      <c r="F450" s="547"/>
      <c r="G450" s="547"/>
      <c r="H450" s="548"/>
      <c r="I450" s="549" t="str">
        <f>IF($D$5="Program Budget",ROUND('Goals Transposed'!$E78*$AJ$9,0),IF(AND($D$5="Staff Salary",$D$7="Total"),ROUND(SUM('Goals Transposed'!$E78:$P78)*$AJ$30,0),IF(AND($D$5="Staff Salary",$D$7="Individual"),ROUND(SUM(IF($AJ$18="",0,$AJ$18*'Goals Transposed'!$E78),IF($AJ$19="",0,$AJ$19*'Goals Transposed'!$F78),IF($AJ$20="",0,$AJ$20*'Goals Transposed'!$G78),IF($AJ$21="",0,$AJ$21*'Goals Transposed'!$H78),IF($AJ$22="",0,$AJ$22*'Goals Transposed'!$I78),IF($AJ$23="",0,$AJ$23*'Goals Transposed'!$J78),IF($AJ$24="",0,$AJ$24*'Goals Transposed'!$K78),IF($AJ$25="",0,$AJ$25*'Goals Transposed'!$L78),IF($AJ$26="",0,$AJ$26*'Goals Transposed'!$M78),IF($AJ$27="",0,$AJ$27*'Goals Transposed'!$N78),IF($AJ$28="",0,$AJ$28*'Goals Transposed'!$O78),IF($AJ$29="",0,$AJ$29*'Goals Transposed'!$P78)),0),"")))</f>
        <v/>
      </c>
      <c r="J450" s="550"/>
      <c r="K450" s="244" t="str">
        <f>IF($D$5="Program Budget",ROUND('Goals Transposed'!$Q78*$AJ$9,0),IF(AND($D$5="Staff Salary",$D$7="Total"),ROUND(SUM('Goals Transposed'!$Q78:$AB78)*$AJ$30,0),IF(AND($D$5="Staff Salary",$D$7="Individual"),ROUND(SUM(IF($AJ$18="",0,$AJ$18*'Goals Transposed'!$Q78),IF($AJ$19="",0,$AJ$19*'Goals Transposed'!$R78),IF($AJ$20="",0,$AJ$20*'Goals Transposed'!$S78),IF($AJ$21="",0,$AJ$21*'Goals Transposed'!$T78),IF($AJ$22="",0,$AJ$22*'Goals Transposed'!$U78),IF($AJ$23="",0,$AJ$23*'Goals Transposed'!$V78),IF($AJ$24="",0,$AJ$24*'Goals Transposed'!$W78),IF($AJ$25="",0,$AJ$25*'Goals Transposed'!$X78),IF($AJ$26="",0,$AJ$26*'Goals Transposed'!$Y78),IF($AJ$27="",0,$AJ$27*'Goals Transposed'!$Z78),IF($AJ$28="",0,$AJ$28*'Goals Transposed'!$AA78),IF($AJ$29="",0,$AJ$29*'Goals Transposed'!$AB78)),0),"")))</f>
        <v/>
      </c>
      <c r="L450" s="244" t="str">
        <f>IF($D$5="Program Budget",ROUND('Goals Transposed'!$AC78*$AJ$9,0),IF(AND($D$5="Staff Salary",$D$7="Total"),ROUND(SUM('Goals Transposed'!$AC78:$AN78)*$AJ$30,0),IF(AND($D$5="Staff Salary",$D$7="Individual"),ROUND(SUM(IF($AJ$18="",0,$AJ$18*'Goals Transposed'!$AC78),IF($AJ$19="",0,$AJ$19*'Goals Transposed'!$AD78),IF($AJ$20="",0,$AJ$20*'Goals Transposed'!$AE78),IF($AJ$21="",0,$AJ$21*'Goals Transposed'!$AF78),IF($AJ$22="",0,$AJ$22*'Goals Transposed'!$AG78),IF($AJ$23="",0,$AJ$23*'Goals Transposed'!$AH78),IF($AJ$24="",0,$AJ$24*'Goals Transposed'!$AI78),IF($AJ$25="",0,$AJ$25*'Goals Transposed'!$AJ78),IF($AJ$26="",0,$AJ$26*'Goals Transposed'!$AK78),IF($AJ$27="",0,$AJ$27*'Goals Transposed'!$AL78),IF($AJ$28="",0,$AJ$28*'Goals Transposed'!$AM78),IF($AJ$29="",0,$AJ$29*'Goals Transposed'!$AN78)),0),"")))</f>
        <v/>
      </c>
      <c r="M450" s="549" t="str">
        <f>IF($D$5="Program Budget",ROUND('Goals Transposed'!$AO78*$AJ$9,0),IF(AND($D$5="Staff Salary",$D$7="Total"),ROUND(SUM('Goals Transposed'!$AO78:$AZ78)*$AJ$30,0),IF(AND($D$5="Staff Salary",$D$7="Individual"),ROUND(SUM(IF($AJ$18="",0,$AJ$18*'Goals Transposed'!$AO78),IF($AJ$19="",0,$AJ$19*'Goals Transposed'!$AP78),IF($AJ$20="",0,$AJ$20*'Goals Transposed'!$AQ78),IF($AJ$21="",0,$AJ$21*'Goals Transposed'!$AR78),IF($AJ$22="",0,$AJ$22*'Goals Transposed'!$AS78),IF($AJ$23="",0,$AJ$23*'Goals Transposed'!$AT78),IF($AJ$24="",0,$AJ$24*'Goals Transposed'!$AU78),IF($AJ$25="",0,$AJ$25*'Goals Transposed'!$AV78),IF($AJ$26="",0,$AJ$26*'Goals Transposed'!$AW78),IF($AJ$27="",0,$AJ$27*'Goals Transposed'!$AX78),IF($AJ$28="",0,$AJ$28*'Goals Transposed'!$AY78),IF($AJ$29="",0,$AJ$29*'Goals Transposed'!$AZ78)),0),"")))</f>
        <v/>
      </c>
      <c r="N450" s="551"/>
      <c r="CI450"/>
      <c r="CJ450"/>
      <c r="CK450"/>
      <c r="CL450"/>
      <c r="CM450"/>
    </row>
    <row r="451" spans="1:91" s="2" customFormat="1" ht="29.5" hidden="1" customHeight="1" outlineLevel="1" x14ac:dyDescent="0.35">
      <c r="A451" s="68"/>
      <c r="B451" s="243" t="s">
        <v>204</v>
      </c>
      <c r="C451" s="546" t="str">
        <f>IF(ISBLANK(Goals!CA6),"",Goals!CA6)</f>
        <v/>
      </c>
      <c r="D451" s="547"/>
      <c r="E451" s="547"/>
      <c r="F451" s="547"/>
      <c r="G451" s="547"/>
      <c r="H451" s="548"/>
      <c r="I451" s="549" t="str">
        <f>IF($D$5="Program Budget",ROUND('Goals Transposed'!$E79*$AJ$9,0),IF(AND($D$5="Staff Salary",$D$7="Total"),ROUND(SUM('Goals Transposed'!$E79:$P79)*$AJ$30,0),IF(AND($D$5="Staff Salary",$D$7="Individual"),ROUND(SUM(IF($AJ$18="",0,$AJ$18*'Goals Transposed'!$E79),IF($AJ$19="",0,$AJ$19*'Goals Transposed'!$F79),IF($AJ$20="",0,$AJ$20*'Goals Transposed'!$G79),IF($AJ$21="",0,$AJ$21*'Goals Transposed'!$H79),IF($AJ$22="",0,$AJ$22*'Goals Transposed'!$I79),IF($AJ$23="",0,$AJ$23*'Goals Transposed'!$J79),IF($AJ$24="",0,$AJ$24*'Goals Transposed'!$K79),IF($AJ$25="",0,$AJ$25*'Goals Transposed'!$L79),IF($AJ$26="",0,$AJ$26*'Goals Transposed'!$M79),IF($AJ$27="",0,$AJ$27*'Goals Transposed'!$N79),IF($AJ$28="",0,$AJ$28*'Goals Transposed'!$O79),IF($AJ$29="",0,$AJ$29*'Goals Transposed'!$P79)),0),"")))</f>
        <v/>
      </c>
      <c r="J451" s="550"/>
      <c r="K451" s="244" t="str">
        <f>IF($D$5="Program Budget",ROUND('Goals Transposed'!$Q79*$AJ$9,0),IF(AND($D$5="Staff Salary",$D$7="Total"),ROUND(SUM('Goals Transposed'!$Q79:$AB79)*$AJ$30,0),IF(AND($D$5="Staff Salary",$D$7="Individual"),ROUND(SUM(IF($AJ$18="",0,$AJ$18*'Goals Transposed'!$Q79),IF($AJ$19="",0,$AJ$19*'Goals Transposed'!$R79),IF($AJ$20="",0,$AJ$20*'Goals Transposed'!$S79),IF($AJ$21="",0,$AJ$21*'Goals Transposed'!$T79),IF($AJ$22="",0,$AJ$22*'Goals Transposed'!$U79),IF($AJ$23="",0,$AJ$23*'Goals Transposed'!$V79),IF($AJ$24="",0,$AJ$24*'Goals Transposed'!$W79),IF($AJ$25="",0,$AJ$25*'Goals Transposed'!$X79),IF($AJ$26="",0,$AJ$26*'Goals Transposed'!$Y79),IF($AJ$27="",0,$AJ$27*'Goals Transposed'!$Z79),IF($AJ$28="",0,$AJ$28*'Goals Transposed'!$AA79),IF($AJ$29="",0,$AJ$29*'Goals Transposed'!$AB79)),0),"")))</f>
        <v/>
      </c>
      <c r="L451" s="244" t="str">
        <f>IF($D$5="Program Budget",ROUND('Goals Transposed'!$AC79*$AJ$9,0),IF(AND($D$5="Staff Salary",$D$7="Total"),ROUND(SUM('Goals Transposed'!$AC79:$AN79)*$AJ$30,0),IF(AND($D$5="Staff Salary",$D$7="Individual"),ROUND(SUM(IF($AJ$18="",0,$AJ$18*'Goals Transposed'!$AC79),IF($AJ$19="",0,$AJ$19*'Goals Transposed'!$AD79),IF($AJ$20="",0,$AJ$20*'Goals Transposed'!$AE79),IF($AJ$21="",0,$AJ$21*'Goals Transposed'!$AF79),IF($AJ$22="",0,$AJ$22*'Goals Transposed'!$AG79),IF($AJ$23="",0,$AJ$23*'Goals Transposed'!$AH79),IF($AJ$24="",0,$AJ$24*'Goals Transposed'!$AI79),IF($AJ$25="",0,$AJ$25*'Goals Transposed'!$AJ79),IF($AJ$26="",0,$AJ$26*'Goals Transposed'!$AK79),IF($AJ$27="",0,$AJ$27*'Goals Transposed'!$AL79),IF($AJ$28="",0,$AJ$28*'Goals Transposed'!$AM79),IF($AJ$29="",0,$AJ$29*'Goals Transposed'!$AN79)),0),"")))</f>
        <v/>
      </c>
      <c r="M451" s="549" t="str">
        <f>IF($D$5="Program Budget",ROUND('Goals Transposed'!$AO79*$AJ$9,0),IF(AND($D$5="Staff Salary",$D$7="Total"),ROUND(SUM('Goals Transposed'!$AO79:$AZ79)*$AJ$30,0),IF(AND($D$5="Staff Salary",$D$7="Individual"),ROUND(SUM(IF($AJ$18="",0,$AJ$18*'Goals Transposed'!$AO79),IF($AJ$19="",0,$AJ$19*'Goals Transposed'!$AP79),IF($AJ$20="",0,$AJ$20*'Goals Transposed'!$AQ79),IF($AJ$21="",0,$AJ$21*'Goals Transposed'!$AR79),IF($AJ$22="",0,$AJ$22*'Goals Transposed'!$AS79),IF($AJ$23="",0,$AJ$23*'Goals Transposed'!$AT79),IF($AJ$24="",0,$AJ$24*'Goals Transposed'!$AU79),IF($AJ$25="",0,$AJ$25*'Goals Transposed'!$AV79),IF($AJ$26="",0,$AJ$26*'Goals Transposed'!$AW79),IF($AJ$27="",0,$AJ$27*'Goals Transposed'!$AX79),IF($AJ$28="",0,$AJ$28*'Goals Transposed'!$AY79),IF($AJ$29="",0,$AJ$29*'Goals Transposed'!$AZ79)),0),"")))</f>
        <v/>
      </c>
      <c r="N451" s="551"/>
      <c r="CI451"/>
      <c r="CJ451"/>
      <c r="CK451"/>
      <c r="CL451"/>
      <c r="CM451"/>
    </row>
    <row r="452" spans="1:91" s="2" customFormat="1" ht="29.5" hidden="1" customHeight="1" outlineLevel="1" x14ac:dyDescent="0.35">
      <c r="A452" s="68"/>
      <c r="B452" s="243" t="s">
        <v>205</v>
      </c>
      <c r="C452" s="546" t="str">
        <f>IF(ISBLANK(Goals!CB6),"",Goals!CB6)</f>
        <v/>
      </c>
      <c r="D452" s="547"/>
      <c r="E452" s="547"/>
      <c r="F452" s="547"/>
      <c r="G452" s="547"/>
      <c r="H452" s="548"/>
      <c r="I452" s="549" t="str">
        <f>IF($D$5="Program Budget",ROUND('Goals Transposed'!$E80*$AJ$9,0),IF(AND($D$5="Staff Salary",$D$7="Total"),ROUND(SUM('Goals Transposed'!$E80:$P80)*$AJ$30,0),IF(AND($D$5="Staff Salary",$D$7="Individual"),ROUND(SUM(IF($AJ$18="",0,$AJ$18*'Goals Transposed'!$E80),IF($AJ$19="",0,$AJ$19*'Goals Transposed'!$F80),IF($AJ$20="",0,$AJ$20*'Goals Transposed'!$G80),IF($AJ$21="",0,$AJ$21*'Goals Transposed'!$H80),IF($AJ$22="",0,$AJ$22*'Goals Transposed'!$I80),IF($AJ$23="",0,$AJ$23*'Goals Transposed'!$J80),IF($AJ$24="",0,$AJ$24*'Goals Transposed'!$K80),IF($AJ$25="",0,$AJ$25*'Goals Transposed'!$L80),IF($AJ$26="",0,$AJ$26*'Goals Transposed'!$M80),IF($AJ$27="",0,$AJ$27*'Goals Transposed'!$N80),IF($AJ$28="",0,$AJ$28*'Goals Transposed'!$O80),IF($AJ$29="",0,$AJ$29*'Goals Transposed'!$P80)),0),"")))</f>
        <v/>
      </c>
      <c r="J452" s="550"/>
      <c r="K452" s="244" t="str">
        <f>IF($D$5="Program Budget",ROUND('Goals Transposed'!$Q80*$AJ$9,0),IF(AND($D$5="Staff Salary",$D$7="Total"),ROUND(SUM('Goals Transposed'!$Q80:$AB80)*$AJ$30,0),IF(AND($D$5="Staff Salary",$D$7="Individual"),ROUND(SUM(IF($AJ$18="",0,$AJ$18*'Goals Transposed'!$Q80),IF($AJ$19="",0,$AJ$19*'Goals Transposed'!$R80),IF($AJ$20="",0,$AJ$20*'Goals Transposed'!$S80),IF($AJ$21="",0,$AJ$21*'Goals Transposed'!$T80),IF($AJ$22="",0,$AJ$22*'Goals Transposed'!$U80),IF($AJ$23="",0,$AJ$23*'Goals Transposed'!$V80),IF($AJ$24="",0,$AJ$24*'Goals Transposed'!$W80),IF($AJ$25="",0,$AJ$25*'Goals Transposed'!$X80),IF($AJ$26="",0,$AJ$26*'Goals Transposed'!$Y80),IF($AJ$27="",0,$AJ$27*'Goals Transposed'!$Z80),IF($AJ$28="",0,$AJ$28*'Goals Transposed'!$AA80),IF($AJ$29="",0,$AJ$29*'Goals Transposed'!$AB80)),0),"")))</f>
        <v/>
      </c>
      <c r="L452" s="244" t="str">
        <f>IF($D$5="Program Budget",ROUND('Goals Transposed'!$AC80*$AJ$9,0),IF(AND($D$5="Staff Salary",$D$7="Total"),ROUND(SUM('Goals Transposed'!$AC80:$AN80)*$AJ$30,0),IF(AND($D$5="Staff Salary",$D$7="Individual"),ROUND(SUM(IF($AJ$18="",0,$AJ$18*'Goals Transposed'!$AC80),IF($AJ$19="",0,$AJ$19*'Goals Transposed'!$AD80),IF($AJ$20="",0,$AJ$20*'Goals Transposed'!$AE80),IF($AJ$21="",0,$AJ$21*'Goals Transposed'!$AF80),IF($AJ$22="",0,$AJ$22*'Goals Transposed'!$AG80),IF($AJ$23="",0,$AJ$23*'Goals Transposed'!$AH80),IF($AJ$24="",0,$AJ$24*'Goals Transposed'!$AI80),IF($AJ$25="",0,$AJ$25*'Goals Transposed'!$AJ80),IF($AJ$26="",0,$AJ$26*'Goals Transposed'!$AK80),IF($AJ$27="",0,$AJ$27*'Goals Transposed'!$AL80),IF($AJ$28="",0,$AJ$28*'Goals Transposed'!$AM80),IF($AJ$29="",0,$AJ$29*'Goals Transposed'!$AN80)),0),"")))</f>
        <v/>
      </c>
      <c r="M452" s="549" t="str">
        <f>IF($D$5="Program Budget",ROUND('Goals Transposed'!$AO80*$AJ$9,0),IF(AND($D$5="Staff Salary",$D$7="Total"),ROUND(SUM('Goals Transposed'!$AO80:$AZ80)*$AJ$30,0),IF(AND($D$5="Staff Salary",$D$7="Individual"),ROUND(SUM(IF($AJ$18="",0,$AJ$18*'Goals Transposed'!$AO80),IF($AJ$19="",0,$AJ$19*'Goals Transposed'!$AP80),IF($AJ$20="",0,$AJ$20*'Goals Transposed'!$AQ80),IF($AJ$21="",0,$AJ$21*'Goals Transposed'!$AR80),IF($AJ$22="",0,$AJ$22*'Goals Transposed'!$AS80),IF($AJ$23="",0,$AJ$23*'Goals Transposed'!$AT80),IF($AJ$24="",0,$AJ$24*'Goals Transposed'!$AU80),IF($AJ$25="",0,$AJ$25*'Goals Transposed'!$AV80),IF($AJ$26="",0,$AJ$26*'Goals Transposed'!$AW80),IF($AJ$27="",0,$AJ$27*'Goals Transposed'!$AX80),IF($AJ$28="",0,$AJ$28*'Goals Transposed'!$AY80),IF($AJ$29="",0,$AJ$29*'Goals Transposed'!$AZ80)),0),"")))</f>
        <v/>
      </c>
      <c r="N452" s="551"/>
      <c r="CI452"/>
      <c r="CJ452"/>
      <c r="CK452"/>
      <c r="CL452"/>
      <c r="CM452"/>
    </row>
    <row r="453" spans="1:91" s="2" customFormat="1" ht="29.5" hidden="1" customHeight="1" outlineLevel="1" x14ac:dyDescent="0.35">
      <c r="A453" s="68"/>
      <c r="B453" s="245" t="s">
        <v>206</v>
      </c>
      <c r="C453" s="556" t="str">
        <f>IF(ISBLANK(Goals!CD4),"",Goals!CD4)</f>
        <v/>
      </c>
      <c r="D453" s="557"/>
      <c r="E453" s="557"/>
      <c r="F453" s="557"/>
      <c r="G453" s="557"/>
      <c r="H453" s="557"/>
      <c r="I453" s="558"/>
      <c r="J453" s="558"/>
      <c r="K453" s="242"/>
      <c r="L453" s="242"/>
      <c r="M453" s="558"/>
      <c r="N453" s="559"/>
      <c r="CI453"/>
      <c r="CJ453"/>
      <c r="CK453"/>
      <c r="CL453"/>
      <c r="CM453"/>
    </row>
    <row r="454" spans="1:91" s="2" customFormat="1" ht="29.5" hidden="1" customHeight="1" outlineLevel="1" x14ac:dyDescent="0.35">
      <c r="A454" s="68"/>
      <c r="B454" s="243" t="s">
        <v>200</v>
      </c>
      <c r="C454" s="546" t="str">
        <f>IF(ISBLANK(Goals!CC6),"",Goals!CC6)</f>
        <v/>
      </c>
      <c r="D454" s="547"/>
      <c r="E454" s="547"/>
      <c r="F454" s="547"/>
      <c r="G454" s="547"/>
      <c r="H454" s="548"/>
      <c r="I454" s="549" t="str">
        <f>IF($D$5="Program Budget",ROUND('Goals Transposed'!$E81*$AJ$9,0),IF(AND($D$5="Staff Salary",$D$7="Total"),ROUND(SUM('Goals Transposed'!$E81:$P81)*$AJ$30,0),IF(AND($D$5="Staff Salary",$D$7="Individual"),ROUND(SUM(IF($AJ$18="",0,$AJ$18*'Goals Transposed'!$E81),IF($AJ$19="",0,$AJ$19*'Goals Transposed'!$F81),IF($AJ$20="",0,$AJ$20*'Goals Transposed'!$G81),IF($AJ$21="",0,$AJ$21*'Goals Transposed'!$H81),IF($AJ$22="",0,$AJ$22*'Goals Transposed'!$I81),IF($AJ$23="",0,$AJ$23*'Goals Transposed'!$J81),IF($AJ$24="",0,$AJ$24*'Goals Transposed'!$K81),IF($AJ$25="",0,$AJ$25*'Goals Transposed'!$L81),IF($AJ$26="",0,$AJ$26*'Goals Transposed'!$M81),IF($AJ$27="",0,$AJ$27*'Goals Transposed'!$N81),IF($AJ$28="",0,$AJ$28*'Goals Transposed'!$O81),IF($AJ$29="",0,$AJ$29*'Goals Transposed'!$P81)),0),"")))</f>
        <v/>
      </c>
      <c r="J454" s="550"/>
      <c r="K454" s="244" t="str">
        <f>IF($D$5="Program Budget",ROUND('Goals Transposed'!$Q81*$AJ$9,0),IF(AND($D$5="Staff Salary",$D$7="Total"),ROUND(SUM('Goals Transposed'!$Q81:$AB81)*$AJ$30,0),IF(AND($D$5="Staff Salary",$D$7="Individual"),ROUND(SUM(IF($AJ$18="",0,$AJ$18*'Goals Transposed'!$Q81),IF($AJ$19="",0,$AJ$19*'Goals Transposed'!$R81),IF($AJ$20="",0,$AJ$20*'Goals Transposed'!$S81),IF($AJ$21="",0,$AJ$21*'Goals Transposed'!$T81),IF($AJ$22="",0,$AJ$22*'Goals Transposed'!$U81),IF($AJ$23="",0,$AJ$23*'Goals Transposed'!$V81),IF($AJ$24="",0,$AJ$24*'Goals Transposed'!$W81),IF($AJ$25="",0,$AJ$25*'Goals Transposed'!$X81),IF($AJ$26="",0,$AJ$26*'Goals Transposed'!$Y81),IF($AJ$27="",0,$AJ$27*'Goals Transposed'!$Z81),IF($AJ$28="",0,$AJ$28*'Goals Transposed'!$AA81),IF($AJ$29="",0,$AJ$29*'Goals Transposed'!$AB81)),0),"")))</f>
        <v/>
      </c>
      <c r="L454" s="244" t="str">
        <f>IF($D$5="Program Budget",ROUND('Goals Transposed'!$AC81*$AJ$9,0),IF(AND($D$5="Staff Salary",$D$7="Total"),ROUND(SUM('Goals Transposed'!$AC81:$AN81)*$AJ$30,0),IF(AND($D$5="Staff Salary",$D$7="Individual"),ROUND(SUM(IF($AJ$18="",0,$AJ$18*'Goals Transposed'!$AC81),IF($AJ$19="",0,$AJ$19*'Goals Transposed'!$AD81),IF($AJ$20="",0,$AJ$20*'Goals Transposed'!$AE81),IF($AJ$21="",0,$AJ$21*'Goals Transposed'!$AF81),IF($AJ$22="",0,$AJ$22*'Goals Transposed'!$AG81),IF($AJ$23="",0,$AJ$23*'Goals Transposed'!$AH81),IF($AJ$24="",0,$AJ$24*'Goals Transposed'!$AI81),IF($AJ$25="",0,$AJ$25*'Goals Transposed'!$AJ81),IF($AJ$26="",0,$AJ$26*'Goals Transposed'!$AK81),IF($AJ$27="",0,$AJ$27*'Goals Transposed'!$AL81),IF($AJ$28="",0,$AJ$28*'Goals Transposed'!$AM81),IF($AJ$29="",0,$AJ$29*'Goals Transposed'!$AN81)),0),"")))</f>
        <v/>
      </c>
      <c r="M454" s="549" t="str">
        <f>IF($D$5="Program Budget",ROUND('Goals Transposed'!$AO81*$AJ$9,0),IF(AND($D$5="Staff Salary",$D$7="Total"),ROUND(SUM('Goals Transposed'!$AO81:$AZ81)*$AJ$30,0),IF(AND($D$5="Staff Salary",$D$7="Individual"),ROUND(SUM(IF($AJ$18="",0,$AJ$18*'Goals Transposed'!$AO81),IF($AJ$19="",0,$AJ$19*'Goals Transposed'!$AP81),IF($AJ$20="",0,$AJ$20*'Goals Transposed'!$AQ81),IF($AJ$21="",0,$AJ$21*'Goals Transposed'!$AR81),IF($AJ$22="",0,$AJ$22*'Goals Transposed'!$AS81),IF($AJ$23="",0,$AJ$23*'Goals Transposed'!$AT81),IF($AJ$24="",0,$AJ$24*'Goals Transposed'!$AU81),IF($AJ$25="",0,$AJ$25*'Goals Transposed'!$AV81),IF($AJ$26="",0,$AJ$26*'Goals Transposed'!$AW81),IF($AJ$27="",0,$AJ$27*'Goals Transposed'!$AX81),IF($AJ$28="",0,$AJ$28*'Goals Transposed'!$AY81),IF($AJ$29="",0,$AJ$29*'Goals Transposed'!$AZ81)),0),"")))</f>
        <v/>
      </c>
      <c r="N454" s="551"/>
      <c r="CI454"/>
      <c r="CJ454"/>
      <c r="CK454"/>
      <c r="CL454"/>
      <c r="CM454"/>
    </row>
    <row r="455" spans="1:91" s="2" customFormat="1" ht="29.5" hidden="1" customHeight="1" outlineLevel="1" x14ac:dyDescent="0.35">
      <c r="A455" s="68"/>
      <c r="B455" s="243" t="s">
        <v>201</v>
      </c>
      <c r="C455" s="546" t="str">
        <f>IF(ISBLANK(Goals!CD6),"",Goals!CD6)</f>
        <v/>
      </c>
      <c r="D455" s="547"/>
      <c r="E455" s="547"/>
      <c r="F455" s="547"/>
      <c r="G455" s="547"/>
      <c r="H455" s="548"/>
      <c r="I455" s="549" t="str">
        <f>IF($D$5="Program Budget",ROUND('Goals Transposed'!$E82*$AJ$9,0),IF(AND($D$5="Staff Salary",$D$7="Total"),ROUND(SUM('Goals Transposed'!$E82:$P82)*$AJ$30,0),IF(AND($D$5="Staff Salary",$D$7="Individual"),ROUND(SUM(IF($AJ$18="",0,$AJ$18*'Goals Transposed'!$E82),IF($AJ$19="",0,$AJ$19*'Goals Transposed'!$F82),IF($AJ$20="",0,$AJ$20*'Goals Transposed'!$G82),IF($AJ$21="",0,$AJ$21*'Goals Transposed'!$H82),IF($AJ$22="",0,$AJ$22*'Goals Transposed'!$I82),IF($AJ$23="",0,$AJ$23*'Goals Transposed'!$J82),IF($AJ$24="",0,$AJ$24*'Goals Transposed'!$K82),IF($AJ$25="",0,$AJ$25*'Goals Transposed'!$L82),IF($AJ$26="",0,$AJ$26*'Goals Transposed'!$M82),IF($AJ$27="",0,$AJ$27*'Goals Transposed'!$N82),IF($AJ$28="",0,$AJ$28*'Goals Transposed'!$O82),IF($AJ$29="",0,$AJ$29*'Goals Transposed'!$P82)),0),"")))</f>
        <v/>
      </c>
      <c r="J455" s="550"/>
      <c r="K455" s="244" t="str">
        <f>IF($D$5="Program Budget",ROUND('Goals Transposed'!$Q82*$AJ$9,0),IF(AND($D$5="Staff Salary",$D$7="Total"),ROUND(SUM('Goals Transposed'!$Q82:$AB82)*$AJ$30,0),IF(AND($D$5="Staff Salary",$D$7="Individual"),ROUND(SUM(IF($AJ$18="",0,$AJ$18*'Goals Transposed'!$Q82),IF($AJ$19="",0,$AJ$19*'Goals Transposed'!$R82),IF($AJ$20="",0,$AJ$20*'Goals Transposed'!$S82),IF($AJ$21="",0,$AJ$21*'Goals Transposed'!$T82),IF($AJ$22="",0,$AJ$22*'Goals Transposed'!$U82),IF($AJ$23="",0,$AJ$23*'Goals Transposed'!$V82),IF($AJ$24="",0,$AJ$24*'Goals Transposed'!$W82),IF($AJ$25="",0,$AJ$25*'Goals Transposed'!$X82),IF($AJ$26="",0,$AJ$26*'Goals Transposed'!$Y82),IF($AJ$27="",0,$AJ$27*'Goals Transposed'!$Z82),IF($AJ$28="",0,$AJ$28*'Goals Transposed'!$AA82),IF($AJ$29="",0,$AJ$29*'Goals Transposed'!$AB82)),0),"")))</f>
        <v/>
      </c>
      <c r="L455" s="244" t="str">
        <f>IF($D$5="Program Budget",ROUND('Goals Transposed'!$AC82*$AJ$9,0),IF(AND($D$5="Staff Salary",$D$7="Total"),ROUND(SUM('Goals Transposed'!$AC82:$AN82)*$AJ$30,0),IF(AND($D$5="Staff Salary",$D$7="Individual"),ROUND(SUM(IF($AJ$18="",0,$AJ$18*'Goals Transposed'!$AC82),IF($AJ$19="",0,$AJ$19*'Goals Transposed'!$AD82),IF($AJ$20="",0,$AJ$20*'Goals Transposed'!$AE82),IF($AJ$21="",0,$AJ$21*'Goals Transposed'!$AF82),IF($AJ$22="",0,$AJ$22*'Goals Transposed'!$AG82),IF($AJ$23="",0,$AJ$23*'Goals Transposed'!$AH82),IF($AJ$24="",0,$AJ$24*'Goals Transposed'!$AI82),IF($AJ$25="",0,$AJ$25*'Goals Transposed'!$AJ82),IF($AJ$26="",0,$AJ$26*'Goals Transposed'!$AK82),IF($AJ$27="",0,$AJ$27*'Goals Transposed'!$AL82),IF($AJ$28="",0,$AJ$28*'Goals Transposed'!$AM82),IF($AJ$29="",0,$AJ$29*'Goals Transposed'!$AN82)),0),"")))</f>
        <v/>
      </c>
      <c r="M455" s="549" t="str">
        <f>IF($D$5="Program Budget",ROUND('Goals Transposed'!$AO82*$AJ$9,0),IF(AND($D$5="Staff Salary",$D$7="Total"),ROUND(SUM('Goals Transposed'!$AO82:$AZ82)*$AJ$30,0),IF(AND($D$5="Staff Salary",$D$7="Individual"),ROUND(SUM(IF($AJ$18="",0,$AJ$18*'Goals Transposed'!$AO82),IF($AJ$19="",0,$AJ$19*'Goals Transposed'!$AP82),IF($AJ$20="",0,$AJ$20*'Goals Transposed'!$AQ82),IF($AJ$21="",0,$AJ$21*'Goals Transposed'!$AR82),IF($AJ$22="",0,$AJ$22*'Goals Transposed'!$AS82),IF($AJ$23="",0,$AJ$23*'Goals Transposed'!$AT82),IF($AJ$24="",0,$AJ$24*'Goals Transposed'!$AU82),IF($AJ$25="",0,$AJ$25*'Goals Transposed'!$AV82),IF($AJ$26="",0,$AJ$26*'Goals Transposed'!$AW82),IF($AJ$27="",0,$AJ$27*'Goals Transposed'!$AX82),IF($AJ$28="",0,$AJ$28*'Goals Transposed'!$AY82),IF($AJ$29="",0,$AJ$29*'Goals Transposed'!$AZ82)),0),"")))</f>
        <v/>
      </c>
      <c r="N455" s="551"/>
      <c r="CI455"/>
      <c r="CJ455"/>
      <c r="CK455"/>
      <c r="CL455"/>
      <c r="CM455"/>
    </row>
    <row r="456" spans="1:91" s="2" customFormat="1" ht="29.5" hidden="1" customHeight="1" outlineLevel="1" x14ac:dyDescent="0.35">
      <c r="A456" s="68"/>
      <c r="B456" s="243" t="s">
        <v>202</v>
      </c>
      <c r="C456" s="546" t="str">
        <f>IF(ISBLANK(Goals!CE6),"",Goals!CE6)</f>
        <v/>
      </c>
      <c r="D456" s="547"/>
      <c r="E456" s="547"/>
      <c r="F456" s="547"/>
      <c r="G456" s="547"/>
      <c r="H456" s="548"/>
      <c r="I456" s="549" t="str">
        <f>IF($D$5="Program Budget",ROUND('Goals Transposed'!$E83*$AJ$9,0),IF(AND($D$5="Staff Salary",$D$7="Total"),ROUND(SUM('Goals Transposed'!$E83:$P83)*$AJ$30,0),IF(AND($D$5="Staff Salary",$D$7="Individual"),ROUND(SUM(IF($AJ$18="",0,$AJ$18*'Goals Transposed'!$E83),IF($AJ$19="",0,$AJ$19*'Goals Transposed'!$F83),IF($AJ$20="",0,$AJ$20*'Goals Transposed'!$G83),IF($AJ$21="",0,$AJ$21*'Goals Transposed'!$H83),IF($AJ$22="",0,$AJ$22*'Goals Transposed'!$I83),IF($AJ$23="",0,$AJ$23*'Goals Transposed'!$J83),IF($AJ$24="",0,$AJ$24*'Goals Transposed'!$K83),IF($AJ$25="",0,$AJ$25*'Goals Transposed'!$L83),IF($AJ$26="",0,$AJ$26*'Goals Transposed'!$M83),IF($AJ$27="",0,$AJ$27*'Goals Transposed'!$N83),IF($AJ$28="",0,$AJ$28*'Goals Transposed'!$O83),IF($AJ$29="",0,$AJ$29*'Goals Transposed'!$P83)),0),"")))</f>
        <v/>
      </c>
      <c r="J456" s="550"/>
      <c r="K456" s="244" t="str">
        <f>IF($D$5="Program Budget",ROUND('Goals Transposed'!$Q83*$AJ$9,0),IF(AND($D$5="Staff Salary",$D$7="Total"),ROUND(SUM('Goals Transposed'!$Q83:$AB83)*$AJ$30,0),IF(AND($D$5="Staff Salary",$D$7="Individual"),ROUND(SUM(IF($AJ$18="",0,$AJ$18*'Goals Transposed'!$Q83),IF($AJ$19="",0,$AJ$19*'Goals Transposed'!$R83),IF($AJ$20="",0,$AJ$20*'Goals Transposed'!$S83),IF($AJ$21="",0,$AJ$21*'Goals Transposed'!$T83),IF($AJ$22="",0,$AJ$22*'Goals Transposed'!$U83),IF($AJ$23="",0,$AJ$23*'Goals Transposed'!$V83),IF($AJ$24="",0,$AJ$24*'Goals Transposed'!$W83),IF($AJ$25="",0,$AJ$25*'Goals Transposed'!$X83),IF($AJ$26="",0,$AJ$26*'Goals Transposed'!$Y83),IF($AJ$27="",0,$AJ$27*'Goals Transposed'!$Z83),IF($AJ$28="",0,$AJ$28*'Goals Transposed'!$AA83),IF($AJ$29="",0,$AJ$29*'Goals Transposed'!$AB83)),0),"")))</f>
        <v/>
      </c>
      <c r="L456" s="244" t="str">
        <f>IF($D$5="Program Budget",ROUND('Goals Transposed'!$AC83*$AJ$9,0),IF(AND($D$5="Staff Salary",$D$7="Total"),ROUND(SUM('Goals Transposed'!$AC83:$AN83)*$AJ$30,0),IF(AND($D$5="Staff Salary",$D$7="Individual"),ROUND(SUM(IF($AJ$18="",0,$AJ$18*'Goals Transposed'!$AC83),IF($AJ$19="",0,$AJ$19*'Goals Transposed'!$AD83),IF($AJ$20="",0,$AJ$20*'Goals Transposed'!$AE83),IF($AJ$21="",0,$AJ$21*'Goals Transposed'!$AF83),IF($AJ$22="",0,$AJ$22*'Goals Transposed'!$AG83),IF($AJ$23="",0,$AJ$23*'Goals Transposed'!$AH83),IF($AJ$24="",0,$AJ$24*'Goals Transposed'!$AI83),IF($AJ$25="",0,$AJ$25*'Goals Transposed'!$AJ83),IF($AJ$26="",0,$AJ$26*'Goals Transposed'!$AK83),IF($AJ$27="",0,$AJ$27*'Goals Transposed'!$AL83),IF($AJ$28="",0,$AJ$28*'Goals Transposed'!$AM83),IF($AJ$29="",0,$AJ$29*'Goals Transposed'!$AN83)),0),"")))</f>
        <v/>
      </c>
      <c r="M456" s="549" t="str">
        <f>IF($D$5="Program Budget",ROUND('Goals Transposed'!$AO83*$AJ$9,0),IF(AND($D$5="Staff Salary",$D$7="Total"),ROUND(SUM('Goals Transposed'!$AO83:$AZ83)*$AJ$30,0),IF(AND($D$5="Staff Salary",$D$7="Individual"),ROUND(SUM(IF($AJ$18="",0,$AJ$18*'Goals Transposed'!$AO83),IF($AJ$19="",0,$AJ$19*'Goals Transposed'!$AP83),IF($AJ$20="",0,$AJ$20*'Goals Transposed'!$AQ83),IF($AJ$21="",0,$AJ$21*'Goals Transposed'!$AR83),IF($AJ$22="",0,$AJ$22*'Goals Transposed'!$AS83),IF($AJ$23="",0,$AJ$23*'Goals Transposed'!$AT83),IF($AJ$24="",0,$AJ$24*'Goals Transposed'!$AU83),IF($AJ$25="",0,$AJ$25*'Goals Transposed'!$AV83),IF($AJ$26="",0,$AJ$26*'Goals Transposed'!$AW83),IF($AJ$27="",0,$AJ$27*'Goals Transposed'!$AX83),IF($AJ$28="",0,$AJ$28*'Goals Transposed'!$AY83),IF($AJ$29="",0,$AJ$29*'Goals Transposed'!$AZ83)),0),"")))</f>
        <v/>
      </c>
      <c r="N456" s="551"/>
      <c r="CI456"/>
      <c r="CJ456"/>
      <c r="CK456"/>
      <c r="CL456"/>
      <c r="CM456"/>
    </row>
    <row r="457" spans="1:91" s="2" customFormat="1" ht="29.5" hidden="1" customHeight="1" outlineLevel="1" x14ac:dyDescent="0.35">
      <c r="A457" s="68"/>
      <c r="B457" s="243" t="s">
        <v>203</v>
      </c>
      <c r="C457" s="546" t="str">
        <f>IF(ISBLANK(Goals!CF6),"",Goals!CF6)</f>
        <v/>
      </c>
      <c r="D457" s="547"/>
      <c r="E457" s="547"/>
      <c r="F457" s="547"/>
      <c r="G457" s="547"/>
      <c r="H457" s="548"/>
      <c r="I457" s="549" t="str">
        <f>IF($D$5="Program Budget",ROUND('Goals Transposed'!$E84*$AJ$9,0),IF(AND($D$5="Staff Salary",$D$7="Total"),ROUND(SUM('Goals Transposed'!$E84:$P84)*$AJ$30,0),IF(AND($D$5="Staff Salary",$D$7="Individual"),ROUND(SUM(IF($AJ$18="",0,$AJ$18*'Goals Transposed'!$E84),IF($AJ$19="",0,$AJ$19*'Goals Transposed'!$F84),IF($AJ$20="",0,$AJ$20*'Goals Transposed'!$G84),IF($AJ$21="",0,$AJ$21*'Goals Transposed'!$H84),IF($AJ$22="",0,$AJ$22*'Goals Transposed'!$I84),IF($AJ$23="",0,$AJ$23*'Goals Transposed'!$J84),IF($AJ$24="",0,$AJ$24*'Goals Transposed'!$K84),IF($AJ$25="",0,$AJ$25*'Goals Transposed'!$L84),IF($AJ$26="",0,$AJ$26*'Goals Transposed'!$M84),IF($AJ$27="",0,$AJ$27*'Goals Transposed'!$N84),IF($AJ$28="",0,$AJ$28*'Goals Transposed'!$O84),IF($AJ$29="",0,$AJ$29*'Goals Transposed'!$P84)),0),"")))</f>
        <v/>
      </c>
      <c r="J457" s="550"/>
      <c r="K457" s="244" t="str">
        <f>IF($D$5="Program Budget",ROUND('Goals Transposed'!$Q84*$AJ$9,0),IF(AND($D$5="Staff Salary",$D$7="Total"),ROUND(SUM('Goals Transposed'!$Q84:$AB84)*$AJ$30,0),IF(AND($D$5="Staff Salary",$D$7="Individual"),ROUND(SUM(IF($AJ$18="",0,$AJ$18*'Goals Transposed'!$Q84),IF($AJ$19="",0,$AJ$19*'Goals Transposed'!$R84),IF($AJ$20="",0,$AJ$20*'Goals Transposed'!$S84),IF($AJ$21="",0,$AJ$21*'Goals Transposed'!$T84),IF($AJ$22="",0,$AJ$22*'Goals Transposed'!$U84),IF($AJ$23="",0,$AJ$23*'Goals Transposed'!$V84),IF($AJ$24="",0,$AJ$24*'Goals Transposed'!$W84),IF($AJ$25="",0,$AJ$25*'Goals Transposed'!$X84),IF($AJ$26="",0,$AJ$26*'Goals Transposed'!$Y84),IF($AJ$27="",0,$AJ$27*'Goals Transposed'!$Z84),IF($AJ$28="",0,$AJ$28*'Goals Transposed'!$AA84),IF($AJ$29="",0,$AJ$29*'Goals Transposed'!$AB84)),0),"")))</f>
        <v/>
      </c>
      <c r="L457" s="244" t="str">
        <f>IF($D$5="Program Budget",ROUND('Goals Transposed'!$AC84*$AJ$9,0),IF(AND($D$5="Staff Salary",$D$7="Total"),ROUND(SUM('Goals Transposed'!$AC84:$AN84)*$AJ$30,0),IF(AND($D$5="Staff Salary",$D$7="Individual"),ROUND(SUM(IF($AJ$18="",0,$AJ$18*'Goals Transposed'!$AC84),IF($AJ$19="",0,$AJ$19*'Goals Transposed'!$AD84),IF($AJ$20="",0,$AJ$20*'Goals Transposed'!$AE84),IF($AJ$21="",0,$AJ$21*'Goals Transposed'!$AF84),IF($AJ$22="",0,$AJ$22*'Goals Transposed'!$AG84),IF($AJ$23="",0,$AJ$23*'Goals Transposed'!$AH84),IF($AJ$24="",0,$AJ$24*'Goals Transposed'!$AI84),IF($AJ$25="",0,$AJ$25*'Goals Transposed'!$AJ84),IF($AJ$26="",0,$AJ$26*'Goals Transposed'!$AK84),IF($AJ$27="",0,$AJ$27*'Goals Transposed'!$AL84),IF($AJ$28="",0,$AJ$28*'Goals Transposed'!$AM84),IF($AJ$29="",0,$AJ$29*'Goals Transposed'!$AN84)),0),"")))</f>
        <v/>
      </c>
      <c r="M457" s="549" t="str">
        <f>IF($D$5="Program Budget",ROUND('Goals Transposed'!$AO84*$AJ$9,0),IF(AND($D$5="Staff Salary",$D$7="Total"),ROUND(SUM('Goals Transposed'!$AO84:$AZ84)*$AJ$30,0),IF(AND($D$5="Staff Salary",$D$7="Individual"),ROUND(SUM(IF($AJ$18="",0,$AJ$18*'Goals Transposed'!$AO84),IF($AJ$19="",0,$AJ$19*'Goals Transposed'!$AP84),IF($AJ$20="",0,$AJ$20*'Goals Transposed'!$AQ84),IF($AJ$21="",0,$AJ$21*'Goals Transposed'!$AR84),IF($AJ$22="",0,$AJ$22*'Goals Transposed'!$AS84),IF($AJ$23="",0,$AJ$23*'Goals Transposed'!$AT84),IF($AJ$24="",0,$AJ$24*'Goals Transposed'!$AU84),IF($AJ$25="",0,$AJ$25*'Goals Transposed'!$AV84),IF($AJ$26="",0,$AJ$26*'Goals Transposed'!$AW84),IF($AJ$27="",0,$AJ$27*'Goals Transposed'!$AX84),IF($AJ$28="",0,$AJ$28*'Goals Transposed'!$AY84),IF($AJ$29="",0,$AJ$29*'Goals Transposed'!$AZ84)),0),"")))</f>
        <v/>
      </c>
      <c r="N457" s="551"/>
      <c r="CI457"/>
      <c r="CJ457"/>
      <c r="CK457"/>
      <c r="CL457"/>
      <c r="CM457"/>
    </row>
    <row r="458" spans="1:91" s="2" customFormat="1" ht="29.5" hidden="1" customHeight="1" outlineLevel="1" x14ac:dyDescent="0.35">
      <c r="A458" s="68"/>
      <c r="B458" s="243" t="s">
        <v>204</v>
      </c>
      <c r="C458" s="546" t="str">
        <f>IF(ISBLANK(Goals!CG6),"",Goals!CG6)</f>
        <v/>
      </c>
      <c r="D458" s="547"/>
      <c r="E458" s="547"/>
      <c r="F458" s="547"/>
      <c r="G458" s="547"/>
      <c r="H458" s="548"/>
      <c r="I458" s="549" t="str">
        <f>IF($D$5="Program Budget",ROUND('Goals Transposed'!$E85*$AJ$9,0),IF(AND($D$5="Staff Salary",$D$7="Total"),ROUND(SUM('Goals Transposed'!$E85:$P85)*$AJ$30,0),IF(AND($D$5="Staff Salary",$D$7="Individual"),ROUND(SUM(IF($AJ$18="",0,$AJ$18*'Goals Transposed'!$E85),IF($AJ$19="",0,$AJ$19*'Goals Transposed'!$F85),IF($AJ$20="",0,$AJ$20*'Goals Transposed'!$G85),IF($AJ$21="",0,$AJ$21*'Goals Transposed'!$H85),IF($AJ$22="",0,$AJ$22*'Goals Transposed'!$I85),IF($AJ$23="",0,$AJ$23*'Goals Transposed'!$J85),IF($AJ$24="",0,$AJ$24*'Goals Transposed'!$K85),IF($AJ$25="",0,$AJ$25*'Goals Transposed'!$L85),IF($AJ$26="",0,$AJ$26*'Goals Transposed'!$M85),IF($AJ$27="",0,$AJ$27*'Goals Transposed'!$N85),IF($AJ$28="",0,$AJ$28*'Goals Transposed'!$O85),IF($AJ$29="",0,$AJ$29*'Goals Transposed'!$P85)),0),"")))</f>
        <v/>
      </c>
      <c r="J458" s="550"/>
      <c r="K458" s="244" t="str">
        <f>IF($D$5="Program Budget",ROUND('Goals Transposed'!$Q85*$AJ$9,0),IF(AND($D$5="Staff Salary",$D$7="Total"),ROUND(SUM('Goals Transposed'!$Q85:$AB85)*$AJ$30,0),IF(AND($D$5="Staff Salary",$D$7="Individual"),ROUND(SUM(IF($AJ$18="",0,$AJ$18*'Goals Transposed'!$Q85),IF($AJ$19="",0,$AJ$19*'Goals Transposed'!$R85),IF($AJ$20="",0,$AJ$20*'Goals Transposed'!$S85),IF($AJ$21="",0,$AJ$21*'Goals Transposed'!$T85),IF($AJ$22="",0,$AJ$22*'Goals Transposed'!$U85),IF($AJ$23="",0,$AJ$23*'Goals Transposed'!$V85),IF($AJ$24="",0,$AJ$24*'Goals Transposed'!$W85),IF($AJ$25="",0,$AJ$25*'Goals Transposed'!$X85),IF($AJ$26="",0,$AJ$26*'Goals Transposed'!$Y85),IF($AJ$27="",0,$AJ$27*'Goals Transposed'!$Z85),IF($AJ$28="",0,$AJ$28*'Goals Transposed'!$AA85),IF($AJ$29="",0,$AJ$29*'Goals Transposed'!$AB85)),0),"")))</f>
        <v/>
      </c>
      <c r="L458" s="244" t="str">
        <f>IF($D$5="Program Budget",ROUND('Goals Transposed'!$AC85*$AJ$9,0),IF(AND($D$5="Staff Salary",$D$7="Total"),ROUND(SUM('Goals Transposed'!$AC85:$AN85)*$AJ$30,0),IF(AND($D$5="Staff Salary",$D$7="Individual"),ROUND(SUM(IF($AJ$18="",0,$AJ$18*'Goals Transposed'!$AC85),IF($AJ$19="",0,$AJ$19*'Goals Transposed'!$AD85),IF($AJ$20="",0,$AJ$20*'Goals Transposed'!$AE85),IF($AJ$21="",0,$AJ$21*'Goals Transposed'!$AF85),IF($AJ$22="",0,$AJ$22*'Goals Transposed'!$AG85),IF($AJ$23="",0,$AJ$23*'Goals Transposed'!$AH85),IF($AJ$24="",0,$AJ$24*'Goals Transposed'!$AI85),IF($AJ$25="",0,$AJ$25*'Goals Transposed'!$AJ85),IF($AJ$26="",0,$AJ$26*'Goals Transposed'!$AK85),IF($AJ$27="",0,$AJ$27*'Goals Transposed'!$AL85),IF($AJ$28="",0,$AJ$28*'Goals Transposed'!$AM85),IF($AJ$29="",0,$AJ$29*'Goals Transposed'!$AN85)),0),"")))</f>
        <v/>
      </c>
      <c r="M458" s="549" t="str">
        <f>IF($D$5="Program Budget",ROUND('Goals Transposed'!$AO85*$AJ$9,0),IF(AND($D$5="Staff Salary",$D$7="Total"),ROUND(SUM('Goals Transposed'!$AO85:$AZ85)*$AJ$30,0),IF(AND($D$5="Staff Salary",$D$7="Individual"),ROUND(SUM(IF($AJ$18="",0,$AJ$18*'Goals Transposed'!$AO85),IF($AJ$19="",0,$AJ$19*'Goals Transposed'!$AP85),IF($AJ$20="",0,$AJ$20*'Goals Transposed'!$AQ85),IF($AJ$21="",0,$AJ$21*'Goals Transposed'!$AR85),IF($AJ$22="",0,$AJ$22*'Goals Transposed'!$AS85),IF($AJ$23="",0,$AJ$23*'Goals Transposed'!$AT85),IF($AJ$24="",0,$AJ$24*'Goals Transposed'!$AU85),IF($AJ$25="",0,$AJ$25*'Goals Transposed'!$AV85),IF($AJ$26="",0,$AJ$26*'Goals Transposed'!$AW85),IF($AJ$27="",0,$AJ$27*'Goals Transposed'!$AX85),IF($AJ$28="",0,$AJ$28*'Goals Transposed'!$AY85),IF($AJ$29="",0,$AJ$29*'Goals Transposed'!$AZ85)),0),"")))</f>
        <v/>
      </c>
      <c r="N458" s="551"/>
      <c r="CI458"/>
      <c r="CJ458"/>
      <c r="CK458"/>
      <c r="CL458"/>
      <c r="CM458"/>
    </row>
    <row r="459" spans="1:91" s="2" customFormat="1" ht="29.5" hidden="1" customHeight="1" outlineLevel="1" x14ac:dyDescent="0.35">
      <c r="A459" s="68"/>
      <c r="B459" s="246" t="s">
        <v>205</v>
      </c>
      <c r="C459" s="546" t="str">
        <f>IF(ISBLANK(Goals!CH6),"",Goals!CH6)</f>
        <v/>
      </c>
      <c r="D459" s="547"/>
      <c r="E459" s="547"/>
      <c r="F459" s="547"/>
      <c r="G459" s="547"/>
      <c r="H459" s="548"/>
      <c r="I459" s="549" t="str">
        <f>IF($D$5="Program Budget",ROUND('Goals Transposed'!$E86*$AJ$9,0),IF(AND($D$5="Staff Salary",$D$7="Total"),ROUND(SUM('Goals Transposed'!$E86:$P86)*$AJ$30,0),IF(AND($D$5="Staff Salary",$D$7="Individual"),ROUND(SUM(IF($AJ$18="",0,$AJ$18*'Goals Transposed'!$E86),IF($AJ$19="",0,$AJ$19*'Goals Transposed'!$F86),IF($AJ$20="",0,$AJ$20*'Goals Transposed'!$G86),IF($AJ$21="",0,$AJ$21*'Goals Transposed'!$H86),IF($AJ$22="",0,$AJ$22*'Goals Transposed'!$I86),IF($AJ$23="",0,$AJ$23*'Goals Transposed'!$J86),IF($AJ$24="",0,$AJ$24*'Goals Transposed'!$K86),IF($AJ$25="",0,$AJ$25*'Goals Transposed'!$L86),IF($AJ$26="",0,$AJ$26*'Goals Transposed'!$M86),IF($AJ$27="",0,$AJ$27*'Goals Transposed'!$N86),IF($AJ$28="",0,$AJ$28*'Goals Transposed'!$O86),IF($AJ$29="",0,$AJ$29*'Goals Transposed'!$P86)),0),"")))</f>
        <v/>
      </c>
      <c r="J459" s="550"/>
      <c r="K459" s="244" t="str">
        <f>IF($D$5="Program Budget",ROUND('Goals Transposed'!$Q86*$AJ$9,0),IF(AND($D$5="Staff Salary",$D$7="Total"),ROUND(SUM('Goals Transposed'!$Q86:$AB86)*$AJ$30,0),IF(AND($D$5="Staff Salary",$D$7="Individual"),ROUND(SUM(IF($AJ$18="",0,$AJ$18*'Goals Transposed'!$Q86),IF($AJ$19="",0,$AJ$19*'Goals Transposed'!$R86),IF($AJ$20="",0,$AJ$20*'Goals Transposed'!$S86),IF($AJ$21="",0,$AJ$21*'Goals Transposed'!$T86),IF($AJ$22="",0,$AJ$22*'Goals Transposed'!$U86),IF($AJ$23="",0,$AJ$23*'Goals Transposed'!$V86),IF($AJ$24="",0,$AJ$24*'Goals Transposed'!$W86),IF($AJ$25="",0,$AJ$25*'Goals Transposed'!$X86),IF($AJ$26="",0,$AJ$26*'Goals Transposed'!$Y86),IF($AJ$27="",0,$AJ$27*'Goals Transposed'!$Z86),IF($AJ$28="",0,$AJ$28*'Goals Transposed'!$AA86),IF($AJ$29="",0,$AJ$29*'Goals Transposed'!$AB86)),0),"")))</f>
        <v/>
      </c>
      <c r="L459" s="244" t="str">
        <f>IF($D$5="Program Budget",ROUND('Goals Transposed'!$AC86*$AJ$9,0),IF(AND($D$5="Staff Salary",$D$7="Total"),ROUND(SUM('Goals Transposed'!$AC86:$AN86)*$AJ$30,0),IF(AND($D$5="Staff Salary",$D$7="Individual"),ROUND(SUM(IF($AJ$18="",0,$AJ$18*'Goals Transposed'!$AC86),IF($AJ$19="",0,$AJ$19*'Goals Transposed'!$AD86),IF($AJ$20="",0,$AJ$20*'Goals Transposed'!$AE86),IF($AJ$21="",0,$AJ$21*'Goals Transposed'!$AF86),IF($AJ$22="",0,$AJ$22*'Goals Transposed'!$AG86),IF($AJ$23="",0,$AJ$23*'Goals Transposed'!$AH86),IF($AJ$24="",0,$AJ$24*'Goals Transposed'!$AI86),IF($AJ$25="",0,$AJ$25*'Goals Transposed'!$AJ86),IF($AJ$26="",0,$AJ$26*'Goals Transposed'!$AK86),IF($AJ$27="",0,$AJ$27*'Goals Transposed'!$AL86),IF($AJ$28="",0,$AJ$28*'Goals Transposed'!$AM86),IF($AJ$29="",0,$AJ$29*'Goals Transposed'!$AN86)),0),"")))</f>
        <v/>
      </c>
      <c r="M459" s="549" t="str">
        <f>IF($D$5="Program Budget",ROUND('Goals Transposed'!$AO86*$AJ$9,0),IF(AND($D$5="Staff Salary",$D$7="Total"),ROUND(SUM('Goals Transposed'!$AO86:$AZ86)*$AJ$30,0),IF(AND($D$5="Staff Salary",$D$7="Individual"),ROUND(SUM(IF($AJ$18="",0,$AJ$18*'Goals Transposed'!$AO86),IF($AJ$19="",0,$AJ$19*'Goals Transposed'!$AP86),IF($AJ$20="",0,$AJ$20*'Goals Transposed'!$AQ86),IF($AJ$21="",0,$AJ$21*'Goals Transposed'!$AR86),IF($AJ$22="",0,$AJ$22*'Goals Transposed'!$AS86),IF($AJ$23="",0,$AJ$23*'Goals Transposed'!$AT86),IF($AJ$24="",0,$AJ$24*'Goals Transposed'!$AU86),IF($AJ$25="",0,$AJ$25*'Goals Transposed'!$AV86),IF($AJ$26="",0,$AJ$26*'Goals Transposed'!$AW86),IF($AJ$27="",0,$AJ$27*'Goals Transposed'!$AX86),IF($AJ$28="",0,$AJ$28*'Goals Transposed'!$AY86),IF($AJ$29="",0,$AJ$29*'Goals Transposed'!$AZ86)),0),"")))</f>
        <v/>
      </c>
      <c r="N459" s="551"/>
      <c r="CI459"/>
      <c r="CJ459"/>
      <c r="CK459"/>
      <c r="CL459"/>
      <c r="CM459"/>
    </row>
    <row r="460" spans="1:91" s="2" customFormat="1" hidden="1" outlineLevel="1" x14ac:dyDescent="0.35">
      <c r="A460" s="68"/>
      <c r="CI460"/>
      <c r="CJ460"/>
      <c r="CK460"/>
      <c r="CL460"/>
      <c r="CM460"/>
    </row>
    <row r="461" spans="1:91" s="2" customFormat="1" ht="29.5" hidden="1" customHeight="1" outlineLevel="1" x14ac:dyDescent="0.35">
      <c r="A461" s="68"/>
      <c r="B461" s="233" t="s">
        <v>213</v>
      </c>
      <c r="C461" s="552" t="str">
        <f>Goals!CJ3</f>
        <v>Select Strategic Area</v>
      </c>
      <c r="D461" s="553"/>
      <c r="E461" s="553"/>
      <c r="F461" s="553"/>
      <c r="G461" s="553"/>
      <c r="H461" s="553"/>
      <c r="I461" s="234"/>
      <c r="J461" s="234"/>
      <c r="K461" s="234"/>
      <c r="L461" s="234"/>
      <c r="M461" s="234"/>
      <c r="N461" s="235"/>
      <c r="CI461"/>
      <c r="CJ461"/>
      <c r="CK461"/>
      <c r="CL461"/>
      <c r="CM461"/>
    </row>
    <row r="462" spans="1:91" s="2" customFormat="1" ht="29.5" hidden="1" customHeight="1" outlineLevel="1" x14ac:dyDescent="0.35">
      <c r="A462" s="68"/>
      <c r="B462" s="236"/>
      <c r="C462" s="237"/>
      <c r="D462" s="238"/>
      <c r="E462" s="238"/>
      <c r="F462" s="238"/>
      <c r="G462" s="238"/>
      <c r="H462" s="239"/>
      <c r="I462" s="554" t="s">
        <v>2</v>
      </c>
      <c r="J462" s="554"/>
      <c r="K462" s="240" t="s">
        <v>3</v>
      </c>
      <c r="L462" s="240" t="s">
        <v>4</v>
      </c>
      <c r="M462" s="554" t="s">
        <v>5</v>
      </c>
      <c r="N462" s="555"/>
      <c r="CI462"/>
      <c r="CJ462"/>
      <c r="CK462"/>
      <c r="CL462"/>
      <c r="CM462"/>
    </row>
    <row r="463" spans="1:91" s="2" customFormat="1" ht="29.5" hidden="1" customHeight="1" outlineLevel="1" x14ac:dyDescent="0.35">
      <c r="A463" s="68"/>
      <c r="B463" s="241" t="s">
        <v>199</v>
      </c>
      <c r="C463" s="556" t="str">
        <f>IF(ISBLANK(Goals!CJ4),"",Goals!CJ4)</f>
        <v/>
      </c>
      <c r="D463" s="557"/>
      <c r="E463" s="557"/>
      <c r="F463" s="557"/>
      <c r="G463" s="557"/>
      <c r="H463" s="557"/>
      <c r="I463" s="558"/>
      <c r="J463" s="558"/>
      <c r="K463" s="242"/>
      <c r="L463" s="242"/>
      <c r="M463" s="558"/>
      <c r="N463" s="559"/>
      <c r="CI463"/>
      <c r="CJ463"/>
      <c r="CK463"/>
      <c r="CL463"/>
      <c r="CM463"/>
    </row>
    <row r="464" spans="1:91" s="2" customFormat="1" ht="29.5" hidden="1" customHeight="1" outlineLevel="1" x14ac:dyDescent="0.35">
      <c r="A464" s="68"/>
      <c r="B464" s="243" t="s">
        <v>200</v>
      </c>
      <c r="C464" s="546" t="str">
        <f>IF(ISBLANK(Goals!CI6),"",Goals!CI6)</f>
        <v/>
      </c>
      <c r="D464" s="547"/>
      <c r="E464" s="547"/>
      <c r="F464" s="547"/>
      <c r="G464" s="547"/>
      <c r="H464" s="548"/>
      <c r="I464" s="549" t="str">
        <f>IF($D$5="Program Budget",ROUND('Goals Transposed'!$E87*$AJ$9,0),IF(AND($D$5="Staff Salary",$D$7="Total"),ROUND(SUM('Goals Transposed'!$E87:$P87)*$AJ$30,0),IF(AND($D$5="Staff Salary",$D$7="Individual"),ROUND(SUM(IF($AJ$18="",0,$AJ$18*'Goals Transposed'!$E87),IF($AJ$19="",0,$AJ$19*'Goals Transposed'!$F87),IF($AJ$20="",0,$AJ$20*'Goals Transposed'!$G87),IF($AJ$21="",0,$AJ$21*'Goals Transposed'!$H87),IF($AJ$22="",0,$AJ$22*'Goals Transposed'!$I87),IF($AJ$23="",0,$AJ$23*'Goals Transposed'!$J87),IF($AJ$24="",0,$AJ$24*'Goals Transposed'!$K87),IF($AJ$25="",0,$AJ$25*'Goals Transposed'!$L87),IF($AJ$26="",0,$AJ$26*'Goals Transposed'!$M87),IF($AJ$27="",0,$AJ$27*'Goals Transposed'!$N87),IF($AJ$28="",0,$AJ$28*'Goals Transposed'!$O87),IF($AJ$29="",0,$AJ$29*'Goals Transposed'!$P87)),0),"")))</f>
        <v/>
      </c>
      <c r="J464" s="550"/>
      <c r="K464" s="244" t="str">
        <f>IF($D$5="Program Budget",ROUND('Goals Transposed'!$Q87*$AJ$9,0),IF(AND($D$5="Staff Salary",$D$7="Total"),ROUND(SUM('Goals Transposed'!$Q87:$AB87)*$AJ$30,0),IF(AND($D$5="Staff Salary",$D$7="Individual"),ROUND(SUM(IF($AJ$18="",0,$AJ$18*'Goals Transposed'!$Q87),IF($AJ$19="",0,$AJ$19*'Goals Transposed'!$R87),IF($AJ$20="",0,$AJ$20*'Goals Transposed'!$S87),IF($AJ$21="",0,$AJ$21*'Goals Transposed'!$T87),IF($AJ$22="",0,$AJ$22*'Goals Transposed'!$U87),IF($AJ$23="",0,$AJ$23*'Goals Transposed'!$V87),IF($AJ$24="",0,$AJ$24*'Goals Transposed'!$W87),IF($AJ$25="",0,$AJ$25*'Goals Transposed'!$X87),IF($AJ$26="",0,$AJ$26*'Goals Transposed'!$Y87),IF($AJ$27="",0,$AJ$27*'Goals Transposed'!$Z87),IF($AJ$28="",0,$AJ$28*'Goals Transposed'!$AA87),IF($AJ$29="",0,$AJ$29*'Goals Transposed'!$AB87)),0),"")))</f>
        <v/>
      </c>
      <c r="L464" s="244" t="str">
        <f>IF($D$5="Program Budget",ROUND('Goals Transposed'!$AC87*$AJ$9,0),IF(AND($D$5="Staff Salary",$D$7="Total"),ROUND(SUM('Goals Transposed'!$AC87:$AN87)*$AJ$30,0),IF(AND($D$5="Staff Salary",$D$7="Individual"),ROUND(SUM(IF($AJ$18="",0,$AJ$18*'Goals Transposed'!$AC87),IF($AJ$19="",0,$AJ$19*'Goals Transposed'!$AD87),IF($AJ$20="",0,$AJ$20*'Goals Transposed'!$AE87),IF($AJ$21="",0,$AJ$21*'Goals Transposed'!$AF87),IF($AJ$22="",0,$AJ$22*'Goals Transposed'!$AG87),IF($AJ$23="",0,$AJ$23*'Goals Transposed'!$AH87),IF($AJ$24="",0,$AJ$24*'Goals Transposed'!$AI87),IF($AJ$25="",0,$AJ$25*'Goals Transposed'!$AJ87),IF($AJ$26="",0,$AJ$26*'Goals Transposed'!$AK87),IF($AJ$27="",0,$AJ$27*'Goals Transposed'!$AL87),IF($AJ$28="",0,$AJ$28*'Goals Transposed'!$AM87),IF($AJ$29="",0,$AJ$29*'Goals Transposed'!$AN87)),0),"")))</f>
        <v/>
      </c>
      <c r="M464" s="549" t="str">
        <f>IF($D$5="Program Budget",ROUND('Goals Transposed'!$AO87*$AJ$9,0),IF(AND($D$5="Staff Salary",$D$7="Total"),ROUND(SUM('Goals Transposed'!$AO87:$AZ87)*$AJ$30,0),IF(AND($D$5="Staff Salary",$D$7="Individual"),ROUND(SUM(IF($AJ$18="",0,$AJ$18*'Goals Transposed'!$AO87),IF($AJ$19="",0,$AJ$19*'Goals Transposed'!$AP87),IF($AJ$20="",0,$AJ$20*'Goals Transposed'!$AQ87),IF($AJ$21="",0,$AJ$21*'Goals Transposed'!$AR87),IF($AJ$22="",0,$AJ$22*'Goals Transposed'!$AS87),IF($AJ$23="",0,$AJ$23*'Goals Transposed'!$AT87),IF($AJ$24="",0,$AJ$24*'Goals Transposed'!$AU87),IF($AJ$25="",0,$AJ$25*'Goals Transposed'!$AV87),IF($AJ$26="",0,$AJ$26*'Goals Transposed'!$AW87),IF($AJ$27="",0,$AJ$27*'Goals Transposed'!$AX87),IF($AJ$28="",0,$AJ$28*'Goals Transposed'!$AY87),IF($AJ$29="",0,$AJ$29*'Goals Transposed'!$AZ87)),0),"")))</f>
        <v/>
      </c>
      <c r="N464" s="551"/>
      <c r="CI464"/>
      <c r="CJ464"/>
      <c r="CK464"/>
      <c r="CL464"/>
      <c r="CM464"/>
    </row>
    <row r="465" spans="1:91" s="2" customFormat="1" ht="29.5" hidden="1" customHeight="1" outlineLevel="1" x14ac:dyDescent="0.35">
      <c r="A465" s="68"/>
      <c r="B465" s="243" t="s">
        <v>201</v>
      </c>
      <c r="C465" s="546" t="str">
        <f>IF(ISBLANK(Goals!CJ6),"",Goals!CJ6)</f>
        <v/>
      </c>
      <c r="D465" s="547"/>
      <c r="E465" s="547"/>
      <c r="F465" s="547"/>
      <c r="G465" s="547"/>
      <c r="H465" s="548"/>
      <c r="I465" s="549" t="str">
        <f>IF($D$5="Program Budget",ROUND('Goals Transposed'!$E88*$AJ$9,0),IF(AND($D$5="Staff Salary",$D$7="Total"),ROUND(SUM('Goals Transposed'!$E88:$P88)*$AJ$30,0),IF(AND($D$5="Staff Salary",$D$7="Individual"),ROUND(SUM(IF($AJ$18="",0,$AJ$18*'Goals Transposed'!$E88),IF($AJ$19="",0,$AJ$19*'Goals Transposed'!$F88),IF($AJ$20="",0,$AJ$20*'Goals Transposed'!$G88),IF($AJ$21="",0,$AJ$21*'Goals Transposed'!$H88),IF($AJ$22="",0,$AJ$22*'Goals Transposed'!$I88),IF($AJ$23="",0,$AJ$23*'Goals Transposed'!$J88),IF($AJ$24="",0,$AJ$24*'Goals Transposed'!$K88),IF($AJ$25="",0,$AJ$25*'Goals Transposed'!$L88),IF($AJ$26="",0,$AJ$26*'Goals Transposed'!$M88),IF($AJ$27="",0,$AJ$27*'Goals Transposed'!$N88),IF($AJ$28="",0,$AJ$28*'Goals Transposed'!$O88),IF($AJ$29="",0,$AJ$29*'Goals Transposed'!$P88)),0),"")))</f>
        <v/>
      </c>
      <c r="J465" s="550"/>
      <c r="K465" s="244" t="str">
        <f>IF($D$5="Program Budget",ROUND('Goals Transposed'!$Q88*$AJ$9,0),IF(AND($D$5="Staff Salary",$D$7="Total"),ROUND(SUM('Goals Transposed'!$Q88:$AB88)*$AJ$30,0),IF(AND($D$5="Staff Salary",$D$7="Individual"),ROUND(SUM(IF($AJ$18="",0,$AJ$18*'Goals Transposed'!$Q88),IF($AJ$19="",0,$AJ$19*'Goals Transposed'!$R88),IF($AJ$20="",0,$AJ$20*'Goals Transposed'!$S88),IF($AJ$21="",0,$AJ$21*'Goals Transposed'!$T88),IF($AJ$22="",0,$AJ$22*'Goals Transposed'!$U88),IF($AJ$23="",0,$AJ$23*'Goals Transposed'!$V88),IF($AJ$24="",0,$AJ$24*'Goals Transposed'!$W88),IF($AJ$25="",0,$AJ$25*'Goals Transposed'!$X88),IF($AJ$26="",0,$AJ$26*'Goals Transposed'!$Y88),IF($AJ$27="",0,$AJ$27*'Goals Transposed'!$Z88),IF($AJ$28="",0,$AJ$28*'Goals Transposed'!$AA88),IF($AJ$29="",0,$AJ$29*'Goals Transposed'!$AB88)),0),"")))</f>
        <v/>
      </c>
      <c r="L465" s="244" t="str">
        <f>IF($D$5="Program Budget",ROUND('Goals Transposed'!$AC88*$AJ$9,0),IF(AND($D$5="Staff Salary",$D$7="Total"),ROUND(SUM('Goals Transposed'!$AC88:$AN88)*$AJ$30,0),IF(AND($D$5="Staff Salary",$D$7="Individual"),ROUND(SUM(IF($AJ$18="",0,$AJ$18*'Goals Transposed'!$AC88),IF($AJ$19="",0,$AJ$19*'Goals Transposed'!$AD88),IF($AJ$20="",0,$AJ$20*'Goals Transposed'!$AE88),IF($AJ$21="",0,$AJ$21*'Goals Transposed'!$AF88),IF($AJ$22="",0,$AJ$22*'Goals Transposed'!$AG88),IF($AJ$23="",0,$AJ$23*'Goals Transposed'!$AH88),IF($AJ$24="",0,$AJ$24*'Goals Transposed'!$AI88),IF($AJ$25="",0,$AJ$25*'Goals Transposed'!$AJ88),IF($AJ$26="",0,$AJ$26*'Goals Transposed'!$AK88),IF($AJ$27="",0,$AJ$27*'Goals Transposed'!$AL88),IF($AJ$28="",0,$AJ$28*'Goals Transposed'!$AM88),IF($AJ$29="",0,$AJ$29*'Goals Transposed'!$AN88)),0),"")))</f>
        <v/>
      </c>
      <c r="M465" s="549" t="str">
        <f>IF($D$5="Program Budget",ROUND('Goals Transposed'!$AO88*$AJ$9,0),IF(AND($D$5="Staff Salary",$D$7="Total"),ROUND(SUM('Goals Transposed'!$AO88:$AZ88)*$AJ$30,0),IF(AND($D$5="Staff Salary",$D$7="Individual"),ROUND(SUM(IF($AJ$18="",0,$AJ$18*'Goals Transposed'!$AO88),IF($AJ$19="",0,$AJ$19*'Goals Transposed'!$AP88),IF($AJ$20="",0,$AJ$20*'Goals Transposed'!$AQ88),IF($AJ$21="",0,$AJ$21*'Goals Transposed'!$AR88),IF($AJ$22="",0,$AJ$22*'Goals Transposed'!$AS88),IF($AJ$23="",0,$AJ$23*'Goals Transposed'!$AT88),IF($AJ$24="",0,$AJ$24*'Goals Transposed'!$AU88),IF($AJ$25="",0,$AJ$25*'Goals Transposed'!$AV88),IF($AJ$26="",0,$AJ$26*'Goals Transposed'!$AW88),IF($AJ$27="",0,$AJ$27*'Goals Transposed'!$AX88),IF($AJ$28="",0,$AJ$28*'Goals Transposed'!$AY88),IF($AJ$29="",0,$AJ$29*'Goals Transposed'!$AZ88)),0),"")))</f>
        <v/>
      </c>
      <c r="N465" s="551"/>
      <c r="CI465"/>
      <c r="CJ465"/>
      <c r="CK465"/>
      <c r="CL465"/>
      <c r="CM465"/>
    </row>
    <row r="466" spans="1:91" s="2" customFormat="1" ht="29.5" hidden="1" customHeight="1" outlineLevel="1" x14ac:dyDescent="0.35">
      <c r="A466" s="68"/>
      <c r="B466" s="243" t="s">
        <v>202</v>
      </c>
      <c r="C466" s="546" t="str">
        <f>IF(ISBLANK(Goals!CK6),"",Goals!CK6)</f>
        <v/>
      </c>
      <c r="D466" s="547"/>
      <c r="E466" s="547"/>
      <c r="F466" s="547"/>
      <c r="G466" s="547"/>
      <c r="H466" s="548"/>
      <c r="I466" s="549" t="str">
        <f>IF($D$5="Program Budget",ROUND('Goals Transposed'!$E89*$AJ$9,0),IF(AND($D$5="Staff Salary",$D$7="Total"),ROUND(SUM('Goals Transposed'!$E89:$P89)*$AJ$30,0),IF(AND($D$5="Staff Salary",$D$7="Individual"),ROUND(SUM(IF($AJ$18="",0,$AJ$18*'Goals Transposed'!$E89),IF($AJ$19="",0,$AJ$19*'Goals Transposed'!$F89),IF($AJ$20="",0,$AJ$20*'Goals Transposed'!$G89),IF($AJ$21="",0,$AJ$21*'Goals Transposed'!$H89),IF($AJ$22="",0,$AJ$22*'Goals Transposed'!$I89),IF($AJ$23="",0,$AJ$23*'Goals Transposed'!$J89),IF($AJ$24="",0,$AJ$24*'Goals Transposed'!$K89),IF($AJ$25="",0,$AJ$25*'Goals Transposed'!$L89),IF($AJ$26="",0,$AJ$26*'Goals Transposed'!$M89),IF($AJ$27="",0,$AJ$27*'Goals Transposed'!$N89),IF($AJ$28="",0,$AJ$28*'Goals Transposed'!$O89),IF($AJ$29="",0,$AJ$29*'Goals Transposed'!$P89)),0),"")))</f>
        <v/>
      </c>
      <c r="J466" s="550"/>
      <c r="K466" s="244" t="str">
        <f>IF($D$5="Program Budget",ROUND('Goals Transposed'!$Q89*$AJ$9,0),IF(AND($D$5="Staff Salary",$D$7="Total"),ROUND(SUM('Goals Transposed'!$Q89:$AB89)*$AJ$30,0),IF(AND($D$5="Staff Salary",$D$7="Individual"),ROUND(SUM(IF($AJ$18="",0,$AJ$18*'Goals Transposed'!$Q89),IF($AJ$19="",0,$AJ$19*'Goals Transposed'!$R89),IF($AJ$20="",0,$AJ$20*'Goals Transposed'!$S89),IF($AJ$21="",0,$AJ$21*'Goals Transposed'!$T89),IF($AJ$22="",0,$AJ$22*'Goals Transposed'!$U89),IF($AJ$23="",0,$AJ$23*'Goals Transposed'!$V89),IF($AJ$24="",0,$AJ$24*'Goals Transposed'!$W89),IF($AJ$25="",0,$AJ$25*'Goals Transposed'!$X89),IF($AJ$26="",0,$AJ$26*'Goals Transposed'!$Y89),IF($AJ$27="",0,$AJ$27*'Goals Transposed'!$Z89),IF($AJ$28="",0,$AJ$28*'Goals Transposed'!$AA89),IF($AJ$29="",0,$AJ$29*'Goals Transposed'!$AB89)),0),"")))</f>
        <v/>
      </c>
      <c r="L466" s="244" t="str">
        <f>IF($D$5="Program Budget",ROUND('Goals Transposed'!$AC89*$AJ$9,0),IF(AND($D$5="Staff Salary",$D$7="Total"),ROUND(SUM('Goals Transposed'!$AC89:$AN89)*$AJ$30,0),IF(AND($D$5="Staff Salary",$D$7="Individual"),ROUND(SUM(IF($AJ$18="",0,$AJ$18*'Goals Transposed'!$AC89),IF($AJ$19="",0,$AJ$19*'Goals Transposed'!$AD89),IF($AJ$20="",0,$AJ$20*'Goals Transposed'!$AE89),IF($AJ$21="",0,$AJ$21*'Goals Transposed'!$AF89),IF($AJ$22="",0,$AJ$22*'Goals Transposed'!$AG89),IF($AJ$23="",0,$AJ$23*'Goals Transposed'!$AH89),IF($AJ$24="",0,$AJ$24*'Goals Transposed'!$AI89),IF($AJ$25="",0,$AJ$25*'Goals Transposed'!$AJ89),IF($AJ$26="",0,$AJ$26*'Goals Transposed'!$AK89),IF($AJ$27="",0,$AJ$27*'Goals Transposed'!$AL89),IF($AJ$28="",0,$AJ$28*'Goals Transposed'!$AM89),IF($AJ$29="",0,$AJ$29*'Goals Transposed'!$AN89)),0),"")))</f>
        <v/>
      </c>
      <c r="M466" s="549" t="str">
        <f>IF($D$5="Program Budget",ROUND('Goals Transposed'!$AO89*$AJ$9,0),IF(AND($D$5="Staff Salary",$D$7="Total"),ROUND(SUM('Goals Transposed'!$AO89:$AZ89)*$AJ$30,0),IF(AND($D$5="Staff Salary",$D$7="Individual"),ROUND(SUM(IF($AJ$18="",0,$AJ$18*'Goals Transposed'!$AO89),IF($AJ$19="",0,$AJ$19*'Goals Transposed'!$AP89),IF($AJ$20="",0,$AJ$20*'Goals Transposed'!$AQ89),IF($AJ$21="",0,$AJ$21*'Goals Transposed'!$AR89),IF($AJ$22="",0,$AJ$22*'Goals Transposed'!$AS89),IF($AJ$23="",0,$AJ$23*'Goals Transposed'!$AT89),IF($AJ$24="",0,$AJ$24*'Goals Transposed'!$AU89),IF($AJ$25="",0,$AJ$25*'Goals Transposed'!$AV89),IF($AJ$26="",0,$AJ$26*'Goals Transposed'!$AW89),IF($AJ$27="",0,$AJ$27*'Goals Transposed'!$AX89),IF($AJ$28="",0,$AJ$28*'Goals Transposed'!$AY89),IF($AJ$29="",0,$AJ$29*'Goals Transposed'!$AZ89)),0),"")))</f>
        <v/>
      </c>
      <c r="N466" s="551"/>
      <c r="CI466"/>
      <c r="CJ466"/>
      <c r="CK466"/>
      <c r="CL466"/>
      <c r="CM466"/>
    </row>
    <row r="467" spans="1:91" s="2" customFormat="1" ht="29.5" hidden="1" customHeight="1" outlineLevel="1" x14ac:dyDescent="0.35">
      <c r="A467" s="68"/>
      <c r="B467" s="243" t="s">
        <v>203</v>
      </c>
      <c r="C467" s="546" t="str">
        <f>IF(ISBLANK(Goals!CL6),"",Goals!CL6)</f>
        <v/>
      </c>
      <c r="D467" s="547"/>
      <c r="E467" s="547"/>
      <c r="F467" s="547"/>
      <c r="G467" s="547"/>
      <c r="H467" s="548"/>
      <c r="I467" s="549" t="str">
        <f>IF($D$5="Program Budget",ROUND('Goals Transposed'!$E90*$AJ$9,0),IF(AND($D$5="Staff Salary",$D$7="Total"),ROUND(SUM('Goals Transposed'!$E90:$P90)*$AJ$30,0),IF(AND($D$5="Staff Salary",$D$7="Individual"),ROUND(SUM(IF($AJ$18="",0,$AJ$18*'Goals Transposed'!$E90),IF($AJ$19="",0,$AJ$19*'Goals Transposed'!$F90),IF($AJ$20="",0,$AJ$20*'Goals Transposed'!$G90),IF($AJ$21="",0,$AJ$21*'Goals Transposed'!$H90),IF($AJ$22="",0,$AJ$22*'Goals Transposed'!$I90),IF($AJ$23="",0,$AJ$23*'Goals Transposed'!$J90),IF($AJ$24="",0,$AJ$24*'Goals Transposed'!$K90),IF($AJ$25="",0,$AJ$25*'Goals Transposed'!$L90),IF($AJ$26="",0,$AJ$26*'Goals Transposed'!$M90),IF($AJ$27="",0,$AJ$27*'Goals Transposed'!$N90),IF($AJ$28="",0,$AJ$28*'Goals Transposed'!$O90),IF($AJ$29="",0,$AJ$29*'Goals Transposed'!$P90)),0),"")))</f>
        <v/>
      </c>
      <c r="J467" s="550"/>
      <c r="K467" s="244" t="str">
        <f>IF($D$5="Program Budget",ROUND('Goals Transposed'!$Q90*$AJ$9,0),IF(AND($D$5="Staff Salary",$D$7="Total"),ROUND(SUM('Goals Transposed'!$Q90:$AB90)*$AJ$30,0),IF(AND($D$5="Staff Salary",$D$7="Individual"),ROUND(SUM(IF($AJ$18="",0,$AJ$18*'Goals Transposed'!$Q90),IF($AJ$19="",0,$AJ$19*'Goals Transposed'!$R90),IF($AJ$20="",0,$AJ$20*'Goals Transposed'!$S90),IF($AJ$21="",0,$AJ$21*'Goals Transposed'!$T90),IF($AJ$22="",0,$AJ$22*'Goals Transposed'!$U90),IF($AJ$23="",0,$AJ$23*'Goals Transposed'!$V90),IF($AJ$24="",0,$AJ$24*'Goals Transposed'!$W90),IF($AJ$25="",0,$AJ$25*'Goals Transposed'!$X90),IF($AJ$26="",0,$AJ$26*'Goals Transposed'!$Y90),IF($AJ$27="",0,$AJ$27*'Goals Transposed'!$Z90),IF($AJ$28="",0,$AJ$28*'Goals Transposed'!$AA90),IF($AJ$29="",0,$AJ$29*'Goals Transposed'!$AB90)),0),"")))</f>
        <v/>
      </c>
      <c r="L467" s="244" t="str">
        <f>IF($D$5="Program Budget",ROUND('Goals Transposed'!$AC90*$AJ$9,0),IF(AND($D$5="Staff Salary",$D$7="Total"),ROUND(SUM('Goals Transposed'!$AC90:$AN90)*$AJ$30,0),IF(AND($D$5="Staff Salary",$D$7="Individual"),ROUND(SUM(IF($AJ$18="",0,$AJ$18*'Goals Transposed'!$AC90),IF($AJ$19="",0,$AJ$19*'Goals Transposed'!$AD90),IF($AJ$20="",0,$AJ$20*'Goals Transposed'!$AE90),IF($AJ$21="",0,$AJ$21*'Goals Transposed'!$AF90),IF($AJ$22="",0,$AJ$22*'Goals Transposed'!$AG90),IF($AJ$23="",0,$AJ$23*'Goals Transposed'!$AH90),IF($AJ$24="",0,$AJ$24*'Goals Transposed'!$AI90),IF($AJ$25="",0,$AJ$25*'Goals Transposed'!$AJ90),IF($AJ$26="",0,$AJ$26*'Goals Transposed'!$AK90),IF($AJ$27="",0,$AJ$27*'Goals Transposed'!$AL90),IF($AJ$28="",0,$AJ$28*'Goals Transposed'!$AM90),IF($AJ$29="",0,$AJ$29*'Goals Transposed'!$AN90)),0),"")))</f>
        <v/>
      </c>
      <c r="M467" s="549" t="str">
        <f>IF($D$5="Program Budget",ROUND('Goals Transposed'!$AO90*$AJ$9,0),IF(AND($D$5="Staff Salary",$D$7="Total"),ROUND(SUM('Goals Transposed'!$AO90:$AZ90)*$AJ$30,0),IF(AND($D$5="Staff Salary",$D$7="Individual"),ROUND(SUM(IF($AJ$18="",0,$AJ$18*'Goals Transposed'!$AO90),IF($AJ$19="",0,$AJ$19*'Goals Transposed'!$AP90),IF($AJ$20="",0,$AJ$20*'Goals Transposed'!$AQ90),IF($AJ$21="",0,$AJ$21*'Goals Transposed'!$AR90),IF($AJ$22="",0,$AJ$22*'Goals Transposed'!$AS90),IF($AJ$23="",0,$AJ$23*'Goals Transposed'!$AT90),IF($AJ$24="",0,$AJ$24*'Goals Transposed'!$AU90),IF($AJ$25="",0,$AJ$25*'Goals Transposed'!$AV90),IF($AJ$26="",0,$AJ$26*'Goals Transposed'!$AW90),IF($AJ$27="",0,$AJ$27*'Goals Transposed'!$AX90),IF($AJ$28="",0,$AJ$28*'Goals Transposed'!$AY90),IF($AJ$29="",0,$AJ$29*'Goals Transposed'!$AZ90)),0),"")))</f>
        <v/>
      </c>
      <c r="N467" s="551"/>
      <c r="CI467"/>
      <c r="CJ467"/>
      <c r="CK467"/>
      <c r="CL467"/>
      <c r="CM467"/>
    </row>
    <row r="468" spans="1:91" s="2" customFormat="1" ht="29.5" hidden="1" customHeight="1" outlineLevel="1" x14ac:dyDescent="0.35">
      <c r="A468" s="68"/>
      <c r="B468" s="243" t="s">
        <v>204</v>
      </c>
      <c r="C468" s="546" t="str">
        <f>IF(ISBLANK(Goals!CM6),"",Goals!CM6)</f>
        <v/>
      </c>
      <c r="D468" s="547"/>
      <c r="E468" s="547"/>
      <c r="F468" s="547"/>
      <c r="G468" s="547"/>
      <c r="H468" s="548"/>
      <c r="I468" s="549" t="str">
        <f>IF($D$5="Program Budget",ROUND('Goals Transposed'!$E91*$AJ$9,0),IF(AND($D$5="Staff Salary",$D$7="Total"),ROUND(SUM('Goals Transposed'!$E91:$P91)*$AJ$30,0),IF(AND($D$5="Staff Salary",$D$7="Individual"),ROUND(SUM(IF($AJ$18="",0,$AJ$18*'Goals Transposed'!$E91),IF($AJ$19="",0,$AJ$19*'Goals Transposed'!$F91),IF($AJ$20="",0,$AJ$20*'Goals Transposed'!$G91),IF($AJ$21="",0,$AJ$21*'Goals Transposed'!$H91),IF($AJ$22="",0,$AJ$22*'Goals Transposed'!$I91),IF($AJ$23="",0,$AJ$23*'Goals Transposed'!$J91),IF($AJ$24="",0,$AJ$24*'Goals Transposed'!$K91),IF($AJ$25="",0,$AJ$25*'Goals Transposed'!$L91),IF($AJ$26="",0,$AJ$26*'Goals Transposed'!$M91),IF($AJ$27="",0,$AJ$27*'Goals Transposed'!$N91),IF($AJ$28="",0,$AJ$28*'Goals Transposed'!$O91),IF($AJ$29="",0,$AJ$29*'Goals Transposed'!$P91)),0),"")))</f>
        <v/>
      </c>
      <c r="J468" s="550"/>
      <c r="K468" s="244" t="str">
        <f>IF($D$5="Program Budget",ROUND('Goals Transposed'!$Q91*$AJ$9,0),IF(AND($D$5="Staff Salary",$D$7="Total"),ROUND(SUM('Goals Transposed'!$Q91:$AB91)*$AJ$30,0),IF(AND($D$5="Staff Salary",$D$7="Individual"),ROUND(SUM(IF($AJ$18="",0,$AJ$18*'Goals Transposed'!$Q91),IF($AJ$19="",0,$AJ$19*'Goals Transposed'!$R91),IF($AJ$20="",0,$AJ$20*'Goals Transposed'!$S91),IF($AJ$21="",0,$AJ$21*'Goals Transposed'!$T91),IF($AJ$22="",0,$AJ$22*'Goals Transposed'!$U91),IF($AJ$23="",0,$AJ$23*'Goals Transposed'!$V91),IF($AJ$24="",0,$AJ$24*'Goals Transposed'!$W91),IF($AJ$25="",0,$AJ$25*'Goals Transposed'!$X91),IF($AJ$26="",0,$AJ$26*'Goals Transposed'!$Y91),IF($AJ$27="",0,$AJ$27*'Goals Transposed'!$Z91),IF($AJ$28="",0,$AJ$28*'Goals Transposed'!$AA91),IF($AJ$29="",0,$AJ$29*'Goals Transposed'!$AB91)),0),"")))</f>
        <v/>
      </c>
      <c r="L468" s="244" t="str">
        <f>IF($D$5="Program Budget",ROUND('Goals Transposed'!$AC91*$AJ$9,0),IF(AND($D$5="Staff Salary",$D$7="Total"),ROUND(SUM('Goals Transposed'!$AC91:$AN91)*$AJ$30,0),IF(AND($D$5="Staff Salary",$D$7="Individual"),ROUND(SUM(IF($AJ$18="",0,$AJ$18*'Goals Transposed'!$AC91),IF($AJ$19="",0,$AJ$19*'Goals Transposed'!$AD91),IF($AJ$20="",0,$AJ$20*'Goals Transposed'!$AE91),IF($AJ$21="",0,$AJ$21*'Goals Transposed'!$AF91),IF($AJ$22="",0,$AJ$22*'Goals Transposed'!$AG91),IF($AJ$23="",0,$AJ$23*'Goals Transposed'!$AH91),IF($AJ$24="",0,$AJ$24*'Goals Transposed'!$AI91),IF($AJ$25="",0,$AJ$25*'Goals Transposed'!$AJ91),IF($AJ$26="",0,$AJ$26*'Goals Transposed'!$AK91),IF($AJ$27="",0,$AJ$27*'Goals Transposed'!$AL91),IF($AJ$28="",0,$AJ$28*'Goals Transposed'!$AM91),IF($AJ$29="",0,$AJ$29*'Goals Transposed'!$AN91)),0),"")))</f>
        <v/>
      </c>
      <c r="M468" s="549" t="str">
        <f>IF($D$5="Program Budget",ROUND('Goals Transposed'!$AO91*$AJ$9,0),IF(AND($D$5="Staff Salary",$D$7="Total"),ROUND(SUM('Goals Transposed'!$AO91:$AZ91)*$AJ$30,0),IF(AND($D$5="Staff Salary",$D$7="Individual"),ROUND(SUM(IF($AJ$18="",0,$AJ$18*'Goals Transposed'!$AO91),IF($AJ$19="",0,$AJ$19*'Goals Transposed'!$AP91),IF($AJ$20="",0,$AJ$20*'Goals Transposed'!$AQ91),IF($AJ$21="",0,$AJ$21*'Goals Transposed'!$AR91),IF($AJ$22="",0,$AJ$22*'Goals Transposed'!$AS91),IF($AJ$23="",0,$AJ$23*'Goals Transposed'!$AT91),IF($AJ$24="",0,$AJ$24*'Goals Transposed'!$AU91),IF($AJ$25="",0,$AJ$25*'Goals Transposed'!$AV91),IF($AJ$26="",0,$AJ$26*'Goals Transposed'!$AW91),IF($AJ$27="",0,$AJ$27*'Goals Transposed'!$AX91),IF($AJ$28="",0,$AJ$28*'Goals Transposed'!$AY91),IF($AJ$29="",0,$AJ$29*'Goals Transposed'!$AZ91)),0),"")))</f>
        <v/>
      </c>
      <c r="N468" s="551"/>
      <c r="CI468"/>
      <c r="CJ468"/>
      <c r="CK468"/>
      <c r="CL468"/>
      <c r="CM468"/>
    </row>
    <row r="469" spans="1:91" s="2" customFormat="1" ht="29.5" hidden="1" customHeight="1" outlineLevel="1" x14ac:dyDescent="0.35">
      <c r="A469" s="68"/>
      <c r="B469" s="243" t="s">
        <v>205</v>
      </c>
      <c r="C469" s="546" t="str">
        <f>IF(ISBLANK(Goals!CN6),"",Goals!CN6)</f>
        <v/>
      </c>
      <c r="D469" s="547"/>
      <c r="E469" s="547"/>
      <c r="F469" s="547"/>
      <c r="G469" s="547"/>
      <c r="H469" s="548"/>
      <c r="I469" s="549" t="str">
        <f>IF($D$5="Program Budget",ROUND('Goals Transposed'!$E92*$AJ$9,0),IF(AND($D$5="Staff Salary",$D$7="Total"),ROUND(SUM('Goals Transposed'!$E92:$P92)*$AJ$30,0),IF(AND($D$5="Staff Salary",$D$7="Individual"),ROUND(SUM(IF($AJ$18="",0,$AJ$18*'Goals Transposed'!$E92),IF($AJ$19="",0,$AJ$19*'Goals Transposed'!$F92),IF($AJ$20="",0,$AJ$20*'Goals Transposed'!$G92),IF($AJ$21="",0,$AJ$21*'Goals Transposed'!$H92),IF($AJ$22="",0,$AJ$22*'Goals Transposed'!$I92),IF($AJ$23="",0,$AJ$23*'Goals Transposed'!$J92),IF($AJ$24="",0,$AJ$24*'Goals Transposed'!$K92),IF($AJ$25="",0,$AJ$25*'Goals Transposed'!$L92),IF($AJ$26="",0,$AJ$26*'Goals Transposed'!$M92),IF($AJ$27="",0,$AJ$27*'Goals Transposed'!$N92),IF($AJ$28="",0,$AJ$28*'Goals Transposed'!$O92),IF($AJ$29="",0,$AJ$29*'Goals Transposed'!$P92)),0),"")))</f>
        <v/>
      </c>
      <c r="J469" s="550"/>
      <c r="K469" s="244" t="str">
        <f>IF($D$5="Program Budget",ROUND('Goals Transposed'!$Q92*$AJ$9,0),IF(AND($D$5="Staff Salary",$D$7="Total"),ROUND(SUM('Goals Transposed'!$Q92:$AB92)*$AJ$30,0),IF(AND($D$5="Staff Salary",$D$7="Individual"),ROUND(SUM(IF($AJ$18="",0,$AJ$18*'Goals Transposed'!$Q92),IF($AJ$19="",0,$AJ$19*'Goals Transposed'!$R92),IF($AJ$20="",0,$AJ$20*'Goals Transposed'!$S92),IF($AJ$21="",0,$AJ$21*'Goals Transposed'!$T92),IF($AJ$22="",0,$AJ$22*'Goals Transposed'!$U92),IF($AJ$23="",0,$AJ$23*'Goals Transposed'!$V92),IF($AJ$24="",0,$AJ$24*'Goals Transposed'!$W92),IF($AJ$25="",0,$AJ$25*'Goals Transposed'!$X92),IF($AJ$26="",0,$AJ$26*'Goals Transposed'!$Y92),IF($AJ$27="",0,$AJ$27*'Goals Transposed'!$Z92),IF($AJ$28="",0,$AJ$28*'Goals Transposed'!$AA92),IF($AJ$29="",0,$AJ$29*'Goals Transposed'!$AB92)),0),"")))</f>
        <v/>
      </c>
      <c r="L469" s="244" t="str">
        <f>IF($D$5="Program Budget",ROUND('Goals Transposed'!$AC92*$AJ$9,0),IF(AND($D$5="Staff Salary",$D$7="Total"),ROUND(SUM('Goals Transposed'!$AC92:$AN92)*$AJ$30,0),IF(AND($D$5="Staff Salary",$D$7="Individual"),ROUND(SUM(IF($AJ$18="",0,$AJ$18*'Goals Transposed'!$AC92),IF($AJ$19="",0,$AJ$19*'Goals Transposed'!$AD92),IF($AJ$20="",0,$AJ$20*'Goals Transposed'!$AE92),IF($AJ$21="",0,$AJ$21*'Goals Transposed'!$AF92),IF($AJ$22="",0,$AJ$22*'Goals Transposed'!$AG92),IF($AJ$23="",0,$AJ$23*'Goals Transposed'!$AH92),IF($AJ$24="",0,$AJ$24*'Goals Transposed'!$AI92),IF($AJ$25="",0,$AJ$25*'Goals Transposed'!$AJ92),IF($AJ$26="",0,$AJ$26*'Goals Transposed'!$AK92),IF($AJ$27="",0,$AJ$27*'Goals Transposed'!$AL92),IF($AJ$28="",0,$AJ$28*'Goals Transposed'!$AM92),IF($AJ$29="",0,$AJ$29*'Goals Transposed'!$AN92)),0),"")))</f>
        <v/>
      </c>
      <c r="M469" s="549" t="str">
        <f>IF($D$5="Program Budget",ROUND('Goals Transposed'!$AO92*$AJ$9,0),IF(AND($D$5="Staff Salary",$D$7="Total"),ROUND(SUM('Goals Transposed'!$AO92:$AZ92)*$AJ$30,0),IF(AND($D$5="Staff Salary",$D$7="Individual"),ROUND(SUM(IF($AJ$18="",0,$AJ$18*'Goals Transposed'!$AO92),IF($AJ$19="",0,$AJ$19*'Goals Transposed'!$AP92),IF($AJ$20="",0,$AJ$20*'Goals Transposed'!$AQ92),IF($AJ$21="",0,$AJ$21*'Goals Transposed'!$AR92),IF($AJ$22="",0,$AJ$22*'Goals Transposed'!$AS92),IF($AJ$23="",0,$AJ$23*'Goals Transposed'!$AT92),IF($AJ$24="",0,$AJ$24*'Goals Transposed'!$AU92),IF($AJ$25="",0,$AJ$25*'Goals Transposed'!$AV92),IF($AJ$26="",0,$AJ$26*'Goals Transposed'!$AW92),IF($AJ$27="",0,$AJ$27*'Goals Transposed'!$AX92),IF($AJ$28="",0,$AJ$28*'Goals Transposed'!$AY92),IF($AJ$29="",0,$AJ$29*'Goals Transposed'!$AZ92)),0),"")))</f>
        <v/>
      </c>
      <c r="N469" s="551"/>
      <c r="CI469"/>
      <c r="CJ469"/>
      <c r="CK469"/>
      <c r="CL469"/>
      <c r="CM469"/>
    </row>
    <row r="470" spans="1:91" s="2" customFormat="1" ht="29.5" hidden="1" customHeight="1" outlineLevel="1" x14ac:dyDescent="0.35">
      <c r="A470" s="68"/>
      <c r="B470" s="245" t="s">
        <v>206</v>
      </c>
      <c r="C470" s="556" t="str">
        <f>IF(ISBLANK(Goals!CP4),"",Goals!CP4)</f>
        <v/>
      </c>
      <c r="D470" s="557"/>
      <c r="E470" s="557"/>
      <c r="F470" s="557"/>
      <c r="G470" s="557"/>
      <c r="H470" s="557"/>
      <c r="I470" s="558"/>
      <c r="J470" s="558"/>
      <c r="K470" s="242"/>
      <c r="L470" s="242"/>
      <c r="M470" s="558"/>
      <c r="N470" s="559"/>
      <c r="CI470"/>
      <c r="CJ470"/>
      <c r="CK470"/>
      <c r="CL470"/>
      <c r="CM470"/>
    </row>
    <row r="471" spans="1:91" s="2" customFormat="1" ht="29.5" hidden="1" customHeight="1" outlineLevel="1" x14ac:dyDescent="0.35">
      <c r="A471" s="68"/>
      <c r="B471" s="243" t="s">
        <v>200</v>
      </c>
      <c r="C471" s="546" t="str">
        <f>IF(ISBLANK(Goals!CO6),"",Goals!CO6)</f>
        <v/>
      </c>
      <c r="D471" s="547"/>
      <c r="E471" s="547"/>
      <c r="F471" s="547"/>
      <c r="G471" s="547"/>
      <c r="H471" s="548"/>
      <c r="I471" s="549" t="str">
        <f>IF($D$5="Program Budget",ROUND('Goals Transposed'!$E93*$AJ$9,0),IF(AND($D$5="Staff Salary",$D$7="Total"),ROUND(SUM('Goals Transposed'!$E93:$P93)*$AJ$30,0),IF(AND($D$5="Staff Salary",$D$7="Individual"),ROUND(SUM(IF($AJ$18="",0,$AJ$18*'Goals Transposed'!$E93),IF($AJ$19="",0,$AJ$19*'Goals Transposed'!$F93),IF($AJ$20="",0,$AJ$20*'Goals Transposed'!$G93),IF($AJ$21="",0,$AJ$21*'Goals Transposed'!$H93),IF($AJ$22="",0,$AJ$22*'Goals Transposed'!$I93),IF($AJ$23="",0,$AJ$23*'Goals Transposed'!$J93),IF($AJ$24="",0,$AJ$24*'Goals Transposed'!$K93),IF($AJ$25="",0,$AJ$25*'Goals Transposed'!$L93),IF($AJ$26="",0,$AJ$26*'Goals Transposed'!$M93),IF($AJ$27="",0,$AJ$27*'Goals Transposed'!$N93),IF($AJ$28="",0,$AJ$28*'Goals Transposed'!$O93),IF($AJ$29="",0,$AJ$29*'Goals Transposed'!$P93)),0),"")))</f>
        <v/>
      </c>
      <c r="J471" s="550"/>
      <c r="K471" s="244" t="str">
        <f>IF($D$5="Program Budget",ROUND('Goals Transposed'!$Q93*$AJ$9,0),IF(AND($D$5="Staff Salary",$D$7="Total"),ROUND(SUM('Goals Transposed'!$Q93:$AB93)*$AJ$30,0),IF(AND($D$5="Staff Salary",$D$7="Individual"),ROUND(SUM(IF($AJ$18="",0,$AJ$18*'Goals Transposed'!$Q93),IF($AJ$19="",0,$AJ$19*'Goals Transposed'!$R93),IF($AJ$20="",0,$AJ$20*'Goals Transposed'!$S93),IF($AJ$21="",0,$AJ$21*'Goals Transposed'!$T93),IF($AJ$22="",0,$AJ$22*'Goals Transposed'!$U93),IF($AJ$23="",0,$AJ$23*'Goals Transposed'!$V93),IF($AJ$24="",0,$AJ$24*'Goals Transposed'!$W93),IF($AJ$25="",0,$AJ$25*'Goals Transposed'!$X93),IF($AJ$26="",0,$AJ$26*'Goals Transposed'!$Y93),IF($AJ$27="",0,$AJ$27*'Goals Transposed'!$Z93),IF($AJ$28="",0,$AJ$28*'Goals Transposed'!$AA93),IF($AJ$29="",0,$AJ$29*'Goals Transposed'!$AB93)),0),"")))</f>
        <v/>
      </c>
      <c r="L471" s="244" t="str">
        <f>IF($D$5="Program Budget",ROUND('Goals Transposed'!$AC93*$AJ$9,0),IF(AND($D$5="Staff Salary",$D$7="Total"),ROUND(SUM('Goals Transposed'!$AC93:$AN93)*$AJ$30,0),IF(AND($D$5="Staff Salary",$D$7="Individual"),ROUND(SUM(IF($AJ$18="",0,$AJ$18*'Goals Transposed'!$AC93),IF($AJ$19="",0,$AJ$19*'Goals Transposed'!$AD93),IF($AJ$20="",0,$AJ$20*'Goals Transposed'!$AE93),IF($AJ$21="",0,$AJ$21*'Goals Transposed'!$AF93),IF($AJ$22="",0,$AJ$22*'Goals Transposed'!$AG93),IF($AJ$23="",0,$AJ$23*'Goals Transposed'!$AH93),IF($AJ$24="",0,$AJ$24*'Goals Transposed'!$AI93),IF($AJ$25="",0,$AJ$25*'Goals Transposed'!$AJ93),IF($AJ$26="",0,$AJ$26*'Goals Transposed'!$AK93),IF($AJ$27="",0,$AJ$27*'Goals Transposed'!$AL93),IF($AJ$28="",0,$AJ$28*'Goals Transposed'!$AM93),IF($AJ$29="",0,$AJ$29*'Goals Transposed'!$AN93)),0),"")))</f>
        <v/>
      </c>
      <c r="M471" s="549" t="str">
        <f>IF($D$5="Program Budget",ROUND('Goals Transposed'!$AO93*$AJ$9,0),IF(AND($D$5="Staff Salary",$D$7="Total"),ROUND(SUM('Goals Transposed'!$AO93:$AZ93)*$AJ$30,0),IF(AND($D$5="Staff Salary",$D$7="Individual"),ROUND(SUM(IF($AJ$18="",0,$AJ$18*'Goals Transposed'!$AO93),IF($AJ$19="",0,$AJ$19*'Goals Transposed'!$AP93),IF($AJ$20="",0,$AJ$20*'Goals Transposed'!$AQ93),IF($AJ$21="",0,$AJ$21*'Goals Transposed'!$AR93),IF($AJ$22="",0,$AJ$22*'Goals Transposed'!$AS93),IF($AJ$23="",0,$AJ$23*'Goals Transposed'!$AT93),IF($AJ$24="",0,$AJ$24*'Goals Transposed'!$AU93),IF($AJ$25="",0,$AJ$25*'Goals Transposed'!$AV93),IF($AJ$26="",0,$AJ$26*'Goals Transposed'!$AW93),IF($AJ$27="",0,$AJ$27*'Goals Transposed'!$AX93),IF($AJ$28="",0,$AJ$28*'Goals Transposed'!$AY93),IF($AJ$29="",0,$AJ$29*'Goals Transposed'!$AZ93)),0),"")))</f>
        <v/>
      </c>
      <c r="N471" s="551"/>
      <c r="CI471"/>
      <c r="CJ471"/>
      <c r="CK471"/>
      <c r="CL471"/>
      <c r="CM471"/>
    </row>
    <row r="472" spans="1:91" s="2" customFormat="1" ht="29.5" hidden="1" customHeight="1" outlineLevel="1" x14ac:dyDescent="0.35">
      <c r="A472" s="68"/>
      <c r="B472" s="243" t="s">
        <v>201</v>
      </c>
      <c r="C472" s="546" t="str">
        <f>IF(ISBLANK(Goals!CP6),"",Goals!CP6)</f>
        <v/>
      </c>
      <c r="D472" s="547"/>
      <c r="E472" s="547"/>
      <c r="F472" s="547"/>
      <c r="G472" s="547"/>
      <c r="H472" s="548"/>
      <c r="I472" s="549" t="str">
        <f>IF($D$5="Program Budget",ROUND('Goals Transposed'!$E94*$AJ$9,0),IF(AND($D$5="Staff Salary",$D$7="Total"),ROUND(SUM('Goals Transposed'!$E94:$P94)*$AJ$30,0),IF(AND($D$5="Staff Salary",$D$7="Individual"),ROUND(SUM(IF($AJ$18="",0,$AJ$18*'Goals Transposed'!$E94),IF($AJ$19="",0,$AJ$19*'Goals Transposed'!$F94),IF($AJ$20="",0,$AJ$20*'Goals Transposed'!$G94),IF($AJ$21="",0,$AJ$21*'Goals Transposed'!$H94),IF($AJ$22="",0,$AJ$22*'Goals Transposed'!$I94),IF($AJ$23="",0,$AJ$23*'Goals Transposed'!$J94),IF($AJ$24="",0,$AJ$24*'Goals Transposed'!$K94),IF($AJ$25="",0,$AJ$25*'Goals Transposed'!$L94),IF($AJ$26="",0,$AJ$26*'Goals Transposed'!$M94),IF($AJ$27="",0,$AJ$27*'Goals Transposed'!$N94),IF($AJ$28="",0,$AJ$28*'Goals Transposed'!$O94),IF($AJ$29="",0,$AJ$29*'Goals Transposed'!$P94)),0),"")))</f>
        <v/>
      </c>
      <c r="J472" s="550"/>
      <c r="K472" s="244" t="str">
        <f>IF($D$5="Program Budget",ROUND('Goals Transposed'!$Q94*$AJ$9,0),IF(AND($D$5="Staff Salary",$D$7="Total"),ROUND(SUM('Goals Transposed'!$Q94:$AB94)*$AJ$30,0),IF(AND($D$5="Staff Salary",$D$7="Individual"),ROUND(SUM(IF($AJ$18="",0,$AJ$18*'Goals Transposed'!$Q94),IF($AJ$19="",0,$AJ$19*'Goals Transposed'!$R94),IF($AJ$20="",0,$AJ$20*'Goals Transposed'!$S94),IF($AJ$21="",0,$AJ$21*'Goals Transposed'!$T94),IF($AJ$22="",0,$AJ$22*'Goals Transposed'!$U94),IF($AJ$23="",0,$AJ$23*'Goals Transposed'!$V94),IF($AJ$24="",0,$AJ$24*'Goals Transposed'!$W94),IF($AJ$25="",0,$AJ$25*'Goals Transposed'!$X94),IF($AJ$26="",0,$AJ$26*'Goals Transposed'!$Y94),IF($AJ$27="",0,$AJ$27*'Goals Transposed'!$Z94),IF($AJ$28="",0,$AJ$28*'Goals Transposed'!$AA94),IF($AJ$29="",0,$AJ$29*'Goals Transposed'!$AB94)),0),"")))</f>
        <v/>
      </c>
      <c r="L472" s="244" t="str">
        <f>IF($D$5="Program Budget",ROUND('Goals Transposed'!$AC94*$AJ$9,0),IF(AND($D$5="Staff Salary",$D$7="Total"),ROUND(SUM('Goals Transposed'!$AC94:$AN94)*$AJ$30,0),IF(AND($D$5="Staff Salary",$D$7="Individual"),ROUND(SUM(IF($AJ$18="",0,$AJ$18*'Goals Transposed'!$AC94),IF($AJ$19="",0,$AJ$19*'Goals Transposed'!$AD94),IF($AJ$20="",0,$AJ$20*'Goals Transposed'!$AE94),IF($AJ$21="",0,$AJ$21*'Goals Transposed'!$AF94),IF($AJ$22="",0,$AJ$22*'Goals Transposed'!$AG94),IF($AJ$23="",0,$AJ$23*'Goals Transposed'!$AH94),IF($AJ$24="",0,$AJ$24*'Goals Transposed'!$AI94),IF($AJ$25="",0,$AJ$25*'Goals Transposed'!$AJ94),IF($AJ$26="",0,$AJ$26*'Goals Transposed'!$AK94),IF($AJ$27="",0,$AJ$27*'Goals Transposed'!$AL94),IF($AJ$28="",0,$AJ$28*'Goals Transposed'!$AM94),IF($AJ$29="",0,$AJ$29*'Goals Transposed'!$AN94)),0),"")))</f>
        <v/>
      </c>
      <c r="M472" s="549" t="str">
        <f>IF($D$5="Program Budget",ROUND('Goals Transposed'!$AO94*$AJ$9,0),IF(AND($D$5="Staff Salary",$D$7="Total"),ROUND(SUM('Goals Transposed'!$AO94:$AZ94)*$AJ$30,0),IF(AND($D$5="Staff Salary",$D$7="Individual"),ROUND(SUM(IF($AJ$18="",0,$AJ$18*'Goals Transposed'!$AO94),IF($AJ$19="",0,$AJ$19*'Goals Transposed'!$AP94),IF($AJ$20="",0,$AJ$20*'Goals Transposed'!$AQ94),IF($AJ$21="",0,$AJ$21*'Goals Transposed'!$AR94),IF($AJ$22="",0,$AJ$22*'Goals Transposed'!$AS94),IF($AJ$23="",0,$AJ$23*'Goals Transposed'!$AT94),IF($AJ$24="",0,$AJ$24*'Goals Transposed'!$AU94),IF($AJ$25="",0,$AJ$25*'Goals Transposed'!$AV94),IF($AJ$26="",0,$AJ$26*'Goals Transposed'!$AW94),IF($AJ$27="",0,$AJ$27*'Goals Transposed'!$AX94),IF($AJ$28="",0,$AJ$28*'Goals Transposed'!$AY94),IF($AJ$29="",0,$AJ$29*'Goals Transposed'!$AZ94)),0),"")))</f>
        <v/>
      </c>
      <c r="N472" s="551"/>
      <c r="CI472"/>
      <c r="CJ472"/>
      <c r="CK472"/>
      <c r="CL472"/>
      <c r="CM472"/>
    </row>
    <row r="473" spans="1:91" s="2" customFormat="1" ht="29.5" hidden="1" customHeight="1" outlineLevel="1" x14ac:dyDescent="0.35">
      <c r="A473" s="68"/>
      <c r="B473" s="243" t="s">
        <v>202</v>
      </c>
      <c r="C473" s="546" t="str">
        <f>IF(ISBLANK(Goals!CQ6),"",Goals!CQ6)</f>
        <v/>
      </c>
      <c r="D473" s="547"/>
      <c r="E473" s="547"/>
      <c r="F473" s="547"/>
      <c r="G473" s="547"/>
      <c r="H473" s="548"/>
      <c r="I473" s="549" t="str">
        <f>IF($D$5="Program Budget",ROUND('Goals Transposed'!$E95*$AJ$9,0),IF(AND($D$5="Staff Salary",$D$7="Total"),ROUND(SUM('Goals Transposed'!$E95:$P95)*$AJ$30,0),IF(AND($D$5="Staff Salary",$D$7="Individual"),ROUND(SUM(IF($AJ$18="",0,$AJ$18*'Goals Transposed'!$E95),IF($AJ$19="",0,$AJ$19*'Goals Transposed'!$F95),IF($AJ$20="",0,$AJ$20*'Goals Transposed'!$G95),IF($AJ$21="",0,$AJ$21*'Goals Transposed'!$H95),IF($AJ$22="",0,$AJ$22*'Goals Transposed'!$I95),IF($AJ$23="",0,$AJ$23*'Goals Transposed'!$J95),IF($AJ$24="",0,$AJ$24*'Goals Transposed'!$K95),IF($AJ$25="",0,$AJ$25*'Goals Transposed'!$L95),IF($AJ$26="",0,$AJ$26*'Goals Transposed'!$M95),IF($AJ$27="",0,$AJ$27*'Goals Transposed'!$N95),IF($AJ$28="",0,$AJ$28*'Goals Transposed'!$O95),IF($AJ$29="",0,$AJ$29*'Goals Transposed'!$P95)),0),"")))</f>
        <v/>
      </c>
      <c r="J473" s="550"/>
      <c r="K473" s="244" t="str">
        <f>IF($D$5="Program Budget",ROUND('Goals Transposed'!$Q95*$AJ$9,0),IF(AND($D$5="Staff Salary",$D$7="Total"),ROUND(SUM('Goals Transposed'!$Q95:$AB95)*$AJ$30,0),IF(AND($D$5="Staff Salary",$D$7="Individual"),ROUND(SUM(IF($AJ$18="",0,$AJ$18*'Goals Transposed'!$Q95),IF($AJ$19="",0,$AJ$19*'Goals Transposed'!$R95),IF($AJ$20="",0,$AJ$20*'Goals Transposed'!$S95),IF($AJ$21="",0,$AJ$21*'Goals Transposed'!$T95),IF($AJ$22="",0,$AJ$22*'Goals Transposed'!$U95),IF($AJ$23="",0,$AJ$23*'Goals Transposed'!$V95),IF($AJ$24="",0,$AJ$24*'Goals Transposed'!$W95),IF($AJ$25="",0,$AJ$25*'Goals Transposed'!$X95),IF($AJ$26="",0,$AJ$26*'Goals Transposed'!$Y95),IF($AJ$27="",0,$AJ$27*'Goals Transposed'!$Z95),IF($AJ$28="",0,$AJ$28*'Goals Transposed'!$AA95),IF($AJ$29="",0,$AJ$29*'Goals Transposed'!$AB95)),0),"")))</f>
        <v/>
      </c>
      <c r="L473" s="244" t="str">
        <f>IF($D$5="Program Budget",ROUND('Goals Transposed'!$AC95*$AJ$9,0),IF(AND($D$5="Staff Salary",$D$7="Total"),ROUND(SUM('Goals Transposed'!$AC95:$AN95)*$AJ$30,0),IF(AND($D$5="Staff Salary",$D$7="Individual"),ROUND(SUM(IF($AJ$18="",0,$AJ$18*'Goals Transposed'!$AC95),IF($AJ$19="",0,$AJ$19*'Goals Transposed'!$AD95),IF($AJ$20="",0,$AJ$20*'Goals Transposed'!$AE95),IF($AJ$21="",0,$AJ$21*'Goals Transposed'!$AF95),IF($AJ$22="",0,$AJ$22*'Goals Transposed'!$AG95),IF($AJ$23="",0,$AJ$23*'Goals Transposed'!$AH95),IF($AJ$24="",0,$AJ$24*'Goals Transposed'!$AI95),IF($AJ$25="",0,$AJ$25*'Goals Transposed'!$AJ95),IF($AJ$26="",0,$AJ$26*'Goals Transposed'!$AK95),IF($AJ$27="",0,$AJ$27*'Goals Transposed'!$AL95),IF($AJ$28="",0,$AJ$28*'Goals Transposed'!$AM95),IF($AJ$29="",0,$AJ$29*'Goals Transposed'!$AN95)),0),"")))</f>
        <v/>
      </c>
      <c r="M473" s="549" t="str">
        <f>IF($D$5="Program Budget",ROUND('Goals Transposed'!$AO95*$AJ$9,0),IF(AND($D$5="Staff Salary",$D$7="Total"),ROUND(SUM('Goals Transposed'!$AO95:$AZ95)*$AJ$30,0),IF(AND($D$5="Staff Salary",$D$7="Individual"),ROUND(SUM(IF($AJ$18="",0,$AJ$18*'Goals Transposed'!$AO95),IF($AJ$19="",0,$AJ$19*'Goals Transposed'!$AP95),IF($AJ$20="",0,$AJ$20*'Goals Transposed'!$AQ95),IF($AJ$21="",0,$AJ$21*'Goals Transposed'!$AR95),IF($AJ$22="",0,$AJ$22*'Goals Transposed'!$AS95),IF($AJ$23="",0,$AJ$23*'Goals Transposed'!$AT95),IF($AJ$24="",0,$AJ$24*'Goals Transposed'!$AU95),IF($AJ$25="",0,$AJ$25*'Goals Transposed'!$AV95),IF($AJ$26="",0,$AJ$26*'Goals Transposed'!$AW95),IF($AJ$27="",0,$AJ$27*'Goals Transposed'!$AX95),IF($AJ$28="",0,$AJ$28*'Goals Transposed'!$AY95),IF($AJ$29="",0,$AJ$29*'Goals Transposed'!$AZ95)),0),"")))</f>
        <v/>
      </c>
      <c r="N473" s="551"/>
      <c r="CI473"/>
      <c r="CJ473"/>
      <c r="CK473"/>
      <c r="CL473"/>
      <c r="CM473"/>
    </row>
    <row r="474" spans="1:91" s="2" customFormat="1" ht="29.5" hidden="1" customHeight="1" outlineLevel="1" x14ac:dyDescent="0.35">
      <c r="A474" s="68"/>
      <c r="B474" s="243" t="s">
        <v>203</v>
      </c>
      <c r="C474" s="546" t="str">
        <f>IF(ISBLANK(Goals!CR6),"",Goals!CR6)</f>
        <v/>
      </c>
      <c r="D474" s="547"/>
      <c r="E474" s="547"/>
      <c r="F474" s="547"/>
      <c r="G474" s="547"/>
      <c r="H474" s="548"/>
      <c r="I474" s="549" t="str">
        <f>IF($D$5="Program Budget",ROUND('Goals Transposed'!$E96*$AJ$9,0),IF(AND($D$5="Staff Salary",$D$7="Total"),ROUND(SUM('Goals Transposed'!$E96:$P96)*$AJ$30,0),IF(AND($D$5="Staff Salary",$D$7="Individual"),ROUND(SUM(IF($AJ$18="",0,$AJ$18*'Goals Transposed'!$E96),IF($AJ$19="",0,$AJ$19*'Goals Transposed'!$F96),IF($AJ$20="",0,$AJ$20*'Goals Transposed'!$G96),IF($AJ$21="",0,$AJ$21*'Goals Transposed'!$H96),IF($AJ$22="",0,$AJ$22*'Goals Transposed'!$I96),IF($AJ$23="",0,$AJ$23*'Goals Transposed'!$J96),IF($AJ$24="",0,$AJ$24*'Goals Transposed'!$K96),IF($AJ$25="",0,$AJ$25*'Goals Transposed'!$L96),IF($AJ$26="",0,$AJ$26*'Goals Transposed'!$M96),IF($AJ$27="",0,$AJ$27*'Goals Transposed'!$N96),IF($AJ$28="",0,$AJ$28*'Goals Transposed'!$O96),IF($AJ$29="",0,$AJ$29*'Goals Transposed'!$P96)),0),"")))</f>
        <v/>
      </c>
      <c r="J474" s="550"/>
      <c r="K474" s="244" t="str">
        <f>IF($D$5="Program Budget",ROUND('Goals Transposed'!$Q96*$AJ$9,0),IF(AND($D$5="Staff Salary",$D$7="Total"),ROUND(SUM('Goals Transposed'!$Q96:$AB96)*$AJ$30,0),IF(AND($D$5="Staff Salary",$D$7="Individual"),ROUND(SUM(IF($AJ$18="",0,$AJ$18*'Goals Transposed'!$Q96),IF($AJ$19="",0,$AJ$19*'Goals Transposed'!$R96),IF($AJ$20="",0,$AJ$20*'Goals Transposed'!$S96),IF($AJ$21="",0,$AJ$21*'Goals Transposed'!$T96),IF($AJ$22="",0,$AJ$22*'Goals Transposed'!$U96),IF($AJ$23="",0,$AJ$23*'Goals Transposed'!$V96),IF($AJ$24="",0,$AJ$24*'Goals Transposed'!$W96),IF($AJ$25="",0,$AJ$25*'Goals Transposed'!$X96),IF($AJ$26="",0,$AJ$26*'Goals Transposed'!$Y96),IF($AJ$27="",0,$AJ$27*'Goals Transposed'!$Z96),IF($AJ$28="",0,$AJ$28*'Goals Transposed'!$AA96),IF($AJ$29="",0,$AJ$29*'Goals Transposed'!$AB96)),0),"")))</f>
        <v/>
      </c>
      <c r="L474" s="244" t="str">
        <f>IF($D$5="Program Budget",ROUND('Goals Transposed'!$AC96*$AJ$9,0),IF(AND($D$5="Staff Salary",$D$7="Total"),ROUND(SUM('Goals Transposed'!$AC96:$AN96)*$AJ$30,0),IF(AND($D$5="Staff Salary",$D$7="Individual"),ROUND(SUM(IF($AJ$18="",0,$AJ$18*'Goals Transposed'!$AC96),IF($AJ$19="",0,$AJ$19*'Goals Transposed'!$AD96),IF($AJ$20="",0,$AJ$20*'Goals Transposed'!$AE96),IF($AJ$21="",0,$AJ$21*'Goals Transposed'!$AF96),IF($AJ$22="",0,$AJ$22*'Goals Transposed'!$AG96),IF($AJ$23="",0,$AJ$23*'Goals Transposed'!$AH96),IF($AJ$24="",0,$AJ$24*'Goals Transposed'!$AI96),IF($AJ$25="",0,$AJ$25*'Goals Transposed'!$AJ96),IF($AJ$26="",0,$AJ$26*'Goals Transposed'!$AK96),IF($AJ$27="",0,$AJ$27*'Goals Transposed'!$AL96),IF($AJ$28="",0,$AJ$28*'Goals Transposed'!$AM96),IF($AJ$29="",0,$AJ$29*'Goals Transposed'!$AN96)),0),"")))</f>
        <v/>
      </c>
      <c r="M474" s="549" t="str">
        <f>IF($D$5="Program Budget",ROUND('Goals Transposed'!$AO96*$AJ$9,0),IF(AND($D$5="Staff Salary",$D$7="Total"),ROUND(SUM('Goals Transposed'!$AO96:$AZ96)*$AJ$30,0),IF(AND($D$5="Staff Salary",$D$7="Individual"),ROUND(SUM(IF($AJ$18="",0,$AJ$18*'Goals Transposed'!$AO96),IF($AJ$19="",0,$AJ$19*'Goals Transposed'!$AP96),IF($AJ$20="",0,$AJ$20*'Goals Transposed'!$AQ96),IF($AJ$21="",0,$AJ$21*'Goals Transposed'!$AR96),IF($AJ$22="",0,$AJ$22*'Goals Transposed'!$AS96),IF($AJ$23="",0,$AJ$23*'Goals Transposed'!$AT96),IF($AJ$24="",0,$AJ$24*'Goals Transposed'!$AU96),IF($AJ$25="",0,$AJ$25*'Goals Transposed'!$AV96),IF($AJ$26="",0,$AJ$26*'Goals Transposed'!$AW96),IF($AJ$27="",0,$AJ$27*'Goals Transposed'!$AX96),IF($AJ$28="",0,$AJ$28*'Goals Transposed'!$AY96),IF($AJ$29="",0,$AJ$29*'Goals Transposed'!$AZ96)),0),"")))</f>
        <v/>
      </c>
      <c r="N474" s="551"/>
      <c r="CI474"/>
      <c r="CJ474"/>
      <c r="CK474"/>
      <c r="CL474"/>
      <c r="CM474"/>
    </row>
    <row r="475" spans="1:91" s="2" customFormat="1" ht="29.5" hidden="1" customHeight="1" outlineLevel="1" x14ac:dyDescent="0.35">
      <c r="A475" s="68"/>
      <c r="B475" s="243" t="s">
        <v>204</v>
      </c>
      <c r="C475" s="546" t="str">
        <f>IF(ISBLANK(Goals!CS6),"",Goals!CS6)</f>
        <v/>
      </c>
      <c r="D475" s="547"/>
      <c r="E475" s="547"/>
      <c r="F475" s="547"/>
      <c r="G475" s="547"/>
      <c r="H475" s="548"/>
      <c r="I475" s="549" t="str">
        <f>IF($D$5="Program Budget",ROUND('Goals Transposed'!$E97*$AJ$9,0),IF(AND($D$5="Staff Salary",$D$7="Total"),ROUND(SUM('Goals Transposed'!$E97:$P97)*$AJ$30,0),IF(AND($D$5="Staff Salary",$D$7="Individual"),ROUND(SUM(IF($AJ$18="",0,$AJ$18*'Goals Transposed'!$E97),IF($AJ$19="",0,$AJ$19*'Goals Transposed'!$F97),IF($AJ$20="",0,$AJ$20*'Goals Transposed'!$G97),IF($AJ$21="",0,$AJ$21*'Goals Transposed'!$H97),IF($AJ$22="",0,$AJ$22*'Goals Transposed'!$I97),IF($AJ$23="",0,$AJ$23*'Goals Transposed'!$J97),IF($AJ$24="",0,$AJ$24*'Goals Transposed'!$K97),IF($AJ$25="",0,$AJ$25*'Goals Transposed'!$L97),IF($AJ$26="",0,$AJ$26*'Goals Transposed'!$M97),IF($AJ$27="",0,$AJ$27*'Goals Transposed'!$N97),IF($AJ$28="",0,$AJ$28*'Goals Transposed'!$O97),IF($AJ$29="",0,$AJ$29*'Goals Transposed'!$P97)),0),"")))</f>
        <v/>
      </c>
      <c r="J475" s="550"/>
      <c r="K475" s="244" t="str">
        <f>IF($D$5="Program Budget",ROUND('Goals Transposed'!$Q97*$AJ$9,0),IF(AND($D$5="Staff Salary",$D$7="Total"),ROUND(SUM('Goals Transposed'!$Q97:$AB97)*$AJ$30,0),IF(AND($D$5="Staff Salary",$D$7="Individual"),ROUND(SUM(IF($AJ$18="",0,$AJ$18*'Goals Transposed'!$Q97),IF($AJ$19="",0,$AJ$19*'Goals Transposed'!$R97),IF($AJ$20="",0,$AJ$20*'Goals Transposed'!$S97),IF($AJ$21="",0,$AJ$21*'Goals Transposed'!$T97),IF($AJ$22="",0,$AJ$22*'Goals Transposed'!$U97),IF($AJ$23="",0,$AJ$23*'Goals Transposed'!$V97),IF($AJ$24="",0,$AJ$24*'Goals Transposed'!$W97),IF($AJ$25="",0,$AJ$25*'Goals Transposed'!$X97),IF($AJ$26="",0,$AJ$26*'Goals Transposed'!$Y97),IF($AJ$27="",0,$AJ$27*'Goals Transposed'!$Z97),IF($AJ$28="",0,$AJ$28*'Goals Transposed'!$AA97),IF($AJ$29="",0,$AJ$29*'Goals Transposed'!$AB97)),0),"")))</f>
        <v/>
      </c>
      <c r="L475" s="244" t="str">
        <f>IF($D$5="Program Budget",ROUND('Goals Transposed'!$AC97*$AJ$9,0),IF(AND($D$5="Staff Salary",$D$7="Total"),ROUND(SUM('Goals Transposed'!$AC97:$AN97)*$AJ$30,0),IF(AND($D$5="Staff Salary",$D$7="Individual"),ROUND(SUM(IF($AJ$18="",0,$AJ$18*'Goals Transposed'!$AC97),IF($AJ$19="",0,$AJ$19*'Goals Transposed'!$AD97),IF($AJ$20="",0,$AJ$20*'Goals Transposed'!$AE97),IF($AJ$21="",0,$AJ$21*'Goals Transposed'!$AF97),IF($AJ$22="",0,$AJ$22*'Goals Transposed'!$AG97),IF($AJ$23="",0,$AJ$23*'Goals Transposed'!$AH97),IF($AJ$24="",0,$AJ$24*'Goals Transposed'!$AI97),IF($AJ$25="",0,$AJ$25*'Goals Transposed'!$AJ97),IF($AJ$26="",0,$AJ$26*'Goals Transposed'!$AK97),IF($AJ$27="",0,$AJ$27*'Goals Transposed'!$AL97),IF($AJ$28="",0,$AJ$28*'Goals Transposed'!$AM97),IF($AJ$29="",0,$AJ$29*'Goals Transposed'!$AN97)),0),"")))</f>
        <v/>
      </c>
      <c r="M475" s="549" t="str">
        <f>IF($D$5="Program Budget",ROUND('Goals Transposed'!$AO97*$AJ$9,0),IF(AND($D$5="Staff Salary",$D$7="Total"),ROUND(SUM('Goals Transposed'!$AO97:$AZ97)*$AJ$30,0),IF(AND($D$5="Staff Salary",$D$7="Individual"),ROUND(SUM(IF($AJ$18="",0,$AJ$18*'Goals Transposed'!$AO97),IF($AJ$19="",0,$AJ$19*'Goals Transposed'!$AP97),IF($AJ$20="",0,$AJ$20*'Goals Transposed'!$AQ97),IF($AJ$21="",0,$AJ$21*'Goals Transposed'!$AR97),IF($AJ$22="",0,$AJ$22*'Goals Transposed'!$AS97),IF($AJ$23="",0,$AJ$23*'Goals Transposed'!$AT97),IF($AJ$24="",0,$AJ$24*'Goals Transposed'!$AU97),IF($AJ$25="",0,$AJ$25*'Goals Transposed'!$AV97),IF($AJ$26="",0,$AJ$26*'Goals Transposed'!$AW97),IF($AJ$27="",0,$AJ$27*'Goals Transposed'!$AX97),IF($AJ$28="",0,$AJ$28*'Goals Transposed'!$AY97),IF($AJ$29="",0,$AJ$29*'Goals Transposed'!$AZ97)),0),"")))</f>
        <v/>
      </c>
      <c r="N475" s="551"/>
      <c r="CI475"/>
      <c r="CJ475"/>
      <c r="CK475"/>
      <c r="CL475"/>
      <c r="CM475"/>
    </row>
    <row r="476" spans="1:91" s="2" customFormat="1" ht="29.5" hidden="1" customHeight="1" outlineLevel="1" x14ac:dyDescent="0.35">
      <c r="A476" s="68"/>
      <c r="B476" s="246" t="s">
        <v>205</v>
      </c>
      <c r="C476" s="546" t="str">
        <f>IF(ISBLANK(Goals!CT6),"",Goals!CT6)</f>
        <v/>
      </c>
      <c r="D476" s="547"/>
      <c r="E476" s="547"/>
      <c r="F476" s="547"/>
      <c r="G476" s="547"/>
      <c r="H476" s="548"/>
      <c r="I476" s="549" t="str">
        <f>IF($D$5="Program Budget",ROUND('Goals Transposed'!$E98*$AJ$9,0),IF(AND($D$5="Staff Salary",$D$7="Total"),ROUND(SUM('Goals Transposed'!$E98:$P98)*$AJ$30,0),IF(AND($D$5="Staff Salary",$D$7="Individual"),ROUND(SUM(IF($AJ$18="",0,$AJ$18*'Goals Transposed'!$E98),IF($AJ$19="",0,$AJ$19*'Goals Transposed'!$F98),IF($AJ$20="",0,$AJ$20*'Goals Transposed'!$G98),IF($AJ$21="",0,$AJ$21*'Goals Transposed'!$H98),IF($AJ$22="",0,$AJ$22*'Goals Transposed'!$I98),IF($AJ$23="",0,$AJ$23*'Goals Transposed'!$J98),IF($AJ$24="",0,$AJ$24*'Goals Transposed'!$K98),IF($AJ$25="",0,$AJ$25*'Goals Transposed'!$L98),IF($AJ$26="",0,$AJ$26*'Goals Transposed'!$M98),IF($AJ$27="",0,$AJ$27*'Goals Transposed'!$N98),IF($AJ$28="",0,$AJ$28*'Goals Transposed'!$O98),IF($AJ$29="",0,$AJ$29*'Goals Transposed'!$P98)),0),"")))</f>
        <v/>
      </c>
      <c r="J476" s="550"/>
      <c r="K476" s="244" t="str">
        <f>IF($D$5="Program Budget",ROUND('Goals Transposed'!$Q98*$AJ$9,0),IF(AND($D$5="Staff Salary",$D$7="Total"),ROUND(SUM('Goals Transposed'!$Q98:$AB98)*$AJ$30,0),IF(AND($D$5="Staff Salary",$D$7="Individual"),ROUND(SUM(IF($AJ$18="",0,$AJ$18*'Goals Transposed'!$Q98),IF($AJ$19="",0,$AJ$19*'Goals Transposed'!$R98),IF($AJ$20="",0,$AJ$20*'Goals Transposed'!$S98),IF($AJ$21="",0,$AJ$21*'Goals Transposed'!$T98),IF($AJ$22="",0,$AJ$22*'Goals Transposed'!$U98),IF($AJ$23="",0,$AJ$23*'Goals Transposed'!$V98),IF($AJ$24="",0,$AJ$24*'Goals Transposed'!$W98),IF($AJ$25="",0,$AJ$25*'Goals Transposed'!$X98),IF($AJ$26="",0,$AJ$26*'Goals Transposed'!$Y98),IF($AJ$27="",0,$AJ$27*'Goals Transposed'!$Z98),IF($AJ$28="",0,$AJ$28*'Goals Transposed'!$AA98),IF($AJ$29="",0,$AJ$29*'Goals Transposed'!$AB98)),0),"")))</f>
        <v/>
      </c>
      <c r="L476" s="244" t="str">
        <f>IF($D$5="Program Budget",ROUND('Goals Transposed'!$AC98*$AJ$9,0),IF(AND($D$5="Staff Salary",$D$7="Total"),ROUND(SUM('Goals Transposed'!$AC98:$AN98)*$AJ$30,0),IF(AND($D$5="Staff Salary",$D$7="Individual"),ROUND(SUM(IF($AJ$18="",0,$AJ$18*'Goals Transposed'!$AC98),IF($AJ$19="",0,$AJ$19*'Goals Transposed'!$AD98),IF($AJ$20="",0,$AJ$20*'Goals Transposed'!$AE98),IF($AJ$21="",0,$AJ$21*'Goals Transposed'!$AF98),IF($AJ$22="",0,$AJ$22*'Goals Transposed'!$AG98),IF($AJ$23="",0,$AJ$23*'Goals Transposed'!$AH98),IF($AJ$24="",0,$AJ$24*'Goals Transposed'!$AI98),IF($AJ$25="",0,$AJ$25*'Goals Transposed'!$AJ98),IF($AJ$26="",0,$AJ$26*'Goals Transposed'!$AK98),IF($AJ$27="",0,$AJ$27*'Goals Transposed'!$AL98),IF($AJ$28="",0,$AJ$28*'Goals Transposed'!$AM98),IF($AJ$29="",0,$AJ$29*'Goals Transposed'!$AN98)),0),"")))</f>
        <v/>
      </c>
      <c r="M476" s="549" t="str">
        <f>IF($D$5="Program Budget",ROUND('Goals Transposed'!$AO98*$AJ$9,0),IF(AND($D$5="Staff Salary",$D$7="Total"),ROUND(SUM('Goals Transposed'!$AO98:$AZ98)*$AJ$30,0),IF(AND($D$5="Staff Salary",$D$7="Individual"),ROUND(SUM(IF($AJ$18="",0,$AJ$18*'Goals Transposed'!$AO98),IF($AJ$19="",0,$AJ$19*'Goals Transposed'!$AP98),IF($AJ$20="",0,$AJ$20*'Goals Transposed'!$AQ98),IF($AJ$21="",0,$AJ$21*'Goals Transposed'!$AR98),IF($AJ$22="",0,$AJ$22*'Goals Transposed'!$AS98),IF($AJ$23="",0,$AJ$23*'Goals Transposed'!$AT98),IF($AJ$24="",0,$AJ$24*'Goals Transposed'!$AU98),IF($AJ$25="",0,$AJ$25*'Goals Transposed'!$AV98),IF($AJ$26="",0,$AJ$26*'Goals Transposed'!$AW98),IF($AJ$27="",0,$AJ$27*'Goals Transposed'!$AX98),IF($AJ$28="",0,$AJ$28*'Goals Transposed'!$AY98),IF($AJ$29="",0,$AJ$29*'Goals Transposed'!$AZ98)),0),"")))</f>
        <v/>
      </c>
      <c r="N476" s="551"/>
      <c r="CI476"/>
      <c r="CJ476"/>
      <c r="CK476"/>
      <c r="CL476"/>
      <c r="CM476"/>
    </row>
    <row r="477" spans="1:91" s="2" customFormat="1" hidden="1" outlineLevel="1" x14ac:dyDescent="0.35">
      <c r="A477" s="68"/>
      <c r="CI477"/>
      <c r="CJ477"/>
      <c r="CK477"/>
      <c r="CL477"/>
      <c r="CM477"/>
    </row>
    <row r="478" spans="1:91" s="2" customFormat="1" ht="29.5" hidden="1" customHeight="1" outlineLevel="1" x14ac:dyDescent="0.35">
      <c r="A478" s="68"/>
      <c r="B478" s="233" t="s">
        <v>214</v>
      </c>
      <c r="C478" s="552" t="str">
        <f>Goals!CV3</f>
        <v>Select Strategic Area</v>
      </c>
      <c r="D478" s="553"/>
      <c r="E478" s="553"/>
      <c r="F478" s="553"/>
      <c r="G478" s="553"/>
      <c r="H478" s="553"/>
      <c r="I478" s="234"/>
      <c r="J478" s="234"/>
      <c r="K478" s="234"/>
      <c r="L478" s="234"/>
      <c r="M478" s="234"/>
      <c r="N478" s="235"/>
      <c r="CI478"/>
      <c r="CJ478"/>
      <c r="CK478"/>
      <c r="CL478"/>
      <c r="CM478"/>
    </row>
    <row r="479" spans="1:91" s="2" customFormat="1" ht="29.5" hidden="1" customHeight="1" outlineLevel="1" x14ac:dyDescent="0.35">
      <c r="A479" s="68"/>
      <c r="B479" s="236"/>
      <c r="C479" s="237"/>
      <c r="D479" s="238"/>
      <c r="E479" s="238"/>
      <c r="F479" s="238"/>
      <c r="G479" s="238"/>
      <c r="H479" s="239"/>
      <c r="I479" s="554" t="s">
        <v>2</v>
      </c>
      <c r="J479" s="554"/>
      <c r="K479" s="240" t="s">
        <v>3</v>
      </c>
      <c r="L479" s="240" t="s">
        <v>4</v>
      </c>
      <c r="M479" s="554" t="s">
        <v>5</v>
      </c>
      <c r="N479" s="555"/>
      <c r="CI479"/>
      <c r="CJ479"/>
      <c r="CK479"/>
      <c r="CL479"/>
      <c r="CM479"/>
    </row>
    <row r="480" spans="1:91" s="2" customFormat="1" ht="29.5" hidden="1" customHeight="1" outlineLevel="1" x14ac:dyDescent="0.35">
      <c r="A480" s="68"/>
      <c r="B480" s="241" t="s">
        <v>199</v>
      </c>
      <c r="C480" s="556" t="str">
        <f>IF(ISBLANK(Goals!CV4),"",Goals!CV4)</f>
        <v/>
      </c>
      <c r="D480" s="557"/>
      <c r="E480" s="557"/>
      <c r="F480" s="557"/>
      <c r="G480" s="557"/>
      <c r="H480" s="557"/>
      <c r="I480" s="558"/>
      <c r="J480" s="558"/>
      <c r="K480" s="242"/>
      <c r="L480" s="242"/>
      <c r="M480" s="558"/>
      <c r="N480" s="559"/>
      <c r="CI480"/>
      <c r="CJ480"/>
      <c r="CK480"/>
      <c r="CL480"/>
      <c r="CM480"/>
    </row>
    <row r="481" spans="1:91" s="2" customFormat="1" ht="29.5" hidden="1" customHeight="1" outlineLevel="1" x14ac:dyDescent="0.35">
      <c r="A481" s="68"/>
      <c r="B481" s="243" t="s">
        <v>200</v>
      </c>
      <c r="C481" s="546" t="str">
        <f>IF(ISBLANK(Goals!CU6),"",Goals!CU6)</f>
        <v/>
      </c>
      <c r="D481" s="547"/>
      <c r="E481" s="547"/>
      <c r="F481" s="547"/>
      <c r="G481" s="547"/>
      <c r="H481" s="548"/>
      <c r="I481" s="549" t="str">
        <f>IF($D$5="Program Budget",ROUND('Goals Transposed'!$E99*$AJ$9,0),IF(AND($D$5="Staff Salary",$D$7="Total"),ROUND(SUM('Goals Transposed'!$E99:$P99)*$AJ$30,0),IF(AND($D$5="Staff Salary",$D$7="Individual"),ROUND(SUM(IF($AJ$18="",0,$AJ$18*'Goals Transposed'!$E99),IF($AJ$19="",0,$AJ$19*'Goals Transposed'!$F99),IF($AJ$20="",0,$AJ$20*'Goals Transposed'!$G99),IF($AJ$21="",0,$AJ$21*'Goals Transposed'!$H99),IF($AJ$22="",0,$AJ$22*'Goals Transposed'!$I99),IF($AJ$23="",0,$AJ$23*'Goals Transposed'!$J99),IF($AJ$24="",0,$AJ$24*'Goals Transposed'!$K99),IF($AJ$25="",0,$AJ$25*'Goals Transposed'!$L99),IF($AJ$26="",0,$AJ$26*'Goals Transposed'!$M99),IF($AJ$27="",0,$AJ$27*'Goals Transposed'!$N99),IF($AJ$28="",0,$AJ$28*'Goals Transposed'!$O99),IF($AJ$29="",0,$AJ$29*'Goals Transposed'!$P99)),0),"")))</f>
        <v/>
      </c>
      <c r="J481" s="550"/>
      <c r="K481" s="244" t="str">
        <f>IF($D$5="Program Budget",ROUND('Goals Transposed'!$Q99*$AJ$9,0),IF(AND($D$5="Staff Salary",$D$7="Total"),ROUND(SUM('Goals Transposed'!$Q99:$AB99)*$AJ$30,0),IF(AND($D$5="Staff Salary",$D$7="Individual"),ROUND(SUM(IF($AJ$18="",0,$AJ$18*'Goals Transposed'!$Q99),IF($AJ$19="",0,$AJ$19*'Goals Transposed'!$R99),IF($AJ$20="",0,$AJ$20*'Goals Transposed'!$S99),IF($AJ$21="",0,$AJ$21*'Goals Transposed'!$T99),IF($AJ$22="",0,$AJ$22*'Goals Transposed'!$U99),IF($AJ$23="",0,$AJ$23*'Goals Transposed'!$V99),IF($AJ$24="",0,$AJ$24*'Goals Transposed'!$W99),IF($AJ$25="",0,$AJ$25*'Goals Transposed'!$X99),IF($AJ$26="",0,$AJ$26*'Goals Transposed'!$Y99),IF($AJ$27="",0,$AJ$27*'Goals Transposed'!$Z99),IF($AJ$28="",0,$AJ$28*'Goals Transposed'!$AA99),IF($AJ$29="",0,$AJ$29*'Goals Transposed'!$AB99)),0),"")))</f>
        <v/>
      </c>
      <c r="L481" s="244" t="str">
        <f>IF($D$5="Program Budget",ROUND('Goals Transposed'!$AC99*$AJ$9,0),IF(AND($D$5="Staff Salary",$D$7="Total"),ROUND(SUM('Goals Transposed'!$AC99:$AN99)*$AJ$30,0),IF(AND($D$5="Staff Salary",$D$7="Individual"),ROUND(SUM(IF($AJ$18="",0,$AJ$18*'Goals Transposed'!$AC99),IF($AJ$19="",0,$AJ$19*'Goals Transposed'!$AD99),IF($AJ$20="",0,$AJ$20*'Goals Transposed'!$AE99),IF($AJ$21="",0,$AJ$21*'Goals Transposed'!$AF99),IF($AJ$22="",0,$AJ$22*'Goals Transposed'!$AG99),IF($AJ$23="",0,$AJ$23*'Goals Transposed'!$AH99),IF($AJ$24="",0,$AJ$24*'Goals Transposed'!$AI99),IF($AJ$25="",0,$AJ$25*'Goals Transposed'!$AJ99),IF($AJ$26="",0,$AJ$26*'Goals Transposed'!$AK99),IF($AJ$27="",0,$AJ$27*'Goals Transposed'!$AL99),IF($AJ$28="",0,$AJ$28*'Goals Transposed'!$AM99),IF($AJ$29="",0,$AJ$29*'Goals Transposed'!$AN99)),0),"")))</f>
        <v/>
      </c>
      <c r="M481" s="549" t="str">
        <f>IF($D$5="Program Budget",ROUND('Goals Transposed'!$AO99*$AJ$9,0),IF(AND($D$5="Staff Salary",$D$7="Total"),ROUND(SUM('Goals Transposed'!$AO99:$AZ99)*$AJ$30,0),IF(AND($D$5="Staff Salary",$D$7="Individual"),ROUND(SUM(IF($AJ$18="",0,$AJ$18*'Goals Transposed'!$AO99),IF($AJ$19="",0,$AJ$19*'Goals Transposed'!$AP99),IF($AJ$20="",0,$AJ$20*'Goals Transposed'!$AQ99),IF($AJ$21="",0,$AJ$21*'Goals Transposed'!$AR99),IF($AJ$22="",0,$AJ$22*'Goals Transposed'!$AS99),IF($AJ$23="",0,$AJ$23*'Goals Transposed'!$AT99),IF($AJ$24="",0,$AJ$24*'Goals Transposed'!$AU99),IF($AJ$25="",0,$AJ$25*'Goals Transposed'!$AV99),IF($AJ$26="",0,$AJ$26*'Goals Transposed'!$AW99),IF($AJ$27="",0,$AJ$27*'Goals Transposed'!$AX99),IF($AJ$28="",0,$AJ$28*'Goals Transposed'!$AY99),IF($AJ$29="",0,$AJ$29*'Goals Transposed'!$AZ99)),0),"")))</f>
        <v/>
      </c>
      <c r="N481" s="551"/>
      <c r="CI481"/>
      <c r="CJ481"/>
      <c r="CK481"/>
      <c r="CL481"/>
      <c r="CM481"/>
    </row>
    <row r="482" spans="1:91" s="2" customFormat="1" ht="29.5" hidden="1" customHeight="1" outlineLevel="1" x14ac:dyDescent="0.35">
      <c r="A482" s="68"/>
      <c r="B482" s="243" t="s">
        <v>201</v>
      </c>
      <c r="C482" s="546" t="str">
        <f>IF(ISBLANK(Goals!CV6),"",Goals!CV6)</f>
        <v/>
      </c>
      <c r="D482" s="547"/>
      <c r="E482" s="547"/>
      <c r="F482" s="547"/>
      <c r="G482" s="547"/>
      <c r="H482" s="548"/>
      <c r="I482" s="549" t="str">
        <f>IF($D$5="Program Budget",ROUND('Goals Transposed'!$E100*$AJ$9,0),IF(AND($D$5="Staff Salary",$D$7="Total"),ROUND(SUM('Goals Transposed'!$E100:$P100)*$AJ$30,0),IF(AND($D$5="Staff Salary",$D$7="Individual"),ROUND(SUM(IF($AJ$18="",0,$AJ$18*'Goals Transposed'!$E100),IF($AJ$19="",0,$AJ$19*'Goals Transposed'!$F100),IF($AJ$20="",0,$AJ$20*'Goals Transposed'!$G100),IF($AJ$21="",0,$AJ$21*'Goals Transposed'!$H100),IF($AJ$22="",0,$AJ$22*'Goals Transposed'!$I100),IF($AJ$23="",0,$AJ$23*'Goals Transposed'!$J100),IF($AJ$24="",0,$AJ$24*'Goals Transposed'!$K100),IF($AJ$25="",0,$AJ$25*'Goals Transposed'!$L100),IF($AJ$26="",0,$AJ$26*'Goals Transposed'!$M100),IF($AJ$27="",0,$AJ$27*'Goals Transposed'!$N100),IF($AJ$28="",0,$AJ$28*'Goals Transposed'!$O100),IF($AJ$29="",0,$AJ$29*'Goals Transposed'!$P100)),0),"")))</f>
        <v/>
      </c>
      <c r="J482" s="550"/>
      <c r="K482" s="244" t="str">
        <f>IF($D$5="Program Budget",ROUND('Goals Transposed'!$Q100*$AJ$9,0),IF(AND($D$5="Staff Salary",$D$7="Total"),ROUND(SUM('Goals Transposed'!$Q100:$AB100)*$AJ$30,0),IF(AND($D$5="Staff Salary",$D$7="Individual"),ROUND(SUM(IF($AJ$18="",0,$AJ$18*'Goals Transposed'!$Q100),IF($AJ$19="",0,$AJ$19*'Goals Transposed'!$R100),IF($AJ$20="",0,$AJ$20*'Goals Transposed'!$S100),IF($AJ$21="",0,$AJ$21*'Goals Transposed'!$T100),IF($AJ$22="",0,$AJ$22*'Goals Transposed'!$U100),IF($AJ$23="",0,$AJ$23*'Goals Transposed'!$V100),IF($AJ$24="",0,$AJ$24*'Goals Transposed'!$W100),IF($AJ$25="",0,$AJ$25*'Goals Transposed'!$X100),IF($AJ$26="",0,$AJ$26*'Goals Transposed'!$Y100),IF($AJ$27="",0,$AJ$27*'Goals Transposed'!$Z100),IF($AJ$28="",0,$AJ$28*'Goals Transposed'!$AA100),IF($AJ$29="",0,$AJ$29*'Goals Transposed'!$AB100)),0),"")))</f>
        <v/>
      </c>
      <c r="L482" s="244" t="str">
        <f>IF($D$5="Program Budget",ROUND('Goals Transposed'!$AC100*$AJ$9,0),IF(AND($D$5="Staff Salary",$D$7="Total"),ROUND(SUM('Goals Transposed'!$AC100:$AN100)*$AJ$30,0),IF(AND($D$5="Staff Salary",$D$7="Individual"),ROUND(SUM(IF($AJ$18="",0,$AJ$18*'Goals Transposed'!$AC100),IF($AJ$19="",0,$AJ$19*'Goals Transposed'!$AD100),IF($AJ$20="",0,$AJ$20*'Goals Transposed'!$AE100),IF($AJ$21="",0,$AJ$21*'Goals Transposed'!$AF100),IF($AJ$22="",0,$AJ$22*'Goals Transposed'!$AG100),IF($AJ$23="",0,$AJ$23*'Goals Transposed'!$AH100),IF($AJ$24="",0,$AJ$24*'Goals Transposed'!$AI100),IF($AJ$25="",0,$AJ$25*'Goals Transposed'!$AJ100),IF($AJ$26="",0,$AJ$26*'Goals Transposed'!$AK100),IF($AJ$27="",0,$AJ$27*'Goals Transposed'!$AL100),IF($AJ$28="",0,$AJ$28*'Goals Transposed'!$AM100),IF($AJ$29="",0,$AJ$29*'Goals Transposed'!$AN100)),0),"")))</f>
        <v/>
      </c>
      <c r="M482" s="549" t="str">
        <f>IF($D$5="Program Budget",ROUND('Goals Transposed'!$AO100*$AJ$9,0),IF(AND($D$5="Staff Salary",$D$7="Total"),ROUND(SUM('Goals Transposed'!$AO100:$AZ100)*$AJ$30,0),IF(AND($D$5="Staff Salary",$D$7="Individual"),ROUND(SUM(IF($AJ$18="",0,$AJ$18*'Goals Transposed'!$AO100),IF($AJ$19="",0,$AJ$19*'Goals Transposed'!$AP100),IF($AJ$20="",0,$AJ$20*'Goals Transposed'!$AQ100),IF($AJ$21="",0,$AJ$21*'Goals Transposed'!$AR100),IF($AJ$22="",0,$AJ$22*'Goals Transposed'!$AS100),IF($AJ$23="",0,$AJ$23*'Goals Transposed'!$AT100),IF($AJ$24="",0,$AJ$24*'Goals Transposed'!$AU100),IF($AJ$25="",0,$AJ$25*'Goals Transposed'!$AV100),IF($AJ$26="",0,$AJ$26*'Goals Transposed'!$AW100),IF($AJ$27="",0,$AJ$27*'Goals Transposed'!$AX100),IF($AJ$28="",0,$AJ$28*'Goals Transposed'!$AY100),IF($AJ$29="",0,$AJ$29*'Goals Transposed'!$AZ100)),0),"")))</f>
        <v/>
      </c>
      <c r="N482" s="551"/>
      <c r="CI482"/>
      <c r="CJ482"/>
      <c r="CK482"/>
      <c r="CL482"/>
      <c r="CM482"/>
    </row>
    <row r="483" spans="1:91" s="2" customFormat="1" ht="29.5" hidden="1" customHeight="1" outlineLevel="1" x14ac:dyDescent="0.35">
      <c r="A483" s="68"/>
      <c r="B483" s="243" t="s">
        <v>202</v>
      </c>
      <c r="C483" s="546" t="str">
        <f>IF(ISBLANK(Goals!CW6),"",Goals!CW6)</f>
        <v/>
      </c>
      <c r="D483" s="547"/>
      <c r="E483" s="547"/>
      <c r="F483" s="547"/>
      <c r="G483" s="547"/>
      <c r="H483" s="548"/>
      <c r="I483" s="549" t="str">
        <f>IF($D$5="Program Budget",ROUND('Goals Transposed'!$E101*$AJ$9,0),IF(AND($D$5="Staff Salary",$D$7="Total"),ROUND(SUM('Goals Transposed'!$E101:$P101)*$AJ$30,0),IF(AND($D$5="Staff Salary",$D$7="Individual"),ROUND(SUM(IF($AJ$18="",0,$AJ$18*'Goals Transposed'!$E101),IF($AJ$19="",0,$AJ$19*'Goals Transposed'!$F101),IF($AJ$20="",0,$AJ$20*'Goals Transposed'!$G101),IF($AJ$21="",0,$AJ$21*'Goals Transposed'!$H101),IF($AJ$22="",0,$AJ$22*'Goals Transposed'!$I101),IF($AJ$23="",0,$AJ$23*'Goals Transposed'!$J101),IF($AJ$24="",0,$AJ$24*'Goals Transposed'!$K101),IF($AJ$25="",0,$AJ$25*'Goals Transposed'!$L101),IF($AJ$26="",0,$AJ$26*'Goals Transposed'!$M101),IF($AJ$27="",0,$AJ$27*'Goals Transposed'!$N101),IF($AJ$28="",0,$AJ$28*'Goals Transposed'!$O101),IF($AJ$29="",0,$AJ$29*'Goals Transposed'!$P101)),0),"")))</f>
        <v/>
      </c>
      <c r="J483" s="550"/>
      <c r="K483" s="244" t="str">
        <f>IF($D$5="Program Budget",ROUND('Goals Transposed'!$Q101*$AJ$9,0),IF(AND($D$5="Staff Salary",$D$7="Total"),ROUND(SUM('Goals Transposed'!$Q101:$AB101)*$AJ$30,0),IF(AND($D$5="Staff Salary",$D$7="Individual"),ROUND(SUM(IF($AJ$18="",0,$AJ$18*'Goals Transposed'!$Q101),IF($AJ$19="",0,$AJ$19*'Goals Transposed'!$R101),IF($AJ$20="",0,$AJ$20*'Goals Transposed'!$S101),IF($AJ$21="",0,$AJ$21*'Goals Transposed'!$T101),IF($AJ$22="",0,$AJ$22*'Goals Transposed'!$U101),IF($AJ$23="",0,$AJ$23*'Goals Transposed'!$V101),IF($AJ$24="",0,$AJ$24*'Goals Transposed'!$W101),IF($AJ$25="",0,$AJ$25*'Goals Transposed'!$X101),IF($AJ$26="",0,$AJ$26*'Goals Transposed'!$Y101),IF($AJ$27="",0,$AJ$27*'Goals Transposed'!$Z101),IF($AJ$28="",0,$AJ$28*'Goals Transposed'!$AA101),IF($AJ$29="",0,$AJ$29*'Goals Transposed'!$AB101)),0),"")))</f>
        <v/>
      </c>
      <c r="L483" s="244" t="str">
        <f>IF($D$5="Program Budget",ROUND('Goals Transposed'!$AC101*$AJ$9,0),IF(AND($D$5="Staff Salary",$D$7="Total"),ROUND(SUM('Goals Transposed'!$AC101:$AN101)*$AJ$30,0),IF(AND($D$5="Staff Salary",$D$7="Individual"),ROUND(SUM(IF($AJ$18="",0,$AJ$18*'Goals Transposed'!$AC101),IF($AJ$19="",0,$AJ$19*'Goals Transposed'!$AD101),IF($AJ$20="",0,$AJ$20*'Goals Transposed'!$AE101),IF($AJ$21="",0,$AJ$21*'Goals Transposed'!$AF101),IF($AJ$22="",0,$AJ$22*'Goals Transposed'!$AG101),IF($AJ$23="",0,$AJ$23*'Goals Transposed'!$AH101),IF($AJ$24="",0,$AJ$24*'Goals Transposed'!$AI101),IF($AJ$25="",0,$AJ$25*'Goals Transposed'!$AJ101),IF($AJ$26="",0,$AJ$26*'Goals Transposed'!$AK101),IF($AJ$27="",0,$AJ$27*'Goals Transposed'!$AL101),IF($AJ$28="",0,$AJ$28*'Goals Transposed'!$AM101),IF($AJ$29="",0,$AJ$29*'Goals Transposed'!$AN101)),0),"")))</f>
        <v/>
      </c>
      <c r="M483" s="549" t="str">
        <f>IF($D$5="Program Budget",ROUND('Goals Transposed'!$AO101*$AJ$9,0),IF(AND($D$5="Staff Salary",$D$7="Total"),ROUND(SUM('Goals Transposed'!$AO101:$AZ101)*$AJ$30,0),IF(AND($D$5="Staff Salary",$D$7="Individual"),ROUND(SUM(IF($AJ$18="",0,$AJ$18*'Goals Transposed'!$AO101),IF($AJ$19="",0,$AJ$19*'Goals Transposed'!$AP101),IF($AJ$20="",0,$AJ$20*'Goals Transposed'!$AQ101),IF($AJ$21="",0,$AJ$21*'Goals Transposed'!$AR101),IF($AJ$22="",0,$AJ$22*'Goals Transposed'!$AS101),IF($AJ$23="",0,$AJ$23*'Goals Transposed'!$AT101),IF($AJ$24="",0,$AJ$24*'Goals Transposed'!$AU101),IF($AJ$25="",0,$AJ$25*'Goals Transposed'!$AV101),IF($AJ$26="",0,$AJ$26*'Goals Transposed'!$AW101),IF($AJ$27="",0,$AJ$27*'Goals Transposed'!$AX101),IF($AJ$28="",0,$AJ$28*'Goals Transposed'!$AY101),IF($AJ$29="",0,$AJ$29*'Goals Transposed'!$AZ101)),0),"")))</f>
        <v/>
      </c>
      <c r="N483" s="551"/>
      <c r="CI483"/>
      <c r="CJ483"/>
      <c r="CK483"/>
      <c r="CL483"/>
      <c r="CM483"/>
    </row>
    <row r="484" spans="1:91" s="2" customFormat="1" ht="29.5" hidden="1" customHeight="1" outlineLevel="1" x14ac:dyDescent="0.35">
      <c r="A484" s="68"/>
      <c r="B484" s="243" t="s">
        <v>203</v>
      </c>
      <c r="C484" s="546" t="str">
        <f>IF(ISBLANK(Goals!CX6),"",Goals!CX6)</f>
        <v/>
      </c>
      <c r="D484" s="547"/>
      <c r="E484" s="547"/>
      <c r="F484" s="547"/>
      <c r="G484" s="547"/>
      <c r="H484" s="548"/>
      <c r="I484" s="549" t="str">
        <f>IF($D$5="Program Budget",ROUND('Goals Transposed'!$E102*$AJ$9,0),IF(AND($D$5="Staff Salary",$D$7="Total"),ROUND(SUM('Goals Transposed'!$E102:$P102)*$AJ$30,0),IF(AND($D$5="Staff Salary",$D$7="Individual"),ROUND(SUM(IF($AJ$18="",0,$AJ$18*'Goals Transposed'!$E102),IF($AJ$19="",0,$AJ$19*'Goals Transposed'!$F102),IF($AJ$20="",0,$AJ$20*'Goals Transposed'!$G102),IF($AJ$21="",0,$AJ$21*'Goals Transposed'!$H102),IF($AJ$22="",0,$AJ$22*'Goals Transposed'!$I102),IF($AJ$23="",0,$AJ$23*'Goals Transposed'!$J102),IF($AJ$24="",0,$AJ$24*'Goals Transposed'!$K102),IF($AJ$25="",0,$AJ$25*'Goals Transposed'!$L102),IF($AJ$26="",0,$AJ$26*'Goals Transposed'!$M102),IF($AJ$27="",0,$AJ$27*'Goals Transposed'!$N102),IF($AJ$28="",0,$AJ$28*'Goals Transposed'!$O102),IF($AJ$29="",0,$AJ$29*'Goals Transposed'!$P102)),0),"")))</f>
        <v/>
      </c>
      <c r="J484" s="550"/>
      <c r="K484" s="244" t="str">
        <f>IF($D$5="Program Budget",ROUND('Goals Transposed'!$Q102*$AJ$9,0),IF(AND($D$5="Staff Salary",$D$7="Total"),ROUND(SUM('Goals Transposed'!$Q102:$AB102)*$AJ$30,0),IF(AND($D$5="Staff Salary",$D$7="Individual"),ROUND(SUM(IF($AJ$18="",0,$AJ$18*'Goals Transposed'!$Q102),IF($AJ$19="",0,$AJ$19*'Goals Transposed'!$R102),IF($AJ$20="",0,$AJ$20*'Goals Transposed'!$S102),IF($AJ$21="",0,$AJ$21*'Goals Transposed'!$T102),IF($AJ$22="",0,$AJ$22*'Goals Transposed'!$U102),IF($AJ$23="",0,$AJ$23*'Goals Transposed'!$V102),IF($AJ$24="",0,$AJ$24*'Goals Transposed'!$W102),IF($AJ$25="",0,$AJ$25*'Goals Transposed'!$X102),IF($AJ$26="",0,$AJ$26*'Goals Transposed'!$Y102),IF($AJ$27="",0,$AJ$27*'Goals Transposed'!$Z102),IF($AJ$28="",0,$AJ$28*'Goals Transposed'!$AA102),IF($AJ$29="",0,$AJ$29*'Goals Transposed'!$AB102)),0),"")))</f>
        <v/>
      </c>
      <c r="L484" s="244" t="str">
        <f>IF($D$5="Program Budget",ROUND('Goals Transposed'!$AC102*$AJ$9,0),IF(AND($D$5="Staff Salary",$D$7="Total"),ROUND(SUM('Goals Transposed'!$AC102:$AN102)*$AJ$30,0),IF(AND($D$5="Staff Salary",$D$7="Individual"),ROUND(SUM(IF($AJ$18="",0,$AJ$18*'Goals Transposed'!$AC102),IF($AJ$19="",0,$AJ$19*'Goals Transposed'!$AD102),IF($AJ$20="",0,$AJ$20*'Goals Transposed'!$AE102),IF($AJ$21="",0,$AJ$21*'Goals Transposed'!$AF102),IF($AJ$22="",0,$AJ$22*'Goals Transposed'!$AG102),IF($AJ$23="",0,$AJ$23*'Goals Transposed'!$AH102),IF($AJ$24="",0,$AJ$24*'Goals Transposed'!$AI102),IF($AJ$25="",0,$AJ$25*'Goals Transposed'!$AJ102),IF($AJ$26="",0,$AJ$26*'Goals Transposed'!$AK102),IF($AJ$27="",0,$AJ$27*'Goals Transposed'!$AL102),IF($AJ$28="",0,$AJ$28*'Goals Transposed'!$AM102),IF($AJ$29="",0,$AJ$29*'Goals Transposed'!$AN102)),0),"")))</f>
        <v/>
      </c>
      <c r="M484" s="549" t="str">
        <f>IF($D$5="Program Budget",ROUND('Goals Transposed'!$AO102*$AJ$9,0),IF(AND($D$5="Staff Salary",$D$7="Total"),ROUND(SUM('Goals Transposed'!$AO102:$AZ102)*$AJ$30,0),IF(AND($D$5="Staff Salary",$D$7="Individual"),ROUND(SUM(IF($AJ$18="",0,$AJ$18*'Goals Transposed'!$AO102),IF($AJ$19="",0,$AJ$19*'Goals Transposed'!$AP102),IF($AJ$20="",0,$AJ$20*'Goals Transposed'!$AQ102),IF($AJ$21="",0,$AJ$21*'Goals Transposed'!$AR102),IF($AJ$22="",0,$AJ$22*'Goals Transposed'!$AS102),IF($AJ$23="",0,$AJ$23*'Goals Transposed'!$AT102),IF($AJ$24="",0,$AJ$24*'Goals Transposed'!$AU102),IF($AJ$25="",0,$AJ$25*'Goals Transposed'!$AV102),IF($AJ$26="",0,$AJ$26*'Goals Transposed'!$AW102),IF($AJ$27="",0,$AJ$27*'Goals Transposed'!$AX102),IF($AJ$28="",0,$AJ$28*'Goals Transposed'!$AY102),IF($AJ$29="",0,$AJ$29*'Goals Transposed'!$AZ102)),0),"")))</f>
        <v/>
      </c>
      <c r="N484" s="551"/>
      <c r="CI484"/>
      <c r="CJ484"/>
      <c r="CK484"/>
      <c r="CL484"/>
      <c r="CM484"/>
    </row>
    <row r="485" spans="1:91" s="2" customFormat="1" ht="29.5" hidden="1" customHeight="1" outlineLevel="1" x14ac:dyDescent="0.35">
      <c r="A485" s="68"/>
      <c r="B485" s="243" t="s">
        <v>204</v>
      </c>
      <c r="C485" s="546" t="str">
        <f>IF(ISBLANK(Goals!CY6),"",Goals!CY6)</f>
        <v/>
      </c>
      <c r="D485" s="547"/>
      <c r="E485" s="547"/>
      <c r="F485" s="547"/>
      <c r="G485" s="547"/>
      <c r="H485" s="548"/>
      <c r="I485" s="549" t="str">
        <f>IF($D$5="Program Budget",ROUND('Goals Transposed'!$E103*$AJ$9,0),IF(AND($D$5="Staff Salary",$D$7="Total"),ROUND(SUM('Goals Transposed'!$E103:$P103)*$AJ$30,0),IF(AND($D$5="Staff Salary",$D$7="Individual"),ROUND(SUM(IF($AJ$18="",0,$AJ$18*'Goals Transposed'!$E103),IF($AJ$19="",0,$AJ$19*'Goals Transposed'!$F103),IF($AJ$20="",0,$AJ$20*'Goals Transposed'!$G103),IF($AJ$21="",0,$AJ$21*'Goals Transposed'!$H103),IF($AJ$22="",0,$AJ$22*'Goals Transposed'!$I103),IF($AJ$23="",0,$AJ$23*'Goals Transposed'!$J103),IF($AJ$24="",0,$AJ$24*'Goals Transposed'!$K103),IF($AJ$25="",0,$AJ$25*'Goals Transposed'!$L103),IF($AJ$26="",0,$AJ$26*'Goals Transposed'!$M103),IF($AJ$27="",0,$AJ$27*'Goals Transposed'!$N103),IF($AJ$28="",0,$AJ$28*'Goals Transposed'!$O103),IF($AJ$29="",0,$AJ$29*'Goals Transposed'!$P103)),0),"")))</f>
        <v/>
      </c>
      <c r="J485" s="550"/>
      <c r="K485" s="244" t="str">
        <f>IF($D$5="Program Budget",ROUND('Goals Transposed'!$Q103*$AJ$9,0),IF(AND($D$5="Staff Salary",$D$7="Total"),ROUND(SUM('Goals Transposed'!$Q103:$AB103)*$AJ$30,0),IF(AND($D$5="Staff Salary",$D$7="Individual"),ROUND(SUM(IF($AJ$18="",0,$AJ$18*'Goals Transposed'!$Q103),IF($AJ$19="",0,$AJ$19*'Goals Transposed'!$R103),IF($AJ$20="",0,$AJ$20*'Goals Transposed'!$S103),IF($AJ$21="",0,$AJ$21*'Goals Transposed'!$T103),IF($AJ$22="",0,$AJ$22*'Goals Transposed'!$U103),IF($AJ$23="",0,$AJ$23*'Goals Transposed'!$V103),IF($AJ$24="",0,$AJ$24*'Goals Transposed'!$W103),IF($AJ$25="",0,$AJ$25*'Goals Transposed'!$X103),IF($AJ$26="",0,$AJ$26*'Goals Transposed'!$Y103),IF($AJ$27="",0,$AJ$27*'Goals Transposed'!$Z103),IF($AJ$28="",0,$AJ$28*'Goals Transposed'!$AA103),IF($AJ$29="",0,$AJ$29*'Goals Transposed'!$AB103)),0),"")))</f>
        <v/>
      </c>
      <c r="L485" s="244" t="str">
        <f>IF($D$5="Program Budget",ROUND('Goals Transposed'!$AC103*$AJ$9,0),IF(AND($D$5="Staff Salary",$D$7="Total"),ROUND(SUM('Goals Transposed'!$AC103:$AN103)*$AJ$30,0),IF(AND($D$5="Staff Salary",$D$7="Individual"),ROUND(SUM(IF($AJ$18="",0,$AJ$18*'Goals Transposed'!$AC103),IF($AJ$19="",0,$AJ$19*'Goals Transposed'!$AD103),IF($AJ$20="",0,$AJ$20*'Goals Transposed'!$AE103),IF($AJ$21="",0,$AJ$21*'Goals Transposed'!$AF103),IF($AJ$22="",0,$AJ$22*'Goals Transposed'!$AG103),IF($AJ$23="",0,$AJ$23*'Goals Transposed'!$AH103),IF($AJ$24="",0,$AJ$24*'Goals Transposed'!$AI103),IF($AJ$25="",0,$AJ$25*'Goals Transposed'!$AJ103),IF($AJ$26="",0,$AJ$26*'Goals Transposed'!$AK103),IF($AJ$27="",0,$AJ$27*'Goals Transposed'!$AL103),IF($AJ$28="",0,$AJ$28*'Goals Transposed'!$AM103),IF($AJ$29="",0,$AJ$29*'Goals Transposed'!$AN103)),0),"")))</f>
        <v/>
      </c>
      <c r="M485" s="549" t="str">
        <f>IF($D$5="Program Budget",ROUND('Goals Transposed'!$AO103*$AJ$9,0),IF(AND($D$5="Staff Salary",$D$7="Total"),ROUND(SUM('Goals Transposed'!$AO103:$AZ103)*$AJ$30,0),IF(AND($D$5="Staff Salary",$D$7="Individual"),ROUND(SUM(IF($AJ$18="",0,$AJ$18*'Goals Transposed'!$AO103),IF($AJ$19="",0,$AJ$19*'Goals Transposed'!$AP103),IF($AJ$20="",0,$AJ$20*'Goals Transposed'!$AQ103),IF($AJ$21="",0,$AJ$21*'Goals Transposed'!$AR103),IF($AJ$22="",0,$AJ$22*'Goals Transposed'!$AS103),IF($AJ$23="",0,$AJ$23*'Goals Transposed'!$AT103),IF($AJ$24="",0,$AJ$24*'Goals Transposed'!$AU103),IF($AJ$25="",0,$AJ$25*'Goals Transposed'!$AV103),IF($AJ$26="",0,$AJ$26*'Goals Transposed'!$AW103),IF($AJ$27="",0,$AJ$27*'Goals Transposed'!$AX103),IF($AJ$28="",0,$AJ$28*'Goals Transposed'!$AY103),IF($AJ$29="",0,$AJ$29*'Goals Transposed'!$AZ103)),0),"")))</f>
        <v/>
      </c>
      <c r="N485" s="551"/>
      <c r="CI485"/>
      <c r="CJ485"/>
      <c r="CK485"/>
      <c r="CL485"/>
      <c r="CM485"/>
    </row>
    <row r="486" spans="1:91" s="2" customFormat="1" ht="29.5" hidden="1" customHeight="1" outlineLevel="1" x14ac:dyDescent="0.35">
      <c r="A486" s="68"/>
      <c r="B486" s="243" t="s">
        <v>205</v>
      </c>
      <c r="C486" s="546" t="str">
        <f>IF(ISBLANK(Goals!CZ6),"",Goals!CZ6)</f>
        <v/>
      </c>
      <c r="D486" s="547"/>
      <c r="E486" s="547"/>
      <c r="F486" s="547"/>
      <c r="G486" s="547"/>
      <c r="H486" s="548"/>
      <c r="I486" s="549" t="str">
        <f>IF($D$5="Program Budget",ROUND('Goals Transposed'!$E104*$AJ$9,0),IF(AND($D$5="Staff Salary",$D$7="Total"),ROUND(SUM('Goals Transposed'!$E104:$P104)*$AJ$30,0),IF(AND($D$5="Staff Salary",$D$7="Individual"),ROUND(SUM(IF($AJ$18="",0,$AJ$18*'Goals Transposed'!$E104),IF($AJ$19="",0,$AJ$19*'Goals Transposed'!$F104),IF($AJ$20="",0,$AJ$20*'Goals Transposed'!$G104),IF($AJ$21="",0,$AJ$21*'Goals Transposed'!$H104),IF($AJ$22="",0,$AJ$22*'Goals Transposed'!$I104),IF($AJ$23="",0,$AJ$23*'Goals Transposed'!$J104),IF($AJ$24="",0,$AJ$24*'Goals Transposed'!$K104),IF($AJ$25="",0,$AJ$25*'Goals Transposed'!$L104),IF($AJ$26="",0,$AJ$26*'Goals Transposed'!$M104),IF($AJ$27="",0,$AJ$27*'Goals Transposed'!$N104),IF($AJ$28="",0,$AJ$28*'Goals Transposed'!$O104),IF($AJ$29="",0,$AJ$29*'Goals Transposed'!$P104)),0),"")))</f>
        <v/>
      </c>
      <c r="J486" s="550"/>
      <c r="K486" s="244" t="str">
        <f>IF($D$5="Program Budget",ROUND('Goals Transposed'!$Q104*$AJ$9,0),IF(AND($D$5="Staff Salary",$D$7="Total"),ROUND(SUM('Goals Transposed'!$Q104:$AB104)*$AJ$30,0),IF(AND($D$5="Staff Salary",$D$7="Individual"),ROUND(SUM(IF($AJ$18="",0,$AJ$18*'Goals Transposed'!$Q104),IF($AJ$19="",0,$AJ$19*'Goals Transposed'!$R104),IF($AJ$20="",0,$AJ$20*'Goals Transposed'!$S104),IF($AJ$21="",0,$AJ$21*'Goals Transposed'!$T104),IF($AJ$22="",0,$AJ$22*'Goals Transposed'!$U104),IF($AJ$23="",0,$AJ$23*'Goals Transposed'!$V104),IF($AJ$24="",0,$AJ$24*'Goals Transposed'!$W104),IF($AJ$25="",0,$AJ$25*'Goals Transposed'!$X104),IF($AJ$26="",0,$AJ$26*'Goals Transposed'!$Y104),IF($AJ$27="",0,$AJ$27*'Goals Transposed'!$Z104),IF($AJ$28="",0,$AJ$28*'Goals Transposed'!$AA104),IF($AJ$29="",0,$AJ$29*'Goals Transposed'!$AB104)),0),"")))</f>
        <v/>
      </c>
      <c r="L486" s="244" t="str">
        <f>IF($D$5="Program Budget",ROUND('Goals Transposed'!$AC104*$AJ$9,0),IF(AND($D$5="Staff Salary",$D$7="Total"),ROUND(SUM('Goals Transposed'!$AC104:$AN104)*$AJ$30,0),IF(AND($D$5="Staff Salary",$D$7="Individual"),ROUND(SUM(IF($AJ$18="",0,$AJ$18*'Goals Transposed'!$AC104),IF($AJ$19="",0,$AJ$19*'Goals Transposed'!$AD104),IF($AJ$20="",0,$AJ$20*'Goals Transposed'!$AE104),IF($AJ$21="",0,$AJ$21*'Goals Transposed'!$AF104),IF($AJ$22="",0,$AJ$22*'Goals Transposed'!$AG104),IF($AJ$23="",0,$AJ$23*'Goals Transposed'!$AH104),IF($AJ$24="",0,$AJ$24*'Goals Transposed'!$AI104),IF($AJ$25="",0,$AJ$25*'Goals Transposed'!$AJ104),IF($AJ$26="",0,$AJ$26*'Goals Transposed'!$AK104),IF($AJ$27="",0,$AJ$27*'Goals Transposed'!$AL104),IF($AJ$28="",0,$AJ$28*'Goals Transposed'!$AM104),IF($AJ$29="",0,$AJ$29*'Goals Transposed'!$AN104)),0),"")))</f>
        <v/>
      </c>
      <c r="M486" s="549" t="str">
        <f>IF($D$5="Program Budget",ROUND('Goals Transposed'!$AO104*$AJ$9,0),IF(AND($D$5="Staff Salary",$D$7="Total"),ROUND(SUM('Goals Transposed'!$AO104:$AZ104)*$AJ$30,0),IF(AND($D$5="Staff Salary",$D$7="Individual"),ROUND(SUM(IF($AJ$18="",0,$AJ$18*'Goals Transposed'!$AO104),IF($AJ$19="",0,$AJ$19*'Goals Transposed'!$AP104),IF($AJ$20="",0,$AJ$20*'Goals Transposed'!$AQ104),IF($AJ$21="",0,$AJ$21*'Goals Transposed'!$AR104),IF($AJ$22="",0,$AJ$22*'Goals Transposed'!$AS104),IF($AJ$23="",0,$AJ$23*'Goals Transposed'!$AT104),IF($AJ$24="",0,$AJ$24*'Goals Transposed'!$AU104),IF($AJ$25="",0,$AJ$25*'Goals Transposed'!$AV104),IF($AJ$26="",0,$AJ$26*'Goals Transposed'!$AW104),IF($AJ$27="",0,$AJ$27*'Goals Transposed'!$AX104),IF($AJ$28="",0,$AJ$28*'Goals Transposed'!$AY104),IF($AJ$29="",0,$AJ$29*'Goals Transposed'!$AZ104)),0),"")))</f>
        <v/>
      </c>
      <c r="N486" s="551"/>
      <c r="CI486"/>
      <c r="CJ486"/>
      <c r="CK486"/>
      <c r="CL486"/>
      <c r="CM486"/>
    </row>
    <row r="487" spans="1:91" s="2" customFormat="1" ht="29.5" hidden="1" customHeight="1" outlineLevel="1" x14ac:dyDescent="0.35">
      <c r="A487" s="68"/>
      <c r="B487" s="245" t="s">
        <v>206</v>
      </c>
      <c r="C487" s="556" t="str">
        <f>IF(ISBLANK(Goals!DB4),"",Goals!DB4)</f>
        <v/>
      </c>
      <c r="D487" s="557"/>
      <c r="E487" s="557"/>
      <c r="F487" s="557"/>
      <c r="G487" s="557"/>
      <c r="H487" s="557"/>
      <c r="I487" s="558"/>
      <c r="J487" s="558"/>
      <c r="K487" s="242"/>
      <c r="L487" s="242"/>
      <c r="M487" s="558"/>
      <c r="N487" s="559"/>
      <c r="CI487"/>
      <c r="CJ487"/>
      <c r="CK487"/>
      <c r="CL487"/>
      <c r="CM487"/>
    </row>
    <row r="488" spans="1:91" s="2" customFormat="1" ht="29.5" hidden="1" customHeight="1" outlineLevel="1" x14ac:dyDescent="0.35">
      <c r="A488" s="68"/>
      <c r="B488" s="243" t="s">
        <v>200</v>
      </c>
      <c r="C488" s="546" t="str">
        <f>IF(ISBLANK(Goals!DA6),"",Goals!DA6)</f>
        <v/>
      </c>
      <c r="D488" s="547"/>
      <c r="E488" s="547"/>
      <c r="F488" s="547"/>
      <c r="G488" s="547"/>
      <c r="H488" s="548"/>
      <c r="I488" s="549" t="str">
        <f>IF($D$5="Program Budget",ROUND('Goals Transposed'!$E105*$AJ$9,0),IF(AND($D$5="Staff Salary",$D$7="Total"),ROUND(SUM('Goals Transposed'!$E105:$P105)*$AJ$30,0),IF(AND($D$5="Staff Salary",$D$7="Individual"),ROUND(SUM(IF($AJ$18="",0,$AJ$18*'Goals Transposed'!$E105),IF($AJ$19="",0,$AJ$19*'Goals Transposed'!$F105),IF($AJ$20="",0,$AJ$20*'Goals Transposed'!$G105),IF($AJ$21="",0,$AJ$21*'Goals Transposed'!$H105),IF($AJ$22="",0,$AJ$22*'Goals Transposed'!$I105),IF($AJ$23="",0,$AJ$23*'Goals Transposed'!$J105),IF($AJ$24="",0,$AJ$24*'Goals Transposed'!$K105),IF($AJ$25="",0,$AJ$25*'Goals Transposed'!$L105),IF($AJ$26="",0,$AJ$26*'Goals Transposed'!$M105),IF($AJ$27="",0,$AJ$27*'Goals Transposed'!$N105),IF($AJ$28="",0,$AJ$28*'Goals Transposed'!$O105),IF($AJ$29="",0,$AJ$29*'Goals Transposed'!$P105)),0),"")))</f>
        <v/>
      </c>
      <c r="J488" s="550"/>
      <c r="K488" s="244" t="str">
        <f>IF($D$5="Program Budget",ROUND('Goals Transposed'!$Q105*$AJ$9,0),IF(AND($D$5="Staff Salary",$D$7="Total"),ROUND(SUM('Goals Transposed'!$Q105:$AB105)*$AJ$30,0),IF(AND($D$5="Staff Salary",$D$7="Individual"),ROUND(SUM(IF($AJ$18="",0,$AJ$18*'Goals Transposed'!$Q105),IF($AJ$19="",0,$AJ$19*'Goals Transposed'!$R105),IF($AJ$20="",0,$AJ$20*'Goals Transposed'!$S105),IF($AJ$21="",0,$AJ$21*'Goals Transposed'!$T105),IF($AJ$22="",0,$AJ$22*'Goals Transposed'!$U105),IF($AJ$23="",0,$AJ$23*'Goals Transposed'!$V105),IF($AJ$24="",0,$AJ$24*'Goals Transposed'!$W105),IF($AJ$25="",0,$AJ$25*'Goals Transposed'!$X105),IF($AJ$26="",0,$AJ$26*'Goals Transposed'!$Y105),IF($AJ$27="",0,$AJ$27*'Goals Transposed'!$Z105),IF($AJ$28="",0,$AJ$28*'Goals Transposed'!$AA105),IF($AJ$29="",0,$AJ$29*'Goals Transposed'!$AB105)),0),"")))</f>
        <v/>
      </c>
      <c r="L488" s="244" t="str">
        <f>IF($D$5="Program Budget",ROUND('Goals Transposed'!$AC105*$AJ$9,0),IF(AND($D$5="Staff Salary",$D$7="Total"),ROUND(SUM('Goals Transposed'!$AC105:$AN105)*$AJ$30,0),IF(AND($D$5="Staff Salary",$D$7="Individual"),ROUND(SUM(IF($AJ$18="",0,$AJ$18*'Goals Transposed'!$AC105),IF($AJ$19="",0,$AJ$19*'Goals Transposed'!$AD105),IF($AJ$20="",0,$AJ$20*'Goals Transposed'!$AE105),IF($AJ$21="",0,$AJ$21*'Goals Transposed'!$AF105),IF($AJ$22="",0,$AJ$22*'Goals Transposed'!$AG105),IF($AJ$23="",0,$AJ$23*'Goals Transposed'!$AH105),IF($AJ$24="",0,$AJ$24*'Goals Transposed'!$AI105),IF($AJ$25="",0,$AJ$25*'Goals Transposed'!$AJ105),IF($AJ$26="",0,$AJ$26*'Goals Transposed'!$AK105),IF($AJ$27="",0,$AJ$27*'Goals Transposed'!$AL105),IF($AJ$28="",0,$AJ$28*'Goals Transposed'!$AM105),IF($AJ$29="",0,$AJ$29*'Goals Transposed'!$AN105)),0),"")))</f>
        <v/>
      </c>
      <c r="M488" s="549" t="str">
        <f>IF($D$5="Program Budget",ROUND('Goals Transposed'!$AO105*$AJ$9,0),IF(AND($D$5="Staff Salary",$D$7="Total"),ROUND(SUM('Goals Transposed'!$AO105:$AZ105)*$AJ$30,0),IF(AND($D$5="Staff Salary",$D$7="Individual"),ROUND(SUM(IF($AJ$18="",0,$AJ$18*'Goals Transposed'!$AO105),IF($AJ$19="",0,$AJ$19*'Goals Transposed'!$AP105),IF($AJ$20="",0,$AJ$20*'Goals Transposed'!$AQ105),IF($AJ$21="",0,$AJ$21*'Goals Transposed'!$AR105),IF($AJ$22="",0,$AJ$22*'Goals Transposed'!$AS105),IF($AJ$23="",0,$AJ$23*'Goals Transposed'!$AT105),IF($AJ$24="",0,$AJ$24*'Goals Transposed'!$AU105),IF($AJ$25="",0,$AJ$25*'Goals Transposed'!$AV105),IF($AJ$26="",0,$AJ$26*'Goals Transposed'!$AW105),IF($AJ$27="",0,$AJ$27*'Goals Transposed'!$AX105),IF($AJ$28="",0,$AJ$28*'Goals Transposed'!$AY105),IF($AJ$29="",0,$AJ$29*'Goals Transposed'!$AZ105)),0),"")))</f>
        <v/>
      </c>
      <c r="N488" s="551"/>
      <c r="CI488"/>
      <c r="CJ488"/>
      <c r="CK488"/>
      <c r="CL488"/>
      <c r="CM488"/>
    </row>
    <row r="489" spans="1:91" s="2" customFormat="1" ht="29.5" hidden="1" customHeight="1" outlineLevel="1" x14ac:dyDescent="0.35">
      <c r="A489" s="68"/>
      <c r="B489" s="243" t="s">
        <v>201</v>
      </c>
      <c r="C489" s="546" t="str">
        <f>IF(ISBLANK(Goals!DB6),"",Goals!DB6)</f>
        <v/>
      </c>
      <c r="D489" s="547"/>
      <c r="E489" s="547"/>
      <c r="F489" s="547"/>
      <c r="G489" s="547"/>
      <c r="H489" s="548"/>
      <c r="I489" s="549" t="str">
        <f>IF($D$5="Program Budget",ROUND('Goals Transposed'!$E106*$AJ$9,0),IF(AND($D$5="Staff Salary",$D$7="Total"),ROUND(SUM('Goals Transposed'!$E106:$P106)*$AJ$30,0),IF(AND($D$5="Staff Salary",$D$7="Individual"),ROUND(SUM(IF($AJ$18="",0,$AJ$18*'Goals Transposed'!$E106),IF($AJ$19="",0,$AJ$19*'Goals Transposed'!$F106),IF($AJ$20="",0,$AJ$20*'Goals Transposed'!$G106),IF($AJ$21="",0,$AJ$21*'Goals Transposed'!$H106),IF($AJ$22="",0,$AJ$22*'Goals Transposed'!$I106),IF($AJ$23="",0,$AJ$23*'Goals Transposed'!$J106),IF($AJ$24="",0,$AJ$24*'Goals Transposed'!$K106),IF($AJ$25="",0,$AJ$25*'Goals Transposed'!$L106),IF($AJ$26="",0,$AJ$26*'Goals Transposed'!$M106),IF($AJ$27="",0,$AJ$27*'Goals Transposed'!$N106),IF($AJ$28="",0,$AJ$28*'Goals Transposed'!$O106),IF($AJ$29="",0,$AJ$29*'Goals Transposed'!$P106)),0),"")))</f>
        <v/>
      </c>
      <c r="J489" s="550"/>
      <c r="K489" s="244" t="str">
        <f>IF($D$5="Program Budget",ROUND('Goals Transposed'!$Q106*$AJ$9,0),IF(AND($D$5="Staff Salary",$D$7="Total"),ROUND(SUM('Goals Transposed'!$Q106:$AB106)*$AJ$30,0),IF(AND($D$5="Staff Salary",$D$7="Individual"),ROUND(SUM(IF($AJ$18="",0,$AJ$18*'Goals Transposed'!$Q106),IF($AJ$19="",0,$AJ$19*'Goals Transposed'!$R106),IF($AJ$20="",0,$AJ$20*'Goals Transposed'!$S106),IF($AJ$21="",0,$AJ$21*'Goals Transposed'!$T106),IF($AJ$22="",0,$AJ$22*'Goals Transposed'!$U106),IF($AJ$23="",0,$AJ$23*'Goals Transposed'!$V106),IF($AJ$24="",0,$AJ$24*'Goals Transposed'!$W106),IF($AJ$25="",0,$AJ$25*'Goals Transposed'!$X106),IF($AJ$26="",0,$AJ$26*'Goals Transposed'!$Y106),IF($AJ$27="",0,$AJ$27*'Goals Transposed'!$Z106),IF($AJ$28="",0,$AJ$28*'Goals Transposed'!$AA106),IF($AJ$29="",0,$AJ$29*'Goals Transposed'!$AB106)),0),"")))</f>
        <v/>
      </c>
      <c r="L489" s="244" t="str">
        <f>IF($D$5="Program Budget",ROUND('Goals Transposed'!$AC106*$AJ$9,0),IF(AND($D$5="Staff Salary",$D$7="Total"),ROUND(SUM('Goals Transposed'!$AC106:$AN106)*$AJ$30,0),IF(AND($D$5="Staff Salary",$D$7="Individual"),ROUND(SUM(IF($AJ$18="",0,$AJ$18*'Goals Transposed'!$AC106),IF($AJ$19="",0,$AJ$19*'Goals Transposed'!$AD106),IF($AJ$20="",0,$AJ$20*'Goals Transposed'!$AE106),IF($AJ$21="",0,$AJ$21*'Goals Transposed'!$AF106),IF($AJ$22="",0,$AJ$22*'Goals Transposed'!$AG106),IF($AJ$23="",0,$AJ$23*'Goals Transposed'!$AH106),IF($AJ$24="",0,$AJ$24*'Goals Transposed'!$AI106),IF($AJ$25="",0,$AJ$25*'Goals Transposed'!$AJ106),IF($AJ$26="",0,$AJ$26*'Goals Transposed'!$AK106),IF($AJ$27="",0,$AJ$27*'Goals Transposed'!$AL106),IF($AJ$28="",0,$AJ$28*'Goals Transposed'!$AM106),IF($AJ$29="",0,$AJ$29*'Goals Transposed'!$AN106)),0),"")))</f>
        <v/>
      </c>
      <c r="M489" s="549" t="str">
        <f>IF($D$5="Program Budget",ROUND('Goals Transposed'!$AO106*$AJ$9,0),IF(AND($D$5="Staff Salary",$D$7="Total"),ROUND(SUM('Goals Transposed'!$AO106:$AZ106)*$AJ$30,0),IF(AND($D$5="Staff Salary",$D$7="Individual"),ROUND(SUM(IF($AJ$18="",0,$AJ$18*'Goals Transposed'!$AO106),IF($AJ$19="",0,$AJ$19*'Goals Transposed'!$AP106),IF($AJ$20="",0,$AJ$20*'Goals Transposed'!$AQ106),IF($AJ$21="",0,$AJ$21*'Goals Transposed'!$AR106),IF($AJ$22="",0,$AJ$22*'Goals Transposed'!$AS106),IF($AJ$23="",0,$AJ$23*'Goals Transposed'!$AT106),IF($AJ$24="",0,$AJ$24*'Goals Transposed'!$AU106),IF($AJ$25="",0,$AJ$25*'Goals Transposed'!$AV106),IF($AJ$26="",0,$AJ$26*'Goals Transposed'!$AW106),IF($AJ$27="",0,$AJ$27*'Goals Transposed'!$AX106),IF($AJ$28="",0,$AJ$28*'Goals Transposed'!$AY106),IF($AJ$29="",0,$AJ$29*'Goals Transposed'!$AZ106)),0),"")))</f>
        <v/>
      </c>
      <c r="N489" s="551"/>
      <c r="CI489"/>
      <c r="CJ489"/>
      <c r="CK489"/>
      <c r="CL489"/>
      <c r="CM489"/>
    </row>
    <row r="490" spans="1:91" s="2" customFormat="1" ht="29.5" hidden="1" customHeight="1" outlineLevel="1" x14ac:dyDescent="0.35">
      <c r="A490" s="68"/>
      <c r="B490" s="243" t="s">
        <v>202</v>
      </c>
      <c r="C490" s="546" t="str">
        <f>IF(ISBLANK(Goals!DC6),"",Goals!DC6)</f>
        <v/>
      </c>
      <c r="D490" s="547"/>
      <c r="E490" s="547"/>
      <c r="F490" s="547"/>
      <c r="G490" s="547"/>
      <c r="H490" s="548"/>
      <c r="I490" s="549" t="str">
        <f>IF($D$5="Program Budget",ROUND('Goals Transposed'!$E107*$AJ$9,0),IF(AND($D$5="Staff Salary",$D$7="Total"),ROUND(SUM('Goals Transposed'!$E107:$P107)*$AJ$30,0),IF(AND($D$5="Staff Salary",$D$7="Individual"),ROUND(SUM(IF($AJ$18="",0,$AJ$18*'Goals Transposed'!$E107),IF($AJ$19="",0,$AJ$19*'Goals Transposed'!$F107),IF($AJ$20="",0,$AJ$20*'Goals Transposed'!$G107),IF($AJ$21="",0,$AJ$21*'Goals Transposed'!$H107),IF($AJ$22="",0,$AJ$22*'Goals Transposed'!$I107),IF($AJ$23="",0,$AJ$23*'Goals Transposed'!$J107),IF($AJ$24="",0,$AJ$24*'Goals Transposed'!$K107),IF($AJ$25="",0,$AJ$25*'Goals Transposed'!$L107),IF($AJ$26="",0,$AJ$26*'Goals Transposed'!$M107),IF($AJ$27="",0,$AJ$27*'Goals Transposed'!$N107),IF($AJ$28="",0,$AJ$28*'Goals Transposed'!$O107),IF($AJ$29="",0,$AJ$29*'Goals Transposed'!$P107)),0),"")))</f>
        <v/>
      </c>
      <c r="J490" s="550"/>
      <c r="K490" s="244" t="str">
        <f>IF($D$5="Program Budget",ROUND('Goals Transposed'!$Q107*$AJ$9,0),IF(AND($D$5="Staff Salary",$D$7="Total"),ROUND(SUM('Goals Transposed'!$Q107:$AB107)*$AJ$30,0),IF(AND($D$5="Staff Salary",$D$7="Individual"),ROUND(SUM(IF($AJ$18="",0,$AJ$18*'Goals Transposed'!$Q107),IF($AJ$19="",0,$AJ$19*'Goals Transposed'!$R107),IF($AJ$20="",0,$AJ$20*'Goals Transposed'!$S107),IF($AJ$21="",0,$AJ$21*'Goals Transposed'!$T107),IF($AJ$22="",0,$AJ$22*'Goals Transposed'!$U107),IF($AJ$23="",0,$AJ$23*'Goals Transposed'!$V107),IF($AJ$24="",0,$AJ$24*'Goals Transposed'!$W107),IF($AJ$25="",0,$AJ$25*'Goals Transposed'!$X107),IF($AJ$26="",0,$AJ$26*'Goals Transposed'!$Y107),IF($AJ$27="",0,$AJ$27*'Goals Transposed'!$Z107),IF($AJ$28="",0,$AJ$28*'Goals Transposed'!$AA107),IF($AJ$29="",0,$AJ$29*'Goals Transposed'!$AB107)),0),"")))</f>
        <v/>
      </c>
      <c r="L490" s="244" t="str">
        <f>IF($D$5="Program Budget",ROUND('Goals Transposed'!$AC107*$AJ$9,0),IF(AND($D$5="Staff Salary",$D$7="Total"),ROUND(SUM('Goals Transposed'!$AC107:$AN107)*$AJ$30,0),IF(AND($D$5="Staff Salary",$D$7="Individual"),ROUND(SUM(IF($AJ$18="",0,$AJ$18*'Goals Transposed'!$AC107),IF($AJ$19="",0,$AJ$19*'Goals Transposed'!$AD107),IF($AJ$20="",0,$AJ$20*'Goals Transposed'!$AE107),IF($AJ$21="",0,$AJ$21*'Goals Transposed'!$AF107),IF($AJ$22="",0,$AJ$22*'Goals Transposed'!$AG107),IF($AJ$23="",0,$AJ$23*'Goals Transposed'!$AH107),IF($AJ$24="",0,$AJ$24*'Goals Transposed'!$AI107),IF($AJ$25="",0,$AJ$25*'Goals Transposed'!$AJ107),IF($AJ$26="",0,$AJ$26*'Goals Transposed'!$AK107),IF($AJ$27="",0,$AJ$27*'Goals Transposed'!$AL107),IF($AJ$28="",0,$AJ$28*'Goals Transposed'!$AM107),IF($AJ$29="",0,$AJ$29*'Goals Transposed'!$AN107)),0),"")))</f>
        <v/>
      </c>
      <c r="M490" s="549" t="str">
        <f>IF($D$5="Program Budget",ROUND('Goals Transposed'!$AO107*$AJ$9,0),IF(AND($D$5="Staff Salary",$D$7="Total"),ROUND(SUM('Goals Transposed'!$AO107:$AZ107)*$AJ$30,0),IF(AND($D$5="Staff Salary",$D$7="Individual"),ROUND(SUM(IF($AJ$18="",0,$AJ$18*'Goals Transposed'!$AO107),IF($AJ$19="",0,$AJ$19*'Goals Transposed'!$AP107),IF($AJ$20="",0,$AJ$20*'Goals Transposed'!$AQ107),IF($AJ$21="",0,$AJ$21*'Goals Transposed'!$AR107),IF($AJ$22="",0,$AJ$22*'Goals Transposed'!$AS107),IF($AJ$23="",0,$AJ$23*'Goals Transposed'!$AT107),IF($AJ$24="",0,$AJ$24*'Goals Transposed'!$AU107),IF($AJ$25="",0,$AJ$25*'Goals Transposed'!$AV107),IF($AJ$26="",0,$AJ$26*'Goals Transposed'!$AW107),IF($AJ$27="",0,$AJ$27*'Goals Transposed'!$AX107),IF($AJ$28="",0,$AJ$28*'Goals Transposed'!$AY107),IF($AJ$29="",0,$AJ$29*'Goals Transposed'!$AZ107)),0),"")))</f>
        <v/>
      </c>
      <c r="N490" s="551"/>
      <c r="CI490"/>
      <c r="CJ490"/>
      <c r="CK490"/>
      <c r="CL490"/>
      <c r="CM490"/>
    </row>
    <row r="491" spans="1:91" s="2" customFormat="1" ht="29.5" hidden="1" customHeight="1" outlineLevel="1" x14ac:dyDescent="0.35">
      <c r="A491" s="68"/>
      <c r="B491" s="243" t="s">
        <v>203</v>
      </c>
      <c r="C491" s="546" t="str">
        <f>IF(ISBLANK(Goals!DD6),"",Goals!DD6)</f>
        <v/>
      </c>
      <c r="D491" s="547"/>
      <c r="E491" s="547"/>
      <c r="F491" s="547"/>
      <c r="G491" s="547"/>
      <c r="H491" s="548"/>
      <c r="I491" s="549" t="str">
        <f>IF($D$5="Program Budget",ROUND('Goals Transposed'!$E108*$AJ$9,0),IF(AND($D$5="Staff Salary",$D$7="Total"),ROUND(SUM('Goals Transposed'!$E108:$P108)*$AJ$30,0),IF(AND($D$5="Staff Salary",$D$7="Individual"),ROUND(SUM(IF($AJ$18="",0,$AJ$18*'Goals Transposed'!$E108),IF($AJ$19="",0,$AJ$19*'Goals Transposed'!$F108),IF($AJ$20="",0,$AJ$20*'Goals Transposed'!$G108),IF($AJ$21="",0,$AJ$21*'Goals Transposed'!$H108),IF($AJ$22="",0,$AJ$22*'Goals Transposed'!$I108),IF($AJ$23="",0,$AJ$23*'Goals Transposed'!$J108),IF($AJ$24="",0,$AJ$24*'Goals Transposed'!$K108),IF($AJ$25="",0,$AJ$25*'Goals Transposed'!$L108),IF($AJ$26="",0,$AJ$26*'Goals Transposed'!$M108),IF($AJ$27="",0,$AJ$27*'Goals Transposed'!$N108),IF($AJ$28="",0,$AJ$28*'Goals Transposed'!$O108),IF($AJ$29="",0,$AJ$29*'Goals Transposed'!$P108)),0),"")))</f>
        <v/>
      </c>
      <c r="J491" s="550"/>
      <c r="K491" s="244" t="str">
        <f>IF($D$5="Program Budget",ROUND('Goals Transposed'!$Q108*$AJ$9,0),IF(AND($D$5="Staff Salary",$D$7="Total"),ROUND(SUM('Goals Transposed'!$Q108:$AB108)*$AJ$30,0),IF(AND($D$5="Staff Salary",$D$7="Individual"),ROUND(SUM(IF($AJ$18="",0,$AJ$18*'Goals Transposed'!$Q108),IF($AJ$19="",0,$AJ$19*'Goals Transposed'!$R108),IF($AJ$20="",0,$AJ$20*'Goals Transposed'!$S108),IF($AJ$21="",0,$AJ$21*'Goals Transposed'!$T108),IF($AJ$22="",0,$AJ$22*'Goals Transposed'!$U108),IF($AJ$23="",0,$AJ$23*'Goals Transposed'!$V108),IF($AJ$24="",0,$AJ$24*'Goals Transposed'!$W108),IF($AJ$25="",0,$AJ$25*'Goals Transposed'!$X108),IF($AJ$26="",0,$AJ$26*'Goals Transposed'!$Y108),IF($AJ$27="",0,$AJ$27*'Goals Transposed'!$Z108),IF($AJ$28="",0,$AJ$28*'Goals Transposed'!$AA108),IF($AJ$29="",0,$AJ$29*'Goals Transposed'!$AB108)),0),"")))</f>
        <v/>
      </c>
      <c r="L491" s="244" t="str">
        <f>IF($D$5="Program Budget",ROUND('Goals Transposed'!$AC108*$AJ$9,0),IF(AND($D$5="Staff Salary",$D$7="Total"),ROUND(SUM('Goals Transposed'!$AC108:$AN108)*$AJ$30,0),IF(AND($D$5="Staff Salary",$D$7="Individual"),ROUND(SUM(IF($AJ$18="",0,$AJ$18*'Goals Transposed'!$AC108),IF($AJ$19="",0,$AJ$19*'Goals Transposed'!$AD108),IF($AJ$20="",0,$AJ$20*'Goals Transposed'!$AE108),IF($AJ$21="",0,$AJ$21*'Goals Transposed'!$AF108),IF($AJ$22="",0,$AJ$22*'Goals Transposed'!$AG108),IF($AJ$23="",0,$AJ$23*'Goals Transposed'!$AH108),IF($AJ$24="",0,$AJ$24*'Goals Transposed'!$AI108),IF($AJ$25="",0,$AJ$25*'Goals Transposed'!$AJ108),IF($AJ$26="",0,$AJ$26*'Goals Transposed'!$AK108),IF($AJ$27="",0,$AJ$27*'Goals Transposed'!$AL108),IF($AJ$28="",0,$AJ$28*'Goals Transposed'!$AM108),IF($AJ$29="",0,$AJ$29*'Goals Transposed'!$AN108)),0),"")))</f>
        <v/>
      </c>
      <c r="M491" s="549" t="str">
        <f>IF($D$5="Program Budget",ROUND('Goals Transposed'!$AO108*$AJ$9,0),IF(AND($D$5="Staff Salary",$D$7="Total"),ROUND(SUM('Goals Transposed'!$AO108:$AZ108)*$AJ$30,0),IF(AND($D$5="Staff Salary",$D$7="Individual"),ROUND(SUM(IF($AJ$18="",0,$AJ$18*'Goals Transposed'!$AO108),IF($AJ$19="",0,$AJ$19*'Goals Transposed'!$AP108),IF($AJ$20="",0,$AJ$20*'Goals Transposed'!$AQ108),IF($AJ$21="",0,$AJ$21*'Goals Transposed'!$AR108),IF($AJ$22="",0,$AJ$22*'Goals Transposed'!$AS108),IF($AJ$23="",0,$AJ$23*'Goals Transposed'!$AT108),IF($AJ$24="",0,$AJ$24*'Goals Transposed'!$AU108),IF($AJ$25="",0,$AJ$25*'Goals Transposed'!$AV108),IF($AJ$26="",0,$AJ$26*'Goals Transposed'!$AW108),IF($AJ$27="",0,$AJ$27*'Goals Transposed'!$AX108),IF($AJ$28="",0,$AJ$28*'Goals Transposed'!$AY108),IF($AJ$29="",0,$AJ$29*'Goals Transposed'!$AZ108)),0),"")))</f>
        <v/>
      </c>
      <c r="N491" s="551"/>
      <c r="CI491"/>
      <c r="CJ491"/>
      <c r="CK491"/>
      <c r="CL491"/>
      <c r="CM491"/>
    </row>
    <row r="492" spans="1:91" s="2" customFormat="1" ht="29.5" hidden="1" customHeight="1" outlineLevel="1" x14ac:dyDescent="0.35">
      <c r="A492" s="68"/>
      <c r="B492" s="243" t="s">
        <v>204</v>
      </c>
      <c r="C492" s="546" t="str">
        <f>IF(ISBLANK(Goals!DE6),"",Goals!DE6)</f>
        <v/>
      </c>
      <c r="D492" s="547"/>
      <c r="E492" s="547"/>
      <c r="F492" s="547"/>
      <c r="G492" s="547"/>
      <c r="H492" s="548"/>
      <c r="I492" s="549" t="str">
        <f>IF($D$5="Program Budget",ROUND('Goals Transposed'!$E109*$AJ$9,0),IF(AND($D$5="Staff Salary",$D$7="Total"),ROUND(SUM('Goals Transposed'!$E109:$P109)*$AJ$30,0),IF(AND($D$5="Staff Salary",$D$7="Individual"),ROUND(SUM(IF($AJ$18="",0,$AJ$18*'Goals Transposed'!$E109),IF($AJ$19="",0,$AJ$19*'Goals Transposed'!$F109),IF($AJ$20="",0,$AJ$20*'Goals Transposed'!$G109),IF($AJ$21="",0,$AJ$21*'Goals Transposed'!$H109),IF($AJ$22="",0,$AJ$22*'Goals Transposed'!$I109),IF($AJ$23="",0,$AJ$23*'Goals Transposed'!$J109),IF($AJ$24="",0,$AJ$24*'Goals Transposed'!$K109),IF($AJ$25="",0,$AJ$25*'Goals Transposed'!$L109),IF($AJ$26="",0,$AJ$26*'Goals Transposed'!$M109),IF($AJ$27="",0,$AJ$27*'Goals Transposed'!$N109),IF($AJ$28="",0,$AJ$28*'Goals Transposed'!$O109),IF($AJ$29="",0,$AJ$29*'Goals Transposed'!$P109)),0),"")))</f>
        <v/>
      </c>
      <c r="J492" s="550"/>
      <c r="K492" s="244" t="str">
        <f>IF($D$5="Program Budget",ROUND('Goals Transposed'!$Q109*$AJ$9,0),IF(AND($D$5="Staff Salary",$D$7="Total"),ROUND(SUM('Goals Transposed'!$Q109:$AB109)*$AJ$30,0),IF(AND($D$5="Staff Salary",$D$7="Individual"),ROUND(SUM(IF($AJ$18="",0,$AJ$18*'Goals Transposed'!$Q109),IF($AJ$19="",0,$AJ$19*'Goals Transposed'!$R109),IF($AJ$20="",0,$AJ$20*'Goals Transposed'!$S109),IF($AJ$21="",0,$AJ$21*'Goals Transposed'!$T109),IF($AJ$22="",0,$AJ$22*'Goals Transposed'!$U109),IF($AJ$23="",0,$AJ$23*'Goals Transposed'!$V109),IF($AJ$24="",0,$AJ$24*'Goals Transposed'!$W109),IF($AJ$25="",0,$AJ$25*'Goals Transposed'!$X109),IF($AJ$26="",0,$AJ$26*'Goals Transposed'!$Y109),IF($AJ$27="",0,$AJ$27*'Goals Transposed'!$Z109),IF($AJ$28="",0,$AJ$28*'Goals Transposed'!$AA109),IF($AJ$29="",0,$AJ$29*'Goals Transposed'!$AB109)),0),"")))</f>
        <v/>
      </c>
      <c r="L492" s="244" t="str">
        <f>IF($D$5="Program Budget",ROUND('Goals Transposed'!$AC109*$AJ$9,0),IF(AND($D$5="Staff Salary",$D$7="Total"),ROUND(SUM('Goals Transposed'!$AC109:$AN109)*$AJ$30,0),IF(AND($D$5="Staff Salary",$D$7="Individual"),ROUND(SUM(IF($AJ$18="",0,$AJ$18*'Goals Transposed'!$AC109),IF($AJ$19="",0,$AJ$19*'Goals Transposed'!$AD109),IF($AJ$20="",0,$AJ$20*'Goals Transposed'!$AE109),IF($AJ$21="",0,$AJ$21*'Goals Transposed'!$AF109),IF($AJ$22="",0,$AJ$22*'Goals Transposed'!$AG109),IF($AJ$23="",0,$AJ$23*'Goals Transposed'!$AH109),IF($AJ$24="",0,$AJ$24*'Goals Transposed'!$AI109),IF($AJ$25="",0,$AJ$25*'Goals Transposed'!$AJ109),IF($AJ$26="",0,$AJ$26*'Goals Transposed'!$AK109),IF($AJ$27="",0,$AJ$27*'Goals Transposed'!$AL109),IF($AJ$28="",0,$AJ$28*'Goals Transposed'!$AM109),IF($AJ$29="",0,$AJ$29*'Goals Transposed'!$AN109)),0),"")))</f>
        <v/>
      </c>
      <c r="M492" s="549" t="str">
        <f>IF($D$5="Program Budget",ROUND('Goals Transposed'!$AO109*$AJ$9,0),IF(AND($D$5="Staff Salary",$D$7="Total"),ROUND(SUM('Goals Transposed'!$AO109:$AZ109)*$AJ$30,0),IF(AND($D$5="Staff Salary",$D$7="Individual"),ROUND(SUM(IF($AJ$18="",0,$AJ$18*'Goals Transposed'!$AO109),IF($AJ$19="",0,$AJ$19*'Goals Transposed'!$AP109),IF($AJ$20="",0,$AJ$20*'Goals Transposed'!$AQ109),IF($AJ$21="",0,$AJ$21*'Goals Transposed'!$AR109),IF($AJ$22="",0,$AJ$22*'Goals Transposed'!$AS109),IF($AJ$23="",0,$AJ$23*'Goals Transposed'!$AT109),IF($AJ$24="",0,$AJ$24*'Goals Transposed'!$AU109),IF($AJ$25="",0,$AJ$25*'Goals Transposed'!$AV109),IF($AJ$26="",0,$AJ$26*'Goals Transposed'!$AW109),IF($AJ$27="",0,$AJ$27*'Goals Transposed'!$AX109),IF($AJ$28="",0,$AJ$28*'Goals Transposed'!$AY109),IF($AJ$29="",0,$AJ$29*'Goals Transposed'!$AZ109)),0),"")))</f>
        <v/>
      </c>
      <c r="N492" s="551"/>
      <c r="CI492"/>
      <c r="CJ492"/>
      <c r="CK492"/>
      <c r="CL492"/>
      <c r="CM492"/>
    </row>
    <row r="493" spans="1:91" s="2" customFormat="1" ht="29.5" hidden="1" customHeight="1" outlineLevel="1" x14ac:dyDescent="0.35">
      <c r="A493" s="68"/>
      <c r="B493" s="246" t="s">
        <v>205</v>
      </c>
      <c r="C493" s="546" t="str">
        <f>IF(ISBLANK(Goals!DF6),"",Goals!DF6)</f>
        <v/>
      </c>
      <c r="D493" s="547"/>
      <c r="E493" s="547"/>
      <c r="F493" s="547"/>
      <c r="G493" s="547"/>
      <c r="H493" s="548"/>
      <c r="I493" s="549" t="str">
        <f>IF($D$5="Program Budget",ROUND('Goals Transposed'!$E110*$AJ$9,0),IF(AND($D$5="Staff Salary",$D$7="Total"),ROUND(SUM('Goals Transposed'!$E110:$P110)*$AJ$30,0),IF(AND($D$5="Staff Salary",$D$7="Individual"),ROUND(SUM(IF($AJ$18="",0,$AJ$18*'Goals Transposed'!$E110),IF($AJ$19="",0,$AJ$19*'Goals Transposed'!$F110),IF($AJ$20="",0,$AJ$20*'Goals Transposed'!$G110),IF($AJ$21="",0,$AJ$21*'Goals Transposed'!$H110),IF($AJ$22="",0,$AJ$22*'Goals Transposed'!$I110),IF($AJ$23="",0,$AJ$23*'Goals Transposed'!$J110),IF($AJ$24="",0,$AJ$24*'Goals Transposed'!$K110),IF($AJ$25="",0,$AJ$25*'Goals Transposed'!$L110),IF($AJ$26="",0,$AJ$26*'Goals Transposed'!$M110),IF($AJ$27="",0,$AJ$27*'Goals Transposed'!$N110),IF($AJ$28="",0,$AJ$28*'Goals Transposed'!$O110),IF($AJ$29="",0,$AJ$29*'Goals Transposed'!$P110)),0),"")))</f>
        <v/>
      </c>
      <c r="J493" s="550"/>
      <c r="K493" s="244" t="str">
        <f>IF($D$5="Program Budget",ROUND('Goals Transposed'!$Q110*$AJ$9,0),IF(AND($D$5="Staff Salary",$D$7="Total"),ROUND(SUM('Goals Transposed'!$Q110:$AB110)*$AJ$30,0),IF(AND($D$5="Staff Salary",$D$7="Individual"),ROUND(SUM(IF($AJ$18="",0,$AJ$18*'Goals Transposed'!$Q110),IF($AJ$19="",0,$AJ$19*'Goals Transposed'!$R110),IF($AJ$20="",0,$AJ$20*'Goals Transposed'!$S110),IF($AJ$21="",0,$AJ$21*'Goals Transposed'!$T110),IF($AJ$22="",0,$AJ$22*'Goals Transposed'!$U110),IF($AJ$23="",0,$AJ$23*'Goals Transposed'!$V110),IF($AJ$24="",0,$AJ$24*'Goals Transposed'!$W110),IF($AJ$25="",0,$AJ$25*'Goals Transposed'!$X110),IF($AJ$26="",0,$AJ$26*'Goals Transposed'!$Y110),IF($AJ$27="",0,$AJ$27*'Goals Transposed'!$Z110),IF($AJ$28="",0,$AJ$28*'Goals Transposed'!$AA110),IF($AJ$29="",0,$AJ$29*'Goals Transposed'!$AB110)),0),"")))</f>
        <v/>
      </c>
      <c r="L493" s="244" t="str">
        <f>IF($D$5="Program Budget",ROUND('Goals Transposed'!$AC110*$AJ$9,0),IF(AND($D$5="Staff Salary",$D$7="Total"),ROUND(SUM('Goals Transposed'!$AC110:$AN110)*$AJ$30,0),IF(AND($D$5="Staff Salary",$D$7="Individual"),ROUND(SUM(IF($AJ$18="",0,$AJ$18*'Goals Transposed'!$AC110),IF($AJ$19="",0,$AJ$19*'Goals Transposed'!$AD110),IF($AJ$20="",0,$AJ$20*'Goals Transposed'!$AE110),IF($AJ$21="",0,$AJ$21*'Goals Transposed'!$AF110),IF($AJ$22="",0,$AJ$22*'Goals Transposed'!$AG110),IF($AJ$23="",0,$AJ$23*'Goals Transposed'!$AH110),IF($AJ$24="",0,$AJ$24*'Goals Transposed'!$AI110),IF($AJ$25="",0,$AJ$25*'Goals Transposed'!$AJ110),IF($AJ$26="",0,$AJ$26*'Goals Transposed'!$AK110),IF($AJ$27="",0,$AJ$27*'Goals Transposed'!$AL110),IF($AJ$28="",0,$AJ$28*'Goals Transposed'!$AM110),IF($AJ$29="",0,$AJ$29*'Goals Transposed'!$AN110)),0),"")))</f>
        <v/>
      </c>
      <c r="M493" s="549" t="str">
        <f>IF($D$5="Program Budget",ROUND('Goals Transposed'!$AO110*$AJ$9,0),IF(AND($D$5="Staff Salary",$D$7="Total"),ROUND(SUM('Goals Transposed'!$AO110:$AZ110)*$AJ$30,0),IF(AND($D$5="Staff Salary",$D$7="Individual"),ROUND(SUM(IF($AJ$18="",0,$AJ$18*'Goals Transposed'!$AO110),IF($AJ$19="",0,$AJ$19*'Goals Transposed'!$AP110),IF($AJ$20="",0,$AJ$20*'Goals Transposed'!$AQ110),IF($AJ$21="",0,$AJ$21*'Goals Transposed'!$AR110),IF($AJ$22="",0,$AJ$22*'Goals Transposed'!$AS110),IF($AJ$23="",0,$AJ$23*'Goals Transposed'!$AT110),IF($AJ$24="",0,$AJ$24*'Goals Transposed'!$AU110),IF($AJ$25="",0,$AJ$25*'Goals Transposed'!$AV110),IF($AJ$26="",0,$AJ$26*'Goals Transposed'!$AW110),IF($AJ$27="",0,$AJ$27*'Goals Transposed'!$AX110),IF($AJ$28="",0,$AJ$28*'Goals Transposed'!$AY110),IF($AJ$29="",0,$AJ$29*'Goals Transposed'!$AZ110)),0),"")))</f>
        <v/>
      </c>
      <c r="N493" s="551"/>
      <c r="CI493"/>
      <c r="CJ493"/>
      <c r="CK493"/>
      <c r="CL493"/>
      <c r="CM493"/>
    </row>
    <row r="494" spans="1:91" s="2" customFormat="1" hidden="1" outlineLevel="1" x14ac:dyDescent="0.35">
      <c r="A494" s="68"/>
      <c r="CI494"/>
      <c r="CJ494"/>
      <c r="CK494"/>
      <c r="CL494"/>
      <c r="CM494"/>
    </row>
    <row r="495" spans="1:91" s="2" customFormat="1" ht="29.5" hidden="1" customHeight="1" outlineLevel="1" x14ac:dyDescent="0.35">
      <c r="A495" s="68"/>
      <c r="B495" s="233" t="s">
        <v>215</v>
      </c>
      <c r="C495" s="552" t="str">
        <f>Goals!DH3</f>
        <v>Select Strategic Area</v>
      </c>
      <c r="D495" s="553"/>
      <c r="E495" s="553"/>
      <c r="F495" s="553"/>
      <c r="G495" s="553"/>
      <c r="H495" s="553"/>
      <c r="I495" s="234"/>
      <c r="J495" s="234"/>
      <c r="K495" s="234"/>
      <c r="L495" s="234"/>
      <c r="M495" s="234"/>
      <c r="N495" s="235"/>
      <c r="CI495"/>
      <c r="CJ495"/>
      <c r="CK495"/>
      <c r="CL495"/>
      <c r="CM495"/>
    </row>
    <row r="496" spans="1:91" s="2" customFormat="1" ht="29.5" hidden="1" customHeight="1" outlineLevel="1" x14ac:dyDescent="0.35">
      <c r="A496" s="68"/>
      <c r="B496" s="236"/>
      <c r="C496" s="237"/>
      <c r="D496" s="238"/>
      <c r="E496" s="238"/>
      <c r="F496" s="238"/>
      <c r="G496" s="238"/>
      <c r="H496" s="239"/>
      <c r="I496" s="554" t="s">
        <v>2</v>
      </c>
      <c r="J496" s="554"/>
      <c r="K496" s="240" t="s">
        <v>3</v>
      </c>
      <c r="L496" s="240" t="s">
        <v>4</v>
      </c>
      <c r="M496" s="554" t="s">
        <v>5</v>
      </c>
      <c r="N496" s="555"/>
      <c r="CI496"/>
      <c r="CJ496"/>
      <c r="CK496"/>
      <c r="CL496"/>
      <c r="CM496"/>
    </row>
    <row r="497" spans="1:91" s="2" customFormat="1" ht="29.5" hidden="1" customHeight="1" outlineLevel="1" x14ac:dyDescent="0.35">
      <c r="A497" s="68"/>
      <c r="B497" s="241" t="s">
        <v>199</v>
      </c>
      <c r="C497" s="556" t="str">
        <f>IF(ISBLANK(Goals!DH4),"",Goals!DH4)</f>
        <v/>
      </c>
      <c r="D497" s="557"/>
      <c r="E497" s="557"/>
      <c r="F497" s="557"/>
      <c r="G497" s="557"/>
      <c r="H497" s="557"/>
      <c r="I497" s="558"/>
      <c r="J497" s="558"/>
      <c r="K497" s="242"/>
      <c r="L497" s="242"/>
      <c r="M497" s="558"/>
      <c r="N497" s="559"/>
      <c r="CI497"/>
      <c r="CJ497"/>
      <c r="CK497"/>
      <c r="CL497"/>
      <c r="CM497"/>
    </row>
    <row r="498" spans="1:91" s="2" customFormat="1" ht="29.5" hidden="1" customHeight="1" outlineLevel="1" x14ac:dyDescent="0.35">
      <c r="A498" s="68"/>
      <c r="B498" s="243" t="s">
        <v>200</v>
      </c>
      <c r="C498" s="546" t="str">
        <f>IF(ISBLANK(Goals!DG6),"",Goals!DG6)</f>
        <v/>
      </c>
      <c r="D498" s="547"/>
      <c r="E498" s="547"/>
      <c r="F498" s="547"/>
      <c r="G498" s="547"/>
      <c r="H498" s="548"/>
      <c r="I498" s="549" t="str">
        <f>IF($D$5="Program Budget",ROUND('Goals Transposed'!$E111*$AJ$9,0),IF(AND($D$5="Staff Salary",$D$7="Total"),ROUND(SUM('Goals Transposed'!$E111:$P111)*$AJ$30,0),IF(AND($D$5="Staff Salary",$D$7="Individual"),ROUND(SUM(IF($AJ$18="",0,$AJ$18*'Goals Transposed'!$E111),IF($AJ$19="",0,$AJ$19*'Goals Transposed'!$F111),IF($AJ$20="",0,$AJ$20*'Goals Transposed'!$G111),IF($AJ$21="",0,$AJ$21*'Goals Transposed'!$H111),IF($AJ$22="",0,$AJ$22*'Goals Transposed'!$I111),IF($AJ$23="",0,$AJ$23*'Goals Transposed'!$J111),IF($AJ$24="",0,$AJ$24*'Goals Transposed'!$K111),IF($AJ$25="",0,$AJ$25*'Goals Transposed'!$L111),IF($AJ$26="",0,$AJ$26*'Goals Transposed'!$M111),IF($AJ$27="",0,$AJ$27*'Goals Transposed'!$N111),IF($AJ$28="",0,$AJ$28*'Goals Transposed'!$O111),IF($AJ$29="",0,$AJ$29*'Goals Transposed'!$P111)),0),"")))</f>
        <v/>
      </c>
      <c r="J498" s="550"/>
      <c r="K498" s="244" t="str">
        <f>IF($D$5="Program Budget",ROUND('Goals Transposed'!$Q111*$AJ$9,0),IF(AND($D$5="Staff Salary",$D$7="Total"),ROUND(SUM('Goals Transposed'!$Q111:$AB111)*$AJ$30,0),IF(AND($D$5="Staff Salary",$D$7="Individual"),ROUND(SUM(IF($AJ$18="",0,$AJ$18*'Goals Transposed'!$Q111),IF($AJ$19="",0,$AJ$19*'Goals Transposed'!$R111),IF($AJ$20="",0,$AJ$20*'Goals Transposed'!$S111),IF($AJ$21="",0,$AJ$21*'Goals Transposed'!$T111),IF($AJ$22="",0,$AJ$22*'Goals Transposed'!$U111),IF($AJ$23="",0,$AJ$23*'Goals Transposed'!$V111),IF($AJ$24="",0,$AJ$24*'Goals Transposed'!$W111),IF($AJ$25="",0,$AJ$25*'Goals Transposed'!$X111),IF($AJ$26="",0,$AJ$26*'Goals Transposed'!$Y111),IF($AJ$27="",0,$AJ$27*'Goals Transposed'!$Z111),IF($AJ$28="",0,$AJ$28*'Goals Transposed'!$AA111),IF($AJ$29="",0,$AJ$29*'Goals Transposed'!$AB111)),0),"")))</f>
        <v/>
      </c>
      <c r="L498" s="244" t="str">
        <f>IF($D$5="Program Budget",ROUND('Goals Transposed'!$AC111*$AJ$9,0),IF(AND($D$5="Staff Salary",$D$7="Total"),ROUND(SUM('Goals Transposed'!$AC111:$AN111)*$AJ$30,0),IF(AND($D$5="Staff Salary",$D$7="Individual"),ROUND(SUM(IF($AJ$18="",0,$AJ$18*'Goals Transposed'!$AC111),IF($AJ$19="",0,$AJ$19*'Goals Transposed'!$AD111),IF($AJ$20="",0,$AJ$20*'Goals Transposed'!$AE111),IF($AJ$21="",0,$AJ$21*'Goals Transposed'!$AF111),IF($AJ$22="",0,$AJ$22*'Goals Transposed'!$AG111),IF($AJ$23="",0,$AJ$23*'Goals Transposed'!$AH111),IF($AJ$24="",0,$AJ$24*'Goals Transposed'!$AI111),IF($AJ$25="",0,$AJ$25*'Goals Transposed'!$AJ111),IF($AJ$26="",0,$AJ$26*'Goals Transposed'!$AK111),IF($AJ$27="",0,$AJ$27*'Goals Transposed'!$AL111),IF($AJ$28="",0,$AJ$28*'Goals Transposed'!$AM111),IF($AJ$29="",0,$AJ$29*'Goals Transposed'!$AN111)),0),"")))</f>
        <v/>
      </c>
      <c r="M498" s="549" t="str">
        <f>IF($D$5="Program Budget",ROUND('Goals Transposed'!$AO111*$AJ$9,0),IF(AND($D$5="Staff Salary",$D$7="Total"),ROUND(SUM('Goals Transposed'!$AO111:$AZ111)*$AJ$30,0),IF(AND($D$5="Staff Salary",$D$7="Individual"),ROUND(SUM(IF($AJ$18="",0,$AJ$18*'Goals Transposed'!$AO111),IF($AJ$19="",0,$AJ$19*'Goals Transposed'!$AP111),IF($AJ$20="",0,$AJ$20*'Goals Transposed'!$AQ111),IF($AJ$21="",0,$AJ$21*'Goals Transposed'!$AR111),IF($AJ$22="",0,$AJ$22*'Goals Transposed'!$AS111),IF($AJ$23="",0,$AJ$23*'Goals Transposed'!$AT111),IF($AJ$24="",0,$AJ$24*'Goals Transposed'!$AU111),IF($AJ$25="",0,$AJ$25*'Goals Transposed'!$AV111),IF($AJ$26="",0,$AJ$26*'Goals Transposed'!$AW111),IF($AJ$27="",0,$AJ$27*'Goals Transposed'!$AX111),IF($AJ$28="",0,$AJ$28*'Goals Transposed'!$AY111),IF($AJ$29="",0,$AJ$29*'Goals Transposed'!$AZ111)),0),"")))</f>
        <v/>
      </c>
      <c r="N498" s="551"/>
      <c r="CI498"/>
      <c r="CJ498"/>
      <c r="CK498"/>
      <c r="CL498"/>
      <c r="CM498"/>
    </row>
    <row r="499" spans="1:91" s="2" customFormat="1" ht="29.5" hidden="1" customHeight="1" outlineLevel="1" x14ac:dyDescent="0.35">
      <c r="A499" s="68"/>
      <c r="B499" s="243" t="s">
        <v>201</v>
      </c>
      <c r="C499" s="546" t="str">
        <f>IF(ISBLANK(Goals!DH6),"",Goals!DH6)</f>
        <v/>
      </c>
      <c r="D499" s="547"/>
      <c r="E499" s="547"/>
      <c r="F499" s="547"/>
      <c r="G499" s="547"/>
      <c r="H499" s="548"/>
      <c r="I499" s="549" t="str">
        <f>IF($D$5="Program Budget",ROUND('Goals Transposed'!$E112*$AJ$9,0),IF(AND($D$5="Staff Salary",$D$7="Total"),ROUND(SUM('Goals Transposed'!$E112:$P112)*$AJ$30,0),IF(AND($D$5="Staff Salary",$D$7="Individual"),ROUND(SUM(IF($AJ$18="",0,$AJ$18*'Goals Transposed'!$E112),IF($AJ$19="",0,$AJ$19*'Goals Transposed'!$F112),IF($AJ$20="",0,$AJ$20*'Goals Transposed'!$G112),IF($AJ$21="",0,$AJ$21*'Goals Transposed'!$H112),IF($AJ$22="",0,$AJ$22*'Goals Transposed'!$I112),IF($AJ$23="",0,$AJ$23*'Goals Transposed'!$J112),IF($AJ$24="",0,$AJ$24*'Goals Transposed'!$K112),IF($AJ$25="",0,$AJ$25*'Goals Transposed'!$L112),IF($AJ$26="",0,$AJ$26*'Goals Transposed'!$M112),IF($AJ$27="",0,$AJ$27*'Goals Transposed'!$N112),IF($AJ$28="",0,$AJ$28*'Goals Transposed'!$O112),IF($AJ$29="",0,$AJ$29*'Goals Transposed'!$P112)),0),"")))</f>
        <v/>
      </c>
      <c r="J499" s="550"/>
      <c r="K499" s="244" t="str">
        <f>IF($D$5="Program Budget",ROUND('Goals Transposed'!$Q112*$AJ$9,0),IF(AND($D$5="Staff Salary",$D$7="Total"),ROUND(SUM('Goals Transposed'!$Q112:$AB112)*$AJ$30,0),IF(AND($D$5="Staff Salary",$D$7="Individual"),ROUND(SUM(IF($AJ$18="",0,$AJ$18*'Goals Transposed'!$Q112),IF($AJ$19="",0,$AJ$19*'Goals Transposed'!$R112),IF($AJ$20="",0,$AJ$20*'Goals Transposed'!$S112),IF($AJ$21="",0,$AJ$21*'Goals Transposed'!$T112),IF($AJ$22="",0,$AJ$22*'Goals Transposed'!$U112),IF($AJ$23="",0,$AJ$23*'Goals Transposed'!$V112),IF($AJ$24="",0,$AJ$24*'Goals Transposed'!$W112),IF($AJ$25="",0,$AJ$25*'Goals Transposed'!$X112),IF($AJ$26="",0,$AJ$26*'Goals Transposed'!$Y112),IF($AJ$27="",0,$AJ$27*'Goals Transposed'!$Z112),IF($AJ$28="",0,$AJ$28*'Goals Transposed'!$AA112),IF($AJ$29="",0,$AJ$29*'Goals Transposed'!$AB112)),0),"")))</f>
        <v/>
      </c>
      <c r="L499" s="244" t="str">
        <f>IF($D$5="Program Budget",ROUND('Goals Transposed'!$AC112*$AJ$9,0),IF(AND($D$5="Staff Salary",$D$7="Total"),ROUND(SUM('Goals Transposed'!$AC112:$AN112)*$AJ$30,0),IF(AND($D$5="Staff Salary",$D$7="Individual"),ROUND(SUM(IF($AJ$18="",0,$AJ$18*'Goals Transposed'!$AC112),IF($AJ$19="",0,$AJ$19*'Goals Transposed'!$AD112),IF($AJ$20="",0,$AJ$20*'Goals Transposed'!$AE112),IF($AJ$21="",0,$AJ$21*'Goals Transposed'!$AF112),IF($AJ$22="",0,$AJ$22*'Goals Transposed'!$AG112),IF($AJ$23="",0,$AJ$23*'Goals Transposed'!$AH112),IF($AJ$24="",0,$AJ$24*'Goals Transposed'!$AI112),IF($AJ$25="",0,$AJ$25*'Goals Transposed'!$AJ112),IF($AJ$26="",0,$AJ$26*'Goals Transposed'!$AK112),IF($AJ$27="",0,$AJ$27*'Goals Transposed'!$AL112),IF($AJ$28="",0,$AJ$28*'Goals Transposed'!$AM112),IF($AJ$29="",0,$AJ$29*'Goals Transposed'!$AN112)),0),"")))</f>
        <v/>
      </c>
      <c r="M499" s="549" t="str">
        <f>IF($D$5="Program Budget",ROUND('Goals Transposed'!$AO112*$AJ$9,0),IF(AND($D$5="Staff Salary",$D$7="Total"),ROUND(SUM('Goals Transposed'!$AO112:$AZ112)*$AJ$30,0),IF(AND($D$5="Staff Salary",$D$7="Individual"),ROUND(SUM(IF($AJ$18="",0,$AJ$18*'Goals Transposed'!$AO112),IF($AJ$19="",0,$AJ$19*'Goals Transposed'!$AP112),IF($AJ$20="",0,$AJ$20*'Goals Transposed'!$AQ112),IF($AJ$21="",0,$AJ$21*'Goals Transposed'!$AR112),IF($AJ$22="",0,$AJ$22*'Goals Transposed'!$AS112),IF($AJ$23="",0,$AJ$23*'Goals Transposed'!$AT112),IF($AJ$24="",0,$AJ$24*'Goals Transposed'!$AU112),IF($AJ$25="",0,$AJ$25*'Goals Transposed'!$AV112),IF($AJ$26="",0,$AJ$26*'Goals Transposed'!$AW112),IF($AJ$27="",0,$AJ$27*'Goals Transposed'!$AX112),IF($AJ$28="",0,$AJ$28*'Goals Transposed'!$AY112),IF($AJ$29="",0,$AJ$29*'Goals Transposed'!$AZ112)),0),"")))</f>
        <v/>
      </c>
      <c r="N499" s="551"/>
      <c r="CI499"/>
      <c r="CJ499"/>
      <c r="CK499"/>
      <c r="CL499"/>
      <c r="CM499"/>
    </row>
    <row r="500" spans="1:91" s="2" customFormat="1" ht="29.5" hidden="1" customHeight="1" outlineLevel="1" x14ac:dyDescent="0.35">
      <c r="A500" s="68"/>
      <c r="B500" s="243" t="s">
        <v>202</v>
      </c>
      <c r="C500" s="546" t="str">
        <f>IF(ISBLANK(Goals!DI6),"",Goals!DI6)</f>
        <v/>
      </c>
      <c r="D500" s="547"/>
      <c r="E500" s="547"/>
      <c r="F500" s="547"/>
      <c r="G500" s="547"/>
      <c r="H500" s="548"/>
      <c r="I500" s="549" t="str">
        <f>IF($D$5="Program Budget",ROUND('Goals Transposed'!$E113*$AJ$9,0),IF(AND($D$5="Staff Salary",$D$7="Total"),ROUND(SUM('Goals Transposed'!$E113:$P113)*$AJ$30,0),IF(AND($D$5="Staff Salary",$D$7="Individual"),ROUND(SUM(IF($AJ$18="",0,$AJ$18*'Goals Transposed'!$E113),IF($AJ$19="",0,$AJ$19*'Goals Transposed'!$F113),IF($AJ$20="",0,$AJ$20*'Goals Transposed'!$G113),IF($AJ$21="",0,$AJ$21*'Goals Transposed'!$H113),IF($AJ$22="",0,$AJ$22*'Goals Transposed'!$I113),IF($AJ$23="",0,$AJ$23*'Goals Transposed'!$J113),IF($AJ$24="",0,$AJ$24*'Goals Transposed'!$K113),IF($AJ$25="",0,$AJ$25*'Goals Transposed'!$L113),IF($AJ$26="",0,$AJ$26*'Goals Transposed'!$M113),IF($AJ$27="",0,$AJ$27*'Goals Transposed'!$N113),IF($AJ$28="",0,$AJ$28*'Goals Transposed'!$O113),IF($AJ$29="",0,$AJ$29*'Goals Transposed'!$P113)),0),"")))</f>
        <v/>
      </c>
      <c r="J500" s="550"/>
      <c r="K500" s="244" t="str">
        <f>IF($D$5="Program Budget",ROUND('Goals Transposed'!$Q113*$AJ$9,0),IF(AND($D$5="Staff Salary",$D$7="Total"),ROUND(SUM('Goals Transposed'!$Q113:$AB113)*$AJ$30,0),IF(AND($D$5="Staff Salary",$D$7="Individual"),ROUND(SUM(IF($AJ$18="",0,$AJ$18*'Goals Transposed'!$Q113),IF($AJ$19="",0,$AJ$19*'Goals Transposed'!$R113),IF($AJ$20="",0,$AJ$20*'Goals Transposed'!$S113),IF($AJ$21="",0,$AJ$21*'Goals Transposed'!$T113),IF($AJ$22="",0,$AJ$22*'Goals Transposed'!$U113),IF($AJ$23="",0,$AJ$23*'Goals Transposed'!$V113),IF($AJ$24="",0,$AJ$24*'Goals Transposed'!$W113),IF($AJ$25="",0,$AJ$25*'Goals Transposed'!$X113),IF($AJ$26="",0,$AJ$26*'Goals Transposed'!$Y113),IF($AJ$27="",0,$AJ$27*'Goals Transposed'!$Z113),IF($AJ$28="",0,$AJ$28*'Goals Transposed'!$AA113),IF($AJ$29="",0,$AJ$29*'Goals Transposed'!$AB113)),0),"")))</f>
        <v/>
      </c>
      <c r="L500" s="244" t="str">
        <f>IF($D$5="Program Budget",ROUND('Goals Transposed'!$AC113*$AJ$9,0),IF(AND($D$5="Staff Salary",$D$7="Total"),ROUND(SUM('Goals Transposed'!$AC113:$AN113)*$AJ$30,0),IF(AND($D$5="Staff Salary",$D$7="Individual"),ROUND(SUM(IF($AJ$18="",0,$AJ$18*'Goals Transposed'!$AC113),IF($AJ$19="",0,$AJ$19*'Goals Transposed'!$AD113),IF($AJ$20="",0,$AJ$20*'Goals Transposed'!$AE113),IF($AJ$21="",0,$AJ$21*'Goals Transposed'!$AF113),IF($AJ$22="",0,$AJ$22*'Goals Transposed'!$AG113),IF($AJ$23="",0,$AJ$23*'Goals Transposed'!$AH113),IF($AJ$24="",0,$AJ$24*'Goals Transposed'!$AI113),IF($AJ$25="",0,$AJ$25*'Goals Transposed'!$AJ113),IF($AJ$26="",0,$AJ$26*'Goals Transposed'!$AK113),IF($AJ$27="",0,$AJ$27*'Goals Transposed'!$AL113),IF($AJ$28="",0,$AJ$28*'Goals Transposed'!$AM113),IF($AJ$29="",0,$AJ$29*'Goals Transposed'!$AN113)),0),"")))</f>
        <v/>
      </c>
      <c r="M500" s="549" t="str">
        <f>IF($D$5="Program Budget",ROUND('Goals Transposed'!$AO113*$AJ$9,0),IF(AND($D$5="Staff Salary",$D$7="Total"),ROUND(SUM('Goals Transposed'!$AO113:$AZ113)*$AJ$30,0),IF(AND($D$5="Staff Salary",$D$7="Individual"),ROUND(SUM(IF($AJ$18="",0,$AJ$18*'Goals Transposed'!$AO113),IF($AJ$19="",0,$AJ$19*'Goals Transposed'!$AP113),IF($AJ$20="",0,$AJ$20*'Goals Transposed'!$AQ113),IF($AJ$21="",0,$AJ$21*'Goals Transposed'!$AR113),IF($AJ$22="",0,$AJ$22*'Goals Transposed'!$AS113),IF($AJ$23="",0,$AJ$23*'Goals Transposed'!$AT113),IF($AJ$24="",0,$AJ$24*'Goals Transposed'!$AU113),IF($AJ$25="",0,$AJ$25*'Goals Transposed'!$AV113),IF($AJ$26="",0,$AJ$26*'Goals Transposed'!$AW113),IF($AJ$27="",0,$AJ$27*'Goals Transposed'!$AX113),IF($AJ$28="",0,$AJ$28*'Goals Transposed'!$AY113),IF($AJ$29="",0,$AJ$29*'Goals Transposed'!$AZ113)),0),"")))</f>
        <v/>
      </c>
      <c r="N500" s="551"/>
      <c r="CI500"/>
      <c r="CJ500"/>
      <c r="CK500"/>
      <c r="CL500"/>
      <c r="CM500"/>
    </row>
    <row r="501" spans="1:91" s="2" customFormat="1" ht="29.5" hidden="1" customHeight="1" outlineLevel="1" x14ac:dyDescent="0.35">
      <c r="A501" s="68"/>
      <c r="B501" s="243" t="s">
        <v>203</v>
      </c>
      <c r="C501" s="546" t="str">
        <f>IF(ISBLANK(Goals!DJ6),"",Goals!DJ6)</f>
        <v/>
      </c>
      <c r="D501" s="547"/>
      <c r="E501" s="547"/>
      <c r="F501" s="547"/>
      <c r="G501" s="547"/>
      <c r="H501" s="548"/>
      <c r="I501" s="549" t="str">
        <f>IF($D$5="Program Budget",ROUND('Goals Transposed'!$E114*$AJ$9,0),IF(AND($D$5="Staff Salary",$D$7="Total"),ROUND(SUM('Goals Transposed'!$E114:$P114)*$AJ$30,0),IF(AND($D$5="Staff Salary",$D$7="Individual"),ROUND(SUM(IF($AJ$18="",0,$AJ$18*'Goals Transposed'!$E114),IF($AJ$19="",0,$AJ$19*'Goals Transposed'!$F114),IF($AJ$20="",0,$AJ$20*'Goals Transposed'!$G114),IF($AJ$21="",0,$AJ$21*'Goals Transposed'!$H114),IF($AJ$22="",0,$AJ$22*'Goals Transposed'!$I114),IF($AJ$23="",0,$AJ$23*'Goals Transposed'!$J114),IF($AJ$24="",0,$AJ$24*'Goals Transposed'!$K114),IF($AJ$25="",0,$AJ$25*'Goals Transposed'!$L114),IF($AJ$26="",0,$AJ$26*'Goals Transposed'!$M114),IF($AJ$27="",0,$AJ$27*'Goals Transposed'!$N114),IF($AJ$28="",0,$AJ$28*'Goals Transposed'!$O114),IF($AJ$29="",0,$AJ$29*'Goals Transposed'!$P114)),0),"")))</f>
        <v/>
      </c>
      <c r="J501" s="550"/>
      <c r="K501" s="244" t="str">
        <f>IF($D$5="Program Budget",ROUND('Goals Transposed'!$Q114*$AJ$9,0),IF(AND($D$5="Staff Salary",$D$7="Total"),ROUND(SUM('Goals Transposed'!$Q114:$AB114)*$AJ$30,0),IF(AND($D$5="Staff Salary",$D$7="Individual"),ROUND(SUM(IF($AJ$18="",0,$AJ$18*'Goals Transposed'!$Q114),IF($AJ$19="",0,$AJ$19*'Goals Transposed'!$R114),IF($AJ$20="",0,$AJ$20*'Goals Transposed'!$S114),IF($AJ$21="",0,$AJ$21*'Goals Transposed'!$T114),IF($AJ$22="",0,$AJ$22*'Goals Transposed'!$U114),IF($AJ$23="",0,$AJ$23*'Goals Transposed'!$V114),IF($AJ$24="",0,$AJ$24*'Goals Transposed'!$W114),IF($AJ$25="",0,$AJ$25*'Goals Transposed'!$X114),IF($AJ$26="",0,$AJ$26*'Goals Transposed'!$Y114),IF($AJ$27="",0,$AJ$27*'Goals Transposed'!$Z114),IF($AJ$28="",0,$AJ$28*'Goals Transposed'!$AA114),IF($AJ$29="",0,$AJ$29*'Goals Transposed'!$AB114)),0),"")))</f>
        <v/>
      </c>
      <c r="L501" s="244" t="str">
        <f>IF($D$5="Program Budget",ROUND('Goals Transposed'!$AC114*$AJ$9,0),IF(AND($D$5="Staff Salary",$D$7="Total"),ROUND(SUM('Goals Transposed'!$AC114:$AN114)*$AJ$30,0),IF(AND($D$5="Staff Salary",$D$7="Individual"),ROUND(SUM(IF($AJ$18="",0,$AJ$18*'Goals Transposed'!$AC114),IF($AJ$19="",0,$AJ$19*'Goals Transposed'!$AD114),IF($AJ$20="",0,$AJ$20*'Goals Transposed'!$AE114),IF($AJ$21="",0,$AJ$21*'Goals Transposed'!$AF114),IF($AJ$22="",0,$AJ$22*'Goals Transposed'!$AG114),IF($AJ$23="",0,$AJ$23*'Goals Transposed'!$AH114),IF($AJ$24="",0,$AJ$24*'Goals Transposed'!$AI114),IF($AJ$25="",0,$AJ$25*'Goals Transposed'!$AJ114),IF($AJ$26="",0,$AJ$26*'Goals Transposed'!$AK114),IF($AJ$27="",0,$AJ$27*'Goals Transposed'!$AL114),IF($AJ$28="",0,$AJ$28*'Goals Transposed'!$AM114),IF($AJ$29="",0,$AJ$29*'Goals Transposed'!$AN114)),0),"")))</f>
        <v/>
      </c>
      <c r="M501" s="549" t="str">
        <f>IF($D$5="Program Budget",ROUND('Goals Transposed'!$AO114*$AJ$9,0),IF(AND($D$5="Staff Salary",$D$7="Total"),ROUND(SUM('Goals Transposed'!$AO114:$AZ114)*$AJ$30,0),IF(AND($D$5="Staff Salary",$D$7="Individual"),ROUND(SUM(IF($AJ$18="",0,$AJ$18*'Goals Transposed'!$AO114),IF($AJ$19="",0,$AJ$19*'Goals Transposed'!$AP114),IF($AJ$20="",0,$AJ$20*'Goals Transposed'!$AQ114),IF($AJ$21="",0,$AJ$21*'Goals Transposed'!$AR114),IF($AJ$22="",0,$AJ$22*'Goals Transposed'!$AS114),IF($AJ$23="",0,$AJ$23*'Goals Transposed'!$AT114),IF($AJ$24="",0,$AJ$24*'Goals Transposed'!$AU114),IF($AJ$25="",0,$AJ$25*'Goals Transposed'!$AV114),IF($AJ$26="",0,$AJ$26*'Goals Transposed'!$AW114),IF($AJ$27="",0,$AJ$27*'Goals Transposed'!$AX114),IF($AJ$28="",0,$AJ$28*'Goals Transposed'!$AY114),IF($AJ$29="",0,$AJ$29*'Goals Transposed'!$AZ114)),0),"")))</f>
        <v/>
      </c>
      <c r="N501" s="551"/>
      <c r="CI501"/>
      <c r="CJ501"/>
      <c r="CK501"/>
      <c r="CL501"/>
      <c r="CM501"/>
    </row>
    <row r="502" spans="1:91" s="2" customFormat="1" ht="29.5" hidden="1" customHeight="1" outlineLevel="1" x14ac:dyDescent="0.35">
      <c r="A502" s="68"/>
      <c r="B502" s="243" t="s">
        <v>204</v>
      </c>
      <c r="C502" s="546" t="str">
        <f>IF(ISBLANK(Goals!DK6),"",Goals!DK6)</f>
        <v/>
      </c>
      <c r="D502" s="547"/>
      <c r="E502" s="547"/>
      <c r="F502" s="547"/>
      <c r="G502" s="547"/>
      <c r="H502" s="548"/>
      <c r="I502" s="549" t="str">
        <f>IF($D$5="Program Budget",ROUND('Goals Transposed'!$E115*$AJ$9,0),IF(AND($D$5="Staff Salary",$D$7="Total"),ROUND(SUM('Goals Transposed'!$E115:$P115)*$AJ$30,0),IF(AND($D$5="Staff Salary",$D$7="Individual"),ROUND(SUM(IF($AJ$18="",0,$AJ$18*'Goals Transposed'!$E115),IF($AJ$19="",0,$AJ$19*'Goals Transposed'!$F115),IF($AJ$20="",0,$AJ$20*'Goals Transposed'!$G115),IF($AJ$21="",0,$AJ$21*'Goals Transposed'!$H115),IF($AJ$22="",0,$AJ$22*'Goals Transposed'!$I115),IF($AJ$23="",0,$AJ$23*'Goals Transposed'!$J115),IF($AJ$24="",0,$AJ$24*'Goals Transposed'!$K115),IF($AJ$25="",0,$AJ$25*'Goals Transposed'!$L115),IF($AJ$26="",0,$AJ$26*'Goals Transposed'!$M115),IF($AJ$27="",0,$AJ$27*'Goals Transposed'!$N115),IF($AJ$28="",0,$AJ$28*'Goals Transposed'!$O115),IF($AJ$29="",0,$AJ$29*'Goals Transposed'!$P115)),0),"")))</f>
        <v/>
      </c>
      <c r="J502" s="550"/>
      <c r="K502" s="244" t="str">
        <f>IF($D$5="Program Budget",ROUND('Goals Transposed'!$Q115*$AJ$9,0),IF(AND($D$5="Staff Salary",$D$7="Total"),ROUND(SUM('Goals Transposed'!$Q115:$AB115)*$AJ$30,0),IF(AND($D$5="Staff Salary",$D$7="Individual"),ROUND(SUM(IF($AJ$18="",0,$AJ$18*'Goals Transposed'!$Q115),IF($AJ$19="",0,$AJ$19*'Goals Transposed'!$R115),IF($AJ$20="",0,$AJ$20*'Goals Transposed'!$S115),IF($AJ$21="",0,$AJ$21*'Goals Transposed'!$T115),IF($AJ$22="",0,$AJ$22*'Goals Transposed'!$U115),IF($AJ$23="",0,$AJ$23*'Goals Transposed'!$V115),IF($AJ$24="",0,$AJ$24*'Goals Transposed'!$W115),IF($AJ$25="",0,$AJ$25*'Goals Transposed'!$X115),IF($AJ$26="",0,$AJ$26*'Goals Transposed'!$Y115),IF($AJ$27="",0,$AJ$27*'Goals Transposed'!$Z115),IF($AJ$28="",0,$AJ$28*'Goals Transposed'!$AA115),IF($AJ$29="",0,$AJ$29*'Goals Transposed'!$AB115)),0),"")))</f>
        <v/>
      </c>
      <c r="L502" s="244" t="str">
        <f>IF($D$5="Program Budget",ROUND('Goals Transposed'!$AC115*$AJ$9,0),IF(AND($D$5="Staff Salary",$D$7="Total"),ROUND(SUM('Goals Transposed'!$AC115:$AN115)*$AJ$30,0),IF(AND($D$5="Staff Salary",$D$7="Individual"),ROUND(SUM(IF($AJ$18="",0,$AJ$18*'Goals Transposed'!$AC115),IF($AJ$19="",0,$AJ$19*'Goals Transposed'!$AD115),IF($AJ$20="",0,$AJ$20*'Goals Transposed'!$AE115),IF($AJ$21="",0,$AJ$21*'Goals Transposed'!$AF115),IF($AJ$22="",0,$AJ$22*'Goals Transposed'!$AG115),IF($AJ$23="",0,$AJ$23*'Goals Transposed'!$AH115),IF($AJ$24="",0,$AJ$24*'Goals Transposed'!$AI115),IF($AJ$25="",0,$AJ$25*'Goals Transposed'!$AJ115),IF($AJ$26="",0,$AJ$26*'Goals Transposed'!$AK115),IF($AJ$27="",0,$AJ$27*'Goals Transposed'!$AL115),IF($AJ$28="",0,$AJ$28*'Goals Transposed'!$AM115),IF($AJ$29="",0,$AJ$29*'Goals Transposed'!$AN115)),0),"")))</f>
        <v/>
      </c>
      <c r="M502" s="549" t="str">
        <f>IF($D$5="Program Budget",ROUND('Goals Transposed'!$AO115*$AJ$9,0),IF(AND($D$5="Staff Salary",$D$7="Total"),ROUND(SUM('Goals Transposed'!$AO115:$AZ115)*$AJ$30,0),IF(AND($D$5="Staff Salary",$D$7="Individual"),ROUND(SUM(IF($AJ$18="",0,$AJ$18*'Goals Transposed'!$AO115),IF($AJ$19="",0,$AJ$19*'Goals Transposed'!$AP115),IF($AJ$20="",0,$AJ$20*'Goals Transposed'!$AQ115),IF($AJ$21="",0,$AJ$21*'Goals Transposed'!$AR115),IF($AJ$22="",0,$AJ$22*'Goals Transposed'!$AS115),IF($AJ$23="",0,$AJ$23*'Goals Transposed'!$AT115),IF($AJ$24="",0,$AJ$24*'Goals Transposed'!$AU115),IF($AJ$25="",0,$AJ$25*'Goals Transposed'!$AV115),IF($AJ$26="",0,$AJ$26*'Goals Transposed'!$AW115),IF($AJ$27="",0,$AJ$27*'Goals Transposed'!$AX115),IF($AJ$28="",0,$AJ$28*'Goals Transposed'!$AY115),IF($AJ$29="",0,$AJ$29*'Goals Transposed'!$AZ115)),0),"")))</f>
        <v/>
      </c>
      <c r="N502" s="551"/>
      <c r="CI502"/>
      <c r="CJ502"/>
      <c r="CK502"/>
      <c r="CL502"/>
      <c r="CM502"/>
    </row>
    <row r="503" spans="1:91" s="2" customFormat="1" ht="29.5" hidden="1" customHeight="1" outlineLevel="1" x14ac:dyDescent="0.35">
      <c r="A503" s="68"/>
      <c r="B503" s="243" t="s">
        <v>205</v>
      </c>
      <c r="C503" s="546" t="str">
        <f>IF(ISBLANK(Goals!DL6),"",Goals!DL6)</f>
        <v/>
      </c>
      <c r="D503" s="547"/>
      <c r="E503" s="547"/>
      <c r="F503" s="547"/>
      <c r="G503" s="547"/>
      <c r="H503" s="548"/>
      <c r="I503" s="549" t="str">
        <f>IF($D$5="Program Budget",ROUND('Goals Transposed'!$E116*$AJ$9,0),IF(AND($D$5="Staff Salary",$D$7="Total"),ROUND(SUM('Goals Transposed'!$E116:$P116)*$AJ$30,0),IF(AND($D$5="Staff Salary",$D$7="Individual"),ROUND(SUM(IF($AJ$18="",0,$AJ$18*'Goals Transposed'!$E116),IF($AJ$19="",0,$AJ$19*'Goals Transposed'!$F116),IF($AJ$20="",0,$AJ$20*'Goals Transposed'!$G116),IF($AJ$21="",0,$AJ$21*'Goals Transposed'!$H116),IF($AJ$22="",0,$AJ$22*'Goals Transposed'!$I116),IF($AJ$23="",0,$AJ$23*'Goals Transposed'!$J116),IF($AJ$24="",0,$AJ$24*'Goals Transposed'!$K116),IF($AJ$25="",0,$AJ$25*'Goals Transposed'!$L116),IF($AJ$26="",0,$AJ$26*'Goals Transposed'!$M116),IF($AJ$27="",0,$AJ$27*'Goals Transposed'!$N116),IF($AJ$28="",0,$AJ$28*'Goals Transposed'!$O116),IF($AJ$29="",0,$AJ$29*'Goals Transposed'!$P116)),0),"")))</f>
        <v/>
      </c>
      <c r="J503" s="550"/>
      <c r="K503" s="244" t="str">
        <f>IF($D$5="Program Budget",ROUND('Goals Transposed'!$Q116*$AJ$9,0),IF(AND($D$5="Staff Salary",$D$7="Total"),ROUND(SUM('Goals Transposed'!$Q116:$AB116)*$AJ$30,0),IF(AND($D$5="Staff Salary",$D$7="Individual"),ROUND(SUM(IF($AJ$18="",0,$AJ$18*'Goals Transposed'!$Q116),IF($AJ$19="",0,$AJ$19*'Goals Transposed'!$R116),IF($AJ$20="",0,$AJ$20*'Goals Transposed'!$S116),IF($AJ$21="",0,$AJ$21*'Goals Transposed'!$T116),IF($AJ$22="",0,$AJ$22*'Goals Transposed'!$U116),IF($AJ$23="",0,$AJ$23*'Goals Transposed'!$V116),IF($AJ$24="",0,$AJ$24*'Goals Transposed'!$W116),IF($AJ$25="",0,$AJ$25*'Goals Transposed'!$X116),IF($AJ$26="",0,$AJ$26*'Goals Transposed'!$Y116),IF($AJ$27="",0,$AJ$27*'Goals Transposed'!$Z116),IF($AJ$28="",0,$AJ$28*'Goals Transposed'!$AA116),IF($AJ$29="",0,$AJ$29*'Goals Transposed'!$AB116)),0),"")))</f>
        <v/>
      </c>
      <c r="L503" s="244" t="str">
        <f>IF($D$5="Program Budget",ROUND('Goals Transposed'!$AC116*$AJ$9,0),IF(AND($D$5="Staff Salary",$D$7="Total"),ROUND(SUM('Goals Transposed'!$AC116:$AN116)*$AJ$30,0),IF(AND($D$5="Staff Salary",$D$7="Individual"),ROUND(SUM(IF($AJ$18="",0,$AJ$18*'Goals Transposed'!$AC116),IF($AJ$19="",0,$AJ$19*'Goals Transposed'!$AD116),IF($AJ$20="",0,$AJ$20*'Goals Transposed'!$AE116),IF($AJ$21="",0,$AJ$21*'Goals Transposed'!$AF116),IF($AJ$22="",0,$AJ$22*'Goals Transposed'!$AG116),IF($AJ$23="",0,$AJ$23*'Goals Transposed'!$AH116),IF($AJ$24="",0,$AJ$24*'Goals Transposed'!$AI116),IF($AJ$25="",0,$AJ$25*'Goals Transposed'!$AJ116),IF($AJ$26="",0,$AJ$26*'Goals Transposed'!$AK116),IF($AJ$27="",0,$AJ$27*'Goals Transposed'!$AL116),IF($AJ$28="",0,$AJ$28*'Goals Transposed'!$AM116),IF($AJ$29="",0,$AJ$29*'Goals Transposed'!$AN116)),0),"")))</f>
        <v/>
      </c>
      <c r="M503" s="549" t="str">
        <f>IF($D$5="Program Budget",ROUND('Goals Transposed'!$AO116*$AJ$9,0),IF(AND($D$5="Staff Salary",$D$7="Total"),ROUND(SUM('Goals Transposed'!$AO116:$AZ116)*$AJ$30,0),IF(AND($D$5="Staff Salary",$D$7="Individual"),ROUND(SUM(IF($AJ$18="",0,$AJ$18*'Goals Transposed'!$AO116),IF($AJ$19="",0,$AJ$19*'Goals Transposed'!$AP116),IF($AJ$20="",0,$AJ$20*'Goals Transposed'!$AQ116),IF($AJ$21="",0,$AJ$21*'Goals Transposed'!$AR116),IF($AJ$22="",0,$AJ$22*'Goals Transposed'!$AS116),IF($AJ$23="",0,$AJ$23*'Goals Transposed'!$AT116),IF($AJ$24="",0,$AJ$24*'Goals Transposed'!$AU116),IF($AJ$25="",0,$AJ$25*'Goals Transposed'!$AV116),IF($AJ$26="",0,$AJ$26*'Goals Transposed'!$AW116),IF($AJ$27="",0,$AJ$27*'Goals Transposed'!$AX116),IF($AJ$28="",0,$AJ$28*'Goals Transposed'!$AY116),IF($AJ$29="",0,$AJ$29*'Goals Transposed'!$AZ116)),0),"")))</f>
        <v/>
      </c>
      <c r="N503" s="551"/>
      <c r="CI503"/>
      <c r="CJ503"/>
      <c r="CK503"/>
      <c r="CL503"/>
      <c r="CM503"/>
    </row>
    <row r="504" spans="1:91" s="2" customFormat="1" ht="29.5" hidden="1" customHeight="1" outlineLevel="1" x14ac:dyDescent="0.35">
      <c r="A504" s="68"/>
      <c r="B504" s="245" t="s">
        <v>206</v>
      </c>
      <c r="C504" s="556" t="str">
        <f>IF(ISBLANK(Goals!DN4),"",Goals!DN4)</f>
        <v/>
      </c>
      <c r="D504" s="557"/>
      <c r="E504" s="557"/>
      <c r="F504" s="557"/>
      <c r="G504" s="557"/>
      <c r="H504" s="557"/>
      <c r="I504" s="558"/>
      <c r="J504" s="558"/>
      <c r="K504" s="242"/>
      <c r="L504" s="242"/>
      <c r="M504" s="558"/>
      <c r="N504" s="559"/>
      <c r="CI504"/>
      <c r="CJ504"/>
      <c r="CK504"/>
      <c r="CL504"/>
      <c r="CM504"/>
    </row>
    <row r="505" spans="1:91" s="2" customFormat="1" ht="29.5" hidden="1" customHeight="1" outlineLevel="1" x14ac:dyDescent="0.35">
      <c r="A505" s="68"/>
      <c r="B505" s="243" t="s">
        <v>200</v>
      </c>
      <c r="C505" s="546" t="str">
        <f>IF(ISBLANK(Goals!DM6),"",Goals!DM6)</f>
        <v/>
      </c>
      <c r="D505" s="547"/>
      <c r="E505" s="547"/>
      <c r="F505" s="547"/>
      <c r="G505" s="547"/>
      <c r="H505" s="548"/>
      <c r="I505" s="549" t="str">
        <f>IF($D$5="Program Budget",ROUND('Goals Transposed'!$E117*$AJ$9,0),IF(AND($D$5="Staff Salary",$D$7="Total"),ROUND(SUM('Goals Transposed'!$E117:$P117)*$AJ$30,0),IF(AND($D$5="Staff Salary",$D$7="Individual"),ROUND(SUM(IF($AJ$18="",0,$AJ$18*'Goals Transposed'!$E117),IF($AJ$19="",0,$AJ$19*'Goals Transposed'!$F117),IF($AJ$20="",0,$AJ$20*'Goals Transposed'!$G117),IF($AJ$21="",0,$AJ$21*'Goals Transposed'!$H117),IF($AJ$22="",0,$AJ$22*'Goals Transposed'!$I117),IF($AJ$23="",0,$AJ$23*'Goals Transposed'!$J117),IF($AJ$24="",0,$AJ$24*'Goals Transposed'!$K117),IF($AJ$25="",0,$AJ$25*'Goals Transposed'!$L117),IF($AJ$26="",0,$AJ$26*'Goals Transposed'!$M117),IF($AJ$27="",0,$AJ$27*'Goals Transposed'!$N117),IF($AJ$28="",0,$AJ$28*'Goals Transposed'!$O117),IF($AJ$29="",0,$AJ$29*'Goals Transposed'!$P117)),0),"")))</f>
        <v/>
      </c>
      <c r="J505" s="550"/>
      <c r="K505" s="244" t="str">
        <f>IF($D$5="Program Budget",ROUND('Goals Transposed'!$Q117*$AJ$9,0),IF(AND($D$5="Staff Salary",$D$7="Total"),ROUND(SUM('Goals Transposed'!$Q117:$AB117)*$AJ$30,0),IF(AND($D$5="Staff Salary",$D$7="Individual"),ROUND(SUM(IF($AJ$18="",0,$AJ$18*'Goals Transposed'!$Q117),IF($AJ$19="",0,$AJ$19*'Goals Transposed'!$R117),IF($AJ$20="",0,$AJ$20*'Goals Transposed'!$S117),IF($AJ$21="",0,$AJ$21*'Goals Transposed'!$T117),IF($AJ$22="",0,$AJ$22*'Goals Transposed'!$U117),IF($AJ$23="",0,$AJ$23*'Goals Transposed'!$V117),IF($AJ$24="",0,$AJ$24*'Goals Transposed'!$W117),IF($AJ$25="",0,$AJ$25*'Goals Transposed'!$X117),IF($AJ$26="",0,$AJ$26*'Goals Transposed'!$Y117),IF($AJ$27="",0,$AJ$27*'Goals Transposed'!$Z117),IF($AJ$28="",0,$AJ$28*'Goals Transposed'!$AA117),IF($AJ$29="",0,$AJ$29*'Goals Transposed'!$AB117)),0),"")))</f>
        <v/>
      </c>
      <c r="L505" s="244" t="str">
        <f>IF($D$5="Program Budget",ROUND('Goals Transposed'!$AC117*$AJ$9,0),IF(AND($D$5="Staff Salary",$D$7="Total"),ROUND(SUM('Goals Transposed'!$AC117:$AN117)*$AJ$30,0),IF(AND($D$5="Staff Salary",$D$7="Individual"),ROUND(SUM(IF($AJ$18="",0,$AJ$18*'Goals Transposed'!$AC117),IF($AJ$19="",0,$AJ$19*'Goals Transposed'!$AD117),IF($AJ$20="",0,$AJ$20*'Goals Transposed'!$AE117),IF($AJ$21="",0,$AJ$21*'Goals Transposed'!$AF117),IF($AJ$22="",0,$AJ$22*'Goals Transposed'!$AG117),IF($AJ$23="",0,$AJ$23*'Goals Transposed'!$AH117),IF($AJ$24="",0,$AJ$24*'Goals Transposed'!$AI117),IF($AJ$25="",0,$AJ$25*'Goals Transposed'!$AJ117),IF($AJ$26="",0,$AJ$26*'Goals Transposed'!$AK117),IF($AJ$27="",0,$AJ$27*'Goals Transposed'!$AL117),IF($AJ$28="",0,$AJ$28*'Goals Transposed'!$AM117),IF($AJ$29="",0,$AJ$29*'Goals Transposed'!$AN117)),0),"")))</f>
        <v/>
      </c>
      <c r="M505" s="549" t="str">
        <f>IF($D$5="Program Budget",ROUND('Goals Transposed'!$AO117*$AJ$9,0),IF(AND($D$5="Staff Salary",$D$7="Total"),ROUND(SUM('Goals Transposed'!$AO117:$AZ117)*$AJ$30,0),IF(AND($D$5="Staff Salary",$D$7="Individual"),ROUND(SUM(IF($AJ$18="",0,$AJ$18*'Goals Transposed'!$AO117),IF($AJ$19="",0,$AJ$19*'Goals Transposed'!$AP117),IF($AJ$20="",0,$AJ$20*'Goals Transposed'!$AQ117),IF($AJ$21="",0,$AJ$21*'Goals Transposed'!$AR117),IF($AJ$22="",0,$AJ$22*'Goals Transposed'!$AS117),IF($AJ$23="",0,$AJ$23*'Goals Transposed'!$AT117),IF($AJ$24="",0,$AJ$24*'Goals Transposed'!$AU117),IF($AJ$25="",0,$AJ$25*'Goals Transposed'!$AV117),IF($AJ$26="",0,$AJ$26*'Goals Transposed'!$AW117),IF($AJ$27="",0,$AJ$27*'Goals Transposed'!$AX117),IF($AJ$28="",0,$AJ$28*'Goals Transposed'!$AY117),IF($AJ$29="",0,$AJ$29*'Goals Transposed'!$AZ117)),0),"")))</f>
        <v/>
      </c>
      <c r="N505" s="551"/>
      <c r="CI505"/>
      <c r="CJ505"/>
      <c r="CK505"/>
      <c r="CL505"/>
      <c r="CM505"/>
    </row>
    <row r="506" spans="1:91" s="2" customFormat="1" ht="29.5" hidden="1" customHeight="1" outlineLevel="1" x14ac:dyDescent="0.35">
      <c r="A506" s="68"/>
      <c r="B506" s="243" t="s">
        <v>201</v>
      </c>
      <c r="C506" s="546" t="str">
        <f>IF(ISBLANK(Goals!DN6),"",Goals!DN6)</f>
        <v/>
      </c>
      <c r="D506" s="547"/>
      <c r="E506" s="547"/>
      <c r="F506" s="547"/>
      <c r="G506" s="547"/>
      <c r="H506" s="548"/>
      <c r="I506" s="549" t="str">
        <f>IF($D$5="Program Budget",ROUND('Goals Transposed'!$E118*$AJ$9,0),IF(AND($D$5="Staff Salary",$D$7="Total"),ROUND(SUM('Goals Transposed'!$E118:$P118)*$AJ$30,0),IF(AND($D$5="Staff Salary",$D$7="Individual"),ROUND(SUM(IF($AJ$18="",0,$AJ$18*'Goals Transposed'!$E118),IF($AJ$19="",0,$AJ$19*'Goals Transposed'!$F118),IF($AJ$20="",0,$AJ$20*'Goals Transposed'!$G118),IF($AJ$21="",0,$AJ$21*'Goals Transposed'!$H118),IF($AJ$22="",0,$AJ$22*'Goals Transposed'!$I118),IF($AJ$23="",0,$AJ$23*'Goals Transposed'!$J118),IF($AJ$24="",0,$AJ$24*'Goals Transposed'!$K118),IF($AJ$25="",0,$AJ$25*'Goals Transposed'!$L118),IF($AJ$26="",0,$AJ$26*'Goals Transposed'!$M118),IF($AJ$27="",0,$AJ$27*'Goals Transposed'!$N118),IF($AJ$28="",0,$AJ$28*'Goals Transposed'!$O118),IF($AJ$29="",0,$AJ$29*'Goals Transposed'!$P118)),0),"")))</f>
        <v/>
      </c>
      <c r="J506" s="550"/>
      <c r="K506" s="244" t="str">
        <f>IF($D$5="Program Budget",ROUND('Goals Transposed'!$Q118*$AJ$9,0),IF(AND($D$5="Staff Salary",$D$7="Total"),ROUND(SUM('Goals Transposed'!$Q118:$AB118)*$AJ$30,0),IF(AND($D$5="Staff Salary",$D$7="Individual"),ROUND(SUM(IF($AJ$18="",0,$AJ$18*'Goals Transposed'!$Q118),IF($AJ$19="",0,$AJ$19*'Goals Transposed'!$R118),IF($AJ$20="",0,$AJ$20*'Goals Transposed'!$S118),IF($AJ$21="",0,$AJ$21*'Goals Transposed'!$T118),IF($AJ$22="",0,$AJ$22*'Goals Transposed'!$U118),IF($AJ$23="",0,$AJ$23*'Goals Transposed'!$V118),IF($AJ$24="",0,$AJ$24*'Goals Transposed'!$W118),IF($AJ$25="",0,$AJ$25*'Goals Transposed'!$X118),IF($AJ$26="",0,$AJ$26*'Goals Transposed'!$Y118),IF($AJ$27="",0,$AJ$27*'Goals Transposed'!$Z118),IF($AJ$28="",0,$AJ$28*'Goals Transposed'!$AA118),IF($AJ$29="",0,$AJ$29*'Goals Transposed'!$AB118)),0),"")))</f>
        <v/>
      </c>
      <c r="L506" s="244" t="str">
        <f>IF($D$5="Program Budget",ROUND('Goals Transposed'!$AC118*$AJ$9,0),IF(AND($D$5="Staff Salary",$D$7="Total"),ROUND(SUM('Goals Transposed'!$AC118:$AN118)*$AJ$30,0),IF(AND($D$5="Staff Salary",$D$7="Individual"),ROUND(SUM(IF($AJ$18="",0,$AJ$18*'Goals Transposed'!$AC118),IF($AJ$19="",0,$AJ$19*'Goals Transposed'!$AD118),IF($AJ$20="",0,$AJ$20*'Goals Transposed'!$AE118),IF($AJ$21="",0,$AJ$21*'Goals Transposed'!$AF118),IF($AJ$22="",0,$AJ$22*'Goals Transposed'!$AG118),IF($AJ$23="",0,$AJ$23*'Goals Transposed'!$AH118),IF($AJ$24="",0,$AJ$24*'Goals Transposed'!$AI118),IF($AJ$25="",0,$AJ$25*'Goals Transposed'!$AJ118),IF($AJ$26="",0,$AJ$26*'Goals Transposed'!$AK118),IF($AJ$27="",0,$AJ$27*'Goals Transposed'!$AL118),IF($AJ$28="",0,$AJ$28*'Goals Transposed'!$AM118),IF($AJ$29="",0,$AJ$29*'Goals Transposed'!$AN118)),0),"")))</f>
        <v/>
      </c>
      <c r="M506" s="549" t="str">
        <f>IF($D$5="Program Budget",ROUND('Goals Transposed'!$AO118*$AJ$9,0),IF(AND($D$5="Staff Salary",$D$7="Total"),ROUND(SUM('Goals Transposed'!$AO118:$AZ118)*$AJ$30,0),IF(AND($D$5="Staff Salary",$D$7="Individual"),ROUND(SUM(IF($AJ$18="",0,$AJ$18*'Goals Transposed'!$AO118),IF($AJ$19="",0,$AJ$19*'Goals Transposed'!$AP118),IF($AJ$20="",0,$AJ$20*'Goals Transposed'!$AQ118),IF($AJ$21="",0,$AJ$21*'Goals Transposed'!$AR118),IF($AJ$22="",0,$AJ$22*'Goals Transposed'!$AS118),IF($AJ$23="",0,$AJ$23*'Goals Transposed'!$AT118),IF($AJ$24="",0,$AJ$24*'Goals Transposed'!$AU118),IF($AJ$25="",0,$AJ$25*'Goals Transposed'!$AV118),IF($AJ$26="",0,$AJ$26*'Goals Transposed'!$AW118),IF($AJ$27="",0,$AJ$27*'Goals Transposed'!$AX118),IF($AJ$28="",0,$AJ$28*'Goals Transposed'!$AY118),IF($AJ$29="",0,$AJ$29*'Goals Transposed'!$AZ118)),0),"")))</f>
        <v/>
      </c>
      <c r="N506" s="551"/>
      <c r="CI506"/>
      <c r="CJ506"/>
      <c r="CK506"/>
      <c r="CL506"/>
      <c r="CM506"/>
    </row>
    <row r="507" spans="1:91" s="2" customFormat="1" ht="29.5" hidden="1" customHeight="1" outlineLevel="1" x14ac:dyDescent="0.35">
      <c r="A507" s="68"/>
      <c r="B507" s="243" t="s">
        <v>202</v>
      </c>
      <c r="C507" s="546" t="str">
        <f>IF(ISBLANK(Goals!DO6),"",Goals!DO6)</f>
        <v/>
      </c>
      <c r="D507" s="547"/>
      <c r="E507" s="547"/>
      <c r="F507" s="547"/>
      <c r="G507" s="547"/>
      <c r="H507" s="548"/>
      <c r="I507" s="549" t="str">
        <f>IF($D$5="Program Budget",ROUND('Goals Transposed'!$E119*$AJ$9,0),IF(AND($D$5="Staff Salary",$D$7="Total"),ROUND(SUM('Goals Transposed'!$E119:$P119)*$AJ$30,0),IF(AND($D$5="Staff Salary",$D$7="Individual"),ROUND(SUM(IF($AJ$18="",0,$AJ$18*'Goals Transposed'!$E119),IF($AJ$19="",0,$AJ$19*'Goals Transposed'!$F119),IF($AJ$20="",0,$AJ$20*'Goals Transposed'!$G119),IF($AJ$21="",0,$AJ$21*'Goals Transposed'!$H119),IF($AJ$22="",0,$AJ$22*'Goals Transposed'!$I119),IF($AJ$23="",0,$AJ$23*'Goals Transposed'!$J119),IF($AJ$24="",0,$AJ$24*'Goals Transposed'!$K119),IF($AJ$25="",0,$AJ$25*'Goals Transposed'!$L119),IF($AJ$26="",0,$AJ$26*'Goals Transposed'!$M119),IF($AJ$27="",0,$AJ$27*'Goals Transposed'!$N119),IF($AJ$28="",0,$AJ$28*'Goals Transposed'!$O119),IF($AJ$29="",0,$AJ$29*'Goals Transposed'!$P119)),0),"")))</f>
        <v/>
      </c>
      <c r="J507" s="550"/>
      <c r="K507" s="244" t="str">
        <f>IF($D$5="Program Budget",ROUND('Goals Transposed'!$Q119*$AJ$9,0),IF(AND($D$5="Staff Salary",$D$7="Total"),ROUND(SUM('Goals Transposed'!$Q119:$AB119)*$AJ$30,0),IF(AND($D$5="Staff Salary",$D$7="Individual"),ROUND(SUM(IF($AJ$18="",0,$AJ$18*'Goals Transposed'!$Q119),IF($AJ$19="",0,$AJ$19*'Goals Transposed'!$R119),IF($AJ$20="",0,$AJ$20*'Goals Transposed'!$S119),IF($AJ$21="",0,$AJ$21*'Goals Transposed'!$T119),IF($AJ$22="",0,$AJ$22*'Goals Transposed'!$U119),IF($AJ$23="",0,$AJ$23*'Goals Transposed'!$V119),IF($AJ$24="",0,$AJ$24*'Goals Transposed'!$W119),IF($AJ$25="",0,$AJ$25*'Goals Transposed'!$X119),IF($AJ$26="",0,$AJ$26*'Goals Transposed'!$Y119),IF($AJ$27="",0,$AJ$27*'Goals Transposed'!$Z119),IF($AJ$28="",0,$AJ$28*'Goals Transposed'!$AA119),IF($AJ$29="",0,$AJ$29*'Goals Transposed'!$AB119)),0),"")))</f>
        <v/>
      </c>
      <c r="L507" s="244" t="str">
        <f>IF($D$5="Program Budget",ROUND('Goals Transposed'!$AC119*$AJ$9,0),IF(AND($D$5="Staff Salary",$D$7="Total"),ROUND(SUM('Goals Transposed'!$AC119:$AN119)*$AJ$30,0),IF(AND($D$5="Staff Salary",$D$7="Individual"),ROUND(SUM(IF($AJ$18="",0,$AJ$18*'Goals Transposed'!$AC119),IF($AJ$19="",0,$AJ$19*'Goals Transposed'!$AD119),IF($AJ$20="",0,$AJ$20*'Goals Transposed'!$AE119),IF($AJ$21="",0,$AJ$21*'Goals Transposed'!$AF119),IF($AJ$22="",0,$AJ$22*'Goals Transposed'!$AG119),IF($AJ$23="",0,$AJ$23*'Goals Transposed'!$AH119),IF($AJ$24="",0,$AJ$24*'Goals Transposed'!$AI119),IF($AJ$25="",0,$AJ$25*'Goals Transposed'!$AJ119),IF($AJ$26="",0,$AJ$26*'Goals Transposed'!$AK119),IF($AJ$27="",0,$AJ$27*'Goals Transposed'!$AL119),IF($AJ$28="",0,$AJ$28*'Goals Transposed'!$AM119),IF($AJ$29="",0,$AJ$29*'Goals Transposed'!$AN119)),0),"")))</f>
        <v/>
      </c>
      <c r="M507" s="549" t="str">
        <f>IF($D$5="Program Budget",ROUND('Goals Transposed'!$AO119*$AJ$9,0),IF(AND($D$5="Staff Salary",$D$7="Total"),ROUND(SUM('Goals Transposed'!$AO119:$AZ119)*$AJ$30,0),IF(AND($D$5="Staff Salary",$D$7="Individual"),ROUND(SUM(IF($AJ$18="",0,$AJ$18*'Goals Transposed'!$AO119),IF($AJ$19="",0,$AJ$19*'Goals Transposed'!$AP119),IF($AJ$20="",0,$AJ$20*'Goals Transposed'!$AQ119),IF($AJ$21="",0,$AJ$21*'Goals Transposed'!$AR119),IF($AJ$22="",0,$AJ$22*'Goals Transposed'!$AS119),IF($AJ$23="",0,$AJ$23*'Goals Transposed'!$AT119),IF($AJ$24="",0,$AJ$24*'Goals Transposed'!$AU119),IF($AJ$25="",0,$AJ$25*'Goals Transposed'!$AV119),IF($AJ$26="",0,$AJ$26*'Goals Transposed'!$AW119),IF($AJ$27="",0,$AJ$27*'Goals Transposed'!$AX119),IF($AJ$28="",0,$AJ$28*'Goals Transposed'!$AY119),IF($AJ$29="",0,$AJ$29*'Goals Transposed'!$AZ119)),0),"")))</f>
        <v/>
      </c>
      <c r="N507" s="551"/>
      <c r="CI507"/>
      <c r="CJ507"/>
      <c r="CK507"/>
      <c r="CL507"/>
      <c r="CM507"/>
    </row>
    <row r="508" spans="1:91" s="2" customFormat="1" ht="29.5" hidden="1" customHeight="1" outlineLevel="1" x14ac:dyDescent="0.35">
      <c r="A508" s="68"/>
      <c r="B508" s="243" t="s">
        <v>203</v>
      </c>
      <c r="C508" s="546" t="str">
        <f>IF(ISBLANK(Goals!DP6),"",Goals!DP6)</f>
        <v/>
      </c>
      <c r="D508" s="547"/>
      <c r="E508" s="547"/>
      <c r="F508" s="547"/>
      <c r="G508" s="547"/>
      <c r="H508" s="548"/>
      <c r="I508" s="549" t="str">
        <f>IF($D$5="Program Budget",ROUND('Goals Transposed'!$E120*$AJ$9,0),IF(AND($D$5="Staff Salary",$D$7="Total"),ROUND(SUM('Goals Transposed'!$E120:$P120)*$AJ$30,0),IF(AND($D$5="Staff Salary",$D$7="Individual"),ROUND(SUM(IF($AJ$18="",0,$AJ$18*'Goals Transposed'!$E120),IF($AJ$19="",0,$AJ$19*'Goals Transposed'!$F120),IF($AJ$20="",0,$AJ$20*'Goals Transposed'!$G120),IF($AJ$21="",0,$AJ$21*'Goals Transposed'!$H120),IF($AJ$22="",0,$AJ$22*'Goals Transposed'!$I120),IF($AJ$23="",0,$AJ$23*'Goals Transposed'!$J120),IF($AJ$24="",0,$AJ$24*'Goals Transposed'!$K120),IF($AJ$25="",0,$AJ$25*'Goals Transposed'!$L120),IF($AJ$26="",0,$AJ$26*'Goals Transposed'!$M120),IF($AJ$27="",0,$AJ$27*'Goals Transposed'!$N120),IF($AJ$28="",0,$AJ$28*'Goals Transposed'!$O120),IF($AJ$29="",0,$AJ$29*'Goals Transposed'!$P120)),0),"")))</f>
        <v/>
      </c>
      <c r="J508" s="550"/>
      <c r="K508" s="244" t="str">
        <f>IF($D$5="Program Budget",ROUND('Goals Transposed'!$Q120*$AJ$9,0),IF(AND($D$5="Staff Salary",$D$7="Total"),ROUND(SUM('Goals Transposed'!$Q120:$AB120)*$AJ$30,0),IF(AND($D$5="Staff Salary",$D$7="Individual"),ROUND(SUM(IF($AJ$18="",0,$AJ$18*'Goals Transposed'!$Q120),IF($AJ$19="",0,$AJ$19*'Goals Transposed'!$R120),IF($AJ$20="",0,$AJ$20*'Goals Transposed'!$S120),IF($AJ$21="",0,$AJ$21*'Goals Transposed'!$T120),IF($AJ$22="",0,$AJ$22*'Goals Transposed'!$U120),IF($AJ$23="",0,$AJ$23*'Goals Transposed'!$V120),IF($AJ$24="",0,$AJ$24*'Goals Transposed'!$W120),IF($AJ$25="",0,$AJ$25*'Goals Transposed'!$X120),IF($AJ$26="",0,$AJ$26*'Goals Transposed'!$Y120),IF($AJ$27="",0,$AJ$27*'Goals Transposed'!$Z120),IF($AJ$28="",0,$AJ$28*'Goals Transposed'!$AA120),IF($AJ$29="",0,$AJ$29*'Goals Transposed'!$AB120)),0),"")))</f>
        <v/>
      </c>
      <c r="L508" s="244" t="str">
        <f>IF($D$5="Program Budget",ROUND('Goals Transposed'!$AC120*$AJ$9,0),IF(AND($D$5="Staff Salary",$D$7="Total"),ROUND(SUM('Goals Transposed'!$AC120:$AN120)*$AJ$30,0),IF(AND($D$5="Staff Salary",$D$7="Individual"),ROUND(SUM(IF($AJ$18="",0,$AJ$18*'Goals Transposed'!$AC120),IF($AJ$19="",0,$AJ$19*'Goals Transposed'!$AD120),IF($AJ$20="",0,$AJ$20*'Goals Transposed'!$AE120),IF($AJ$21="",0,$AJ$21*'Goals Transposed'!$AF120),IF($AJ$22="",0,$AJ$22*'Goals Transposed'!$AG120),IF($AJ$23="",0,$AJ$23*'Goals Transposed'!$AH120),IF($AJ$24="",0,$AJ$24*'Goals Transposed'!$AI120),IF($AJ$25="",0,$AJ$25*'Goals Transposed'!$AJ120),IF($AJ$26="",0,$AJ$26*'Goals Transposed'!$AK120),IF($AJ$27="",0,$AJ$27*'Goals Transposed'!$AL120),IF($AJ$28="",0,$AJ$28*'Goals Transposed'!$AM120),IF($AJ$29="",0,$AJ$29*'Goals Transposed'!$AN120)),0),"")))</f>
        <v/>
      </c>
      <c r="M508" s="549" t="str">
        <f>IF($D$5="Program Budget",ROUND('Goals Transposed'!$AO120*$AJ$9,0),IF(AND($D$5="Staff Salary",$D$7="Total"),ROUND(SUM('Goals Transposed'!$AO120:$AZ120)*$AJ$30,0),IF(AND($D$5="Staff Salary",$D$7="Individual"),ROUND(SUM(IF($AJ$18="",0,$AJ$18*'Goals Transposed'!$AO120),IF($AJ$19="",0,$AJ$19*'Goals Transposed'!$AP120),IF($AJ$20="",0,$AJ$20*'Goals Transposed'!$AQ120),IF($AJ$21="",0,$AJ$21*'Goals Transposed'!$AR120),IF($AJ$22="",0,$AJ$22*'Goals Transposed'!$AS120),IF($AJ$23="",0,$AJ$23*'Goals Transposed'!$AT120),IF($AJ$24="",0,$AJ$24*'Goals Transposed'!$AU120),IF($AJ$25="",0,$AJ$25*'Goals Transposed'!$AV120),IF($AJ$26="",0,$AJ$26*'Goals Transposed'!$AW120),IF($AJ$27="",0,$AJ$27*'Goals Transposed'!$AX120),IF($AJ$28="",0,$AJ$28*'Goals Transposed'!$AY120),IF($AJ$29="",0,$AJ$29*'Goals Transposed'!$AZ120)),0),"")))</f>
        <v/>
      </c>
      <c r="N508" s="551"/>
      <c r="CI508"/>
      <c r="CJ508"/>
      <c r="CK508"/>
      <c r="CL508"/>
      <c r="CM508"/>
    </row>
    <row r="509" spans="1:91" s="2" customFormat="1" ht="29.5" hidden="1" customHeight="1" outlineLevel="1" x14ac:dyDescent="0.35">
      <c r="A509" s="68"/>
      <c r="B509" s="243" t="s">
        <v>204</v>
      </c>
      <c r="C509" s="546" t="str">
        <f>IF(ISBLANK(Goals!DQ6),"",Goals!DQ6)</f>
        <v/>
      </c>
      <c r="D509" s="547"/>
      <c r="E509" s="547"/>
      <c r="F509" s="547"/>
      <c r="G509" s="547"/>
      <c r="H509" s="548"/>
      <c r="I509" s="549" t="str">
        <f>IF($D$5="Program Budget",ROUND('Goals Transposed'!$E121*$AJ$9,0),IF(AND($D$5="Staff Salary",$D$7="Total"),ROUND(SUM('Goals Transposed'!$E121:$P121)*$AJ$30,0),IF(AND($D$5="Staff Salary",$D$7="Individual"),ROUND(SUM(IF($AJ$18="",0,$AJ$18*'Goals Transposed'!$E121),IF($AJ$19="",0,$AJ$19*'Goals Transposed'!$F121),IF($AJ$20="",0,$AJ$20*'Goals Transposed'!$G121),IF($AJ$21="",0,$AJ$21*'Goals Transposed'!$H121),IF($AJ$22="",0,$AJ$22*'Goals Transposed'!$I121),IF($AJ$23="",0,$AJ$23*'Goals Transposed'!$J121),IF($AJ$24="",0,$AJ$24*'Goals Transposed'!$K121),IF($AJ$25="",0,$AJ$25*'Goals Transposed'!$L121),IF($AJ$26="",0,$AJ$26*'Goals Transposed'!$M121),IF($AJ$27="",0,$AJ$27*'Goals Transposed'!$N121),IF($AJ$28="",0,$AJ$28*'Goals Transposed'!$O121),IF($AJ$29="",0,$AJ$29*'Goals Transposed'!$P121)),0),"")))</f>
        <v/>
      </c>
      <c r="J509" s="550"/>
      <c r="K509" s="244" t="str">
        <f>IF($D$5="Program Budget",ROUND('Goals Transposed'!$Q121*$AJ$9,0),IF(AND($D$5="Staff Salary",$D$7="Total"),ROUND(SUM('Goals Transposed'!$Q121:$AB121)*$AJ$30,0),IF(AND($D$5="Staff Salary",$D$7="Individual"),ROUND(SUM(IF($AJ$18="",0,$AJ$18*'Goals Transposed'!$Q121),IF($AJ$19="",0,$AJ$19*'Goals Transposed'!$R121),IF($AJ$20="",0,$AJ$20*'Goals Transposed'!$S121),IF($AJ$21="",0,$AJ$21*'Goals Transposed'!$T121),IF($AJ$22="",0,$AJ$22*'Goals Transposed'!$U121),IF($AJ$23="",0,$AJ$23*'Goals Transposed'!$V121),IF($AJ$24="",0,$AJ$24*'Goals Transposed'!$W121),IF($AJ$25="",0,$AJ$25*'Goals Transposed'!$X121),IF($AJ$26="",0,$AJ$26*'Goals Transposed'!$Y121),IF($AJ$27="",0,$AJ$27*'Goals Transposed'!$Z121),IF($AJ$28="",0,$AJ$28*'Goals Transposed'!$AA121),IF($AJ$29="",0,$AJ$29*'Goals Transposed'!$AB121)),0),"")))</f>
        <v/>
      </c>
      <c r="L509" s="244" t="str">
        <f>IF($D$5="Program Budget",ROUND('Goals Transposed'!$AC121*$AJ$9,0),IF(AND($D$5="Staff Salary",$D$7="Total"),ROUND(SUM('Goals Transposed'!$AC121:$AN121)*$AJ$30,0),IF(AND($D$5="Staff Salary",$D$7="Individual"),ROUND(SUM(IF($AJ$18="",0,$AJ$18*'Goals Transposed'!$AC121),IF($AJ$19="",0,$AJ$19*'Goals Transposed'!$AD121),IF($AJ$20="",0,$AJ$20*'Goals Transposed'!$AE121),IF($AJ$21="",0,$AJ$21*'Goals Transposed'!$AF121),IF($AJ$22="",0,$AJ$22*'Goals Transposed'!$AG121),IF($AJ$23="",0,$AJ$23*'Goals Transposed'!$AH121),IF($AJ$24="",0,$AJ$24*'Goals Transposed'!$AI121),IF($AJ$25="",0,$AJ$25*'Goals Transposed'!$AJ121),IF($AJ$26="",0,$AJ$26*'Goals Transposed'!$AK121),IF($AJ$27="",0,$AJ$27*'Goals Transposed'!$AL121),IF($AJ$28="",0,$AJ$28*'Goals Transposed'!$AM121),IF($AJ$29="",0,$AJ$29*'Goals Transposed'!$AN121)),0),"")))</f>
        <v/>
      </c>
      <c r="M509" s="549" t="str">
        <f>IF($D$5="Program Budget",ROUND('Goals Transposed'!$AO121*$AJ$9,0),IF(AND($D$5="Staff Salary",$D$7="Total"),ROUND(SUM('Goals Transposed'!$AO121:$AZ121)*$AJ$30,0),IF(AND($D$5="Staff Salary",$D$7="Individual"),ROUND(SUM(IF($AJ$18="",0,$AJ$18*'Goals Transposed'!$AO121),IF($AJ$19="",0,$AJ$19*'Goals Transposed'!$AP121),IF($AJ$20="",0,$AJ$20*'Goals Transposed'!$AQ121),IF($AJ$21="",0,$AJ$21*'Goals Transposed'!$AR121),IF($AJ$22="",0,$AJ$22*'Goals Transposed'!$AS121),IF($AJ$23="",0,$AJ$23*'Goals Transposed'!$AT121),IF($AJ$24="",0,$AJ$24*'Goals Transposed'!$AU121),IF($AJ$25="",0,$AJ$25*'Goals Transposed'!$AV121),IF($AJ$26="",0,$AJ$26*'Goals Transposed'!$AW121),IF($AJ$27="",0,$AJ$27*'Goals Transposed'!$AX121),IF($AJ$28="",0,$AJ$28*'Goals Transposed'!$AY121),IF($AJ$29="",0,$AJ$29*'Goals Transposed'!$AZ121)),0),"")))</f>
        <v/>
      </c>
      <c r="N509" s="551"/>
      <c r="CI509"/>
      <c r="CJ509"/>
      <c r="CK509"/>
      <c r="CL509"/>
      <c r="CM509"/>
    </row>
    <row r="510" spans="1:91" s="2" customFormat="1" ht="29.5" hidden="1" customHeight="1" outlineLevel="1" x14ac:dyDescent="0.35">
      <c r="A510" s="68"/>
      <c r="B510" s="246" t="s">
        <v>205</v>
      </c>
      <c r="C510" s="546" t="str">
        <f>IF(ISBLANK(Goals!DR6),"",Goals!DR6)</f>
        <v/>
      </c>
      <c r="D510" s="547"/>
      <c r="E510" s="547"/>
      <c r="F510" s="547"/>
      <c r="G510" s="547"/>
      <c r="H510" s="548"/>
      <c r="I510" s="549" t="str">
        <f>IF($D$5="Program Budget",ROUND('Goals Transposed'!$E122*$AJ$9,0),IF(AND($D$5="Staff Salary",$D$7="Total"),ROUND(SUM('Goals Transposed'!$E122:$P122)*$AJ$30,0),IF(AND($D$5="Staff Salary",$D$7="Individual"),ROUND(SUM(IF($AJ$18="",0,$AJ$18*'Goals Transposed'!$E122),IF($AJ$19="",0,$AJ$19*'Goals Transposed'!$F122),IF($AJ$20="",0,$AJ$20*'Goals Transposed'!$G122),IF($AJ$21="",0,$AJ$21*'Goals Transposed'!$H122),IF($AJ$22="",0,$AJ$22*'Goals Transposed'!$I122),IF($AJ$23="",0,$AJ$23*'Goals Transposed'!$J122),IF($AJ$24="",0,$AJ$24*'Goals Transposed'!$K122),IF($AJ$25="",0,$AJ$25*'Goals Transposed'!$L122),IF($AJ$26="",0,$AJ$26*'Goals Transposed'!$M122),IF($AJ$27="",0,$AJ$27*'Goals Transposed'!$N122),IF($AJ$28="",0,$AJ$28*'Goals Transposed'!$O122),IF($AJ$29="",0,$AJ$29*'Goals Transposed'!$P122)),0),"")))</f>
        <v/>
      </c>
      <c r="J510" s="550"/>
      <c r="K510" s="244" t="str">
        <f>IF($D$5="Program Budget",ROUND('Goals Transposed'!$Q122*$AJ$9,0),IF(AND($D$5="Staff Salary",$D$7="Total"),ROUND(SUM('Goals Transposed'!$Q122:$AB122)*$AJ$30,0),IF(AND($D$5="Staff Salary",$D$7="Individual"),ROUND(SUM(IF($AJ$18="",0,$AJ$18*'Goals Transposed'!$Q122),IF($AJ$19="",0,$AJ$19*'Goals Transposed'!$R122),IF($AJ$20="",0,$AJ$20*'Goals Transposed'!$S122),IF($AJ$21="",0,$AJ$21*'Goals Transposed'!$T122),IF($AJ$22="",0,$AJ$22*'Goals Transposed'!$U122),IF($AJ$23="",0,$AJ$23*'Goals Transposed'!$V122),IF($AJ$24="",0,$AJ$24*'Goals Transposed'!$W122),IF($AJ$25="",0,$AJ$25*'Goals Transposed'!$X122),IF($AJ$26="",0,$AJ$26*'Goals Transposed'!$Y122),IF($AJ$27="",0,$AJ$27*'Goals Transposed'!$Z122),IF($AJ$28="",0,$AJ$28*'Goals Transposed'!$AA122),IF($AJ$29="",0,$AJ$29*'Goals Transposed'!$AB122)),0),"")))</f>
        <v/>
      </c>
      <c r="L510" s="244" t="str">
        <f>IF($D$5="Program Budget",ROUND('Goals Transposed'!$AC122*$AJ$9,0),IF(AND($D$5="Staff Salary",$D$7="Total"),ROUND(SUM('Goals Transposed'!$AC122:$AN122)*$AJ$30,0),IF(AND($D$5="Staff Salary",$D$7="Individual"),ROUND(SUM(IF($AJ$18="",0,$AJ$18*'Goals Transposed'!$AC122),IF($AJ$19="",0,$AJ$19*'Goals Transposed'!$AD122),IF($AJ$20="",0,$AJ$20*'Goals Transposed'!$AE122),IF($AJ$21="",0,$AJ$21*'Goals Transposed'!$AF122),IF($AJ$22="",0,$AJ$22*'Goals Transposed'!$AG122),IF($AJ$23="",0,$AJ$23*'Goals Transposed'!$AH122),IF($AJ$24="",0,$AJ$24*'Goals Transposed'!$AI122),IF($AJ$25="",0,$AJ$25*'Goals Transposed'!$AJ122),IF($AJ$26="",0,$AJ$26*'Goals Transposed'!$AK122),IF($AJ$27="",0,$AJ$27*'Goals Transposed'!$AL122),IF($AJ$28="",0,$AJ$28*'Goals Transposed'!$AM122),IF($AJ$29="",0,$AJ$29*'Goals Transposed'!$AN122)),0),"")))</f>
        <v/>
      </c>
      <c r="M510" s="549" t="str">
        <f>IF($D$5="Program Budget",ROUND('Goals Transposed'!$AO122*$AJ$9,0),IF(AND($D$5="Staff Salary",$D$7="Total"),ROUND(SUM('Goals Transposed'!$AO122:$AZ122)*$AJ$30,0),IF(AND($D$5="Staff Salary",$D$7="Individual"),ROUND(SUM(IF($AJ$18="",0,$AJ$18*'Goals Transposed'!$AO122),IF($AJ$19="",0,$AJ$19*'Goals Transposed'!$AP122),IF($AJ$20="",0,$AJ$20*'Goals Transposed'!$AQ122),IF($AJ$21="",0,$AJ$21*'Goals Transposed'!$AR122),IF($AJ$22="",0,$AJ$22*'Goals Transposed'!$AS122),IF($AJ$23="",0,$AJ$23*'Goals Transposed'!$AT122),IF($AJ$24="",0,$AJ$24*'Goals Transposed'!$AU122),IF($AJ$25="",0,$AJ$25*'Goals Transposed'!$AV122),IF($AJ$26="",0,$AJ$26*'Goals Transposed'!$AW122),IF($AJ$27="",0,$AJ$27*'Goals Transposed'!$AX122),IF($AJ$28="",0,$AJ$28*'Goals Transposed'!$AY122),IF($AJ$29="",0,$AJ$29*'Goals Transposed'!$AZ122)),0),"")))</f>
        <v/>
      </c>
      <c r="N510" s="551"/>
      <c r="CI510"/>
      <c r="CJ510"/>
      <c r="CK510"/>
      <c r="CL510"/>
      <c r="CM510"/>
    </row>
    <row r="511" spans="1:91" x14ac:dyDescent="0.35">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G511" s="2"/>
      <c r="AH511" s="2"/>
      <c r="AI511" s="2"/>
      <c r="AJ511" s="2"/>
      <c r="AK511" s="2"/>
      <c r="AL511" s="2"/>
      <c r="AM511" s="2"/>
      <c r="AN511" s="2"/>
      <c r="CI511" s="2"/>
    </row>
    <row r="512" spans="1:91" s="2" customFormat="1" ht="15.5" collapsed="1" x14ac:dyDescent="0.35">
      <c r="A512" s="68"/>
      <c r="B512" s="262" t="s">
        <v>216</v>
      </c>
      <c r="C512" s="262"/>
      <c r="D512" s="262"/>
      <c r="E512" s="262"/>
      <c r="F512" s="262"/>
      <c r="G512" s="262"/>
      <c r="H512" s="262"/>
      <c r="I512" s="262"/>
      <c r="J512" s="262"/>
      <c r="K512" s="262"/>
      <c r="L512" s="262"/>
      <c r="M512" s="262"/>
      <c r="N512" s="262"/>
      <c r="O512" s="262"/>
      <c r="P512" s="262"/>
      <c r="Q512" s="262"/>
      <c r="R512" s="262"/>
      <c r="S512" s="262"/>
      <c r="CI512"/>
      <c r="CJ512"/>
      <c r="CK512"/>
      <c r="CL512"/>
      <c r="CM512"/>
    </row>
    <row r="513" spans="1:91" s="2" customFormat="1" hidden="1" outlineLevel="1" x14ac:dyDescent="0.35">
      <c r="A513" s="68"/>
      <c r="CI513"/>
      <c r="CJ513"/>
      <c r="CK513"/>
      <c r="CL513"/>
      <c r="CM513"/>
    </row>
    <row r="514" spans="1:91" s="2" customFormat="1" ht="29.5" hidden="1" customHeight="1" outlineLevel="1" x14ac:dyDescent="0.35">
      <c r="A514" s="68"/>
      <c r="B514" s="233" t="s">
        <v>198</v>
      </c>
      <c r="C514" s="552" t="str">
        <f>Goals!DT3</f>
        <v>Select Strategic Area</v>
      </c>
      <c r="D514" s="553"/>
      <c r="E514" s="553"/>
      <c r="F514" s="553"/>
      <c r="G514" s="553"/>
      <c r="H514" s="553"/>
      <c r="I514" s="234"/>
      <c r="J514" s="234"/>
      <c r="K514" s="234"/>
      <c r="L514" s="234"/>
      <c r="M514" s="234"/>
      <c r="N514" s="235"/>
      <c r="CI514"/>
      <c r="CJ514"/>
      <c r="CK514"/>
      <c r="CL514"/>
      <c r="CM514"/>
    </row>
    <row r="515" spans="1:91" s="2" customFormat="1" ht="29.5" hidden="1" customHeight="1" outlineLevel="1" x14ac:dyDescent="0.35">
      <c r="A515" s="68"/>
      <c r="B515" s="236"/>
      <c r="C515" s="237"/>
      <c r="D515" s="238"/>
      <c r="E515" s="238"/>
      <c r="F515" s="238"/>
      <c r="G515" s="238"/>
      <c r="H515" s="239"/>
      <c r="I515" s="554" t="s">
        <v>2</v>
      </c>
      <c r="J515" s="554"/>
      <c r="K515" s="240" t="s">
        <v>3</v>
      </c>
      <c r="L515" s="240" t="s">
        <v>4</v>
      </c>
      <c r="M515" s="554" t="s">
        <v>5</v>
      </c>
      <c r="N515" s="555"/>
      <c r="CI515"/>
      <c r="CJ515"/>
      <c r="CK515"/>
      <c r="CL515"/>
      <c r="CM515"/>
    </row>
    <row r="516" spans="1:91" s="2" customFormat="1" ht="29.5" hidden="1" customHeight="1" outlineLevel="1" x14ac:dyDescent="0.35">
      <c r="A516" s="68"/>
      <c r="B516" s="241" t="s">
        <v>199</v>
      </c>
      <c r="C516" s="556" t="str">
        <f>IF(ISBLANK(Goals!DT4),"",Goals!DT4)</f>
        <v/>
      </c>
      <c r="D516" s="557"/>
      <c r="E516" s="557"/>
      <c r="F516" s="557"/>
      <c r="G516" s="557"/>
      <c r="H516" s="557"/>
      <c r="I516" s="558"/>
      <c r="J516" s="558"/>
      <c r="K516" s="242"/>
      <c r="L516" s="242"/>
      <c r="M516" s="558"/>
      <c r="N516" s="559"/>
      <c r="CI516"/>
      <c r="CJ516"/>
      <c r="CK516"/>
      <c r="CL516"/>
      <c r="CM516"/>
    </row>
    <row r="517" spans="1:91" s="2" customFormat="1" ht="29.5" hidden="1" customHeight="1" outlineLevel="1" x14ac:dyDescent="0.35">
      <c r="A517" s="68"/>
      <c r="B517" s="243" t="s">
        <v>200</v>
      </c>
      <c r="C517" s="546" t="str">
        <f>IF(ISBLANK(Goals!DS6),"",Goals!DS6)</f>
        <v/>
      </c>
      <c r="D517" s="547"/>
      <c r="E517" s="547"/>
      <c r="F517" s="547"/>
      <c r="G517" s="547"/>
      <c r="H517" s="548"/>
      <c r="I517" s="549" t="str">
        <f>IF($D$5="Program Budget",ROUND('Goals Transposed'!$E123*$AJ$9,0),IF(AND($D$5="Staff Salary",$D$7="Total"),ROUND(SUM('Goals Transposed'!$E123:$P123)*$AJ$30,0),IF(AND($D$5="Staff Salary",$D$7="Individual"),ROUND(SUM(IF($AJ$18="",0,$AJ$18*'Goals Transposed'!$E123),IF($AJ$19="",0,$AJ$19*'Goals Transposed'!$F123),IF($AJ$20="",0,$AJ$20*'Goals Transposed'!$G123),IF($AJ$21="",0,$AJ$21*'Goals Transposed'!$H123),IF($AJ$22="",0,$AJ$22*'Goals Transposed'!$I123),IF($AJ$23="",0,$AJ$23*'Goals Transposed'!$J123),IF($AJ$24="",0,$AJ$24*'Goals Transposed'!$K123),IF($AJ$25="",0,$AJ$25*'Goals Transposed'!$L123),IF($AJ$26="",0,$AJ$26*'Goals Transposed'!$M123),IF($AJ$27="",0,$AJ$27*'Goals Transposed'!$N123),IF($AJ$28="",0,$AJ$28*'Goals Transposed'!$O123),IF($AJ$29="",0,$AJ$29*'Goals Transposed'!$P123)),0),"")))</f>
        <v/>
      </c>
      <c r="J517" s="550"/>
      <c r="K517" s="244" t="str">
        <f>IF($D$5="Program Budget",ROUND('Goals Transposed'!$Q123*$AJ$9,0),IF(AND($D$5="Staff Salary",$D$7="Total"),ROUND(SUM('Goals Transposed'!$Q123:$AB123)*$AJ$30,0),IF(AND($D$5="Staff Salary",$D$7="Individual"),ROUND(SUM(IF($AJ$18="",0,$AJ$18*'Goals Transposed'!$Q123),IF($AJ$19="",0,$AJ$19*'Goals Transposed'!$R123),IF($AJ$20="",0,$AJ$20*'Goals Transposed'!$S123),IF($AJ$21="",0,$AJ$21*'Goals Transposed'!$T123),IF($AJ$22="",0,$AJ$22*'Goals Transposed'!$U123),IF($AJ$23="",0,$AJ$23*'Goals Transposed'!$V123),IF($AJ$24="",0,$AJ$24*'Goals Transposed'!$W123),IF($AJ$25="",0,$AJ$25*'Goals Transposed'!$X123),IF($AJ$26="",0,$AJ$26*'Goals Transposed'!$Y123),IF($AJ$27="",0,$AJ$27*'Goals Transposed'!$Z123),IF($AJ$28="",0,$AJ$28*'Goals Transposed'!$AA123),IF($AJ$29="",0,$AJ$29*'Goals Transposed'!$AB123)),0),"")))</f>
        <v/>
      </c>
      <c r="L517" s="244" t="str">
        <f>IF($D$5="Program Budget",ROUND('Goals Transposed'!$AC123*$AJ$9,0),IF(AND($D$5="Staff Salary",$D$7="Total"),ROUND(SUM('Goals Transposed'!$AC123:$AN123)*$AJ$30,0),IF(AND($D$5="Staff Salary",$D$7="Individual"),ROUND(SUM(IF($AJ$18="",0,$AJ$18*'Goals Transposed'!$AC123),IF($AJ$19="",0,$AJ$19*'Goals Transposed'!$AD123),IF($AJ$20="",0,$AJ$20*'Goals Transposed'!$AE123),IF($AJ$21="",0,$AJ$21*'Goals Transposed'!$AF123),IF($AJ$22="",0,$AJ$22*'Goals Transposed'!$AG123),IF($AJ$23="",0,$AJ$23*'Goals Transposed'!$AH123),IF($AJ$24="",0,$AJ$24*'Goals Transposed'!$AI123),IF($AJ$25="",0,$AJ$25*'Goals Transposed'!$AJ123),IF($AJ$26="",0,$AJ$26*'Goals Transposed'!$AK123),IF($AJ$27="",0,$AJ$27*'Goals Transposed'!$AL123),IF($AJ$28="",0,$AJ$28*'Goals Transposed'!$AM123),IF($AJ$29="",0,$AJ$29*'Goals Transposed'!$AN123)),0),"")))</f>
        <v/>
      </c>
      <c r="M517" s="549" t="str">
        <f>IF($D$5="Program Budget",ROUND('Goals Transposed'!$AO123*$AJ$9,0),IF(AND($D$5="Staff Salary",$D$7="Total"),ROUND(SUM('Goals Transposed'!$AO123:$AZ123)*$AJ$30,0),IF(AND($D$5="Staff Salary",$D$7="Individual"),ROUND(SUM(IF($AJ$18="",0,$AJ$18*'Goals Transposed'!$AO123),IF($AJ$19="",0,$AJ$19*'Goals Transposed'!$AP123),IF($AJ$20="",0,$AJ$20*'Goals Transposed'!$AQ123),IF($AJ$21="",0,$AJ$21*'Goals Transposed'!$AR123),IF($AJ$22="",0,$AJ$22*'Goals Transposed'!$AS123),IF($AJ$23="",0,$AJ$23*'Goals Transposed'!$AT123),IF($AJ$24="",0,$AJ$24*'Goals Transposed'!$AU123),IF($AJ$25="",0,$AJ$25*'Goals Transposed'!$AV123),IF($AJ$26="",0,$AJ$26*'Goals Transposed'!$AW123),IF($AJ$27="",0,$AJ$27*'Goals Transposed'!$AX123),IF($AJ$28="",0,$AJ$28*'Goals Transposed'!$AY123),IF($AJ$29="",0,$AJ$29*'Goals Transposed'!$AZ123)),0),"")))</f>
        <v/>
      </c>
      <c r="N517" s="551"/>
      <c r="CI517"/>
      <c r="CJ517"/>
      <c r="CK517"/>
      <c r="CL517"/>
      <c r="CM517"/>
    </row>
    <row r="518" spans="1:91" s="2" customFormat="1" ht="29.5" hidden="1" customHeight="1" outlineLevel="1" x14ac:dyDescent="0.35">
      <c r="A518" s="68"/>
      <c r="B518" s="243" t="s">
        <v>201</v>
      </c>
      <c r="C518" s="546" t="str">
        <f>IF(ISBLANK(Goals!DT6),"",Goals!DT6)</f>
        <v/>
      </c>
      <c r="D518" s="547"/>
      <c r="E518" s="547"/>
      <c r="F518" s="547"/>
      <c r="G518" s="547"/>
      <c r="H518" s="548"/>
      <c r="I518" s="549" t="str">
        <f>IF($D$5="Program Budget",ROUND('Goals Transposed'!$E124*$AJ$9,0),IF(AND($D$5="Staff Salary",$D$7="Total"),ROUND(SUM('Goals Transposed'!$E124:$P124)*$AJ$30,0),IF(AND($D$5="Staff Salary",$D$7="Individual"),ROUND(SUM(IF($AJ$18="",0,$AJ$18*'Goals Transposed'!$E124),IF($AJ$19="",0,$AJ$19*'Goals Transposed'!$F124),IF($AJ$20="",0,$AJ$20*'Goals Transposed'!$G124),IF($AJ$21="",0,$AJ$21*'Goals Transposed'!$H124),IF($AJ$22="",0,$AJ$22*'Goals Transposed'!$I124),IF($AJ$23="",0,$AJ$23*'Goals Transposed'!$J124),IF($AJ$24="",0,$AJ$24*'Goals Transposed'!$K124),IF($AJ$25="",0,$AJ$25*'Goals Transposed'!$L124),IF($AJ$26="",0,$AJ$26*'Goals Transposed'!$M124),IF($AJ$27="",0,$AJ$27*'Goals Transposed'!$N124),IF($AJ$28="",0,$AJ$28*'Goals Transposed'!$O124),IF($AJ$29="",0,$AJ$29*'Goals Transposed'!$P124)),0),"")))</f>
        <v/>
      </c>
      <c r="J518" s="550"/>
      <c r="K518" s="244" t="str">
        <f>IF($D$5="Program Budget",ROUND('Goals Transposed'!$Q124*$AJ$9,0),IF(AND($D$5="Staff Salary",$D$7="Total"),ROUND(SUM('Goals Transposed'!$Q124:$AB124)*$AJ$30,0),IF(AND($D$5="Staff Salary",$D$7="Individual"),ROUND(SUM(IF($AJ$18="",0,$AJ$18*'Goals Transposed'!$Q124),IF($AJ$19="",0,$AJ$19*'Goals Transposed'!$R124),IF($AJ$20="",0,$AJ$20*'Goals Transposed'!$S124),IF($AJ$21="",0,$AJ$21*'Goals Transposed'!$T124),IF($AJ$22="",0,$AJ$22*'Goals Transposed'!$U124),IF($AJ$23="",0,$AJ$23*'Goals Transposed'!$V124),IF($AJ$24="",0,$AJ$24*'Goals Transposed'!$W124),IF($AJ$25="",0,$AJ$25*'Goals Transposed'!$X124),IF($AJ$26="",0,$AJ$26*'Goals Transposed'!$Y124),IF($AJ$27="",0,$AJ$27*'Goals Transposed'!$Z124),IF($AJ$28="",0,$AJ$28*'Goals Transposed'!$AA124),IF($AJ$29="",0,$AJ$29*'Goals Transposed'!$AB124)),0),"")))</f>
        <v/>
      </c>
      <c r="L518" s="244" t="str">
        <f>IF($D$5="Program Budget",ROUND('Goals Transposed'!$AC124*$AJ$9,0),IF(AND($D$5="Staff Salary",$D$7="Total"),ROUND(SUM('Goals Transposed'!$AC124:$AN124)*$AJ$30,0),IF(AND($D$5="Staff Salary",$D$7="Individual"),ROUND(SUM(IF($AJ$18="",0,$AJ$18*'Goals Transposed'!$AC124),IF($AJ$19="",0,$AJ$19*'Goals Transposed'!$AD124),IF($AJ$20="",0,$AJ$20*'Goals Transposed'!$AE124),IF($AJ$21="",0,$AJ$21*'Goals Transposed'!$AF124),IF($AJ$22="",0,$AJ$22*'Goals Transposed'!$AG124),IF($AJ$23="",0,$AJ$23*'Goals Transposed'!$AH124),IF($AJ$24="",0,$AJ$24*'Goals Transposed'!$AI124),IF($AJ$25="",0,$AJ$25*'Goals Transposed'!$AJ124),IF($AJ$26="",0,$AJ$26*'Goals Transposed'!$AK124),IF($AJ$27="",0,$AJ$27*'Goals Transposed'!$AL124),IF($AJ$28="",0,$AJ$28*'Goals Transposed'!$AM124),IF($AJ$29="",0,$AJ$29*'Goals Transposed'!$AN124)),0),"")))</f>
        <v/>
      </c>
      <c r="M518" s="549" t="str">
        <f>IF($D$5="Program Budget",ROUND('Goals Transposed'!$AO124*$AJ$9,0),IF(AND($D$5="Staff Salary",$D$7="Total"),ROUND(SUM('Goals Transposed'!$AO124:$AZ124)*$AJ$30,0),IF(AND($D$5="Staff Salary",$D$7="Individual"),ROUND(SUM(IF($AJ$18="",0,$AJ$18*'Goals Transposed'!$AO124),IF($AJ$19="",0,$AJ$19*'Goals Transposed'!$AP124),IF($AJ$20="",0,$AJ$20*'Goals Transposed'!$AQ124),IF($AJ$21="",0,$AJ$21*'Goals Transposed'!$AR124),IF($AJ$22="",0,$AJ$22*'Goals Transposed'!$AS124),IF($AJ$23="",0,$AJ$23*'Goals Transposed'!$AT124),IF($AJ$24="",0,$AJ$24*'Goals Transposed'!$AU124),IF($AJ$25="",0,$AJ$25*'Goals Transposed'!$AV124),IF($AJ$26="",0,$AJ$26*'Goals Transposed'!$AW124),IF($AJ$27="",0,$AJ$27*'Goals Transposed'!$AX124),IF($AJ$28="",0,$AJ$28*'Goals Transposed'!$AY124),IF($AJ$29="",0,$AJ$29*'Goals Transposed'!$AZ124)),0),"")))</f>
        <v/>
      </c>
      <c r="N518" s="551"/>
      <c r="CI518"/>
      <c r="CJ518"/>
      <c r="CK518"/>
      <c r="CL518"/>
      <c r="CM518"/>
    </row>
    <row r="519" spans="1:91" s="2" customFormat="1" ht="29.5" hidden="1" customHeight="1" outlineLevel="1" x14ac:dyDescent="0.35">
      <c r="A519" s="68"/>
      <c r="B519" s="243" t="s">
        <v>202</v>
      </c>
      <c r="C519" s="546" t="str">
        <f>IF(ISBLANK(Goals!DU6),"",Goals!DU6)</f>
        <v/>
      </c>
      <c r="D519" s="547"/>
      <c r="E519" s="547"/>
      <c r="F519" s="547"/>
      <c r="G519" s="547"/>
      <c r="H519" s="548"/>
      <c r="I519" s="549" t="str">
        <f>IF($D$5="Program Budget",ROUND('Goals Transposed'!$E125*$AJ$9,0),IF(AND($D$5="Staff Salary",$D$7="Total"),ROUND(SUM('Goals Transposed'!$E125:$P125)*$AJ$30,0),IF(AND($D$5="Staff Salary",$D$7="Individual"),ROUND(SUM(IF($AJ$18="",0,$AJ$18*'Goals Transposed'!$E125),IF($AJ$19="",0,$AJ$19*'Goals Transposed'!$F125),IF($AJ$20="",0,$AJ$20*'Goals Transposed'!$G125),IF($AJ$21="",0,$AJ$21*'Goals Transposed'!$H125),IF($AJ$22="",0,$AJ$22*'Goals Transposed'!$I125),IF($AJ$23="",0,$AJ$23*'Goals Transposed'!$J125),IF($AJ$24="",0,$AJ$24*'Goals Transposed'!$K125),IF($AJ$25="",0,$AJ$25*'Goals Transposed'!$L125),IF($AJ$26="",0,$AJ$26*'Goals Transposed'!$M125),IF($AJ$27="",0,$AJ$27*'Goals Transposed'!$N125),IF($AJ$28="",0,$AJ$28*'Goals Transposed'!$O125),IF($AJ$29="",0,$AJ$29*'Goals Transposed'!$P125)),0),"")))</f>
        <v/>
      </c>
      <c r="J519" s="550"/>
      <c r="K519" s="244" t="str">
        <f>IF($D$5="Program Budget",ROUND('Goals Transposed'!$Q125*$AJ$9,0),IF(AND($D$5="Staff Salary",$D$7="Total"),ROUND(SUM('Goals Transposed'!$Q125:$AB125)*$AJ$30,0),IF(AND($D$5="Staff Salary",$D$7="Individual"),ROUND(SUM(IF($AJ$18="",0,$AJ$18*'Goals Transposed'!$Q125),IF($AJ$19="",0,$AJ$19*'Goals Transposed'!$R125),IF($AJ$20="",0,$AJ$20*'Goals Transposed'!$S125),IF($AJ$21="",0,$AJ$21*'Goals Transposed'!$T125),IF($AJ$22="",0,$AJ$22*'Goals Transposed'!$U125),IF($AJ$23="",0,$AJ$23*'Goals Transposed'!$V125),IF($AJ$24="",0,$AJ$24*'Goals Transposed'!$W125),IF($AJ$25="",0,$AJ$25*'Goals Transposed'!$X125),IF($AJ$26="",0,$AJ$26*'Goals Transposed'!$Y125),IF($AJ$27="",0,$AJ$27*'Goals Transposed'!$Z125),IF($AJ$28="",0,$AJ$28*'Goals Transposed'!$AA125),IF($AJ$29="",0,$AJ$29*'Goals Transposed'!$AB125)),0),"")))</f>
        <v/>
      </c>
      <c r="L519" s="244" t="str">
        <f>IF($D$5="Program Budget",ROUND('Goals Transposed'!$AC125*$AJ$9,0),IF(AND($D$5="Staff Salary",$D$7="Total"),ROUND(SUM('Goals Transposed'!$AC125:$AN125)*$AJ$30,0),IF(AND($D$5="Staff Salary",$D$7="Individual"),ROUND(SUM(IF($AJ$18="",0,$AJ$18*'Goals Transposed'!$AC125),IF($AJ$19="",0,$AJ$19*'Goals Transposed'!$AD125),IF($AJ$20="",0,$AJ$20*'Goals Transposed'!$AE125),IF($AJ$21="",0,$AJ$21*'Goals Transposed'!$AF125),IF($AJ$22="",0,$AJ$22*'Goals Transposed'!$AG125),IF($AJ$23="",0,$AJ$23*'Goals Transposed'!$AH125),IF($AJ$24="",0,$AJ$24*'Goals Transposed'!$AI125),IF($AJ$25="",0,$AJ$25*'Goals Transposed'!$AJ125),IF($AJ$26="",0,$AJ$26*'Goals Transposed'!$AK125),IF($AJ$27="",0,$AJ$27*'Goals Transposed'!$AL125),IF($AJ$28="",0,$AJ$28*'Goals Transposed'!$AM125),IF($AJ$29="",0,$AJ$29*'Goals Transposed'!$AN125)),0),"")))</f>
        <v/>
      </c>
      <c r="M519" s="549" t="str">
        <f>IF($D$5="Program Budget",ROUND('Goals Transposed'!$AO125*$AJ$9,0),IF(AND($D$5="Staff Salary",$D$7="Total"),ROUND(SUM('Goals Transposed'!$AO125:$AZ125)*$AJ$30,0),IF(AND($D$5="Staff Salary",$D$7="Individual"),ROUND(SUM(IF($AJ$18="",0,$AJ$18*'Goals Transposed'!$AO125),IF($AJ$19="",0,$AJ$19*'Goals Transposed'!$AP125),IF($AJ$20="",0,$AJ$20*'Goals Transposed'!$AQ125),IF($AJ$21="",0,$AJ$21*'Goals Transposed'!$AR125),IF($AJ$22="",0,$AJ$22*'Goals Transposed'!$AS125),IF($AJ$23="",0,$AJ$23*'Goals Transposed'!$AT125),IF($AJ$24="",0,$AJ$24*'Goals Transposed'!$AU125),IF($AJ$25="",0,$AJ$25*'Goals Transposed'!$AV125),IF($AJ$26="",0,$AJ$26*'Goals Transposed'!$AW125),IF($AJ$27="",0,$AJ$27*'Goals Transposed'!$AX125),IF($AJ$28="",0,$AJ$28*'Goals Transposed'!$AY125),IF($AJ$29="",0,$AJ$29*'Goals Transposed'!$AZ125)),0),"")))</f>
        <v/>
      </c>
      <c r="N519" s="551"/>
      <c r="CI519"/>
      <c r="CJ519"/>
      <c r="CK519"/>
      <c r="CL519"/>
      <c r="CM519"/>
    </row>
    <row r="520" spans="1:91" s="2" customFormat="1" ht="29.5" hidden="1" customHeight="1" outlineLevel="1" x14ac:dyDescent="0.35">
      <c r="A520" s="68"/>
      <c r="B520" s="243" t="s">
        <v>203</v>
      </c>
      <c r="C520" s="546" t="str">
        <f>IF(ISBLANK(Goals!DV6),"",Goals!DV6)</f>
        <v/>
      </c>
      <c r="D520" s="547"/>
      <c r="E520" s="547"/>
      <c r="F520" s="547"/>
      <c r="G520" s="547"/>
      <c r="H520" s="548"/>
      <c r="I520" s="549" t="str">
        <f>IF($D$5="Program Budget",ROUND('Goals Transposed'!$E126*$AJ$9,0),IF(AND($D$5="Staff Salary",$D$7="Total"),ROUND(SUM('Goals Transposed'!$E126:$P126)*$AJ$30,0),IF(AND($D$5="Staff Salary",$D$7="Individual"),ROUND(SUM(IF($AJ$18="",0,$AJ$18*'Goals Transposed'!$E126),IF($AJ$19="",0,$AJ$19*'Goals Transposed'!$F126),IF($AJ$20="",0,$AJ$20*'Goals Transposed'!$G126),IF($AJ$21="",0,$AJ$21*'Goals Transposed'!$H126),IF($AJ$22="",0,$AJ$22*'Goals Transposed'!$I126),IF($AJ$23="",0,$AJ$23*'Goals Transposed'!$J126),IF($AJ$24="",0,$AJ$24*'Goals Transposed'!$K126),IF($AJ$25="",0,$AJ$25*'Goals Transposed'!$L126),IF($AJ$26="",0,$AJ$26*'Goals Transposed'!$M126),IF($AJ$27="",0,$AJ$27*'Goals Transposed'!$N126),IF($AJ$28="",0,$AJ$28*'Goals Transposed'!$O126),IF($AJ$29="",0,$AJ$29*'Goals Transposed'!$P126)),0),"")))</f>
        <v/>
      </c>
      <c r="J520" s="550"/>
      <c r="K520" s="244" t="str">
        <f>IF($D$5="Program Budget",ROUND('Goals Transposed'!$Q126*$AJ$9,0),IF(AND($D$5="Staff Salary",$D$7="Total"),ROUND(SUM('Goals Transposed'!$Q126:$AB126)*$AJ$30,0),IF(AND($D$5="Staff Salary",$D$7="Individual"),ROUND(SUM(IF($AJ$18="",0,$AJ$18*'Goals Transposed'!$Q126),IF($AJ$19="",0,$AJ$19*'Goals Transposed'!$R126),IF($AJ$20="",0,$AJ$20*'Goals Transposed'!$S126),IF($AJ$21="",0,$AJ$21*'Goals Transposed'!$T126),IF($AJ$22="",0,$AJ$22*'Goals Transposed'!$U126),IF($AJ$23="",0,$AJ$23*'Goals Transposed'!$V126),IF($AJ$24="",0,$AJ$24*'Goals Transposed'!$W126),IF($AJ$25="",0,$AJ$25*'Goals Transposed'!$X126),IF($AJ$26="",0,$AJ$26*'Goals Transposed'!$Y126),IF($AJ$27="",0,$AJ$27*'Goals Transposed'!$Z126),IF($AJ$28="",0,$AJ$28*'Goals Transposed'!$AA126),IF($AJ$29="",0,$AJ$29*'Goals Transposed'!$AB126)),0),"")))</f>
        <v/>
      </c>
      <c r="L520" s="244" t="str">
        <f>IF($D$5="Program Budget",ROUND('Goals Transposed'!$AC126*$AJ$9,0),IF(AND($D$5="Staff Salary",$D$7="Total"),ROUND(SUM('Goals Transposed'!$AC126:$AN126)*$AJ$30,0),IF(AND($D$5="Staff Salary",$D$7="Individual"),ROUND(SUM(IF($AJ$18="",0,$AJ$18*'Goals Transposed'!$AC126),IF($AJ$19="",0,$AJ$19*'Goals Transposed'!$AD126),IF($AJ$20="",0,$AJ$20*'Goals Transposed'!$AE126),IF($AJ$21="",0,$AJ$21*'Goals Transposed'!$AF126),IF($AJ$22="",0,$AJ$22*'Goals Transposed'!$AG126),IF($AJ$23="",0,$AJ$23*'Goals Transposed'!$AH126),IF($AJ$24="",0,$AJ$24*'Goals Transposed'!$AI126),IF($AJ$25="",0,$AJ$25*'Goals Transposed'!$AJ126),IF($AJ$26="",0,$AJ$26*'Goals Transposed'!$AK126),IF($AJ$27="",0,$AJ$27*'Goals Transposed'!$AL126),IF($AJ$28="",0,$AJ$28*'Goals Transposed'!$AM126),IF($AJ$29="",0,$AJ$29*'Goals Transposed'!$AN126)),0),"")))</f>
        <v/>
      </c>
      <c r="M520" s="549" t="str">
        <f>IF($D$5="Program Budget",ROUND('Goals Transposed'!$AO126*$AJ$9,0),IF(AND($D$5="Staff Salary",$D$7="Total"),ROUND(SUM('Goals Transposed'!$AO126:$AZ126)*$AJ$30,0),IF(AND($D$5="Staff Salary",$D$7="Individual"),ROUND(SUM(IF($AJ$18="",0,$AJ$18*'Goals Transposed'!$AO126),IF($AJ$19="",0,$AJ$19*'Goals Transposed'!$AP126),IF($AJ$20="",0,$AJ$20*'Goals Transposed'!$AQ126),IF($AJ$21="",0,$AJ$21*'Goals Transposed'!$AR126),IF($AJ$22="",0,$AJ$22*'Goals Transposed'!$AS126),IF($AJ$23="",0,$AJ$23*'Goals Transposed'!$AT126),IF($AJ$24="",0,$AJ$24*'Goals Transposed'!$AU126),IF($AJ$25="",0,$AJ$25*'Goals Transposed'!$AV126),IF($AJ$26="",0,$AJ$26*'Goals Transposed'!$AW126),IF($AJ$27="",0,$AJ$27*'Goals Transposed'!$AX126),IF($AJ$28="",0,$AJ$28*'Goals Transposed'!$AY126),IF($AJ$29="",0,$AJ$29*'Goals Transposed'!$AZ126)),0),"")))</f>
        <v/>
      </c>
      <c r="N520" s="551"/>
      <c r="CI520"/>
      <c r="CJ520"/>
      <c r="CK520"/>
      <c r="CL520"/>
      <c r="CM520"/>
    </row>
    <row r="521" spans="1:91" s="2" customFormat="1" ht="29.5" hidden="1" customHeight="1" outlineLevel="1" x14ac:dyDescent="0.35">
      <c r="A521" s="68"/>
      <c r="B521" s="243" t="s">
        <v>204</v>
      </c>
      <c r="C521" s="546" t="str">
        <f>IF(ISBLANK(Goals!DW6),"",Goals!DW6)</f>
        <v/>
      </c>
      <c r="D521" s="547"/>
      <c r="E521" s="547"/>
      <c r="F521" s="547"/>
      <c r="G521" s="547"/>
      <c r="H521" s="548"/>
      <c r="I521" s="549" t="str">
        <f>IF($D$5="Program Budget",ROUND('Goals Transposed'!$E127*$AJ$9,0),IF(AND($D$5="Staff Salary",$D$7="Total"),ROUND(SUM('Goals Transposed'!$E127:$P127)*$AJ$30,0),IF(AND($D$5="Staff Salary",$D$7="Individual"),ROUND(SUM(IF($AJ$18="",0,$AJ$18*'Goals Transposed'!$E127),IF($AJ$19="",0,$AJ$19*'Goals Transposed'!$F127),IF($AJ$20="",0,$AJ$20*'Goals Transposed'!$G127),IF($AJ$21="",0,$AJ$21*'Goals Transposed'!$H127),IF($AJ$22="",0,$AJ$22*'Goals Transposed'!$I127),IF($AJ$23="",0,$AJ$23*'Goals Transposed'!$J127),IF($AJ$24="",0,$AJ$24*'Goals Transposed'!$K127),IF($AJ$25="",0,$AJ$25*'Goals Transposed'!$L127),IF($AJ$26="",0,$AJ$26*'Goals Transposed'!$M127),IF($AJ$27="",0,$AJ$27*'Goals Transposed'!$N127),IF($AJ$28="",0,$AJ$28*'Goals Transposed'!$O127),IF($AJ$29="",0,$AJ$29*'Goals Transposed'!$P127)),0),"")))</f>
        <v/>
      </c>
      <c r="J521" s="550"/>
      <c r="K521" s="244" t="str">
        <f>IF($D$5="Program Budget",ROUND('Goals Transposed'!$Q127*$AJ$9,0),IF(AND($D$5="Staff Salary",$D$7="Total"),ROUND(SUM('Goals Transposed'!$Q127:$AB127)*$AJ$30,0),IF(AND($D$5="Staff Salary",$D$7="Individual"),ROUND(SUM(IF($AJ$18="",0,$AJ$18*'Goals Transposed'!$Q127),IF($AJ$19="",0,$AJ$19*'Goals Transposed'!$R127),IF($AJ$20="",0,$AJ$20*'Goals Transposed'!$S127),IF($AJ$21="",0,$AJ$21*'Goals Transposed'!$T127),IF($AJ$22="",0,$AJ$22*'Goals Transposed'!$U127),IF($AJ$23="",0,$AJ$23*'Goals Transposed'!$V127),IF($AJ$24="",0,$AJ$24*'Goals Transposed'!$W127),IF($AJ$25="",0,$AJ$25*'Goals Transposed'!$X127),IF($AJ$26="",0,$AJ$26*'Goals Transposed'!$Y127),IF($AJ$27="",0,$AJ$27*'Goals Transposed'!$Z127),IF($AJ$28="",0,$AJ$28*'Goals Transposed'!$AA127),IF($AJ$29="",0,$AJ$29*'Goals Transposed'!$AB127)),0),"")))</f>
        <v/>
      </c>
      <c r="L521" s="244" t="str">
        <f>IF($D$5="Program Budget",ROUND('Goals Transposed'!$AC127*$AJ$9,0),IF(AND($D$5="Staff Salary",$D$7="Total"),ROUND(SUM('Goals Transposed'!$AC127:$AN127)*$AJ$30,0),IF(AND($D$5="Staff Salary",$D$7="Individual"),ROUND(SUM(IF($AJ$18="",0,$AJ$18*'Goals Transposed'!$AC127),IF($AJ$19="",0,$AJ$19*'Goals Transposed'!$AD127),IF($AJ$20="",0,$AJ$20*'Goals Transposed'!$AE127),IF($AJ$21="",0,$AJ$21*'Goals Transposed'!$AF127),IF($AJ$22="",0,$AJ$22*'Goals Transposed'!$AG127),IF($AJ$23="",0,$AJ$23*'Goals Transposed'!$AH127),IF($AJ$24="",0,$AJ$24*'Goals Transposed'!$AI127),IF($AJ$25="",0,$AJ$25*'Goals Transposed'!$AJ127),IF($AJ$26="",0,$AJ$26*'Goals Transposed'!$AK127),IF($AJ$27="",0,$AJ$27*'Goals Transposed'!$AL127),IF($AJ$28="",0,$AJ$28*'Goals Transposed'!$AM127),IF($AJ$29="",0,$AJ$29*'Goals Transposed'!$AN127)),0),"")))</f>
        <v/>
      </c>
      <c r="M521" s="549" t="str">
        <f>IF($D$5="Program Budget",ROUND('Goals Transposed'!$AO127*$AJ$9,0),IF(AND($D$5="Staff Salary",$D$7="Total"),ROUND(SUM('Goals Transposed'!$AO127:$AZ127)*$AJ$30,0),IF(AND($D$5="Staff Salary",$D$7="Individual"),ROUND(SUM(IF($AJ$18="",0,$AJ$18*'Goals Transposed'!$AO127),IF($AJ$19="",0,$AJ$19*'Goals Transposed'!$AP127),IF($AJ$20="",0,$AJ$20*'Goals Transposed'!$AQ127),IF($AJ$21="",0,$AJ$21*'Goals Transposed'!$AR127),IF($AJ$22="",0,$AJ$22*'Goals Transposed'!$AS127),IF($AJ$23="",0,$AJ$23*'Goals Transposed'!$AT127),IF($AJ$24="",0,$AJ$24*'Goals Transposed'!$AU127),IF($AJ$25="",0,$AJ$25*'Goals Transposed'!$AV127),IF($AJ$26="",0,$AJ$26*'Goals Transposed'!$AW127),IF($AJ$27="",0,$AJ$27*'Goals Transposed'!$AX127),IF($AJ$28="",0,$AJ$28*'Goals Transposed'!$AY127),IF($AJ$29="",0,$AJ$29*'Goals Transposed'!$AZ127)),0),"")))</f>
        <v/>
      </c>
      <c r="N521" s="551"/>
      <c r="CI521"/>
      <c r="CJ521"/>
      <c r="CK521"/>
      <c r="CL521"/>
      <c r="CM521"/>
    </row>
    <row r="522" spans="1:91" s="2" customFormat="1" ht="29.5" hidden="1" customHeight="1" outlineLevel="1" x14ac:dyDescent="0.35">
      <c r="A522" s="68"/>
      <c r="B522" s="243" t="s">
        <v>205</v>
      </c>
      <c r="C522" s="546" t="str">
        <f>IF(ISBLANK(Goals!DX6),"",Goals!DX6)</f>
        <v/>
      </c>
      <c r="D522" s="547"/>
      <c r="E522" s="547"/>
      <c r="F522" s="547"/>
      <c r="G522" s="547"/>
      <c r="H522" s="548"/>
      <c r="I522" s="549" t="str">
        <f>IF($D$5="Program Budget",ROUND('Goals Transposed'!$E128*$AJ$9,0),IF(AND($D$5="Staff Salary",$D$7="Total"),ROUND(SUM('Goals Transposed'!$E128:$P128)*$AJ$30,0),IF(AND($D$5="Staff Salary",$D$7="Individual"),ROUND(SUM(IF($AJ$18="",0,$AJ$18*'Goals Transposed'!$E128),IF($AJ$19="",0,$AJ$19*'Goals Transposed'!$F128),IF($AJ$20="",0,$AJ$20*'Goals Transposed'!$G128),IF($AJ$21="",0,$AJ$21*'Goals Transposed'!$H128),IF($AJ$22="",0,$AJ$22*'Goals Transposed'!$I128),IF($AJ$23="",0,$AJ$23*'Goals Transposed'!$J128),IF($AJ$24="",0,$AJ$24*'Goals Transposed'!$K128),IF($AJ$25="",0,$AJ$25*'Goals Transposed'!$L128),IF($AJ$26="",0,$AJ$26*'Goals Transposed'!$M128),IF($AJ$27="",0,$AJ$27*'Goals Transposed'!$N128),IF($AJ$28="",0,$AJ$28*'Goals Transposed'!$O128),IF($AJ$29="",0,$AJ$29*'Goals Transposed'!$P128)),0),"")))</f>
        <v/>
      </c>
      <c r="J522" s="550"/>
      <c r="K522" s="244" t="str">
        <f>IF($D$5="Program Budget",ROUND('Goals Transposed'!$Q128*$AJ$9,0),IF(AND($D$5="Staff Salary",$D$7="Total"),ROUND(SUM('Goals Transposed'!$Q128:$AB128)*$AJ$30,0),IF(AND($D$5="Staff Salary",$D$7="Individual"),ROUND(SUM(IF($AJ$18="",0,$AJ$18*'Goals Transposed'!$Q128),IF($AJ$19="",0,$AJ$19*'Goals Transposed'!$R128),IF($AJ$20="",0,$AJ$20*'Goals Transposed'!$S128),IF($AJ$21="",0,$AJ$21*'Goals Transposed'!$T128),IF($AJ$22="",0,$AJ$22*'Goals Transposed'!$U128),IF($AJ$23="",0,$AJ$23*'Goals Transposed'!$V128),IF($AJ$24="",0,$AJ$24*'Goals Transposed'!$W128),IF($AJ$25="",0,$AJ$25*'Goals Transposed'!$X128),IF($AJ$26="",0,$AJ$26*'Goals Transposed'!$Y128),IF($AJ$27="",0,$AJ$27*'Goals Transposed'!$Z128),IF($AJ$28="",0,$AJ$28*'Goals Transposed'!$AA128),IF($AJ$29="",0,$AJ$29*'Goals Transposed'!$AB128)),0),"")))</f>
        <v/>
      </c>
      <c r="L522" s="244" t="str">
        <f>IF($D$5="Program Budget",ROUND('Goals Transposed'!$AC128*$AJ$9,0),IF(AND($D$5="Staff Salary",$D$7="Total"),ROUND(SUM('Goals Transposed'!$AC128:$AN128)*$AJ$30,0),IF(AND($D$5="Staff Salary",$D$7="Individual"),ROUND(SUM(IF($AJ$18="",0,$AJ$18*'Goals Transposed'!$AC128),IF($AJ$19="",0,$AJ$19*'Goals Transposed'!$AD128),IF($AJ$20="",0,$AJ$20*'Goals Transposed'!$AE128),IF($AJ$21="",0,$AJ$21*'Goals Transposed'!$AF128),IF($AJ$22="",0,$AJ$22*'Goals Transposed'!$AG128),IF($AJ$23="",0,$AJ$23*'Goals Transposed'!$AH128),IF($AJ$24="",0,$AJ$24*'Goals Transposed'!$AI128),IF($AJ$25="",0,$AJ$25*'Goals Transposed'!$AJ128),IF($AJ$26="",0,$AJ$26*'Goals Transposed'!$AK128),IF($AJ$27="",0,$AJ$27*'Goals Transposed'!$AL128),IF($AJ$28="",0,$AJ$28*'Goals Transposed'!$AM128),IF($AJ$29="",0,$AJ$29*'Goals Transposed'!$AN128)),0),"")))</f>
        <v/>
      </c>
      <c r="M522" s="549" t="str">
        <f>IF($D$5="Program Budget",ROUND('Goals Transposed'!$AO128*$AJ$9,0),IF(AND($D$5="Staff Salary",$D$7="Total"),ROUND(SUM('Goals Transposed'!$AO128:$AZ128)*$AJ$30,0),IF(AND($D$5="Staff Salary",$D$7="Individual"),ROUND(SUM(IF($AJ$18="",0,$AJ$18*'Goals Transposed'!$AO128),IF($AJ$19="",0,$AJ$19*'Goals Transposed'!$AP128),IF($AJ$20="",0,$AJ$20*'Goals Transposed'!$AQ128),IF($AJ$21="",0,$AJ$21*'Goals Transposed'!$AR128),IF($AJ$22="",0,$AJ$22*'Goals Transposed'!$AS128),IF($AJ$23="",0,$AJ$23*'Goals Transposed'!$AT128),IF($AJ$24="",0,$AJ$24*'Goals Transposed'!$AU128),IF($AJ$25="",0,$AJ$25*'Goals Transposed'!$AV128),IF($AJ$26="",0,$AJ$26*'Goals Transposed'!$AW128),IF($AJ$27="",0,$AJ$27*'Goals Transposed'!$AX128),IF($AJ$28="",0,$AJ$28*'Goals Transposed'!$AY128),IF($AJ$29="",0,$AJ$29*'Goals Transposed'!$AZ128)),0),"")))</f>
        <v/>
      </c>
      <c r="N522" s="551"/>
      <c r="CI522"/>
      <c r="CJ522"/>
      <c r="CK522"/>
      <c r="CL522"/>
      <c r="CM522"/>
    </row>
    <row r="523" spans="1:91" s="2" customFormat="1" ht="29.5" hidden="1" customHeight="1" outlineLevel="1" x14ac:dyDescent="0.35">
      <c r="A523" s="68"/>
      <c r="B523" s="245" t="s">
        <v>206</v>
      </c>
      <c r="C523" s="556" t="str">
        <f>IF(ISBLANK(Goals!DZ4),"",Goals!DZ4)</f>
        <v/>
      </c>
      <c r="D523" s="557"/>
      <c r="E523" s="557"/>
      <c r="F523" s="557"/>
      <c r="G523" s="557"/>
      <c r="H523" s="557"/>
      <c r="I523" s="558"/>
      <c r="J523" s="558"/>
      <c r="K523" s="242"/>
      <c r="L523" s="242"/>
      <c r="M523" s="558"/>
      <c r="N523" s="559"/>
      <c r="CI523"/>
      <c r="CJ523"/>
      <c r="CK523"/>
      <c r="CL523"/>
      <c r="CM523"/>
    </row>
    <row r="524" spans="1:91" s="2" customFormat="1" ht="29.5" hidden="1" customHeight="1" outlineLevel="1" x14ac:dyDescent="0.35">
      <c r="A524" s="68"/>
      <c r="B524" s="243" t="s">
        <v>200</v>
      </c>
      <c r="C524" s="546" t="str">
        <f>IF(ISBLANK(Goals!DY6),"",Goals!DY6)</f>
        <v/>
      </c>
      <c r="D524" s="547"/>
      <c r="E524" s="547"/>
      <c r="F524" s="547"/>
      <c r="G524" s="547"/>
      <c r="H524" s="548"/>
      <c r="I524" s="549" t="str">
        <f>IF($D$5="Program Budget",ROUND('Goals Transposed'!$E129*$AJ$9,0),IF(AND($D$5="Staff Salary",$D$7="Total"),ROUND(SUM('Goals Transposed'!$E129:$P129)*$AJ$30,0),IF(AND($D$5="Staff Salary",$D$7="Individual"),ROUND(SUM(IF($AJ$18="",0,$AJ$18*'Goals Transposed'!$E129),IF($AJ$19="",0,$AJ$19*'Goals Transposed'!$F129),IF($AJ$20="",0,$AJ$20*'Goals Transposed'!$G129),IF($AJ$21="",0,$AJ$21*'Goals Transposed'!$H129),IF($AJ$22="",0,$AJ$22*'Goals Transposed'!$I129),IF($AJ$23="",0,$AJ$23*'Goals Transposed'!$J129),IF($AJ$24="",0,$AJ$24*'Goals Transposed'!$K129),IF($AJ$25="",0,$AJ$25*'Goals Transposed'!$L129),IF($AJ$26="",0,$AJ$26*'Goals Transposed'!$M129),IF($AJ$27="",0,$AJ$27*'Goals Transposed'!$N129),IF($AJ$28="",0,$AJ$28*'Goals Transposed'!$O129),IF($AJ$29="",0,$AJ$29*'Goals Transposed'!$P129)),0),"")))</f>
        <v/>
      </c>
      <c r="J524" s="550"/>
      <c r="K524" s="244" t="str">
        <f>IF($D$5="Program Budget",ROUND('Goals Transposed'!$Q129*$AJ$9,0),IF(AND($D$5="Staff Salary",$D$7="Total"),ROUND(SUM('Goals Transposed'!$Q129:$AB129)*$AJ$30,0),IF(AND($D$5="Staff Salary",$D$7="Individual"),ROUND(SUM(IF($AJ$18="",0,$AJ$18*'Goals Transposed'!$Q129),IF($AJ$19="",0,$AJ$19*'Goals Transposed'!$R129),IF($AJ$20="",0,$AJ$20*'Goals Transposed'!$S129),IF($AJ$21="",0,$AJ$21*'Goals Transposed'!$T129),IF($AJ$22="",0,$AJ$22*'Goals Transposed'!$U129),IF($AJ$23="",0,$AJ$23*'Goals Transposed'!$V129),IF($AJ$24="",0,$AJ$24*'Goals Transposed'!$W129),IF($AJ$25="",0,$AJ$25*'Goals Transposed'!$X129),IF($AJ$26="",0,$AJ$26*'Goals Transposed'!$Y129),IF($AJ$27="",0,$AJ$27*'Goals Transposed'!$Z129),IF($AJ$28="",0,$AJ$28*'Goals Transposed'!$AA129),IF($AJ$29="",0,$AJ$29*'Goals Transposed'!$AB129)),0),"")))</f>
        <v/>
      </c>
      <c r="L524" s="244" t="str">
        <f>IF($D$5="Program Budget",ROUND('Goals Transposed'!$AC129*$AJ$9,0),IF(AND($D$5="Staff Salary",$D$7="Total"),ROUND(SUM('Goals Transposed'!$AC129:$AN129)*$AJ$30,0),IF(AND($D$5="Staff Salary",$D$7="Individual"),ROUND(SUM(IF($AJ$18="",0,$AJ$18*'Goals Transposed'!$AC129),IF($AJ$19="",0,$AJ$19*'Goals Transposed'!$AD129),IF($AJ$20="",0,$AJ$20*'Goals Transposed'!$AE129),IF($AJ$21="",0,$AJ$21*'Goals Transposed'!$AF129),IF($AJ$22="",0,$AJ$22*'Goals Transposed'!$AG129),IF($AJ$23="",0,$AJ$23*'Goals Transposed'!$AH129),IF($AJ$24="",0,$AJ$24*'Goals Transposed'!$AI129),IF($AJ$25="",0,$AJ$25*'Goals Transposed'!$AJ129),IF($AJ$26="",0,$AJ$26*'Goals Transposed'!$AK129),IF($AJ$27="",0,$AJ$27*'Goals Transposed'!$AL129),IF($AJ$28="",0,$AJ$28*'Goals Transposed'!$AM129),IF($AJ$29="",0,$AJ$29*'Goals Transposed'!$AN129)),0),"")))</f>
        <v/>
      </c>
      <c r="M524" s="549" t="str">
        <f>IF($D$5="Program Budget",ROUND('Goals Transposed'!$AO129*$AJ$9,0),IF(AND($D$5="Staff Salary",$D$7="Total"),ROUND(SUM('Goals Transposed'!$AO129:$AZ129)*$AJ$30,0),IF(AND($D$5="Staff Salary",$D$7="Individual"),ROUND(SUM(IF($AJ$18="",0,$AJ$18*'Goals Transposed'!$AO129),IF($AJ$19="",0,$AJ$19*'Goals Transposed'!$AP129),IF($AJ$20="",0,$AJ$20*'Goals Transposed'!$AQ129),IF($AJ$21="",0,$AJ$21*'Goals Transposed'!$AR129),IF($AJ$22="",0,$AJ$22*'Goals Transposed'!$AS129),IF($AJ$23="",0,$AJ$23*'Goals Transposed'!$AT129),IF($AJ$24="",0,$AJ$24*'Goals Transposed'!$AU129),IF($AJ$25="",0,$AJ$25*'Goals Transposed'!$AV129),IF($AJ$26="",0,$AJ$26*'Goals Transposed'!$AW129),IF($AJ$27="",0,$AJ$27*'Goals Transposed'!$AX129),IF($AJ$28="",0,$AJ$28*'Goals Transposed'!$AY129),IF($AJ$29="",0,$AJ$29*'Goals Transposed'!$AZ129)),0),"")))</f>
        <v/>
      </c>
      <c r="N524" s="551"/>
      <c r="CI524"/>
      <c r="CJ524"/>
      <c r="CK524"/>
      <c r="CL524"/>
      <c r="CM524"/>
    </row>
    <row r="525" spans="1:91" s="2" customFormat="1" ht="29.5" hidden="1" customHeight="1" outlineLevel="1" x14ac:dyDescent="0.35">
      <c r="A525" s="68"/>
      <c r="B525" s="243" t="s">
        <v>201</v>
      </c>
      <c r="C525" s="546" t="str">
        <f>IF(ISBLANK(Goals!DZ6),"",Goals!DZ6)</f>
        <v/>
      </c>
      <c r="D525" s="547"/>
      <c r="E525" s="547"/>
      <c r="F525" s="547"/>
      <c r="G525" s="547"/>
      <c r="H525" s="548"/>
      <c r="I525" s="549" t="str">
        <f>IF($D$5="Program Budget",ROUND('Goals Transposed'!$E130*$AJ$9,0),IF(AND($D$5="Staff Salary",$D$7="Total"),ROUND(SUM('Goals Transposed'!$E130:$P130)*$AJ$30,0),IF(AND($D$5="Staff Salary",$D$7="Individual"),ROUND(SUM(IF($AJ$18="",0,$AJ$18*'Goals Transposed'!$E130),IF($AJ$19="",0,$AJ$19*'Goals Transposed'!$F130),IF($AJ$20="",0,$AJ$20*'Goals Transposed'!$G130),IF($AJ$21="",0,$AJ$21*'Goals Transposed'!$H130),IF($AJ$22="",0,$AJ$22*'Goals Transposed'!$I130),IF($AJ$23="",0,$AJ$23*'Goals Transposed'!$J130),IF($AJ$24="",0,$AJ$24*'Goals Transposed'!$K130),IF($AJ$25="",0,$AJ$25*'Goals Transposed'!$L130),IF($AJ$26="",0,$AJ$26*'Goals Transposed'!$M130),IF($AJ$27="",0,$AJ$27*'Goals Transposed'!$N130),IF($AJ$28="",0,$AJ$28*'Goals Transposed'!$O130),IF($AJ$29="",0,$AJ$29*'Goals Transposed'!$P130)),0),"")))</f>
        <v/>
      </c>
      <c r="J525" s="550"/>
      <c r="K525" s="244" t="str">
        <f>IF($D$5="Program Budget",ROUND('Goals Transposed'!$Q130*$AJ$9,0),IF(AND($D$5="Staff Salary",$D$7="Total"),ROUND(SUM('Goals Transposed'!$Q130:$AB130)*$AJ$30,0),IF(AND($D$5="Staff Salary",$D$7="Individual"),ROUND(SUM(IF($AJ$18="",0,$AJ$18*'Goals Transposed'!$Q130),IF($AJ$19="",0,$AJ$19*'Goals Transposed'!$R130),IF($AJ$20="",0,$AJ$20*'Goals Transposed'!$S130),IF($AJ$21="",0,$AJ$21*'Goals Transposed'!$T130),IF($AJ$22="",0,$AJ$22*'Goals Transposed'!$U130),IF($AJ$23="",0,$AJ$23*'Goals Transposed'!$V130),IF($AJ$24="",0,$AJ$24*'Goals Transposed'!$W130),IF($AJ$25="",0,$AJ$25*'Goals Transposed'!$X130),IF($AJ$26="",0,$AJ$26*'Goals Transposed'!$Y130),IF($AJ$27="",0,$AJ$27*'Goals Transposed'!$Z130),IF($AJ$28="",0,$AJ$28*'Goals Transposed'!$AA130),IF($AJ$29="",0,$AJ$29*'Goals Transposed'!$AB130)),0),"")))</f>
        <v/>
      </c>
      <c r="L525" s="244" t="str">
        <f>IF($D$5="Program Budget",ROUND('Goals Transposed'!$AC130*$AJ$9,0),IF(AND($D$5="Staff Salary",$D$7="Total"),ROUND(SUM('Goals Transposed'!$AC130:$AN130)*$AJ$30,0),IF(AND($D$5="Staff Salary",$D$7="Individual"),ROUND(SUM(IF($AJ$18="",0,$AJ$18*'Goals Transposed'!$AC130),IF($AJ$19="",0,$AJ$19*'Goals Transposed'!$AD130),IF($AJ$20="",0,$AJ$20*'Goals Transposed'!$AE130),IF($AJ$21="",0,$AJ$21*'Goals Transposed'!$AF130),IF($AJ$22="",0,$AJ$22*'Goals Transposed'!$AG130),IF($AJ$23="",0,$AJ$23*'Goals Transposed'!$AH130),IF($AJ$24="",0,$AJ$24*'Goals Transposed'!$AI130),IF($AJ$25="",0,$AJ$25*'Goals Transposed'!$AJ130),IF($AJ$26="",0,$AJ$26*'Goals Transposed'!$AK130),IF($AJ$27="",0,$AJ$27*'Goals Transposed'!$AL130),IF($AJ$28="",0,$AJ$28*'Goals Transposed'!$AM130),IF($AJ$29="",0,$AJ$29*'Goals Transposed'!$AN130)),0),"")))</f>
        <v/>
      </c>
      <c r="M525" s="549" t="str">
        <f>IF($D$5="Program Budget",ROUND('Goals Transposed'!$AO130*$AJ$9,0),IF(AND($D$5="Staff Salary",$D$7="Total"),ROUND(SUM('Goals Transposed'!$AO130:$AZ130)*$AJ$30,0),IF(AND($D$5="Staff Salary",$D$7="Individual"),ROUND(SUM(IF($AJ$18="",0,$AJ$18*'Goals Transposed'!$AO130),IF($AJ$19="",0,$AJ$19*'Goals Transposed'!$AP130),IF($AJ$20="",0,$AJ$20*'Goals Transposed'!$AQ130),IF($AJ$21="",0,$AJ$21*'Goals Transposed'!$AR130),IF($AJ$22="",0,$AJ$22*'Goals Transposed'!$AS130),IF($AJ$23="",0,$AJ$23*'Goals Transposed'!$AT130),IF($AJ$24="",0,$AJ$24*'Goals Transposed'!$AU130),IF($AJ$25="",0,$AJ$25*'Goals Transposed'!$AV130),IF($AJ$26="",0,$AJ$26*'Goals Transposed'!$AW130),IF($AJ$27="",0,$AJ$27*'Goals Transposed'!$AX130),IF($AJ$28="",0,$AJ$28*'Goals Transposed'!$AY130),IF($AJ$29="",0,$AJ$29*'Goals Transposed'!$AZ130)),0),"")))</f>
        <v/>
      </c>
      <c r="N525" s="551"/>
      <c r="CI525"/>
      <c r="CJ525"/>
      <c r="CK525"/>
      <c r="CL525"/>
      <c r="CM525"/>
    </row>
    <row r="526" spans="1:91" s="2" customFormat="1" ht="29.5" hidden="1" customHeight="1" outlineLevel="1" x14ac:dyDescent="0.35">
      <c r="A526" s="68"/>
      <c r="B526" s="243" t="s">
        <v>202</v>
      </c>
      <c r="C526" s="546" t="str">
        <f>IF(ISBLANK(Goals!EA6),"",Goals!EA6)</f>
        <v/>
      </c>
      <c r="D526" s="547"/>
      <c r="E526" s="547"/>
      <c r="F526" s="547"/>
      <c r="G526" s="547"/>
      <c r="H526" s="548"/>
      <c r="I526" s="549" t="str">
        <f>IF($D$5="Program Budget",ROUND('Goals Transposed'!$E131*$AJ$9,0),IF(AND($D$5="Staff Salary",$D$7="Total"),ROUND(SUM('Goals Transposed'!$E131:$P131)*$AJ$30,0),IF(AND($D$5="Staff Salary",$D$7="Individual"),ROUND(SUM(IF($AJ$18="",0,$AJ$18*'Goals Transposed'!$E131),IF($AJ$19="",0,$AJ$19*'Goals Transposed'!$F131),IF($AJ$20="",0,$AJ$20*'Goals Transposed'!$G131),IF($AJ$21="",0,$AJ$21*'Goals Transposed'!$H131),IF($AJ$22="",0,$AJ$22*'Goals Transposed'!$I131),IF($AJ$23="",0,$AJ$23*'Goals Transposed'!$J131),IF($AJ$24="",0,$AJ$24*'Goals Transposed'!$K131),IF($AJ$25="",0,$AJ$25*'Goals Transposed'!$L131),IF($AJ$26="",0,$AJ$26*'Goals Transposed'!$M131),IF($AJ$27="",0,$AJ$27*'Goals Transposed'!$N131),IF($AJ$28="",0,$AJ$28*'Goals Transposed'!$O131),IF($AJ$29="",0,$AJ$29*'Goals Transposed'!$P131)),0),"")))</f>
        <v/>
      </c>
      <c r="J526" s="550"/>
      <c r="K526" s="244" t="str">
        <f>IF($D$5="Program Budget",ROUND('Goals Transposed'!$Q131*$AJ$9,0),IF(AND($D$5="Staff Salary",$D$7="Total"),ROUND(SUM('Goals Transposed'!$Q131:$AB131)*$AJ$30,0),IF(AND($D$5="Staff Salary",$D$7="Individual"),ROUND(SUM(IF($AJ$18="",0,$AJ$18*'Goals Transposed'!$Q131),IF($AJ$19="",0,$AJ$19*'Goals Transposed'!$R131),IF($AJ$20="",0,$AJ$20*'Goals Transposed'!$S131),IF($AJ$21="",0,$AJ$21*'Goals Transposed'!$T131),IF($AJ$22="",0,$AJ$22*'Goals Transposed'!$U131),IF($AJ$23="",0,$AJ$23*'Goals Transposed'!$V131),IF($AJ$24="",0,$AJ$24*'Goals Transposed'!$W131),IF($AJ$25="",0,$AJ$25*'Goals Transposed'!$X131),IF($AJ$26="",0,$AJ$26*'Goals Transposed'!$Y131),IF($AJ$27="",0,$AJ$27*'Goals Transposed'!$Z131),IF($AJ$28="",0,$AJ$28*'Goals Transposed'!$AA131),IF($AJ$29="",0,$AJ$29*'Goals Transposed'!$AB131)),0),"")))</f>
        <v/>
      </c>
      <c r="L526" s="244" t="str">
        <f>IF($D$5="Program Budget",ROUND('Goals Transposed'!$AC131*$AJ$9,0),IF(AND($D$5="Staff Salary",$D$7="Total"),ROUND(SUM('Goals Transposed'!$AC131:$AN131)*$AJ$30,0),IF(AND($D$5="Staff Salary",$D$7="Individual"),ROUND(SUM(IF($AJ$18="",0,$AJ$18*'Goals Transposed'!$AC131),IF($AJ$19="",0,$AJ$19*'Goals Transposed'!$AD131),IF($AJ$20="",0,$AJ$20*'Goals Transposed'!$AE131),IF($AJ$21="",0,$AJ$21*'Goals Transposed'!$AF131),IF($AJ$22="",0,$AJ$22*'Goals Transposed'!$AG131),IF($AJ$23="",0,$AJ$23*'Goals Transposed'!$AH131),IF($AJ$24="",0,$AJ$24*'Goals Transposed'!$AI131),IF($AJ$25="",0,$AJ$25*'Goals Transposed'!$AJ131),IF($AJ$26="",0,$AJ$26*'Goals Transposed'!$AK131),IF($AJ$27="",0,$AJ$27*'Goals Transposed'!$AL131),IF($AJ$28="",0,$AJ$28*'Goals Transposed'!$AM131),IF($AJ$29="",0,$AJ$29*'Goals Transposed'!$AN131)),0),"")))</f>
        <v/>
      </c>
      <c r="M526" s="549" t="str">
        <f>IF($D$5="Program Budget",ROUND('Goals Transposed'!$AO131*$AJ$9,0),IF(AND($D$5="Staff Salary",$D$7="Total"),ROUND(SUM('Goals Transposed'!$AO131:$AZ131)*$AJ$30,0),IF(AND($D$5="Staff Salary",$D$7="Individual"),ROUND(SUM(IF($AJ$18="",0,$AJ$18*'Goals Transposed'!$AO131),IF($AJ$19="",0,$AJ$19*'Goals Transposed'!$AP131),IF($AJ$20="",0,$AJ$20*'Goals Transposed'!$AQ131),IF($AJ$21="",0,$AJ$21*'Goals Transposed'!$AR131),IF($AJ$22="",0,$AJ$22*'Goals Transposed'!$AS131),IF($AJ$23="",0,$AJ$23*'Goals Transposed'!$AT131),IF($AJ$24="",0,$AJ$24*'Goals Transposed'!$AU131),IF($AJ$25="",0,$AJ$25*'Goals Transposed'!$AV131),IF($AJ$26="",0,$AJ$26*'Goals Transposed'!$AW131),IF($AJ$27="",0,$AJ$27*'Goals Transposed'!$AX131),IF($AJ$28="",0,$AJ$28*'Goals Transposed'!$AY131),IF($AJ$29="",0,$AJ$29*'Goals Transposed'!$AZ131)),0),"")))</f>
        <v/>
      </c>
      <c r="N526" s="551"/>
      <c r="CI526"/>
      <c r="CJ526"/>
      <c r="CK526"/>
      <c r="CL526"/>
      <c r="CM526"/>
    </row>
    <row r="527" spans="1:91" s="2" customFormat="1" ht="29.5" hidden="1" customHeight="1" outlineLevel="1" x14ac:dyDescent="0.35">
      <c r="A527" s="68"/>
      <c r="B527" s="243" t="s">
        <v>203</v>
      </c>
      <c r="C527" s="546" t="str">
        <f>IF(ISBLANK(Goals!EB6),"",Goals!EB6)</f>
        <v/>
      </c>
      <c r="D527" s="547"/>
      <c r="E527" s="547"/>
      <c r="F527" s="547"/>
      <c r="G527" s="547"/>
      <c r="H527" s="548"/>
      <c r="I527" s="549" t="str">
        <f>IF($D$5="Program Budget",ROUND('Goals Transposed'!$E132*$AJ$9,0),IF(AND($D$5="Staff Salary",$D$7="Total"),ROUND(SUM('Goals Transposed'!$E132:$P132)*$AJ$30,0),IF(AND($D$5="Staff Salary",$D$7="Individual"),ROUND(SUM(IF($AJ$18="",0,$AJ$18*'Goals Transposed'!$E132),IF($AJ$19="",0,$AJ$19*'Goals Transposed'!$F132),IF($AJ$20="",0,$AJ$20*'Goals Transposed'!$G132),IF($AJ$21="",0,$AJ$21*'Goals Transposed'!$H132),IF($AJ$22="",0,$AJ$22*'Goals Transposed'!$I132),IF($AJ$23="",0,$AJ$23*'Goals Transposed'!$J132),IF($AJ$24="",0,$AJ$24*'Goals Transposed'!$K132),IF($AJ$25="",0,$AJ$25*'Goals Transposed'!$L132),IF($AJ$26="",0,$AJ$26*'Goals Transposed'!$M132),IF($AJ$27="",0,$AJ$27*'Goals Transposed'!$N132),IF($AJ$28="",0,$AJ$28*'Goals Transposed'!$O132),IF($AJ$29="",0,$AJ$29*'Goals Transposed'!$P132)),0),"")))</f>
        <v/>
      </c>
      <c r="J527" s="550"/>
      <c r="K527" s="244" t="str">
        <f>IF($D$5="Program Budget",ROUND('Goals Transposed'!$Q132*$AJ$9,0),IF(AND($D$5="Staff Salary",$D$7="Total"),ROUND(SUM('Goals Transposed'!$Q132:$AB132)*$AJ$30,0),IF(AND($D$5="Staff Salary",$D$7="Individual"),ROUND(SUM(IF($AJ$18="",0,$AJ$18*'Goals Transposed'!$Q132),IF($AJ$19="",0,$AJ$19*'Goals Transposed'!$R132),IF($AJ$20="",0,$AJ$20*'Goals Transposed'!$S132),IF($AJ$21="",0,$AJ$21*'Goals Transposed'!$T132),IF($AJ$22="",0,$AJ$22*'Goals Transposed'!$U132),IF($AJ$23="",0,$AJ$23*'Goals Transposed'!$V132),IF($AJ$24="",0,$AJ$24*'Goals Transposed'!$W132),IF($AJ$25="",0,$AJ$25*'Goals Transposed'!$X132),IF($AJ$26="",0,$AJ$26*'Goals Transposed'!$Y132),IF($AJ$27="",0,$AJ$27*'Goals Transposed'!$Z132),IF($AJ$28="",0,$AJ$28*'Goals Transposed'!$AA132),IF($AJ$29="",0,$AJ$29*'Goals Transposed'!$AB132)),0),"")))</f>
        <v/>
      </c>
      <c r="L527" s="244" t="str">
        <f>IF($D$5="Program Budget",ROUND('Goals Transposed'!$AC132*$AJ$9,0),IF(AND($D$5="Staff Salary",$D$7="Total"),ROUND(SUM('Goals Transposed'!$AC132:$AN132)*$AJ$30,0),IF(AND($D$5="Staff Salary",$D$7="Individual"),ROUND(SUM(IF($AJ$18="",0,$AJ$18*'Goals Transposed'!$AC132),IF($AJ$19="",0,$AJ$19*'Goals Transposed'!$AD132),IF($AJ$20="",0,$AJ$20*'Goals Transposed'!$AE132),IF($AJ$21="",0,$AJ$21*'Goals Transposed'!$AF132),IF($AJ$22="",0,$AJ$22*'Goals Transposed'!$AG132),IF($AJ$23="",0,$AJ$23*'Goals Transposed'!$AH132),IF($AJ$24="",0,$AJ$24*'Goals Transposed'!$AI132),IF($AJ$25="",0,$AJ$25*'Goals Transposed'!$AJ132),IF($AJ$26="",0,$AJ$26*'Goals Transposed'!$AK132),IF($AJ$27="",0,$AJ$27*'Goals Transposed'!$AL132),IF($AJ$28="",0,$AJ$28*'Goals Transposed'!$AM132),IF($AJ$29="",0,$AJ$29*'Goals Transposed'!$AN132)),0),"")))</f>
        <v/>
      </c>
      <c r="M527" s="549" t="str">
        <f>IF($D$5="Program Budget",ROUND('Goals Transposed'!$AO132*$AJ$9,0),IF(AND($D$5="Staff Salary",$D$7="Total"),ROUND(SUM('Goals Transposed'!$AO132:$AZ132)*$AJ$30,0),IF(AND($D$5="Staff Salary",$D$7="Individual"),ROUND(SUM(IF($AJ$18="",0,$AJ$18*'Goals Transposed'!$AO132),IF($AJ$19="",0,$AJ$19*'Goals Transposed'!$AP132),IF($AJ$20="",0,$AJ$20*'Goals Transposed'!$AQ132),IF($AJ$21="",0,$AJ$21*'Goals Transposed'!$AR132),IF($AJ$22="",0,$AJ$22*'Goals Transposed'!$AS132),IF($AJ$23="",0,$AJ$23*'Goals Transposed'!$AT132),IF($AJ$24="",0,$AJ$24*'Goals Transposed'!$AU132),IF($AJ$25="",0,$AJ$25*'Goals Transposed'!$AV132),IF($AJ$26="",0,$AJ$26*'Goals Transposed'!$AW132),IF($AJ$27="",0,$AJ$27*'Goals Transposed'!$AX132),IF($AJ$28="",0,$AJ$28*'Goals Transposed'!$AY132),IF($AJ$29="",0,$AJ$29*'Goals Transposed'!$AZ132)),0),"")))</f>
        <v/>
      </c>
      <c r="N527" s="551"/>
      <c r="CI527"/>
      <c r="CJ527"/>
      <c r="CK527"/>
      <c r="CL527"/>
      <c r="CM527"/>
    </row>
    <row r="528" spans="1:91" s="2" customFormat="1" ht="29.5" hidden="1" customHeight="1" outlineLevel="1" x14ac:dyDescent="0.35">
      <c r="A528" s="68"/>
      <c r="B528" s="243" t="s">
        <v>204</v>
      </c>
      <c r="C528" s="546" t="str">
        <f>IF(ISBLANK(Goals!EC6),"",Goals!EC6)</f>
        <v/>
      </c>
      <c r="D528" s="547"/>
      <c r="E528" s="547"/>
      <c r="F528" s="547"/>
      <c r="G528" s="547"/>
      <c r="H528" s="548"/>
      <c r="I528" s="549" t="str">
        <f>IF($D$5="Program Budget",ROUND('Goals Transposed'!$E133*$AJ$9,0),IF(AND($D$5="Staff Salary",$D$7="Total"),ROUND(SUM('Goals Transposed'!$E133:$P133)*$AJ$30,0),IF(AND($D$5="Staff Salary",$D$7="Individual"),ROUND(SUM(IF($AJ$18="",0,$AJ$18*'Goals Transposed'!$E133),IF($AJ$19="",0,$AJ$19*'Goals Transposed'!$F133),IF($AJ$20="",0,$AJ$20*'Goals Transposed'!$G133),IF($AJ$21="",0,$AJ$21*'Goals Transposed'!$H133),IF($AJ$22="",0,$AJ$22*'Goals Transposed'!$I133),IF($AJ$23="",0,$AJ$23*'Goals Transposed'!$J133),IF($AJ$24="",0,$AJ$24*'Goals Transposed'!$K133),IF($AJ$25="",0,$AJ$25*'Goals Transposed'!$L133),IF($AJ$26="",0,$AJ$26*'Goals Transposed'!$M133),IF($AJ$27="",0,$AJ$27*'Goals Transposed'!$N133),IF($AJ$28="",0,$AJ$28*'Goals Transposed'!$O133),IF($AJ$29="",0,$AJ$29*'Goals Transposed'!$P133)),0),"")))</f>
        <v/>
      </c>
      <c r="J528" s="550"/>
      <c r="K528" s="244" t="str">
        <f>IF($D$5="Program Budget",ROUND('Goals Transposed'!$Q133*$AJ$9,0),IF(AND($D$5="Staff Salary",$D$7="Total"),ROUND(SUM('Goals Transposed'!$Q133:$AB133)*$AJ$30,0),IF(AND($D$5="Staff Salary",$D$7="Individual"),ROUND(SUM(IF($AJ$18="",0,$AJ$18*'Goals Transposed'!$Q133),IF($AJ$19="",0,$AJ$19*'Goals Transposed'!$R133),IF($AJ$20="",0,$AJ$20*'Goals Transposed'!$S133),IF($AJ$21="",0,$AJ$21*'Goals Transposed'!$T133),IF($AJ$22="",0,$AJ$22*'Goals Transposed'!$U133),IF($AJ$23="",0,$AJ$23*'Goals Transposed'!$V133),IF($AJ$24="",0,$AJ$24*'Goals Transposed'!$W133),IF($AJ$25="",0,$AJ$25*'Goals Transposed'!$X133),IF($AJ$26="",0,$AJ$26*'Goals Transposed'!$Y133),IF($AJ$27="",0,$AJ$27*'Goals Transposed'!$Z133),IF($AJ$28="",0,$AJ$28*'Goals Transposed'!$AA133),IF($AJ$29="",0,$AJ$29*'Goals Transposed'!$AB133)),0),"")))</f>
        <v/>
      </c>
      <c r="L528" s="244" t="str">
        <f>IF($D$5="Program Budget",ROUND('Goals Transposed'!$AC133*$AJ$9,0),IF(AND($D$5="Staff Salary",$D$7="Total"),ROUND(SUM('Goals Transposed'!$AC133:$AN133)*$AJ$30,0),IF(AND($D$5="Staff Salary",$D$7="Individual"),ROUND(SUM(IF($AJ$18="",0,$AJ$18*'Goals Transposed'!$AC133),IF($AJ$19="",0,$AJ$19*'Goals Transposed'!$AD133),IF($AJ$20="",0,$AJ$20*'Goals Transposed'!$AE133),IF($AJ$21="",0,$AJ$21*'Goals Transposed'!$AF133),IF($AJ$22="",0,$AJ$22*'Goals Transposed'!$AG133),IF($AJ$23="",0,$AJ$23*'Goals Transposed'!$AH133),IF($AJ$24="",0,$AJ$24*'Goals Transposed'!$AI133),IF($AJ$25="",0,$AJ$25*'Goals Transposed'!$AJ133),IF($AJ$26="",0,$AJ$26*'Goals Transposed'!$AK133),IF($AJ$27="",0,$AJ$27*'Goals Transposed'!$AL133),IF($AJ$28="",0,$AJ$28*'Goals Transposed'!$AM133),IF($AJ$29="",0,$AJ$29*'Goals Transposed'!$AN133)),0),"")))</f>
        <v/>
      </c>
      <c r="M528" s="549" t="str">
        <f>IF($D$5="Program Budget",ROUND('Goals Transposed'!$AO133*$AJ$9,0),IF(AND($D$5="Staff Salary",$D$7="Total"),ROUND(SUM('Goals Transposed'!$AO133:$AZ133)*$AJ$30,0),IF(AND($D$5="Staff Salary",$D$7="Individual"),ROUND(SUM(IF($AJ$18="",0,$AJ$18*'Goals Transposed'!$AO133),IF($AJ$19="",0,$AJ$19*'Goals Transposed'!$AP133),IF($AJ$20="",0,$AJ$20*'Goals Transposed'!$AQ133),IF($AJ$21="",0,$AJ$21*'Goals Transposed'!$AR133),IF($AJ$22="",0,$AJ$22*'Goals Transposed'!$AS133),IF($AJ$23="",0,$AJ$23*'Goals Transposed'!$AT133),IF($AJ$24="",0,$AJ$24*'Goals Transposed'!$AU133),IF($AJ$25="",0,$AJ$25*'Goals Transposed'!$AV133),IF($AJ$26="",0,$AJ$26*'Goals Transposed'!$AW133),IF($AJ$27="",0,$AJ$27*'Goals Transposed'!$AX133),IF($AJ$28="",0,$AJ$28*'Goals Transposed'!$AY133),IF($AJ$29="",0,$AJ$29*'Goals Transposed'!$AZ133)),0),"")))</f>
        <v/>
      </c>
      <c r="N528" s="551"/>
      <c r="CI528"/>
      <c r="CJ528"/>
      <c r="CK528"/>
      <c r="CL528"/>
      <c r="CM528"/>
    </row>
    <row r="529" spans="1:91" s="2" customFormat="1" ht="29.5" hidden="1" customHeight="1" outlineLevel="1" x14ac:dyDescent="0.35">
      <c r="A529" s="68"/>
      <c r="B529" s="246" t="s">
        <v>205</v>
      </c>
      <c r="C529" s="546" t="str">
        <f>IF(ISBLANK(Goals!ED6),"",Goals!ED6)</f>
        <v/>
      </c>
      <c r="D529" s="547"/>
      <c r="E529" s="547"/>
      <c r="F529" s="547"/>
      <c r="G529" s="547"/>
      <c r="H529" s="548"/>
      <c r="I529" s="549" t="str">
        <f>IF($D$5="Program Budget",ROUND('Goals Transposed'!$E134*$AJ$9,0),IF(AND($D$5="Staff Salary",$D$7="Total"),ROUND(SUM('Goals Transposed'!$E134:$P134)*$AJ$30,0),IF(AND($D$5="Staff Salary",$D$7="Individual"),ROUND(SUM(IF($AJ$18="",0,$AJ$18*'Goals Transposed'!$E134),IF($AJ$19="",0,$AJ$19*'Goals Transposed'!$F134),IF($AJ$20="",0,$AJ$20*'Goals Transposed'!$G134),IF($AJ$21="",0,$AJ$21*'Goals Transposed'!$H134),IF($AJ$22="",0,$AJ$22*'Goals Transposed'!$I134),IF($AJ$23="",0,$AJ$23*'Goals Transposed'!$J134),IF($AJ$24="",0,$AJ$24*'Goals Transposed'!$K134),IF($AJ$25="",0,$AJ$25*'Goals Transposed'!$L134),IF($AJ$26="",0,$AJ$26*'Goals Transposed'!$M134),IF($AJ$27="",0,$AJ$27*'Goals Transposed'!$N134),IF($AJ$28="",0,$AJ$28*'Goals Transposed'!$O134),IF($AJ$29="",0,$AJ$29*'Goals Transposed'!$P134)),0),"")))</f>
        <v/>
      </c>
      <c r="J529" s="550"/>
      <c r="K529" s="244" t="str">
        <f>IF($D$5="Program Budget",ROUND('Goals Transposed'!$Q134*$AJ$9,0),IF(AND($D$5="Staff Salary",$D$7="Total"),ROUND(SUM('Goals Transposed'!$Q134:$AB134)*$AJ$30,0),IF(AND($D$5="Staff Salary",$D$7="Individual"),ROUND(SUM(IF($AJ$18="",0,$AJ$18*'Goals Transposed'!$Q134),IF($AJ$19="",0,$AJ$19*'Goals Transposed'!$R134),IF($AJ$20="",0,$AJ$20*'Goals Transposed'!$S134),IF($AJ$21="",0,$AJ$21*'Goals Transposed'!$T134),IF($AJ$22="",0,$AJ$22*'Goals Transposed'!$U134),IF($AJ$23="",0,$AJ$23*'Goals Transposed'!$V134),IF($AJ$24="",0,$AJ$24*'Goals Transposed'!$W134),IF($AJ$25="",0,$AJ$25*'Goals Transposed'!$X134),IF($AJ$26="",0,$AJ$26*'Goals Transposed'!$Y134),IF($AJ$27="",0,$AJ$27*'Goals Transposed'!$Z134),IF($AJ$28="",0,$AJ$28*'Goals Transposed'!$AA134),IF($AJ$29="",0,$AJ$29*'Goals Transposed'!$AB134)),0),"")))</f>
        <v/>
      </c>
      <c r="L529" s="244" t="str">
        <f>IF($D$5="Program Budget",ROUND('Goals Transposed'!$AC134*$AJ$9,0),IF(AND($D$5="Staff Salary",$D$7="Total"),ROUND(SUM('Goals Transposed'!$AC134:$AN134)*$AJ$30,0),IF(AND($D$5="Staff Salary",$D$7="Individual"),ROUND(SUM(IF($AJ$18="",0,$AJ$18*'Goals Transposed'!$AC134),IF($AJ$19="",0,$AJ$19*'Goals Transposed'!$AD134),IF($AJ$20="",0,$AJ$20*'Goals Transposed'!$AE134),IF($AJ$21="",0,$AJ$21*'Goals Transposed'!$AF134),IF($AJ$22="",0,$AJ$22*'Goals Transposed'!$AG134),IF($AJ$23="",0,$AJ$23*'Goals Transposed'!$AH134),IF($AJ$24="",0,$AJ$24*'Goals Transposed'!$AI134),IF($AJ$25="",0,$AJ$25*'Goals Transposed'!$AJ134),IF($AJ$26="",0,$AJ$26*'Goals Transposed'!$AK134),IF($AJ$27="",0,$AJ$27*'Goals Transposed'!$AL134),IF($AJ$28="",0,$AJ$28*'Goals Transposed'!$AM134),IF($AJ$29="",0,$AJ$29*'Goals Transposed'!$AN134)),0),"")))</f>
        <v/>
      </c>
      <c r="M529" s="549" t="str">
        <f>IF($D$5="Program Budget",ROUND('Goals Transposed'!$AO134*$AJ$9,0),IF(AND($D$5="Staff Salary",$D$7="Total"),ROUND(SUM('Goals Transposed'!$AO134:$AZ134)*$AJ$30,0),IF(AND($D$5="Staff Salary",$D$7="Individual"),ROUND(SUM(IF($AJ$18="",0,$AJ$18*'Goals Transposed'!$AO134),IF($AJ$19="",0,$AJ$19*'Goals Transposed'!$AP134),IF($AJ$20="",0,$AJ$20*'Goals Transposed'!$AQ134),IF($AJ$21="",0,$AJ$21*'Goals Transposed'!$AR134),IF($AJ$22="",0,$AJ$22*'Goals Transposed'!$AS134),IF($AJ$23="",0,$AJ$23*'Goals Transposed'!$AT134),IF($AJ$24="",0,$AJ$24*'Goals Transposed'!$AU134),IF($AJ$25="",0,$AJ$25*'Goals Transposed'!$AV134),IF($AJ$26="",0,$AJ$26*'Goals Transposed'!$AW134),IF($AJ$27="",0,$AJ$27*'Goals Transposed'!$AX134),IF($AJ$28="",0,$AJ$28*'Goals Transposed'!$AY134),IF($AJ$29="",0,$AJ$29*'Goals Transposed'!$AZ134)),0),"")))</f>
        <v/>
      </c>
      <c r="N529" s="551"/>
      <c r="CI529"/>
      <c r="CJ529"/>
      <c r="CK529"/>
      <c r="CL529"/>
      <c r="CM529"/>
    </row>
    <row r="530" spans="1:91" s="2" customFormat="1" hidden="1" outlineLevel="1" x14ac:dyDescent="0.35">
      <c r="A530" s="68"/>
      <c r="CI530"/>
      <c r="CJ530"/>
      <c r="CK530"/>
      <c r="CL530"/>
      <c r="CM530"/>
    </row>
    <row r="531" spans="1:91" s="2" customFormat="1" ht="29.5" hidden="1" customHeight="1" outlineLevel="1" x14ac:dyDescent="0.35">
      <c r="A531" s="68"/>
      <c r="B531" s="233" t="s">
        <v>207</v>
      </c>
      <c r="C531" s="552" t="str">
        <f>Goals!EF3</f>
        <v>Select Strategic Area</v>
      </c>
      <c r="D531" s="553"/>
      <c r="E531" s="553"/>
      <c r="F531" s="553"/>
      <c r="G531" s="553"/>
      <c r="H531" s="553"/>
      <c r="I531" s="234"/>
      <c r="J531" s="234"/>
      <c r="K531" s="234"/>
      <c r="L531" s="234"/>
      <c r="M531" s="234"/>
      <c r="N531" s="235"/>
      <c r="CI531"/>
      <c r="CJ531"/>
      <c r="CK531"/>
      <c r="CL531"/>
      <c r="CM531"/>
    </row>
    <row r="532" spans="1:91" s="2" customFormat="1" ht="29.5" hidden="1" customHeight="1" outlineLevel="1" x14ac:dyDescent="0.35">
      <c r="A532" s="68"/>
      <c r="B532" s="236"/>
      <c r="C532" s="237"/>
      <c r="D532" s="238"/>
      <c r="E532" s="238"/>
      <c r="F532" s="238"/>
      <c r="G532" s="238"/>
      <c r="H532" s="239"/>
      <c r="I532" s="554" t="s">
        <v>2</v>
      </c>
      <c r="J532" s="554"/>
      <c r="K532" s="240" t="s">
        <v>3</v>
      </c>
      <c r="L532" s="240" t="s">
        <v>4</v>
      </c>
      <c r="M532" s="554" t="s">
        <v>5</v>
      </c>
      <c r="N532" s="555"/>
      <c r="CI532"/>
      <c r="CJ532"/>
      <c r="CK532"/>
      <c r="CL532"/>
      <c r="CM532"/>
    </row>
    <row r="533" spans="1:91" s="2" customFormat="1" ht="29.5" hidden="1" customHeight="1" outlineLevel="1" x14ac:dyDescent="0.35">
      <c r="A533" s="68"/>
      <c r="B533" s="241" t="s">
        <v>199</v>
      </c>
      <c r="C533" s="556" t="str">
        <f>IF(ISBLANK(Goals!EF4),"",Goals!EF4)</f>
        <v/>
      </c>
      <c r="D533" s="557"/>
      <c r="E533" s="557"/>
      <c r="F533" s="557"/>
      <c r="G533" s="557"/>
      <c r="H533" s="557"/>
      <c r="I533" s="558"/>
      <c r="J533" s="558"/>
      <c r="K533" s="242"/>
      <c r="L533" s="242"/>
      <c r="M533" s="558"/>
      <c r="N533" s="559"/>
      <c r="CI533"/>
      <c r="CJ533"/>
      <c r="CK533"/>
      <c r="CL533"/>
      <c r="CM533"/>
    </row>
    <row r="534" spans="1:91" s="2" customFormat="1" ht="29.5" hidden="1" customHeight="1" outlineLevel="1" x14ac:dyDescent="0.35">
      <c r="A534" s="68"/>
      <c r="B534" s="243" t="s">
        <v>200</v>
      </c>
      <c r="C534" s="546" t="str">
        <f>IF(ISBLANK(Goals!EE6),"",Goals!EE6)</f>
        <v/>
      </c>
      <c r="D534" s="547"/>
      <c r="E534" s="547"/>
      <c r="F534" s="547"/>
      <c r="G534" s="547"/>
      <c r="H534" s="548"/>
      <c r="I534" s="549" t="str">
        <f>IF($D$5="Program Budget",ROUND('Goals Transposed'!$E135*$AJ$9,0),IF(AND($D$5="Staff Salary",$D$7="Total"),ROUND(SUM('Goals Transposed'!$E135:$P135)*$AJ$30,0),IF(AND($D$5="Staff Salary",$D$7="Individual"),ROUND(SUM(IF($AJ$18="",0,$AJ$18*'Goals Transposed'!$E135),IF($AJ$19="",0,$AJ$19*'Goals Transposed'!$F135),IF($AJ$20="",0,$AJ$20*'Goals Transposed'!$G135),IF($AJ$21="",0,$AJ$21*'Goals Transposed'!$H135),IF($AJ$22="",0,$AJ$22*'Goals Transposed'!$I135),IF($AJ$23="",0,$AJ$23*'Goals Transposed'!$J135),IF($AJ$24="",0,$AJ$24*'Goals Transposed'!$K135),IF($AJ$25="",0,$AJ$25*'Goals Transposed'!$L135),IF($AJ$26="",0,$AJ$26*'Goals Transposed'!$M135),IF($AJ$27="",0,$AJ$27*'Goals Transposed'!$N135),IF($AJ$28="",0,$AJ$28*'Goals Transposed'!$O135),IF($AJ$29="",0,$AJ$29*'Goals Transposed'!$P135)),0),"")))</f>
        <v/>
      </c>
      <c r="J534" s="550"/>
      <c r="K534" s="244" t="str">
        <f>IF($D$5="Program Budget",ROUND('Goals Transposed'!$Q135*$AJ$9,0),IF(AND($D$5="Staff Salary",$D$7="Total"),ROUND(SUM('Goals Transposed'!$Q135:$AB135)*$AJ$30,0),IF(AND($D$5="Staff Salary",$D$7="Individual"),ROUND(SUM(IF($AJ$18="",0,$AJ$18*'Goals Transposed'!$Q135),IF($AJ$19="",0,$AJ$19*'Goals Transposed'!$R135),IF($AJ$20="",0,$AJ$20*'Goals Transposed'!$S135),IF($AJ$21="",0,$AJ$21*'Goals Transposed'!$T135),IF($AJ$22="",0,$AJ$22*'Goals Transposed'!$U135),IF($AJ$23="",0,$AJ$23*'Goals Transposed'!$V135),IF($AJ$24="",0,$AJ$24*'Goals Transposed'!$W135),IF($AJ$25="",0,$AJ$25*'Goals Transposed'!$X135),IF($AJ$26="",0,$AJ$26*'Goals Transposed'!$Y135),IF($AJ$27="",0,$AJ$27*'Goals Transposed'!$Z135),IF($AJ$28="",0,$AJ$28*'Goals Transposed'!$AA135),IF($AJ$29="",0,$AJ$29*'Goals Transposed'!$AB135)),0),"")))</f>
        <v/>
      </c>
      <c r="L534" s="244" t="str">
        <f>IF($D$5="Program Budget",ROUND('Goals Transposed'!$AC135*$AJ$9,0),IF(AND($D$5="Staff Salary",$D$7="Total"),ROUND(SUM('Goals Transposed'!$AC135:$AN135)*$AJ$30,0),IF(AND($D$5="Staff Salary",$D$7="Individual"),ROUND(SUM(IF($AJ$18="",0,$AJ$18*'Goals Transposed'!$AC135),IF($AJ$19="",0,$AJ$19*'Goals Transposed'!$AD135),IF($AJ$20="",0,$AJ$20*'Goals Transposed'!$AE135),IF($AJ$21="",0,$AJ$21*'Goals Transposed'!$AF135),IF($AJ$22="",0,$AJ$22*'Goals Transposed'!$AG135),IF($AJ$23="",0,$AJ$23*'Goals Transposed'!$AH135),IF($AJ$24="",0,$AJ$24*'Goals Transposed'!$AI135),IF($AJ$25="",0,$AJ$25*'Goals Transposed'!$AJ135),IF($AJ$26="",0,$AJ$26*'Goals Transposed'!$AK135),IF($AJ$27="",0,$AJ$27*'Goals Transposed'!$AL135),IF($AJ$28="",0,$AJ$28*'Goals Transposed'!$AM135),IF($AJ$29="",0,$AJ$29*'Goals Transposed'!$AN135)),0),"")))</f>
        <v/>
      </c>
      <c r="M534" s="549" t="str">
        <f>IF($D$5="Program Budget",ROUND('Goals Transposed'!$AO135*$AJ$9,0),IF(AND($D$5="Staff Salary",$D$7="Total"),ROUND(SUM('Goals Transposed'!$AO135:$AZ135)*$AJ$30,0),IF(AND($D$5="Staff Salary",$D$7="Individual"),ROUND(SUM(IF($AJ$18="",0,$AJ$18*'Goals Transposed'!$AO135),IF($AJ$19="",0,$AJ$19*'Goals Transposed'!$AP135),IF($AJ$20="",0,$AJ$20*'Goals Transposed'!$AQ135),IF($AJ$21="",0,$AJ$21*'Goals Transposed'!$AR135),IF($AJ$22="",0,$AJ$22*'Goals Transposed'!$AS135),IF($AJ$23="",0,$AJ$23*'Goals Transposed'!$AT135),IF($AJ$24="",0,$AJ$24*'Goals Transposed'!$AU135),IF($AJ$25="",0,$AJ$25*'Goals Transposed'!$AV135),IF($AJ$26="",0,$AJ$26*'Goals Transposed'!$AW135),IF($AJ$27="",0,$AJ$27*'Goals Transposed'!$AX135),IF($AJ$28="",0,$AJ$28*'Goals Transposed'!$AY135),IF($AJ$29="",0,$AJ$29*'Goals Transposed'!$AZ135)),0),"")))</f>
        <v/>
      </c>
      <c r="N534" s="551"/>
      <c r="CI534"/>
      <c r="CJ534"/>
      <c r="CK534"/>
      <c r="CL534"/>
      <c r="CM534"/>
    </row>
    <row r="535" spans="1:91" s="2" customFormat="1" ht="29.5" hidden="1" customHeight="1" outlineLevel="1" x14ac:dyDescent="0.35">
      <c r="A535" s="68"/>
      <c r="B535" s="243" t="s">
        <v>201</v>
      </c>
      <c r="C535" s="546" t="str">
        <f>IF(ISBLANK(Goals!EF6),"",Goals!EF6)</f>
        <v/>
      </c>
      <c r="D535" s="547"/>
      <c r="E535" s="547"/>
      <c r="F535" s="547"/>
      <c r="G535" s="547"/>
      <c r="H535" s="548"/>
      <c r="I535" s="549" t="str">
        <f>IF($D$5="Program Budget",ROUND('Goals Transposed'!$E136*$AJ$9,0),IF(AND($D$5="Staff Salary",$D$7="Total"),ROUND(SUM('Goals Transposed'!$E136:$P136)*$AJ$30,0),IF(AND($D$5="Staff Salary",$D$7="Individual"),ROUND(SUM(IF($AJ$18="",0,$AJ$18*'Goals Transposed'!$E136),IF($AJ$19="",0,$AJ$19*'Goals Transposed'!$F136),IF($AJ$20="",0,$AJ$20*'Goals Transposed'!$G136),IF($AJ$21="",0,$AJ$21*'Goals Transposed'!$H136),IF($AJ$22="",0,$AJ$22*'Goals Transposed'!$I136),IF($AJ$23="",0,$AJ$23*'Goals Transposed'!$J136),IF($AJ$24="",0,$AJ$24*'Goals Transposed'!$K136),IF($AJ$25="",0,$AJ$25*'Goals Transposed'!$L136),IF($AJ$26="",0,$AJ$26*'Goals Transposed'!$M136),IF($AJ$27="",0,$AJ$27*'Goals Transposed'!$N136),IF($AJ$28="",0,$AJ$28*'Goals Transposed'!$O136),IF($AJ$29="",0,$AJ$29*'Goals Transposed'!$P136)),0),"")))</f>
        <v/>
      </c>
      <c r="J535" s="550"/>
      <c r="K535" s="244" t="str">
        <f>IF($D$5="Program Budget",ROUND('Goals Transposed'!$Q136*$AJ$9,0),IF(AND($D$5="Staff Salary",$D$7="Total"),ROUND(SUM('Goals Transposed'!$Q136:$AB136)*$AJ$30,0),IF(AND($D$5="Staff Salary",$D$7="Individual"),ROUND(SUM(IF($AJ$18="",0,$AJ$18*'Goals Transposed'!$Q136),IF($AJ$19="",0,$AJ$19*'Goals Transposed'!$R136),IF($AJ$20="",0,$AJ$20*'Goals Transposed'!$S136),IF($AJ$21="",0,$AJ$21*'Goals Transposed'!$T136),IF($AJ$22="",0,$AJ$22*'Goals Transposed'!$U136),IF($AJ$23="",0,$AJ$23*'Goals Transposed'!$V136),IF($AJ$24="",0,$AJ$24*'Goals Transposed'!$W136),IF($AJ$25="",0,$AJ$25*'Goals Transposed'!$X136),IF($AJ$26="",0,$AJ$26*'Goals Transposed'!$Y136),IF($AJ$27="",0,$AJ$27*'Goals Transposed'!$Z136),IF($AJ$28="",0,$AJ$28*'Goals Transposed'!$AA136),IF($AJ$29="",0,$AJ$29*'Goals Transposed'!$AB136)),0),"")))</f>
        <v/>
      </c>
      <c r="L535" s="244" t="str">
        <f>IF($D$5="Program Budget",ROUND('Goals Transposed'!$AC136*$AJ$9,0),IF(AND($D$5="Staff Salary",$D$7="Total"),ROUND(SUM('Goals Transposed'!$AC136:$AN136)*$AJ$30,0),IF(AND($D$5="Staff Salary",$D$7="Individual"),ROUND(SUM(IF($AJ$18="",0,$AJ$18*'Goals Transposed'!$AC136),IF($AJ$19="",0,$AJ$19*'Goals Transposed'!$AD136),IF($AJ$20="",0,$AJ$20*'Goals Transposed'!$AE136),IF($AJ$21="",0,$AJ$21*'Goals Transposed'!$AF136),IF($AJ$22="",0,$AJ$22*'Goals Transposed'!$AG136),IF($AJ$23="",0,$AJ$23*'Goals Transposed'!$AH136),IF($AJ$24="",0,$AJ$24*'Goals Transposed'!$AI136),IF($AJ$25="",0,$AJ$25*'Goals Transposed'!$AJ136),IF($AJ$26="",0,$AJ$26*'Goals Transposed'!$AK136),IF($AJ$27="",0,$AJ$27*'Goals Transposed'!$AL136),IF($AJ$28="",0,$AJ$28*'Goals Transposed'!$AM136),IF($AJ$29="",0,$AJ$29*'Goals Transposed'!$AN136)),0),"")))</f>
        <v/>
      </c>
      <c r="M535" s="549" t="str">
        <f>IF($D$5="Program Budget",ROUND('Goals Transposed'!$AO136*$AJ$9,0),IF(AND($D$5="Staff Salary",$D$7="Total"),ROUND(SUM('Goals Transposed'!$AO136:$AZ136)*$AJ$30,0),IF(AND($D$5="Staff Salary",$D$7="Individual"),ROUND(SUM(IF($AJ$18="",0,$AJ$18*'Goals Transposed'!$AO136),IF($AJ$19="",0,$AJ$19*'Goals Transposed'!$AP136),IF($AJ$20="",0,$AJ$20*'Goals Transposed'!$AQ136),IF($AJ$21="",0,$AJ$21*'Goals Transposed'!$AR136),IF($AJ$22="",0,$AJ$22*'Goals Transposed'!$AS136),IF($AJ$23="",0,$AJ$23*'Goals Transposed'!$AT136),IF($AJ$24="",0,$AJ$24*'Goals Transposed'!$AU136),IF($AJ$25="",0,$AJ$25*'Goals Transposed'!$AV136),IF($AJ$26="",0,$AJ$26*'Goals Transposed'!$AW136),IF($AJ$27="",0,$AJ$27*'Goals Transposed'!$AX136),IF($AJ$28="",0,$AJ$28*'Goals Transposed'!$AY136),IF($AJ$29="",0,$AJ$29*'Goals Transposed'!$AZ136)),0),"")))</f>
        <v/>
      </c>
      <c r="N535" s="551"/>
      <c r="CI535"/>
      <c r="CJ535"/>
      <c r="CK535"/>
      <c r="CL535"/>
      <c r="CM535"/>
    </row>
    <row r="536" spans="1:91" s="2" customFormat="1" ht="29.5" hidden="1" customHeight="1" outlineLevel="1" x14ac:dyDescent="0.35">
      <c r="A536" s="68"/>
      <c r="B536" s="243" t="s">
        <v>202</v>
      </c>
      <c r="C536" s="546" t="str">
        <f>IF(ISBLANK(Goals!EG6),"",Goals!EG6)</f>
        <v/>
      </c>
      <c r="D536" s="547"/>
      <c r="E536" s="547"/>
      <c r="F536" s="547"/>
      <c r="G536" s="547"/>
      <c r="H536" s="548"/>
      <c r="I536" s="549" t="str">
        <f>IF($D$5="Program Budget",ROUND('Goals Transposed'!$E137*$AJ$9,0),IF(AND($D$5="Staff Salary",$D$7="Total"),ROUND(SUM('Goals Transposed'!$E137:$P137)*$AJ$30,0),IF(AND($D$5="Staff Salary",$D$7="Individual"),ROUND(SUM(IF($AJ$18="",0,$AJ$18*'Goals Transposed'!$E137),IF($AJ$19="",0,$AJ$19*'Goals Transposed'!$F137),IF($AJ$20="",0,$AJ$20*'Goals Transposed'!$G137),IF($AJ$21="",0,$AJ$21*'Goals Transposed'!$H137),IF($AJ$22="",0,$AJ$22*'Goals Transposed'!$I137),IF($AJ$23="",0,$AJ$23*'Goals Transposed'!$J137),IF($AJ$24="",0,$AJ$24*'Goals Transposed'!$K137),IF($AJ$25="",0,$AJ$25*'Goals Transposed'!$L137),IF($AJ$26="",0,$AJ$26*'Goals Transposed'!$M137),IF($AJ$27="",0,$AJ$27*'Goals Transposed'!$N137),IF($AJ$28="",0,$AJ$28*'Goals Transposed'!$O137),IF($AJ$29="",0,$AJ$29*'Goals Transposed'!$P137)),0),"")))</f>
        <v/>
      </c>
      <c r="J536" s="550"/>
      <c r="K536" s="244" t="str">
        <f>IF($D$5="Program Budget",ROUND('Goals Transposed'!$Q137*$AJ$9,0),IF(AND($D$5="Staff Salary",$D$7="Total"),ROUND(SUM('Goals Transposed'!$Q137:$AB137)*$AJ$30,0),IF(AND($D$5="Staff Salary",$D$7="Individual"),ROUND(SUM(IF($AJ$18="",0,$AJ$18*'Goals Transposed'!$Q137),IF($AJ$19="",0,$AJ$19*'Goals Transposed'!$R137),IF($AJ$20="",0,$AJ$20*'Goals Transposed'!$S137),IF($AJ$21="",0,$AJ$21*'Goals Transposed'!$T137),IF($AJ$22="",0,$AJ$22*'Goals Transposed'!$U137),IF($AJ$23="",0,$AJ$23*'Goals Transposed'!$V137),IF($AJ$24="",0,$AJ$24*'Goals Transposed'!$W137),IF($AJ$25="",0,$AJ$25*'Goals Transposed'!$X137),IF($AJ$26="",0,$AJ$26*'Goals Transposed'!$Y137),IF($AJ$27="",0,$AJ$27*'Goals Transposed'!$Z137),IF($AJ$28="",0,$AJ$28*'Goals Transposed'!$AA137),IF($AJ$29="",0,$AJ$29*'Goals Transposed'!$AB137)),0),"")))</f>
        <v/>
      </c>
      <c r="L536" s="244" t="str">
        <f>IF($D$5="Program Budget",ROUND('Goals Transposed'!$AC137*$AJ$9,0),IF(AND($D$5="Staff Salary",$D$7="Total"),ROUND(SUM('Goals Transposed'!$AC137:$AN137)*$AJ$30,0),IF(AND($D$5="Staff Salary",$D$7="Individual"),ROUND(SUM(IF($AJ$18="",0,$AJ$18*'Goals Transposed'!$AC137),IF($AJ$19="",0,$AJ$19*'Goals Transposed'!$AD137),IF($AJ$20="",0,$AJ$20*'Goals Transposed'!$AE137),IF($AJ$21="",0,$AJ$21*'Goals Transposed'!$AF137),IF($AJ$22="",0,$AJ$22*'Goals Transposed'!$AG137),IF($AJ$23="",0,$AJ$23*'Goals Transposed'!$AH137),IF($AJ$24="",0,$AJ$24*'Goals Transposed'!$AI137),IF($AJ$25="",0,$AJ$25*'Goals Transposed'!$AJ137),IF($AJ$26="",0,$AJ$26*'Goals Transposed'!$AK137),IF($AJ$27="",0,$AJ$27*'Goals Transposed'!$AL137),IF($AJ$28="",0,$AJ$28*'Goals Transposed'!$AM137),IF($AJ$29="",0,$AJ$29*'Goals Transposed'!$AN137)),0),"")))</f>
        <v/>
      </c>
      <c r="M536" s="549" t="str">
        <f>IF($D$5="Program Budget",ROUND('Goals Transposed'!$AO137*$AJ$9,0),IF(AND($D$5="Staff Salary",$D$7="Total"),ROUND(SUM('Goals Transposed'!$AO137:$AZ137)*$AJ$30,0),IF(AND($D$5="Staff Salary",$D$7="Individual"),ROUND(SUM(IF($AJ$18="",0,$AJ$18*'Goals Transposed'!$AO137),IF($AJ$19="",0,$AJ$19*'Goals Transposed'!$AP137),IF($AJ$20="",0,$AJ$20*'Goals Transposed'!$AQ137),IF($AJ$21="",0,$AJ$21*'Goals Transposed'!$AR137),IF($AJ$22="",0,$AJ$22*'Goals Transposed'!$AS137),IF($AJ$23="",0,$AJ$23*'Goals Transposed'!$AT137),IF($AJ$24="",0,$AJ$24*'Goals Transposed'!$AU137),IF($AJ$25="",0,$AJ$25*'Goals Transposed'!$AV137),IF($AJ$26="",0,$AJ$26*'Goals Transposed'!$AW137),IF($AJ$27="",0,$AJ$27*'Goals Transposed'!$AX137),IF($AJ$28="",0,$AJ$28*'Goals Transposed'!$AY137),IF($AJ$29="",0,$AJ$29*'Goals Transposed'!$AZ137)),0),"")))</f>
        <v/>
      </c>
      <c r="N536" s="551"/>
      <c r="CI536"/>
      <c r="CJ536"/>
      <c r="CK536"/>
      <c r="CL536"/>
      <c r="CM536"/>
    </row>
    <row r="537" spans="1:91" s="2" customFormat="1" ht="29.5" hidden="1" customHeight="1" outlineLevel="1" x14ac:dyDescent="0.35">
      <c r="A537" s="68"/>
      <c r="B537" s="243" t="s">
        <v>203</v>
      </c>
      <c r="C537" s="546" t="str">
        <f>IF(ISBLANK(Goals!EH6),"",Goals!EH6)</f>
        <v/>
      </c>
      <c r="D537" s="547"/>
      <c r="E537" s="547"/>
      <c r="F537" s="547"/>
      <c r="G537" s="547"/>
      <c r="H537" s="548"/>
      <c r="I537" s="549" t="str">
        <f>IF($D$5="Program Budget",ROUND('Goals Transposed'!$E138*$AJ$9,0),IF(AND($D$5="Staff Salary",$D$7="Total"),ROUND(SUM('Goals Transposed'!$E138:$P138)*$AJ$30,0),IF(AND($D$5="Staff Salary",$D$7="Individual"),ROUND(SUM(IF($AJ$18="",0,$AJ$18*'Goals Transposed'!$E138),IF($AJ$19="",0,$AJ$19*'Goals Transposed'!$F138),IF($AJ$20="",0,$AJ$20*'Goals Transposed'!$G138),IF($AJ$21="",0,$AJ$21*'Goals Transposed'!$H138),IF($AJ$22="",0,$AJ$22*'Goals Transposed'!$I138),IF($AJ$23="",0,$AJ$23*'Goals Transposed'!$J138),IF($AJ$24="",0,$AJ$24*'Goals Transposed'!$K138),IF($AJ$25="",0,$AJ$25*'Goals Transposed'!$L138),IF($AJ$26="",0,$AJ$26*'Goals Transposed'!$M138),IF($AJ$27="",0,$AJ$27*'Goals Transposed'!$N138),IF($AJ$28="",0,$AJ$28*'Goals Transposed'!$O138),IF($AJ$29="",0,$AJ$29*'Goals Transposed'!$P138)),0),"")))</f>
        <v/>
      </c>
      <c r="J537" s="550"/>
      <c r="K537" s="244" t="str">
        <f>IF($D$5="Program Budget",ROUND('Goals Transposed'!$Q138*$AJ$9,0),IF(AND($D$5="Staff Salary",$D$7="Total"),ROUND(SUM('Goals Transposed'!$Q138:$AB138)*$AJ$30,0),IF(AND($D$5="Staff Salary",$D$7="Individual"),ROUND(SUM(IF($AJ$18="",0,$AJ$18*'Goals Transposed'!$Q138),IF($AJ$19="",0,$AJ$19*'Goals Transposed'!$R138),IF($AJ$20="",0,$AJ$20*'Goals Transposed'!$S138),IF($AJ$21="",0,$AJ$21*'Goals Transposed'!$T138),IF($AJ$22="",0,$AJ$22*'Goals Transposed'!$U138),IF($AJ$23="",0,$AJ$23*'Goals Transposed'!$V138),IF($AJ$24="",0,$AJ$24*'Goals Transposed'!$W138),IF($AJ$25="",0,$AJ$25*'Goals Transposed'!$X138),IF($AJ$26="",0,$AJ$26*'Goals Transposed'!$Y138),IF($AJ$27="",0,$AJ$27*'Goals Transposed'!$Z138),IF($AJ$28="",0,$AJ$28*'Goals Transposed'!$AA138),IF($AJ$29="",0,$AJ$29*'Goals Transposed'!$AB138)),0),"")))</f>
        <v/>
      </c>
      <c r="L537" s="244" t="str">
        <f>IF($D$5="Program Budget",ROUND('Goals Transposed'!$AC138*$AJ$9,0),IF(AND($D$5="Staff Salary",$D$7="Total"),ROUND(SUM('Goals Transposed'!$AC138:$AN138)*$AJ$30,0),IF(AND($D$5="Staff Salary",$D$7="Individual"),ROUND(SUM(IF($AJ$18="",0,$AJ$18*'Goals Transposed'!$AC138),IF($AJ$19="",0,$AJ$19*'Goals Transposed'!$AD138),IF($AJ$20="",0,$AJ$20*'Goals Transposed'!$AE138),IF($AJ$21="",0,$AJ$21*'Goals Transposed'!$AF138),IF($AJ$22="",0,$AJ$22*'Goals Transposed'!$AG138),IF($AJ$23="",0,$AJ$23*'Goals Transposed'!$AH138),IF($AJ$24="",0,$AJ$24*'Goals Transposed'!$AI138),IF($AJ$25="",0,$AJ$25*'Goals Transposed'!$AJ138),IF($AJ$26="",0,$AJ$26*'Goals Transposed'!$AK138),IF($AJ$27="",0,$AJ$27*'Goals Transposed'!$AL138),IF($AJ$28="",0,$AJ$28*'Goals Transposed'!$AM138),IF($AJ$29="",0,$AJ$29*'Goals Transposed'!$AN138)),0),"")))</f>
        <v/>
      </c>
      <c r="M537" s="549" t="str">
        <f>IF($D$5="Program Budget",ROUND('Goals Transposed'!$AO138*$AJ$9,0),IF(AND($D$5="Staff Salary",$D$7="Total"),ROUND(SUM('Goals Transposed'!$AO138:$AZ138)*$AJ$30,0),IF(AND($D$5="Staff Salary",$D$7="Individual"),ROUND(SUM(IF($AJ$18="",0,$AJ$18*'Goals Transposed'!$AO138),IF($AJ$19="",0,$AJ$19*'Goals Transposed'!$AP138),IF($AJ$20="",0,$AJ$20*'Goals Transposed'!$AQ138),IF($AJ$21="",0,$AJ$21*'Goals Transposed'!$AR138),IF($AJ$22="",0,$AJ$22*'Goals Transposed'!$AS138),IF($AJ$23="",0,$AJ$23*'Goals Transposed'!$AT138),IF($AJ$24="",0,$AJ$24*'Goals Transposed'!$AU138),IF($AJ$25="",0,$AJ$25*'Goals Transposed'!$AV138),IF($AJ$26="",0,$AJ$26*'Goals Transposed'!$AW138),IF($AJ$27="",0,$AJ$27*'Goals Transposed'!$AX138),IF($AJ$28="",0,$AJ$28*'Goals Transposed'!$AY138),IF($AJ$29="",0,$AJ$29*'Goals Transposed'!$AZ138)),0),"")))</f>
        <v/>
      </c>
      <c r="N537" s="551"/>
      <c r="CI537"/>
      <c r="CJ537"/>
      <c r="CK537"/>
      <c r="CL537"/>
      <c r="CM537"/>
    </row>
    <row r="538" spans="1:91" s="2" customFormat="1" ht="29.5" hidden="1" customHeight="1" outlineLevel="1" x14ac:dyDescent="0.35">
      <c r="A538" s="68"/>
      <c r="B538" s="243" t="s">
        <v>204</v>
      </c>
      <c r="C538" s="546" t="str">
        <f>IF(ISBLANK(Goals!EI6),"",Goals!EI6)</f>
        <v/>
      </c>
      <c r="D538" s="547"/>
      <c r="E538" s="547"/>
      <c r="F538" s="547"/>
      <c r="G538" s="547"/>
      <c r="H538" s="548"/>
      <c r="I538" s="549" t="str">
        <f>IF($D$5="Program Budget",ROUND('Goals Transposed'!$E139*$AJ$9,0),IF(AND($D$5="Staff Salary",$D$7="Total"),ROUND(SUM('Goals Transposed'!$E139:$P139)*$AJ$30,0),IF(AND($D$5="Staff Salary",$D$7="Individual"),ROUND(SUM(IF($AJ$18="",0,$AJ$18*'Goals Transposed'!$E139),IF($AJ$19="",0,$AJ$19*'Goals Transposed'!$F139),IF($AJ$20="",0,$AJ$20*'Goals Transposed'!$G139),IF($AJ$21="",0,$AJ$21*'Goals Transposed'!$H139),IF($AJ$22="",0,$AJ$22*'Goals Transposed'!$I139),IF($AJ$23="",0,$AJ$23*'Goals Transposed'!$J139),IF($AJ$24="",0,$AJ$24*'Goals Transposed'!$K139),IF($AJ$25="",0,$AJ$25*'Goals Transposed'!$L139),IF($AJ$26="",0,$AJ$26*'Goals Transposed'!$M139),IF($AJ$27="",0,$AJ$27*'Goals Transposed'!$N139),IF($AJ$28="",0,$AJ$28*'Goals Transposed'!$O139),IF($AJ$29="",0,$AJ$29*'Goals Transposed'!$P139)),0),"")))</f>
        <v/>
      </c>
      <c r="J538" s="550"/>
      <c r="K538" s="244" t="str">
        <f>IF($D$5="Program Budget",ROUND('Goals Transposed'!$Q139*$AJ$9,0),IF(AND($D$5="Staff Salary",$D$7="Total"),ROUND(SUM('Goals Transposed'!$Q139:$AB139)*$AJ$30,0),IF(AND($D$5="Staff Salary",$D$7="Individual"),ROUND(SUM(IF($AJ$18="",0,$AJ$18*'Goals Transposed'!$Q139),IF($AJ$19="",0,$AJ$19*'Goals Transposed'!$R139),IF($AJ$20="",0,$AJ$20*'Goals Transposed'!$S139),IF($AJ$21="",0,$AJ$21*'Goals Transposed'!$T139),IF($AJ$22="",0,$AJ$22*'Goals Transposed'!$U139),IF($AJ$23="",0,$AJ$23*'Goals Transposed'!$V139),IF($AJ$24="",0,$AJ$24*'Goals Transposed'!$W139),IF($AJ$25="",0,$AJ$25*'Goals Transposed'!$X139),IF($AJ$26="",0,$AJ$26*'Goals Transposed'!$Y139),IF($AJ$27="",0,$AJ$27*'Goals Transposed'!$Z139),IF($AJ$28="",0,$AJ$28*'Goals Transposed'!$AA139),IF($AJ$29="",0,$AJ$29*'Goals Transposed'!$AB139)),0),"")))</f>
        <v/>
      </c>
      <c r="L538" s="244" t="str">
        <f>IF($D$5="Program Budget",ROUND('Goals Transposed'!$AC139*$AJ$9,0),IF(AND($D$5="Staff Salary",$D$7="Total"),ROUND(SUM('Goals Transposed'!$AC139:$AN139)*$AJ$30,0),IF(AND($D$5="Staff Salary",$D$7="Individual"),ROUND(SUM(IF($AJ$18="",0,$AJ$18*'Goals Transposed'!$AC139),IF($AJ$19="",0,$AJ$19*'Goals Transposed'!$AD139),IF($AJ$20="",0,$AJ$20*'Goals Transposed'!$AE139),IF($AJ$21="",0,$AJ$21*'Goals Transposed'!$AF139),IF($AJ$22="",0,$AJ$22*'Goals Transposed'!$AG139),IF($AJ$23="",0,$AJ$23*'Goals Transposed'!$AH139),IF($AJ$24="",0,$AJ$24*'Goals Transposed'!$AI139),IF($AJ$25="",0,$AJ$25*'Goals Transposed'!$AJ139),IF($AJ$26="",0,$AJ$26*'Goals Transposed'!$AK139),IF($AJ$27="",0,$AJ$27*'Goals Transposed'!$AL139),IF($AJ$28="",0,$AJ$28*'Goals Transposed'!$AM139),IF($AJ$29="",0,$AJ$29*'Goals Transposed'!$AN139)),0),"")))</f>
        <v/>
      </c>
      <c r="M538" s="549" t="str">
        <f>IF($D$5="Program Budget",ROUND('Goals Transposed'!$AO139*$AJ$9,0),IF(AND($D$5="Staff Salary",$D$7="Total"),ROUND(SUM('Goals Transposed'!$AO139:$AZ139)*$AJ$30,0),IF(AND($D$5="Staff Salary",$D$7="Individual"),ROUND(SUM(IF($AJ$18="",0,$AJ$18*'Goals Transposed'!$AO139),IF($AJ$19="",0,$AJ$19*'Goals Transposed'!$AP139),IF($AJ$20="",0,$AJ$20*'Goals Transposed'!$AQ139),IF($AJ$21="",0,$AJ$21*'Goals Transposed'!$AR139),IF($AJ$22="",0,$AJ$22*'Goals Transposed'!$AS139),IF($AJ$23="",0,$AJ$23*'Goals Transposed'!$AT139),IF($AJ$24="",0,$AJ$24*'Goals Transposed'!$AU139),IF($AJ$25="",0,$AJ$25*'Goals Transposed'!$AV139),IF($AJ$26="",0,$AJ$26*'Goals Transposed'!$AW139),IF($AJ$27="",0,$AJ$27*'Goals Transposed'!$AX139),IF($AJ$28="",0,$AJ$28*'Goals Transposed'!$AY139),IF($AJ$29="",0,$AJ$29*'Goals Transposed'!$AZ139)),0),"")))</f>
        <v/>
      </c>
      <c r="N538" s="551"/>
      <c r="CI538"/>
      <c r="CJ538"/>
      <c r="CK538"/>
      <c r="CL538"/>
      <c r="CM538"/>
    </row>
    <row r="539" spans="1:91" s="2" customFormat="1" ht="29.5" hidden="1" customHeight="1" outlineLevel="1" x14ac:dyDescent="0.35">
      <c r="A539" s="68"/>
      <c r="B539" s="243" t="s">
        <v>205</v>
      </c>
      <c r="C539" s="546" t="str">
        <f>IF(ISBLANK(Goals!EJ6),"",Goals!EJ6)</f>
        <v/>
      </c>
      <c r="D539" s="547"/>
      <c r="E539" s="547"/>
      <c r="F539" s="547"/>
      <c r="G539" s="547"/>
      <c r="H539" s="548"/>
      <c r="I539" s="549" t="str">
        <f>IF($D$5="Program Budget",ROUND('Goals Transposed'!$E140*$AJ$9,0),IF(AND($D$5="Staff Salary",$D$7="Total"),ROUND(SUM('Goals Transposed'!$E140:$P140)*$AJ$30,0),IF(AND($D$5="Staff Salary",$D$7="Individual"),ROUND(SUM(IF($AJ$18="",0,$AJ$18*'Goals Transposed'!$E140),IF($AJ$19="",0,$AJ$19*'Goals Transposed'!$F140),IF($AJ$20="",0,$AJ$20*'Goals Transposed'!$G140),IF($AJ$21="",0,$AJ$21*'Goals Transposed'!$H140),IF($AJ$22="",0,$AJ$22*'Goals Transposed'!$I140),IF($AJ$23="",0,$AJ$23*'Goals Transposed'!$J140),IF($AJ$24="",0,$AJ$24*'Goals Transposed'!$K140),IF($AJ$25="",0,$AJ$25*'Goals Transposed'!$L140),IF($AJ$26="",0,$AJ$26*'Goals Transposed'!$M140),IF($AJ$27="",0,$AJ$27*'Goals Transposed'!$N140),IF($AJ$28="",0,$AJ$28*'Goals Transposed'!$O140),IF($AJ$29="",0,$AJ$29*'Goals Transposed'!$P140)),0),"")))</f>
        <v/>
      </c>
      <c r="J539" s="550"/>
      <c r="K539" s="244" t="str">
        <f>IF($D$5="Program Budget",ROUND('Goals Transposed'!$Q140*$AJ$9,0),IF(AND($D$5="Staff Salary",$D$7="Total"),ROUND(SUM('Goals Transposed'!$Q140:$AB140)*$AJ$30,0),IF(AND($D$5="Staff Salary",$D$7="Individual"),ROUND(SUM(IF($AJ$18="",0,$AJ$18*'Goals Transposed'!$Q140),IF($AJ$19="",0,$AJ$19*'Goals Transposed'!$R140),IF($AJ$20="",0,$AJ$20*'Goals Transposed'!$S140),IF($AJ$21="",0,$AJ$21*'Goals Transposed'!$T140),IF($AJ$22="",0,$AJ$22*'Goals Transposed'!$U140),IF($AJ$23="",0,$AJ$23*'Goals Transposed'!$V140),IF($AJ$24="",0,$AJ$24*'Goals Transposed'!$W140),IF($AJ$25="",0,$AJ$25*'Goals Transposed'!$X140),IF($AJ$26="",0,$AJ$26*'Goals Transposed'!$Y140),IF($AJ$27="",0,$AJ$27*'Goals Transposed'!$Z140),IF($AJ$28="",0,$AJ$28*'Goals Transposed'!$AA140),IF($AJ$29="",0,$AJ$29*'Goals Transposed'!$AB140)),0),"")))</f>
        <v/>
      </c>
      <c r="L539" s="244" t="str">
        <f>IF($D$5="Program Budget",ROUND('Goals Transposed'!$AC140*$AJ$9,0),IF(AND($D$5="Staff Salary",$D$7="Total"),ROUND(SUM('Goals Transposed'!$AC140:$AN140)*$AJ$30,0),IF(AND($D$5="Staff Salary",$D$7="Individual"),ROUND(SUM(IF($AJ$18="",0,$AJ$18*'Goals Transposed'!$AC140),IF($AJ$19="",0,$AJ$19*'Goals Transposed'!$AD140),IF($AJ$20="",0,$AJ$20*'Goals Transposed'!$AE140),IF($AJ$21="",0,$AJ$21*'Goals Transposed'!$AF140),IF($AJ$22="",0,$AJ$22*'Goals Transposed'!$AG140),IF($AJ$23="",0,$AJ$23*'Goals Transposed'!$AH140),IF($AJ$24="",0,$AJ$24*'Goals Transposed'!$AI140),IF($AJ$25="",0,$AJ$25*'Goals Transposed'!$AJ140),IF($AJ$26="",0,$AJ$26*'Goals Transposed'!$AK140),IF($AJ$27="",0,$AJ$27*'Goals Transposed'!$AL140),IF($AJ$28="",0,$AJ$28*'Goals Transposed'!$AM140),IF($AJ$29="",0,$AJ$29*'Goals Transposed'!$AN140)),0),"")))</f>
        <v/>
      </c>
      <c r="M539" s="549" t="str">
        <f>IF($D$5="Program Budget",ROUND('Goals Transposed'!$AO140*$AJ$9,0),IF(AND($D$5="Staff Salary",$D$7="Total"),ROUND(SUM('Goals Transposed'!$AO140:$AZ140)*$AJ$30,0),IF(AND($D$5="Staff Salary",$D$7="Individual"),ROUND(SUM(IF($AJ$18="",0,$AJ$18*'Goals Transposed'!$AO140),IF($AJ$19="",0,$AJ$19*'Goals Transposed'!$AP140),IF($AJ$20="",0,$AJ$20*'Goals Transposed'!$AQ140),IF($AJ$21="",0,$AJ$21*'Goals Transposed'!$AR140),IF($AJ$22="",0,$AJ$22*'Goals Transposed'!$AS140),IF($AJ$23="",0,$AJ$23*'Goals Transposed'!$AT140),IF($AJ$24="",0,$AJ$24*'Goals Transposed'!$AU140),IF($AJ$25="",0,$AJ$25*'Goals Transposed'!$AV140),IF($AJ$26="",0,$AJ$26*'Goals Transposed'!$AW140),IF($AJ$27="",0,$AJ$27*'Goals Transposed'!$AX140),IF($AJ$28="",0,$AJ$28*'Goals Transposed'!$AY140),IF($AJ$29="",0,$AJ$29*'Goals Transposed'!$AZ140)),0),"")))</f>
        <v/>
      </c>
      <c r="N539" s="551"/>
      <c r="CI539"/>
      <c r="CJ539"/>
      <c r="CK539"/>
      <c r="CL539"/>
      <c r="CM539"/>
    </row>
    <row r="540" spans="1:91" s="2" customFormat="1" ht="29.5" hidden="1" customHeight="1" outlineLevel="1" x14ac:dyDescent="0.35">
      <c r="A540" s="68"/>
      <c r="B540" s="245" t="s">
        <v>206</v>
      </c>
      <c r="C540" s="556" t="str">
        <f>IF(ISBLANK(Goals!EL4),"",Goals!EL4)</f>
        <v/>
      </c>
      <c r="D540" s="557"/>
      <c r="E540" s="557"/>
      <c r="F540" s="557"/>
      <c r="G540" s="557"/>
      <c r="H540" s="557"/>
      <c r="I540" s="558"/>
      <c r="J540" s="558"/>
      <c r="K540" s="242"/>
      <c r="L540" s="242"/>
      <c r="M540" s="558"/>
      <c r="N540" s="559"/>
      <c r="CI540"/>
      <c r="CJ540"/>
      <c r="CK540"/>
      <c r="CL540"/>
      <c r="CM540"/>
    </row>
    <row r="541" spans="1:91" s="2" customFormat="1" ht="29.5" hidden="1" customHeight="1" outlineLevel="1" x14ac:dyDescent="0.35">
      <c r="A541" s="68"/>
      <c r="B541" s="243" t="s">
        <v>200</v>
      </c>
      <c r="C541" s="546" t="str">
        <f>IF(ISBLANK(Goals!EK6),"",Goals!EK6)</f>
        <v/>
      </c>
      <c r="D541" s="547"/>
      <c r="E541" s="547"/>
      <c r="F541" s="547"/>
      <c r="G541" s="547"/>
      <c r="H541" s="548"/>
      <c r="I541" s="549" t="str">
        <f>IF($D$5="Program Budget",ROUND('Goals Transposed'!$E141*$AJ$9,0),IF(AND($D$5="Staff Salary",$D$7="Total"),ROUND(SUM('Goals Transposed'!$E141:$P141)*$AJ$30,0),IF(AND($D$5="Staff Salary",$D$7="Individual"),ROUND(SUM(IF($AJ$18="",0,$AJ$18*'Goals Transposed'!$E141),IF($AJ$19="",0,$AJ$19*'Goals Transposed'!$F141),IF($AJ$20="",0,$AJ$20*'Goals Transposed'!$G141),IF($AJ$21="",0,$AJ$21*'Goals Transposed'!$H141),IF($AJ$22="",0,$AJ$22*'Goals Transposed'!$I141),IF($AJ$23="",0,$AJ$23*'Goals Transposed'!$J141),IF($AJ$24="",0,$AJ$24*'Goals Transposed'!$K141),IF($AJ$25="",0,$AJ$25*'Goals Transposed'!$L141),IF($AJ$26="",0,$AJ$26*'Goals Transposed'!$M141),IF($AJ$27="",0,$AJ$27*'Goals Transposed'!$N141),IF($AJ$28="",0,$AJ$28*'Goals Transposed'!$O141),IF($AJ$29="",0,$AJ$29*'Goals Transposed'!$P141)),0),"")))</f>
        <v/>
      </c>
      <c r="J541" s="550"/>
      <c r="K541" s="244" t="str">
        <f>IF($D$5="Program Budget",ROUND('Goals Transposed'!$Q141*$AJ$9,0),IF(AND($D$5="Staff Salary",$D$7="Total"),ROUND(SUM('Goals Transposed'!$Q141:$AB141)*$AJ$30,0),IF(AND($D$5="Staff Salary",$D$7="Individual"),ROUND(SUM(IF($AJ$18="",0,$AJ$18*'Goals Transposed'!$Q141),IF($AJ$19="",0,$AJ$19*'Goals Transposed'!$R141),IF($AJ$20="",0,$AJ$20*'Goals Transposed'!$S141),IF($AJ$21="",0,$AJ$21*'Goals Transposed'!$T141),IF($AJ$22="",0,$AJ$22*'Goals Transposed'!$U141),IF($AJ$23="",0,$AJ$23*'Goals Transposed'!$V141),IF($AJ$24="",0,$AJ$24*'Goals Transposed'!$W141),IF($AJ$25="",0,$AJ$25*'Goals Transposed'!$X141),IF($AJ$26="",0,$AJ$26*'Goals Transposed'!$Y141),IF($AJ$27="",0,$AJ$27*'Goals Transposed'!$Z141),IF($AJ$28="",0,$AJ$28*'Goals Transposed'!$AA141),IF($AJ$29="",0,$AJ$29*'Goals Transposed'!$AB141)),0),"")))</f>
        <v/>
      </c>
      <c r="L541" s="244" t="str">
        <f>IF($D$5="Program Budget",ROUND('Goals Transposed'!$AC141*$AJ$9,0),IF(AND($D$5="Staff Salary",$D$7="Total"),ROUND(SUM('Goals Transposed'!$AC141:$AN141)*$AJ$30,0),IF(AND($D$5="Staff Salary",$D$7="Individual"),ROUND(SUM(IF($AJ$18="",0,$AJ$18*'Goals Transposed'!$AC141),IF($AJ$19="",0,$AJ$19*'Goals Transposed'!$AD141),IF($AJ$20="",0,$AJ$20*'Goals Transposed'!$AE141),IF($AJ$21="",0,$AJ$21*'Goals Transposed'!$AF141),IF($AJ$22="",0,$AJ$22*'Goals Transposed'!$AG141),IF($AJ$23="",0,$AJ$23*'Goals Transposed'!$AH141),IF($AJ$24="",0,$AJ$24*'Goals Transposed'!$AI141),IF($AJ$25="",0,$AJ$25*'Goals Transposed'!$AJ141),IF($AJ$26="",0,$AJ$26*'Goals Transposed'!$AK141),IF($AJ$27="",0,$AJ$27*'Goals Transposed'!$AL141),IF($AJ$28="",0,$AJ$28*'Goals Transposed'!$AM141),IF($AJ$29="",0,$AJ$29*'Goals Transposed'!$AN141)),0),"")))</f>
        <v/>
      </c>
      <c r="M541" s="549" t="str">
        <f>IF($D$5="Program Budget",ROUND('Goals Transposed'!$AO141*$AJ$9,0),IF(AND($D$5="Staff Salary",$D$7="Total"),ROUND(SUM('Goals Transposed'!$AO141:$AZ141)*$AJ$30,0),IF(AND($D$5="Staff Salary",$D$7="Individual"),ROUND(SUM(IF($AJ$18="",0,$AJ$18*'Goals Transposed'!$AO141),IF($AJ$19="",0,$AJ$19*'Goals Transposed'!$AP141),IF($AJ$20="",0,$AJ$20*'Goals Transposed'!$AQ141),IF($AJ$21="",0,$AJ$21*'Goals Transposed'!$AR141),IF($AJ$22="",0,$AJ$22*'Goals Transposed'!$AS141),IF($AJ$23="",0,$AJ$23*'Goals Transposed'!$AT141),IF($AJ$24="",0,$AJ$24*'Goals Transposed'!$AU141),IF($AJ$25="",0,$AJ$25*'Goals Transposed'!$AV141),IF($AJ$26="",0,$AJ$26*'Goals Transposed'!$AW141),IF($AJ$27="",0,$AJ$27*'Goals Transposed'!$AX141),IF($AJ$28="",0,$AJ$28*'Goals Transposed'!$AY141),IF($AJ$29="",0,$AJ$29*'Goals Transposed'!$AZ141)),0),"")))</f>
        <v/>
      </c>
      <c r="N541" s="551"/>
      <c r="CI541"/>
      <c r="CJ541"/>
      <c r="CK541"/>
      <c r="CL541"/>
      <c r="CM541"/>
    </row>
    <row r="542" spans="1:91" s="2" customFormat="1" ht="29.5" hidden="1" customHeight="1" outlineLevel="1" x14ac:dyDescent="0.35">
      <c r="A542" s="68"/>
      <c r="B542" s="243" t="s">
        <v>201</v>
      </c>
      <c r="C542" s="546" t="str">
        <f>IF(ISBLANK(Goals!EL6),"",Goals!EL6)</f>
        <v/>
      </c>
      <c r="D542" s="547"/>
      <c r="E542" s="547"/>
      <c r="F542" s="547"/>
      <c r="G542" s="547"/>
      <c r="H542" s="548"/>
      <c r="I542" s="549" t="str">
        <f>IF($D$5="Program Budget",ROUND('Goals Transposed'!$E142*$AJ$9,0),IF(AND($D$5="Staff Salary",$D$7="Total"),ROUND(SUM('Goals Transposed'!$E142:$P142)*$AJ$30,0),IF(AND($D$5="Staff Salary",$D$7="Individual"),ROUND(SUM(IF($AJ$18="",0,$AJ$18*'Goals Transposed'!$E142),IF($AJ$19="",0,$AJ$19*'Goals Transposed'!$F142),IF($AJ$20="",0,$AJ$20*'Goals Transposed'!$G142),IF($AJ$21="",0,$AJ$21*'Goals Transposed'!$H142),IF($AJ$22="",0,$AJ$22*'Goals Transposed'!$I142),IF($AJ$23="",0,$AJ$23*'Goals Transposed'!$J142),IF($AJ$24="",0,$AJ$24*'Goals Transposed'!$K142),IF($AJ$25="",0,$AJ$25*'Goals Transposed'!$L142),IF($AJ$26="",0,$AJ$26*'Goals Transposed'!$M142),IF($AJ$27="",0,$AJ$27*'Goals Transposed'!$N142),IF($AJ$28="",0,$AJ$28*'Goals Transposed'!$O142),IF($AJ$29="",0,$AJ$29*'Goals Transposed'!$P142)),0),"")))</f>
        <v/>
      </c>
      <c r="J542" s="550"/>
      <c r="K542" s="244" t="str">
        <f>IF($D$5="Program Budget",ROUND('Goals Transposed'!$Q142*$AJ$9,0),IF(AND($D$5="Staff Salary",$D$7="Total"),ROUND(SUM('Goals Transposed'!$Q142:$AB142)*$AJ$30,0),IF(AND($D$5="Staff Salary",$D$7="Individual"),ROUND(SUM(IF($AJ$18="",0,$AJ$18*'Goals Transposed'!$Q142),IF($AJ$19="",0,$AJ$19*'Goals Transposed'!$R142),IF($AJ$20="",0,$AJ$20*'Goals Transposed'!$S142),IF($AJ$21="",0,$AJ$21*'Goals Transposed'!$T142),IF($AJ$22="",0,$AJ$22*'Goals Transposed'!$U142),IF($AJ$23="",0,$AJ$23*'Goals Transposed'!$V142),IF($AJ$24="",0,$AJ$24*'Goals Transposed'!$W142),IF($AJ$25="",0,$AJ$25*'Goals Transposed'!$X142),IF($AJ$26="",0,$AJ$26*'Goals Transposed'!$Y142),IF($AJ$27="",0,$AJ$27*'Goals Transposed'!$Z142),IF($AJ$28="",0,$AJ$28*'Goals Transposed'!$AA142),IF($AJ$29="",0,$AJ$29*'Goals Transposed'!$AB142)),0),"")))</f>
        <v/>
      </c>
      <c r="L542" s="244" t="str">
        <f>IF($D$5="Program Budget",ROUND('Goals Transposed'!$AC142*$AJ$9,0),IF(AND($D$5="Staff Salary",$D$7="Total"),ROUND(SUM('Goals Transposed'!$AC142:$AN142)*$AJ$30,0),IF(AND($D$5="Staff Salary",$D$7="Individual"),ROUND(SUM(IF($AJ$18="",0,$AJ$18*'Goals Transposed'!$AC142),IF($AJ$19="",0,$AJ$19*'Goals Transposed'!$AD142),IF($AJ$20="",0,$AJ$20*'Goals Transposed'!$AE142),IF($AJ$21="",0,$AJ$21*'Goals Transposed'!$AF142),IF($AJ$22="",0,$AJ$22*'Goals Transposed'!$AG142),IF($AJ$23="",0,$AJ$23*'Goals Transposed'!$AH142),IF($AJ$24="",0,$AJ$24*'Goals Transposed'!$AI142),IF($AJ$25="",0,$AJ$25*'Goals Transposed'!$AJ142),IF($AJ$26="",0,$AJ$26*'Goals Transposed'!$AK142),IF($AJ$27="",0,$AJ$27*'Goals Transposed'!$AL142),IF($AJ$28="",0,$AJ$28*'Goals Transposed'!$AM142),IF($AJ$29="",0,$AJ$29*'Goals Transposed'!$AN142)),0),"")))</f>
        <v/>
      </c>
      <c r="M542" s="549" t="str">
        <f>IF($D$5="Program Budget",ROUND('Goals Transposed'!$AO142*$AJ$9,0),IF(AND($D$5="Staff Salary",$D$7="Total"),ROUND(SUM('Goals Transposed'!$AO142:$AZ142)*$AJ$30,0),IF(AND($D$5="Staff Salary",$D$7="Individual"),ROUND(SUM(IF($AJ$18="",0,$AJ$18*'Goals Transposed'!$AO142),IF($AJ$19="",0,$AJ$19*'Goals Transposed'!$AP142),IF($AJ$20="",0,$AJ$20*'Goals Transposed'!$AQ142),IF($AJ$21="",0,$AJ$21*'Goals Transposed'!$AR142),IF($AJ$22="",0,$AJ$22*'Goals Transposed'!$AS142),IF($AJ$23="",0,$AJ$23*'Goals Transposed'!$AT142),IF($AJ$24="",0,$AJ$24*'Goals Transposed'!$AU142),IF($AJ$25="",0,$AJ$25*'Goals Transposed'!$AV142),IF($AJ$26="",0,$AJ$26*'Goals Transposed'!$AW142),IF($AJ$27="",0,$AJ$27*'Goals Transposed'!$AX142),IF($AJ$28="",0,$AJ$28*'Goals Transposed'!$AY142),IF($AJ$29="",0,$AJ$29*'Goals Transposed'!$AZ142)),0),"")))</f>
        <v/>
      </c>
      <c r="N542" s="551"/>
      <c r="CI542"/>
      <c r="CJ542"/>
      <c r="CK542"/>
      <c r="CL542"/>
      <c r="CM542"/>
    </row>
    <row r="543" spans="1:91" s="2" customFormat="1" ht="29.5" hidden="1" customHeight="1" outlineLevel="1" x14ac:dyDescent="0.35">
      <c r="A543" s="68"/>
      <c r="B543" s="243" t="s">
        <v>202</v>
      </c>
      <c r="C543" s="546" t="str">
        <f>IF(ISBLANK(Goals!EM6),"",Goals!EM6)</f>
        <v/>
      </c>
      <c r="D543" s="547"/>
      <c r="E543" s="547"/>
      <c r="F543" s="547"/>
      <c r="G543" s="547"/>
      <c r="H543" s="548"/>
      <c r="I543" s="549" t="str">
        <f>IF($D$5="Program Budget",ROUND('Goals Transposed'!$E143*$AJ$9,0),IF(AND($D$5="Staff Salary",$D$7="Total"),ROUND(SUM('Goals Transposed'!$E143:$P143)*$AJ$30,0),IF(AND($D$5="Staff Salary",$D$7="Individual"),ROUND(SUM(IF($AJ$18="",0,$AJ$18*'Goals Transposed'!$E143),IF($AJ$19="",0,$AJ$19*'Goals Transposed'!$F143),IF($AJ$20="",0,$AJ$20*'Goals Transposed'!$G143),IF($AJ$21="",0,$AJ$21*'Goals Transposed'!$H143),IF($AJ$22="",0,$AJ$22*'Goals Transposed'!$I143),IF($AJ$23="",0,$AJ$23*'Goals Transposed'!$J143),IF($AJ$24="",0,$AJ$24*'Goals Transposed'!$K143),IF($AJ$25="",0,$AJ$25*'Goals Transposed'!$L143),IF($AJ$26="",0,$AJ$26*'Goals Transposed'!$M143),IF($AJ$27="",0,$AJ$27*'Goals Transposed'!$N143),IF($AJ$28="",0,$AJ$28*'Goals Transposed'!$O143),IF($AJ$29="",0,$AJ$29*'Goals Transposed'!$P143)),0),"")))</f>
        <v/>
      </c>
      <c r="J543" s="550"/>
      <c r="K543" s="244" t="str">
        <f>IF($D$5="Program Budget",ROUND('Goals Transposed'!$Q143*$AJ$9,0),IF(AND($D$5="Staff Salary",$D$7="Total"),ROUND(SUM('Goals Transposed'!$Q143:$AB143)*$AJ$30,0),IF(AND($D$5="Staff Salary",$D$7="Individual"),ROUND(SUM(IF($AJ$18="",0,$AJ$18*'Goals Transposed'!$Q143),IF($AJ$19="",0,$AJ$19*'Goals Transposed'!$R143),IF($AJ$20="",0,$AJ$20*'Goals Transposed'!$S143),IF($AJ$21="",0,$AJ$21*'Goals Transposed'!$T143),IF($AJ$22="",0,$AJ$22*'Goals Transposed'!$U143),IF($AJ$23="",0,$AJ$23*'Goals Transposed'!$V143),IF($AJ$24="",0,$AJ$24*'Goals Transposed'!$W143),IF($AJ$25="",0,$AJ$25*'Goals Transposed'!$X143),IF($AJ$26="",0,$AJ$26*'Goals Transposed'!$Y143),IF($AJ$27="",0,$AJ$27*'Goals Transposed'!$Z143),IF($AJ$28="",0,$AJ$28*'Goals Transposed'!$AA143),IF($AJ$29="",0,$AJ$29*'Goals Transposed'!$AB143)),0),"")))</f>
        <v/>
      </c>
      <c r="L543" s="244" t="str">
        <f>IF($D$5="Program Budget",ROUND('Goals Transposed'!$AC143*$AJ$9,0),IF(AND($D$5="Staff Salary",$D$7="Total"),ROUND(SUM('Goals Transposed'!$AC143:$AN143)*$AJ$30,0),IF(AND($D$5="Staff Salary",$D$7="Individual"),ROUND(SUM(IF($AJ$18="",0,$AJ$18*'Goals Transposed'!$AC143),IF($AJ$19="",0,$AJ$19*'Goals Transposed'!$AD143),IF($AJ$20="",0,$AJ$20*'Goals Transposed'!$AE143),IF($AJ$21="",0,$AJ$21*'Goals Transposed'!$AF143),IF($AJ$22="",0,$AJ$22*'Goals Transposed'!$AG143),IF($AJ$23="",0,$AJ$23*'Goals Transposed'!$AH143),IF($AJ$24="",0,$AJ$24*'Goals Transposed'!$AI143),IF($AJ$25="",0,$AJ$25*'Goals Transposed'!$AJ143),IF($AJ$26="",0,$AJ$26*'Goals Transposed'!$AK143),IF($AJ$27="",0,$AJ$27*'Goals Transposed'!$AL143),IF($AJ$28="",0,$AJ$28*'Goals Transposed'!$AM143),IF($AJ$29="",0,$AJ$29*'Goals Transposed'!$AN143)),0),"")))</f>
        <v/>
      </c>
      <c r="M543" s="549" t="str">
        <f>IF($D$5="Program Budget",ROUND('Goals Transposed'!$AO143*$AJ$9,0),IF(AND($D$5="Staff Salary",$D$7="Total"),ROUND(SUM('Goals Transposed'!$AO143:$AZ143)*$AJ$30,0),IF(AND($D$5="Staff Salary",$D$7="Individual"),ROUND(SUM(IF($AJ$18="",0,$AJ$18*'Goals Transposed'!$AO143),IF($AJ$19="",0,$AJ$19*'Goals Transposed'!$AP143),IF($AJ$20="",0,$AJ$20*'Goals Transposed'!$AQ143),IF($AJ$21="",0,$AJ$21*'Goals Transposed'!$AR143),IF($AJ$22="",0,$AJ$22*'Goals Transposed'!$AS143),IF($AJ$23="",0,$AJ$23*'Goals Transposed'!$AT143),IF($AJ$24="",0,$AJ$24*'Goals Transposed'!$AU143),IF($AJ$25="",0,$AJ$25*'Goals Transposed'!$AV143),IF($AJ$26="",0,$AJ$26*'Goals Transposed'!$AW143),IF($AJ$27="",0,$AJ$27*'Goals Transposed'!$AX143),IF($AJ$28="",0,$AJ$28*'Goals Transposed'!$AY143),IF($AJ$29="",0,$AJ$29*'Goals Transposed'!$AZ143)),0),"")))</f>
        <v/>
      </c>
      <c r="N543" s="551"/>
      <c r="CI543"/>
      <c r="CJ543"/>
      <c r="CK543"/>
      <c r="CL543"/>
      <c r="CM543"/>
    </row>
    <row r="544" spans="1:91" s="2" customFormat="1" ht="29.5" hidden="1" customHeight="1" outlineLevel="1" x14ac:dyDescent="0.35">
      <c r="A544" s="68"/>
      <c r="B544" s="243" t="s">
        <v>203</v>
      </c>
      <c r="C544" s="546" t="str">
        <f>IF(ISBLANK(Goals!EN6),"",Goals!EN6)</f>
        <v/>
      </c>
      <c r="D544" s="547"/>
      <c r="E544" s="547"/>
      <c r="F544" s="547"/>
      <c r="G544" s="547"/>
      <c r="H544" s="548"/>
      <c r="I544" s="549" t="str">
        <f>IF($D$5="Program Budget",ROUND('Goals Transposed'!$E144*$AJ$9,0),IF(AND($D$5="Staff Salary",$D$7="Total"),ROUND(SUM('Goals Transposed'!$E144:$P144)*$AJ$30,0),IF(AND($D$5="Staff Salary",$D$7="Individual"),ROUND(SUM(IF($AJ$18="",0,$AJ$18*'Goals Transposed'!$E144),IF($AJ$19="",0,$AJ$19*'Goals Transposed'!$F144),IF($AJ$20="",0,$AJ$20*'Goals Transposed'!$G144),IF($AJ$21="",0,$AJ$21*'Goals Transposed'!$H144),IF($AJ$22="",0,$AJ$22*'Goals Transposed'!$I144),IF($AJ$23="",0,$AJ$23*'Goals Transposed'!$J144),IF($AJ$24="",0,$AJ$24*'Goals Transposed'!$K144),IF($AJ$25="",0,$AJ$25*'Goals Transposed'!$L144),IF($AJ$26="",0,$AJ$26*'Goals Transposed'!$M144),IF($AJ$27="",0,$AJ$27*'Goals Transposed'!$N144),IF($AJ$28="",0,$AJ$28*'Goals Transposed'!$O144),IF($AJ$29="",0,$AJ$29*'Goals Transposed'!$P144)),0),"")))</f>
        <v/>
      </c>
      <c r="J544" s="550"/>
      <c r="K544" s="244" t="str">
        <f>IF($D$5="Program Budget",ROUND('Goals Transposed'!$Q144*$AJ$9,0),IF(AND($D$5="Staff Salary",$D$7="Total"),ROUND(SUM('Goals Transposed'!$Q144:$AB144)*$AJ$30,0),IF(AND($D$5="Staff Salary",$D$7="Individual"),ROUND(SUM(IF($AJ$18="",0,$AJ$18*'Goals Transposed'!$Q144),IF($AJ$19="",0,$AJ$19*'Goals Transposed'!$R144),IF($AJ$20="",0,$AJ$20*'Goals Transposed'!$S144),IF($AJ$21="",0,$AJ$21*'Goals Transposed'!$T144),IF($AJ$22="",0,$AJ$22*'Goals Transposed'!$U144),IF($AJ$23="",0,$AJ$23*'Goals Transposed'!$V144),IF($AJ$24="",0,$AJ$24*'Goals Transposed'!$W144),IF($AJ$25="",0,$AJ$25*'Goals Transposed'!$X144),IF($AJ$26="",0,$AJ$26*'Goals Transposed'!$Y144),IF($AJ$27="",0,$AJ$27*'Goals Transposed'!$Z144),IF($AJ$28="",0,$AJ$28*'Goals Transposed'!$AA144),IF($AJ$29="",0,$AJ$29*'Goals Transposed'!$AB144)),0),"")))</f>
        <v/>
      </c>
      <c r="L544" s="244" t="str">
        <f>IF($D$5="Program Budget",ROUND('Goals Transposed'!$AC144*$AJ$9,0),IF(AND($D$5="Staff Salary",$D$7="Total"),ROUND(SUM('Goals Transposed'!$AC144:$AN144)*$AJ$30,0),IF(AND($D$5="Staff Salary",$D$7="Individual"),ROUND(SUM(IF($AJ$18="",0,$AJ$18*'Goals Transposed'!$AC144),IF($AJ$19="",0,$AJ$19*'Goals Transposed'!$AD144),IF($AJ$20="",0,$AJ$20*'Goals Transposed'!$AE144),IF($AJ$21="",0,$AJ$21*'Goals Transposed'!$AF144),IF($AJ$22="",0,$AJ$22*'Goals Transposed'!$AG144),IF($AJ$23="",0,$AJ$23*'Goals Transposed'!$AH144),IF($AJ$24="",0,$AJ$24*'Goals Transposed'!$AI144),IF($AJ$25="",0,$AJ$25*'Goals Transposed'!$AJ144),IF($AJ$26="",0,$AJ$26*'Goals Transposed'!$AK144),IF($AJ$27="",0,$AJ$27*'Goals Transposed'!$AL144),IF($AJ$28="",0,$AJ$28*'Goals Transposed'!$AM144),IF($AJ$29="",0,$AJ$29*'Goals Transposed'!$AN144)),0),"")))</f>
        <v/>
      </c>
      <c r="M544" s="549" t="str">
        <f>IF($D$5="Program Budget",ROUND('Goals Transposed'!$AO144*$AJ$9,0),IF(AND($D$5="Staff Salary",$D$7="Total"),ROUND(SUM('Goals Transposed'!$AO144:$AZ144)*$AJ$30,0),IF(AND($D$5="Staff Salary",$D$7="Individual"),ROUND(SUM(IF($AJ$18="",0,$AJ$18*'Goals Transposed'!$AO144),IF($AJ$19="",0,$AJ$19*'Goals Transposed'!$AP144),IF($AJ$20="",0,$AJ$20*'Goals Transposed'!$AQ144),IF($AJ$21="",0,$AJ$21*'Goals Transposed'!$AR144),IF($AJ$22="",0,$AJ$22*'Goals Transposed'!$AS144),IF($AJ$23="",0,$AJ$23*'Goals Transposed'!$AT144),IF($AJ$24="",0,$AJ$24*'Goals Transposed'!$AU144),IF($AJ$25="",0,$AJ$25*'Goals Transposed'!$AV144),IF($AJ$26="",0,$AJ$26*'Goals Transposed'!$AW144),IF($AJ$27="",0,$AJ$27*'Goals Transposed'!$AX144),IF($AJ$28="",0,$AJ$28*'Goals Transposed'!$AY144),IF($AJ$29="",0,$AJ$29*'Goals Transposed'!$AZ144)),0),"")))</f>
        <v/>
      </c>
      <c r="N544" s="551"/>
      <c r="CI544"/>
      <c r="CJ544"/>
      <c r="CK544"/>
      <c r="CL544"/>
      <c r="CM544"/>
    </row>
    <row r="545" spans="1:91" s="2" customFormat="1" ht="29.5" hidden="1" customHeight="1" outlineLevel="1" x14ac:dyDescent="0.35">
      <c r="A545" s="68"/>
      <c r="B545" s="243" t="s">
        <v>204</v>
      </c>
      <c r="C545" s="546" t="str">
        <f>IF(ISBLANK(Goals!EO6),"",Goals!EO6)</f>
        <v/>
      </c>
      <c r="D545" s="547"/>
      <c r="E545" s="547"/>
      <c r="F545" s="547"/>
      <c r="G545" s="547"/>
      <c r="H545" s="548"/>
      <c r="I545" s="549" t="str">
        <f>IF($D$5="Program Budget",ROUND('Goals Transposed'!$E145*$AJ$9,0),IF(AND($D$5="Staff Salary",$D$7="Total"),ROUND(SUM('Goals Transposed'!$E145:$P145)*$AJ$30,0),IF(AND($D$5="Staff Salary",$D$7="Individual"),ROUND(SUM(IF($AJ$18="",0,$AJ$18*'Goals Transposed'!$E145),IF($AJ$19="",0,$AJ$19*'Goals Transposed'!$F145),IF($AJ$20="",0,$AJ$20*'Goals Transposed'!$G145),IF($AJ$21="",0,$AJ$21*'Goals Transposed'!$H145),IF($AJ$22="",0,$AJ$22*'Goals Transposed'!$I145),IF($AJ$23="",0,$AJ$23*'Goals Transposed'!$J145),IF($AJ$24="",0,$AJ$24*'Goals Transposed'!$K145),IF($AJ$25="",0,$AJ$25*'Goals Transposed'!$L145),IF($AJ$26="",0,$AJ$26*'Goals Transposed'!$M145),IF($AJ$27="",0,$AJ$27*'Goals Transposed'!$N145),IF($AJ$28="",0,$AJ$28*'Goals Transposed'!$O145),IF($AJ$29="",0,$AJ$29*'Goals Transposed'!$P145)),0),"")))</f>
        <v/>
      </c>
      <c r="J545" s="550"/>
      <c r="K545" s="244" t="str">
        <f>IF($D$5="Program Budget",ROUND('Goals Transposed'!$Q145*$AJ$9,0),IF(AND($D$5="Staff Salary",$D$7="Total"),ROUND(SUM('Goals Transposed'!$Q145:$AB145)*$AJ$30,0),IF(AND($D$5="Staff Salary",$D$7="Individual"),ROUND(SUM(IF($AJ$18="",0,$AJ$18*'Goals Transposed'!$Q145),IF($AJ$19="",0,$AJ$19*'Goals Transposed'!$R145),IF($AJ$20="",0,$AJ$20*'Goals Transposed'!$S145),IF($AJ$21="",0,$AJ$21*'Goals Transposed'!$T145),IF($AJ$22="",0,$AJ$22*'Goals Transposed'!$U145),IF($AJ$23="",0,$AJ$23*'Goals Transposed'!$V145),IF($AJ$24="",0,$AJ$24*'Goals Transposed'!$W145),IF($AJ$25="",0,$AJ$25*'Goals Transposed'!$X145),IF($AJ$26="",0,$AJ$26*'Goals Transposed'!$Y145),IF($AJ$27="",0,$AJ$27*'Goals Transposed'!$Z145),IF($AJ$28="",0,$AJ$28*'Goals Transposed'!$AA145),IF($AJ$29="",0,$AJ$29*'Goals Transposed'!$AB145)),0),"")))</f>
        <v/>
      </c>
      <c r="L545" s="244" t="str">
        <f>IF($D$5="Program Budget",ROUND('Goals Transposed'!$AC145*$AJ$9,0),IF(AND($D$5="Staff Salary",$D$7="Total"),ROUND(SUM('Goals Transposed'!$AC145:$AN145)*$AJ$30,0),IF(AND($D$5="Staff Salary",$D$7="Individual"),ROUND(SUM(IF($AJ$18="",0,$AJ$18*'Goals Transposed'!$AC145),IF($AJ$19="",0,$AJ$19*'Goals Transposed'!$AD145),IF($AJ$20="",0,$AJ$20*'Goals Transposed'!$AE145),IF($AJ$21="",0,$AJ$21*'Goals Transposed'!$AF145),IF($AJ$22="",0,$AJ$22*'Goals Transposed'!$AG145),IF($AJ$23="",0,$AJ$23*'Goals Transposed'!$AH145),IF($AJ$24="",0,$AJ$24*'Goals Transposed'!$AI145),IF($AJ$25="",0,$AJ$25*'Goals Transposed'!$AJ145),IF($AJ$26="",0,$AJ$26*'Goals Transposed'!$AK145),IF($AJ$27="",0,$AJ$27*'Goals Transposed'!$AL145),IF($AJ$28="",0,$AJ$28*'Goals Transposed'!$AM145),IF($AJ$29="",0,$AJ$29*'Goals Transposed'!$AN145)),0),"")))</f>
        <v/>
      </c>
      <c r="M545" s="549" t="str">
        <f>IF($D$5="Program Budget",ROUND('Goals Transposed'!$AO145*$AJ$9,0),IF(AND($D$5="Staff Salary",$D$7="Total"),ROUND(SUM('Goals Transposed'!$AO145:$AZ145)*$AJ$30,0),IF(AND($D$5="Staff Salary",$D$7="Individual"),ROUND(SUM(IF($AJ$18="",0,$AJ$18*'Goals Transposed'!$AO145),IF($AJ$19="",0,$AJ$19*'Goals Transposed'!$AP145),IF($AJ$20="",0,$AJ$20*'Goals Transposed'!$AQ145),IF($AJ$21="",0,$AJ$21*'Goals Transposed'!$AR145),IF($AJ$22="",0,$AJ$22*'Goals Transposed'!$AS145),IF($AJ$23="",0,$AJ$23*'Goals Transposed'!$AT145),IF($AJ$24="",0,$AJ$24*'Goals Transposed'!$AU145),IF($AJ$25="",0,$AJ$25*'Goals Transposed'!$AV145),IF($AJ$26="",0,$AJ$26*'Goals Transposed'!$AW145),IF($AJ$27="",0,$AJ$27*'Goals Transposed'!$AX145),IF($AJ$28="",0,$AJ$28*'Goals Transposed'!$AY145),IF($AJ$29="",0,$AJ$29*'Goals Transposed'!$AZ145)),0),"")))</f>
        <v/>
      </c>
      <c r="N545" s="551"/>
      <c r="CI545"/>
      <c r="CJ545"/>
      <c r="CK545"/>
      <c r="CL545"/>
      <c r="CM545"/>
    </row>
    <row r="546" spans="1:91" s="2" customFormat="1" ht="29.5" hidden="1" customHeight="1" outlineLevel="1" x14ac:dyDescent="0.35">
      <c r="A546" s="68"/>
      <c r="B546" s="246" t="s">
        <v>205</v>
      </c>
      <c r="C546" s="546" t="str">
        <f>IF(ISBLANK(Goals!EP6),"",Goals!EP6)</f>
        <v/>
      </c>
      <c r="D546" s="547"/>
      <c r="E546" s="547"/>
      <c r="F546" s="547"/>
      <c r="G546" s="547"/>
      <c r="H546" s="548"/>
      <c r="I546" s="549" t="str">
        <f>IF($D$5="Program Budget",ROUND('Goals Transposed'!$E146*$AJ$9,0),IF(AND($D$5="Staff Salary",$D$7="Total"),ROUND(SUM('Goals Transposed'!$E146:$P146)*$AJ$30,0),IF(AND($D$5="Staff Salary",$D$7="Individual"),ROUND(SUM(IF($AJ$18="",0,$AJ$18*'Goals Transposed'!$E146),IF($AJ$19="",0,$AJ$19*'Goals Transposed'!$F146),IF($AJ$20="",0,$AJ$20*'Goals Transposed'!$G146),IF($AJ$21="",0,$AJ$21*'Goals Transposed'!$H146),IF($AJ$22="",0,$AJ$22*'Goals Transposed'!$I146),IF($AJ$23="",0,$AJ$23*'Goals Transposed'!$J146),IF($AJ$24="",0,$AJ$24*'Goals Transposed'!$K146),IF($AJ$25="",0,$AJ$25*'Goals Transposed'!$L146),IF($AJ$26="",0,$AJ$26*'Goals Transposed'!$M146),IF($AJ$27="",0,$AJ$27*'Goals Transposed'!$N146),IF($AJ$28="",0,$AJ$28*'Goals Transposed'!$O146),IF($AJ$29="",0,$AJ$29*'Goals Transposed'!$P146)),0),"")))</f>
        <v/>
      </c>
      <c r="J546" s="550"/>
      <c r="K546" s="244" t="str">
        <f>IF($D$5="Program Budget",ROUND('Goals Transposed'!$Q146*$AJ$9,0),IF(AND($D$5="Staff Salary",$D$7="Total"),ROUND(SUM('Goals Transposed'!$Q146:$AB146)*$AJ$30,0),IF(AND($D$5="Staff Salary",$D$7="Individual"),ROUND(SUM(IF($AJ$18="",0,$AJ$18*'Goals Transposed'!$Q146),IF($AJ$19="",0,$AJ$19*'Goals Transposed'!$R146),IF($AJ$20="",0,$AJ$20*'Goals Transposed'!$S146),IF($AJ$21="",0,$AJ$21*'Goals Transposed'!$T146),IF($AJ$22="",0,$AJ$22*'Goals Transposed'!$U146),IF($AJ$23="",0,$AJ$23*'Goals Transposed'!$V146),IF($AJ$24="",0,$AJ$24*'Goals Transposed'!$W146),IF($AJ$25="",0,$AJ$25*'Goals Transposed'!$X146),IF($AJ$26="",0,$AJ$26*'Goals Transposed'!$Y146),IF($AJ$27="",0,$AJ$27*'Goals Transposed'!$Z146),IF($AJ$28="",0,$AJ$28*'Goals Transposed'!$AA146),IF($AJ$29="",0,$AJ$29*'Goals Transposed'!$AB146)),0),"")))</f>
        <v/>
      </c>
      <c r="L546" s="244" t="str">
        <f>IF($D$5="Program Budget",ROUND('Goals Transposed'!$AC146*$AJ$9,0),IF(AND($D$5="Staff Salary",$D$7="Total"),ROUND(SUM('Goals Transposed'!$AC146:$AN146)*$AJ$30,0),IF(AND($D$5="Staff Salary",$D$7="Individual"),ROUND(SUM(IF($AJ$18="",0,$AJ$18*'Goals Transposed'!$AC146),IF($AJ$19="",0,$AJ$19*'Goals Transposed'!$AD146),IF($AJ$20="",0,$AJ$20*'Goals Transposed'!$AE146),IF($AJ$21="",0,$AJ$21*'Goals Transposed'!$AF146),IF($AJ$22="",0,$AJ$22*'Goals Transposed'!$AG146),IF($AJ$23="",0,$AJ$23*'Goals Transposed'!$AH146),IF($AJ$24="",0,$AJ$24*'Goals Transposed'!$AI146),IF($AJ$25="",0,$AJ$25*'Goals Transposed'!$AJ146),IF($AJ$26="",0,$AJ$26*'Goals Transposed'!$AK146),IF($AJ$27="",0,$AJ$27*'Goals Transposed'!$AL146),IF($AJ$28="",0,$AJ$28*'Goals Transposed'!$AM146),IF($AJ$29="",0,$AJ$29*'Goals Transposed'!$AN146)),0),"")))</f>
        <v/>
      </c>
      <c r="M546" s="549" t="str">
        <f>IF($D$5="Program Budget",ROUND('Goals Transposed'!$AO146*$AJ$9,0),IF(AND($D$5="Staff Salary",$D$7="Total"),ROUND(SUM('Goals Transposed'!$AO146:$AZ146)*$AJ$30,0),IF(AND($D$5="Staff Salary",$D$7="Individual"),ROUND(SUM(IF($AJ$18="",0,$AJ$18*'Goals Transposed'!$AO146),IF($AJ$19="",0,$AJ$19*'Goals Transposed'!$AP146),IF($AJ$20="",0,$AJ$20*'Goals Transposed'!$AQ146),IF($AJ$21="",0,$AJ$21*'Goals Transposed'!$AR146),IF($AJ$22="",0,$AJ$22*'Goals Transposed'!$AS146),IF($AJ$23="",0,$AJ$23*'Goals Transposed'!$AT146),IF($AJ$24="",0,$AJ$24*'Goals Transposed'!$AU146),IF($AJ$25="",0,$AJ$25*'Goals Transposed'!$AV146),IF($AJ$26="",0,$AJ$26*'Goals Transposed'!$AW146),IF($AJ$27="",0,$AJ$27*'Goals Transposed'!$AX146),IF($AJ$28="",0,$AJ$28*'Goals Transposed'!$AY146),IF($AJ$29="",0,$AJ$29*'Goals Transposed'!$AZ146)),0),"")))</f>
        <v/>
      </c>
      <c r="N546" s="551"/>
      <c r="CI546"/>
      <c r="CJ546"/>
      <c r="CK546"/>
      <c r="CL546"/>
      <c r="CM546"/>
    </row>
    <row r="547" spans="1:91" s="2" customFormat="1" hidden="1" outlineLevel="1" x14ac:dyDescent="0.35">
      <c r="A547" s="68"/>
      <c r="CI547"/>
      <c r="CJ547"/>
      <c r="CK547"/>
      <c r="CL547"/>
      <c r="CM547"/>
    </row>
    <row r="548" spans="1:91" s="2" customFormat="1" ht="29.5" hidden="1" customHeight="1" outlineLevel="1" x14ac:dyDescent="0.35">
      <c r="A548" s="68"/>
      <c r="B548" s="233" t="s">
        <v>208</v>
      </c>
      <c r="C548" s="552" t="str">
        <f>Goals!ER3</f>
        <v>Select Strategic Area</v>
      </c>
      <c r="D548" s="553"/>
      <c r="E548" s="553"/>
      <c r="F548" s="553"/>
      <c r="G548" s="553"/>
      <c r="H548" s="553"/>
      <c r="I548" s="234"/>
      <c r="J548" s="234"/>
      <c r="K548" s="234"/>
      <c r="L548" s="234"/>
      <c r="M548" s="234"/>
      <c r="N548" s="235"/>
      <c r="CI548"/>
      <c r="CJ548"/>
      <c r="CK548"/>
      <c r="CL548"/>
      <c r="CM548"/>
    </row>
    <row r="549" spans="1:91" s="2" customFormat="1" ht="29.5" hidden="1" customHeight="1" outlineLevel="1" x14ac:dyDescent="0.35">
      <c r="A549" s="68"/>
      <c r="B549" s="236"/>
      <c r="C549" s="237"/>
      <c r="D549" s="238"/>
      <c r="E549" s="238"/>
      <c r="F549" s="238"/>
      <c r="G549" s="238"/>
      <c r="H549" s="239"/>
      <c r="I549" s="554" t="s">
        <v>2</v>
      </c>
      <c r="J549" s="554"/>
      <c r="K549" s="240" t="s">
        <v>3</v>
      </c>
      <c r="L549" s="240" t="s">
        <v>4</v>
      </c>
      <c r="M549" s="554" t="s">
        <v>5</v>
      </c>
      <c r="N549" s="555"/>
      <c r="CI549"/>
      <c r="CJ549"/>
      <c r="CK549"/>
      <c r="CL549"/>
      <c r="CM549"/>
    </row>
    <row r="550" spans="1:91" s="2" customFormat="1" ht="29.5" hidden="1" customHeight="1" outlineLevel="1" x14ac:dyDescent="0.35">
      <c r="A550" s="68"/>
      <c r="B550" s="241" t="s">
        <v>199</v>
      </c>
      <c r="C550" s="556" t="str">
        <f>IF(ISBLANK(Goals!ER4),"",Goals!ER4)</f>
        <v/>
      </c>
      <c r="D550" s="557"/>
      <c r="E550" s="557"/>
      <c r="F550" s="557"/>
      <c r="G550" s="557"/>
      <c r="H550" s="557"/>
      <c r="I550" s="558"/>
      <c r="J550" s="558"/>
      <c r="K550" s="242"/>
      <c r="L550" s="242"/>
      <c r="M550" s="558"/>
      <c r="N550" s="559"/>
      <c r="CI550"/>
      <c r="CJ550"/>
      <c r="CK550"/>
      <c r="CL550"/>
      <c r="CM550"/>
    </row>
    <row r="551" spans="1:91" s="2" customFormat="1" ht="29.5" hidden="1" customHeight="1" outlineLevel="1" x14ac:dyDescent="0.35">
      <c r="A551" s="68"/>
      <c r="B551" s="243" t="s">
        <v>200</v>
      </c>
      <c r="C551" s="546" t="str">
        <f>IF(ISBLANK(Goals!EQ6),"",Goals!EQ6)</f>
        <v/>
      </c>
      <c r="D551" s="547"/>
      <c r="E551" s="547"/>
      <c r="F551" s="547"/>
      <c r="G551" s="547"/>
      <c r="H551" s="548"/>
      <c r="I551" s="549" t="str">
        <f>IF($D$5="Program Budget",ROUND('Goals Transposed'!$E147*$AJ$9,0),IF(AND($D$5="Staff Salary",$D$7="Total"),ROUND(SUM('Goals Transposed'!$E147:$P147)*$AJ$30,0),IF(AND($D$5="Staff Salary",$D$7="Individual"),ROUND(SUM(IF($AJ$18="",0,$AJ$18*'Goals Transposed'!$E147),IF($AJ$19="",0,$AJ$19*'Goals Transposed'!$F147),IF($AJ$20="",0,$AJ$20*'Goals Transposed'!$G147),IF($AJ$21="",0,$AJ$21*'Goals Transposed'!$H147),IF($AJ$22="",0,$AJ$22*'Goals Transposed'!$I147),IF($AJ$23="",0,$AJ$23*'Goals Transposed'!$J147),IF($AJ$24="",0,$AJ$24*'Goals Transposed'!$K147),IF($AJ$25="",0,$AJ$25*'Goals Transposed'!$L147),IF($AJ$26="",0,$AJ$26*'Goals Transposed'!$M147),IF($AJ$27="",0,$AJ$27*'Goals Transposed'!$N147),IF($AJ$28="",0,$AJ$28*'Goals Transposed'!$O147),IF($AJ$29="",0,$AJ$29*'Goals Transposed'!$P147)),0),"")))</f>
        <v/>
      </c>
      <c r="J551" s="550"/>
      <c r="K551" s="244" t="str">
        <f>IF($D$5="Program Budget",ROUND('Goals Transposed'!$Q147*$AJ$9,0),IF(AND($D$5="Staff Salary",$D$7="Total"),ROUND(SUM('Goals Transposed'!$Q147:$AB147)*$AJ$30,0),IF(AND($D$5="Staff Salary",$D$7="Individual"),ROUND(SUM(IF($AJ$18="",0,$AJ$18*'Goals Transposed'!$Q147),IF($AJ$19="",0,$AJ$19*'Goals Transposed'!$R147),IF($AJ$20="",0,$AJ$20*'Goals Transposed'!$S147),IF($AJ$21="",0,$AJ$21*'Goals Transposed'!$T147),IF($AJ$22="",0,$AJ$22*'Goals Transposed'!$U147),IF($AJ$23="",0,$AJ$23*'Goals Transposed'!$V147),IF($AJ$24="",0,$AJ$24*'Goals Transposed'!$W147),IF($AJ$25="",0,$AJ$25*'Goals Transposed'!$X147),IF($AJ$26="",0,$AJ$26*'Goals Transposed'!$Y147),IF($AJ$27="",0,$AJ$27*'Goals Transposed'!$Z147),IF($AJ$28="",0,$AJ$28*'Goals Transposed'!$AA147),IF($AJ$29="",0,$AJ$29*'Goals Transposed'!$AB147)),0),"")))</f>
        <v/>
      </c>
      <c r="L551" s="244" t="str">
        <f>IF($D$5="Program Budget",ROUND('Goals Transposed'!$AC147*$AJ$9,0),IF(AND($D$5="Staff Salary",$D$7="Total"),ROUND(SUM('Goals Transposed'!$AC147:$AN147)*$AJ$30,0),IF(AND($D$5="Staff Salary",$D$7="Individual"),ROUND(SUM(IF($AJ$18="",0,$AJ$18*'Goals Transposed'!$AC147),IF($AJ$19="",0,$AJ$19*'Goals Transposed'!$AD147),IF($AJ$20="",0,$AJ$20*'Goals Transposed'!$AE147),IF($AJ$21="",0,$AJ$21*'Goals Transposed'!$AF147),IF($AJ$22="",0,$AJ$22*'Goals Transposed'!$AG147),IF($AJ$23="",0,$AJ$23*'Goals Transposed'!$AH147),IF($AJ$24="",0,$AJ$24*'Goals Transposed'!$AI147),IF($AJ$25="",0,$AJ$25*'Goals Transposed'!$AJ147),IF($AJ$26="",0,$AJ$26*'Goals Transposed'!$AK147),IF($AJ$27="",0,$AJ$27*'Goals Transposed'!$AL147),IF($AJ$28="",0,$AJ$28*'Goals Transposed'!$AM147),IF($AJ$29="",0,$AJ$29*'Goals Transposed'!$AN147)),0),"")))</f>
        <v/>
      </c>
      <c r="M551" s="549" t="str">
        <f>IF($D$5="Program Budget",ROUND('Goals Transposed'!$AO147*$AJ$9,0),IF(AND($D$5="Staff Salary",$D$7="Total"),ROUND(SUM('Goals Transposed'!$AO147:$AZ147)*$AJ$30,0),IF(AND($D$5="Staff Salary",$D$7="Individual"),ROUND(SUM(IF($AJ$18="",0,$AJ$18*'Goals Transposed'!$AO147),IF($AJ$19="",0,$AJ$19*'Goals Transposed'!$AP147),IF($AJ$20="",0,$AJ$20*'Goals Transposed'!$AQ147),IF($AJ$21="",0,$AJ$21*'Goals Transposed'!$AR147),IF($AJ$22="",0,$AJ$22*'Goals Transposed'!$AS147),IF($AJ$23="",0,$AJ$23*'Goals Transposed'!$AT147),IF($AJ$24="",0,$AJ$24*'Goals Transposed'!$AU147),IF($AJ$25="",0,$AJ$25*'Goals Transposed'!$AV147),IF($AJ$26="",0,$AJ$26*'Goals Transposed'!$AW147),IF($AJ$27="",0,$AJ$27*'Goals Transposed'!$AX147),IF($AJ$28="",0,$AJ$28*'Goals Transposed'!$AY147),IF($AJ$29="",0,$AJ$29*'Goals Transposed'!$AZ147)),0),"")))</f>
        <v/>
      </c>
      <c r="N551" s="551"/>
      <c r="CI551"/>
      <c r="CJ551"/>
      <c r="CK551"/>
      <c r="CL551"/>
      <c r="CM551"/>
    </row>
    <row r="552" spans="1:91" s="2" customFormat="1" ht="29.5" hidden="1" customHeight="1" outlineLevel="1" x14ac:dyDescent="0.35">
      <c r="A552" s="68"/>
      <c r="B552" s="243" t="s">
        <v>201</v>
      </c>
      <c r="C552" s="546" t="str">
        <f>IF(ISBLANK(Goals!ER6),"",Goals!ER6)</f>
        <v/>
      </c>
      <c r="D552" s="547"/>
      <c r="E552" s="547"/>
      <c r="F552" s="547"/>
      <c r="G552" s="547"/>
      <c r="H552" s="548"/>
      <c r="I552" s="549" t="str">
        <f>IF($D$5="Program Budget",ROUND('Goals Transposed'!$E148*$AJ$9,0),IF(AND($D$5="Staff Salary",$D$7="Total"),ROUND(SUM('Goals Transposed'!$E148:$P148)*$AJ$30,0),IF(AND($D$5="Staff Salary",$D$7="Individual"),ROUND(SUM(IF($AJ$18="",0,$AJ$18*'Goals Transposed'!$E148),IF($AJ$19="",0,$AJ$19*'Goals Transposed'!$F148),IF($AJ$20="",0,$AJ$20*'Goals Transposed'!$G148),IF($AJ$21="",0,$AJ$21*'Goals Transposed'!$H148),IF($AJ$22="",0,$AJ$22*'Goals Transposed'!$I148),IF($AJ$23="",0,$AJ$23*'Goals Transposed'!$J148),IF($AJ$24="",0,$AJ$24*'Goals Transposed'!$K148),IF($AJ$25="",0,$AJ$25*'Goals Transposed'!$L148),IF($AJ$26="",0,$AJ$26*'Goals Transposed'!$M148),IF($AJ$27="",0,$AJ$27*'Goals Transposed'!$N148),IF($AJ$28="",0,$AJ$28*'Goals Transposed'!$O148),IF($AJ$29="",0,$AJ$29*'Goals Transposed'!$P148)),0),"")))</f>
        <v/>
      </c>
      <c r="J552" s="550"/>
      <c r="K552" s="244" t="str">
        <f>IF($D$5="Program Budget",ROUND('Goals Transposed'!$Q148*$AJ$9,0),IF(AND($D$5="Staff Salary",$D$7="Total"),ROUND(SUM('Goals Transposed'!$Q148:$AB148)*$AJ$30,0),IF(AND($D$5="Staff Salary",$D$7="Individual"),ROUND(SUM(IF($AJ$18="",0,$AJ$18*'Goals Transposed'!$Q148),IF($AJ$19="",0,$AJ$19*'Goals Transposed'!$R148),IF($AJ$20="",0,$AJ$20*'Goals Transposed'!$S148),IF($AJ$21="",0,$AJ$21*'Goals Transposed'!$T148),IF($AJ$22="",0,$AJ$22*'Goals Transposed'!$U148),IF($AJ$23="",0,$AJ$23*'Goals Transposed'!$V148),IF($AJ$24="",0,$AJ$24*'Goals Transposed'!$W148),IF($AJ$25="",0,$AJ$25*'Goals Transposed'!$X148),IF($AJ$26="",0,$AJ$26*'Goals Transposed'!$Y148),IF($AJ$27="",0,$AJ$27*'Goals Transposed'!$Z148),IF($AJ$28="",0,$AJ$28*'Goals Transposed'!$AA148),IF($AJ$29="",0,$AJ$29*'Goals Transposed'!$AB148)),0),"")))</f>
        <v/>
      </c>
      <c r="L552" s="244" t="str">
        <f>IF($D$5="Program Budget",ROUND('Goals Transposed'!$AC148*$AJ$9,0),IF(AND($D$5="Staff Salary",$D$7="Total"),ROUND(SUM('Goals Transposed'!$AC148:$AN148)*$AJ$30,0),IF(AND($D$5="Staff Salary",$D$7="Individual"),ROUND(SUM(IF($AJ$18="",0,$AJ$18*'Goals Transposed'!$AC148),IF($AJ$19="",0,$AJ$19*'Goals Transposed'!$AD148),IF($AJ$20="",0,$AJ$20*'Goals Transposed'!$AE148),IF($AJ$21="",0,$AJ$21*'Goals Transposed'!$AF148),IF($AJ$22="",0,$AJ$22*'Goals Transposed'!$AG148),IF($AJ$23="",0,$AJ$23*'Goals Transposed'!$AH148),IF($AJ$24="",0,$AJ$24*'Goals Transposed'!$AI148),IF($AJ$25="",0,$AJ$25*'Goals Transposed'!$AJ148),IF($AJ$26="",0,$AJ$26*'Goals Transposed'!$AK148),IF($AJ$27="",0,$AJ$27*'Goals Transposed'!$AL148),IF($AJ$28="",0,$AJ$28*'Goals Transposed'!$AM148),IF($AJ$29="",0,$AJ$29*'Goals Transposed'!$AN148)),0),"")))</f>
        <v/>
      </c>
      <c r="M552" s="549" t="str">
        <f>IF($D$5="Program Budget",ROUND('Goals Transposed'!$AO148*$AJ$9,0),IF(AND($D$5="Staff Salary",$D$7="Total"),ROUND(SUM('Goals Transposed'!$AO148:$AZ148)*$AJ$30,0),IF(AND($D$5="Staff Salary",$D$7="Individual"),ROUND(SUM(IF($AJ$18="",0,$AJ$18*'Goals Transposed'!$AO148),IF($AJ$19="",0,$AJ$19*'Goals Transposed'!$AP148),IF($AJ$20="",0,$AJ$20*'Goals Transposed'!$AQ148),IF($AJ$21="",0,$AJ$21*'Goals Transposed'!$AR148),IF($AJ$22="",0,$AJ$22*'Goals Transposed'!$AS148),IF($AJ$23="",0,$AJ$23*'Goals Transposed'!$AT148),IF($AJ$24="",0,$AJ$24*'Goals Transposed'!$AU148),IF($AJ$25="",0,$AJ$25*'Goals Transposed'!$AV148),IF($AJ$26="",0,$AJ$26*'Goals Transposed'!$AW148),IF($AJ$27="",0,$AJ$27*'Goals Transposed'!$AX148),IF($AJ$28="",0,$AJ$28*'Goals Transposed'!$AY148),IF($AJ$29="",0,$AJ$29*'Goals Transposed'!$AZ148)),0),"")))</f>
        <v/>
      </c>
      <c r="N552" s="551"/>
      <c r="CI552"/>
      <c r="CJ552"/>
      <c r="CK552"/>
      <c r="CL552"/>
      <c r="CM552"/>
    </row>
    <row r="553" spans="1:91" s="2" customFormat="1" ht="29.5" hidden="1" customHeight="1" outlineLevel="1" x14ac:dyDescent="0.35">
      <c r="A553" s="68"/>
      <c r="B553" s="243" t="s">
        <v>202</v>
      </c>
      <c r="C553" s="546" t="str">
        <f>IF(ISBLANK(Goals!ES6),"",Goals!ES6)</f>
        <v/>
      </c>
      <c r="D553" s="547"/>
      <c r="E553" s="547"/>
      <c r="F553" s="547"/>
      <c r="G553" s="547"/>
      <c r="H553" s="548"/>
      <c r="I553" s="549" t="str">
        <f>IF($D$5="Program Budget",ROUND('Goals Transposed'!$E149*$AJ$9,0),IF(AND($D$5="Staff Salary",$D$7="Total"),ROUND(SUM('Goals Transposed'!$E149:$P149)*$AJ$30,0),IF(AND($D$5="Staff Salary",$D$7="Individual"),ROUND(SUM(IF($AJ$18="",0,$AJ$18*'Goals Transposed'!$E149),IF($AJ$19="",0,$AJ$19*'Goals Transposed'!$F149),IF($AJ$20="",0,$AJ$20*'Goals Transposed'!$G149),IF($AJ$21="",0,$AJ$21*'Goals Transposed'!$H149),IF($AJ$22="",0,$AJ$22*'Goals Transposed'!$I149),IF($AJ$23="",0,$AJ$23*'Goals Transposed'!$J149),IF($AJ$24="",0,$AJ$24*'Goals Transposed'!$K149),IF($AJ$25="",0,$AJ$25*'Goals Transposed'!$L149),IF($AJ$26="",0,$AJ$26*'Goals Transposed'!$M149),IF($AJ$27="",0,$AJ$27*'Goals Transposed'!$N149),IF($AJ$28="",0,$AJ$28*'Goals Transposed'!$O149),IF($AJ$29="",0,$AJ$29*'Goals Transposed'!$P149)),0),"")))</f>
        <v/>
      </c>
      <c r="J553" s="550"/>
      <c r="K553" s="244" t="str">
        <f>IF($D$5="Program Budget",ROUND('Goals Transposed'!$Q149*$AJ$9,0),IF(AND($D$5="Staff Salary",$D$7="Total"),ROUND(SUM('Goals Transposed'!$Q149:$AB149)*$AJ$30,0),IF(AND($D$5="Staff Salary",$D$7="Individual"),ROUND(SUM(IF($AJ$18="",0,$AJ$18*'Goals Transposed'!$Q149),IF($AJ$19="",0,$AJ$19*'Goals Transposed'!$R149),IF($AJ$20="",0,$AJ$20*'Goals Transposed'!$S149),IF($AJ$21="",0,$AJ$21*'Goals Transposed'!$T149),IF($AJ$22="",0,$AJ$22*'Goals Transposed'!$U149),IF($AJ$23="",0,$AJ$23*'Goals Transposed'!$V149),IF($AJ$24="",0,$AJ$24*'Goals Transposed'!$W149),IF($AJ$25="",0,$AJ$25*'Goals Transposed'!$X149),IF($AJ$26="",0,$AJ$26*'Goals Transposed'!$Y149),IF($AJ$27="",0,$AJ$27*'Goals Transposed'!$Z149),IF($AJ$28="",0,$AJ$28*'Goals Transposed'!$AA149),IF($AJ$29="",0,$AJ$29*'Goals Transposed'!$AB149)),0),"")))</f>
        <v/>
      </c>
      <c r="L553" s="244" t="str">
        <f>IF($D$5="Program Budget",ROUND('Goals Transposed'!$AC149*$AJ$9,0),IF(AND($D$5="Staff Salary",$D$7="Total"),ROUND(SUM('Goals Transposed'!$AC149:$AN149)*$AJ$30,0),IF(AND($D$5="Staff Salary",$D$7="Individual"),ROUND(SUM(IF($AJ$18="",0,$AJ$18*'Goals Transposed'!$AC149),IF($AJ$19="",0,$AJ$19*'Goals Transposed'!$AD149),IF($AJ$20="",0,$AJ$20*'Goals Transposed'!$AE149),IF($AJ$21="",0,$AJ$21*'Goals Transposed'!$AF149),IF($AJ$22="",0,$AJ$22*'Goals Transposed'!$AG149),IF($AJ$23="",0,$AJ$23*'Goals Transposed'!$AH149),IF($AJ$24="",0,$AJ$24*'Goals Transposed'!$AI149),IF($AJ$25="",0,$AJ$25*'Goals Transposed'!$AJ149),IF($AJ$26="",0,$AJ$26*'Goals Transposed'!$AK149),IF($AJ$27="",0,$AJ$27*'Goals Transposed'!$AL149),IF($AJ$28="",0,$AJ$28*'Goals Transposed'!$AM149),IF($AJ$29="",0,$AJ$29*'Goals Transposed'!$AN149)),0),"")))</f>
        <v/>
      </c>
      <c r="M553" s="549" t="str">
        <f>IF($D$5="Program Budget",ROUND('Goals Transposed'!$AO149*$AJ$9,0),IF(AND($D$5="Staff Salary",$D$7="Total"),ROUND(SUM('Goals Transposed'!$AO149:$AZ149)*$AJ$30,0),IF(AND($D$5="Staff Salary",$D$7="Individual"),ROUND(SUM(IF($AJ$18="",0,$AJ$18*'Goals Transposed'!$AO149),IF($AJ$19="",0,$AJ$19*'Goals Transposed'!$AP149),IF($AJ$20="",0,$AJ$20*'Goals Transposed'!$AQ149),IF($AJ$21="",0,$AJ$21*'Goals Transposed'!$AR149),IF($AJ$22="",0,$AJ$22*'Goals Transposed'!$AS149),IF($AJ$23="",0,$AJ$23*'Goals Transposed'!$AT149),IF($AJ$24="",0,$AJ$24*'Goals Transposed'!$AU149),IF($AJ$25="",0,$AJ$25*'Goals Transposed'!$AV149),IF($AJ$26="",0,$AJ$26*'Goals Transposed'!$AW149),IF($AJ$27="",0,$AJ$27*'Goals Transposed'!$AX149),IF($AJ$28="",0,$AJ$28*'Goals Transposed'!$AY149),IF($AJ$29="",0,$AJ$29*'Goals Transposed'!$AZ149)),0),"")))</f>
        <v/>
      </c>
      <c r="N553" s="551"/>
      <c r="CI553"/>
      <c r="CJ553"/>
      <c r="CK553"/>
      <c r="CL553"/>
      <c r="CM553"/>
    </row>
    <row r="554" spans="1:91" s="2" customFormat="1" ht="29.5" hidden="1" customHeight="1" outlineLevel="1" x14ac:dyDescent="0.35">
      <c r="A554" s="68"/>
      <c r="B554" s="243" t="s">
        <v>203</v>
      </c>
      <c r="C554" s="546" t="str">
        <f>IF(ISBLANK(Goals!ET6),"",Goals!ET6)</f>
        <v/>
      </c>
      <c r="D554" s="547"/>
      <c r="E554" s="547"/>
      <c r="F554" s="547"/>
      <c r="G554" s="547"/>
      <c r="H554" s="548"/>
      <c r="I554" s="549" t="str">
        <f>IF($D$5="Program Budget",ROUND('Goals Transposed'!$E150*$AJ$9,0),IF(AND($D$5="Staff Salary",$D$7="Total"),ROUND(SUM('Goals Transposed'!$E150:$P150)*$AJ$30,0),IF(AND($D$5="Staff Salary",$D$7="Individual"),ROUND(SUM(IF($AJ$18="",0,$AJ$18*'Goals Transposed'!$E150),IF($AJ$19="",0,$AJ$19*'Goals Transposed'!$F150),IF($AJ$20="",0,$AJ$20*'Goals Transposed'!$G150),IF($AJ$21="",0,$AJ$21*'Goals Transposed'!$H150),IF($AJ$22="",0,$AJ$22*'Goals Transposed'!$I150),IF($AJ$23="",0,$AJ$23*'Goals Transposed'!$J150),IF($AJ$24="",0,$AJ$24*'Goals Transposed'!$K150),IF($AJ$25="",0,$AJ$25*'Goals Transposed'!$L150),IF($AJ$26="",0,$AJ$26*'Goals Transposed'!$M150),IF($AJ$27="",0,$AJ$27*'Goals Transposed'!$N150),IF($AJ$28="",0,$AJ$28*'Goals Transposed'!$O150),IF($AJ$29="",0,$AJ$29*'Goals Transposed'!$P150)),0),"")))</f>
        <v/>
      </c>
      <c r="J554" s="550"/>
      <c r="K554" s="244" t="str">
        <f>IF($D$5="Program Budget",ROUND('Goals Transposed'!$Q150*$AJ$9,0),IF(AND($D$5="Staff Salary",$D$7="Total"),ROUND(SUM('Goals Transposed'!$Q150:$AB150)*$AJ$30,0),IF(AND($D$5="Staff Salary",$D$7="Individual"),ROUND(SUM(IF($AJ$18="",0,$AJ$18*'Goals Transposed'!$Q150),IF($AJ$19="",0,$AJ$19*'Goals Transposed'!$R150),IF($AJ$20="",0,$AJ$20*'Goals Transposed'!$S150),IF($AJ$21="",0,$AJ$21*'Goals Transposed'!$T150),IF($AJ$22="",0,$AJ$22*'Goals Transposed'!$U150),IF($AJ$23="",0,$AJ$23*'Goals Transposed'!$V150),IF($AJ$24="",0,$AJ$24*'Goals Transposed'!$W150),IF($AJ$25="",0,$AJ$25*'Goals Transposed'!$X150),IF($AJ$26="",0,$AJ$26*'Goals Transposed'!$Y150),IF($AJ$27="",0,$AJ$27*'Goals Transposed'!$Z150),IF($AJ$28="",0,$AJ$28*'Goals Transposed'!$AA150),IF($AJ$29="",0,$AJ$29*'Goals Transposed'!$AB150)),0),"")))</f>
        <v/>
      </c>
      <c r="L554" s="244" t="str">
        <f>IF($D$5="Program Budget",ROUND('Goals Transposed'!$AC150*$AJ$9,0),IF(AND($D$5="Staff Salary",$D$7="Total"),ROUND(SUM('Goals Transposed'!$AC150:$AN150)*$AJ$30,0),IF(AND($D$5="Staff Salary",$D$7="Individual"),ROUND(SUM(IF($AJ$18="",0,$AJ$18*'Goals Transposed'!$AC150),IF($AJ$19="",0,$AJ$19*'Goals Transposed'!$AD150),IF($AJ$20="",0,$AJ$20*'Goals Transposed'!$AE150),IF($AJ$21="",0,$AJ$21*'Goals Transposed'!$AF150),IF($AJ$22="",0,$AJ$22*'Goals Transposed'!$AG150),IF($AJ$23="",0,$AJ$23*'Goals Transposed'!$AH150),IF($AJ$24="",0,$AJ$24*'Goals Transposed'!$AI150),IF($AJ$25="",0,$AJ$25*'Goals Transposed'!$AJ150),IF($AJ$26="",0,$AJ$26*'Goals Transposed'!$AK150),IF($AJ$27="",0,$AJ$27*'Goals Transposed'!$AL150),IF($AJ$28="",0,$AJ$28*'Goals Transposed'!$AM150),IF($AJ$29="",0,$AJ$29*'Goals Transposed'!$AN150)),0),"")))</f>
        <v/>
      </c>
      <c r="M554" s="549" t="str">
        <f>IF($D$5="Program Budget",ROUND('Goals Transposed'!$AO150*$AJ$9,0),IF(AND($D$5="Staff Salary",$D$7="Total"),ROUND(SUM('Goals Transposed'!$AO150:$AZ150)*$AJ$30,0),IF(AND($D$5="Staff Salary",$D$7="Individual"),ROUND(SUM(IF($AJ$18="",0,$AJ$18*'Goals Transposed'!$AO150),IF($AJ$19="",0,$AJ$19*'Goals Transposed'!$AP150),IF($AJ$20="",0,$AJ$20*'Goals Transposed'!$AQ150),IF($AJ$21="",0,$AJ$21*'Goals Transposed'!$AR150),IF($AJ$22="",0,$AJ$22*'Goals Transposed'!$AS150),IF($AJ$23="",0,$AJ$23*'Goals Transposed'!$AT150),IF($AJ$24="",0,$AJ$24*'Goals Transposed'!$AU150),IF($AJ$25="",0,$AJ$25*'Goals Transposed'!$AV150),IF($AJ$26="",0,$AJ$26*'Goals Transposed'!$AW150),IF($AJ$27="",0,$AJ$27*'Goals Transposed'!$AX150),IF($AJ$28="",0,$AJ$28*'Goals Transposed'!$AY150),IF($AJ$29="",0,$AJ$29*'Goals Transposed'!$AZ150)),0),"")))</f>
        <v/>
      </c>
      <c r="N554" s="551"/>
      <c r="CI554"/>
      <c r="CJ554"/>
      <c r="CK554"/>
      <c r="CL554"/>
      <c r="CM554"/>
    </row>
    <row r="555" spans="1:91" s="2" customFormat="1" ht="29.5" hidden="1" customHeight="1" outlineLevel="1" x14ac:dyDescent="0.35">
      <c r="A555" s="68"/>
      <c r="B555" s="243" t="s">
        <v>204</v>
      </c>
      <c r="C555" s="546" t="str">
        <f>IF(ISBLANK(Goals!EU6),"",Goals!EU6)</f>
        <v/>
      </c>
      <c r="D555" s="547"/>
      <c r="E555" s="547"/>
      <c r="F555" s="547"/>
      <c r="G555" s="547"/>
      <c r="H555" s="548"/>
      <c r="I555" s="549" t="str">
        <f>IF($D$5="Program Budget",ROUND('Goals Transposed'!$E151*$AJ$9,0),IF(AND($D$5="Staff Salary",$D$7="Total"),ROUND(SUM('Goals Transposed'!$E151:$P151)*$AJ$30,0),IF(AND($D$5="Staff Salary",$D$7="Individual"),ROUND(SUM(IF($AJ$18="",0,$AJ$18*'Goals Transposed'!$E151),IF($AJ$19="",0,$AJ$19*'Goals Transposed'!$F151),IF($AJ$20="",0,$AJ$20*'Goals Transposed'!$G151),IF($AJ$21="",0,$AJ$21*'Goals Transposed'!$H151),IF($AJ$22="",0,$AJ$22*'Goals Transposed'!$I151),IF($AJ$23="",0,$AJ$23*'Goals Transposed'!$J151),IF($AJ$24="",0,$AJ$24*'Goals Transposed'!$K151),IF($AJ$25="",0,$AJ$25*'Goals Transposed'!$L151),IF($AJ$26="",0,$AJ$26*'Goals Transposed'!$M151),IF($AJ$27="",0,$AJ$27*'Goals Transposed'!$N151),IF($AJ$28="",0,$AJ$28*'Goals Transposed'!$O151),IF($AJ$29="",0,$AJ$29*'Goals Transposed'!$P151)),0),"")))</f>
        <v/>
      </c>
      <c r="J555" s="550"/>
      <c r="K555" s="244" t="str">
        <f>IF($D$5="Program Budget",ROUND('Goals Transposed'!$Q151*$AJ$9,0),IF(AND($D$5="Staff Salary",$D$7="Total"),ROUND(SUM('Goals Transposed'!$Q151:$AB151)*$AJ$30,0),IF(AND($D$5="Staff Salary",$D$7="Individual"),ROUND(SUM(IF($AJ$18="",0,$AJ$18*'Goals Transposed'!$Q151),IF($AJ$19="",0,$AJ$19*'Goals Transposed'!$R151),IF($AJ$20="",0,$AJ$20*'Goals Transposed'!$S151),IF($AJ$21="",0,$AJ$21*'Goals Transposed'!$T151),IF($AJ$22="",0,$AJ$22*'Goals Transposed'!$U151),IF($AJ$23="",0,$AJ$23*'Goals Transposed'!$V151),IF($AJ$24="",0,$AJ$24*'Goals Transposed'!$W151),IF($AJ$25="",0,$AJ$25*'Goals Transposed'!$X151),IF($AJ$26="",0,$AJ$26*'Goals Transposed'!$Y151),IF($AJ$27="",0,$AJ$27*'Goals Transposed'!$Z151),IF($AJ$28="",0,$AJ$28*'Goals Transposed'!$AA151),IF($AJ$29="",0,$AJ$29*'Goals Transposed'!$AB151)),0),"")))</f>
        <v/>
      </c>
      <c r="L555" s="244" t="str">
        <f>IF($D$5="Program Budget",ROUND('Goals Transposed'!$AC151*$AJ$9,0),IF(AND($D$5="Staff Salary",$D$7="Total"),ROUND(SUM('Goals Transposed'!$AC151:$AN151)*$AJ$30,0),IF(AND($D$5="Staff Salary",$D$7="Individual"),ROUND(SUM(IF($AJ$18="",0,$AJ$18*'Goals Transposed'!$AC151),IF($AJ$19="",0,$AJ$19*'Goals Transposed'!$AD151),IF($AJ$20="",0,$AJ$20*'Goals Transposed'!$AE151),IF($AJ$21="",0,$AJ$21*'Goals Transposed'!$AF151),IF($AJ$22="",0,$AJ$22*'Goals Transposed'!$AG151),IF($AJ$23="",0,$AJ$23*'Goals Transposed'!$AH151),IF($AJ$24="",0,$AJ$24*'Goals Transposed'!$AI151),IF($AJ$25="",0,$AJ$25*'Goals Transposed'!$AJ151),IF($AJ$26="",0,$AJ$26*'Goals Transposed'!$AK151),IF($AJ$27="",0,$AJ$27*'Goals Transposed'!$AL151),IF($AJ$28="",0,$AJ$28*'Goals Transposed'!$AM151),IF($AJ$29="",0,$AJ$29*'Goals Transposed'!$AN151)),0),"")))</f>
        <v/>
      </c>
      <c r="M555" s="549" t="str">
        <f>IF($D$5="Program Budget",ROUND('Goals Transposed'!$AO151*$AJ$9,0),IF(AND($D$5="Staff Salary",$D$7="Total"),ROUND(SUM('Goals Transposed'!$AO151:$AZ151)*$AJ$30,0),IF(AND($D$5="Staff Salary",$D$7="Individual"),ROUND(SUM(IF($AJ$18="",0,$AJ$18*'Goals Transposed'!$AO151),IF($AJ$19="",0,$AJ$19*'Goals Transposed'!$AP151),IF($AJ$20="",0,$AJ$20*'Goals Transposed'!$AQ151),IF($AJ$21="",0,$AJ$21*'Goals Transposed'!$AR151),IF($AJ$22="",0,$AJ$22*'Goals Transposed'!$AS151),IF($AJ$23="",0,$AJ$23*'Goals Transposed'!$AT151),IF($AJ$24="",0,$AJ$24*'Goals Transposed'!$AU151),IF($AJ$25="",0,$AJ$25*'Goals Transposed'!$AV151),IF($AJ$26="",0,$AJ$26*'Goals Transposed'!$AW151),IF($AJ$27="",0,$AJ$27*'Goals Transposed'!$AX151),IF($AJ$28="",0,$AJ$28*'Goals Transposed'!$AY151),IF($AJ$29="",0,$AJ$29*'Goals Transposed'!$AZ151)),0),"")))</f>
        <v/>
      </c>
      <c r="N555" s="551"/>
      <c r="CI555"/>
      <c r="CJ555"/>
      <c r="CK555"/>
      <c r="CL555"/>
      <c r="CM555"/>
    </row>
    <row r="556" spans="1:91" s="2" customFormat="1" ht="29.5" hidden="1" customHeight="1" outlineLevel="1" x14ac:dyDescent="0.35">
      <c r="A556" s="68"/>
      <c r="B556" s="243" t="s">
        <v>205</v>
      </c>
      <c r="C556" s="546" t="str">
        <f>IF(ISBLANK(Goals!EV6),"",Goals!EV6)</f>
        <v/>
      </c>
      <c r="D556" s="547"/>
      <c r="E556" s="547"/>
      <c r="F556" s="547"/>
      <c r="G556" s="547"/>
      <c r="H556" s="548"/>
      <c r="I556" s="549" t="str">
        <f>IF($D$5="Program Budget",ROUND('Goals Transposed'!$E152*$AJ$9,0),IF(AND($D$5="Staff Salary",$D$7="Total"),ROUND(SUM('Goals Transposed'!$E152:$P152)*$AJ$30,0),IF(AND($D$5="Staff Salary",$D$7="Individual"),ROUND(SUM(IF($AJ$18="",0,$AJ$18*'Goals Transposed'!$E152),IF($AJ$19="",0,$AJ$19*'Goals Transposed'!$F152),IF($AJ$20="",0,$AJ$20*'Goals Transposed'!$G152),IF($AJ$21="",0,$AJ$21*'Goals Transposed'!$H152),IF($AJ$22="",0,$AJ$22*'Goals Transposed'!$I152),IF($AJ$23="",0,$AJ$23*'Goals Transposed'!$J152),IF($AJ$24="",0,$AJ$24*'Goals Transposed'!$K152),IF($AJ$25="",0,$AJ$25*'Goals Transposed'!$L152),IF($AJ$26="",0,$AJ$26*'Goals Transposed'!$M152),IF($AJ$27="",0,$AJ$27*'Goals Transposed'!$N152),IF($AJ$28="",0,$AJ$28*'Goals Transposed'!$O152),IF($AJ$29="",0,$AJ$29*'Goals Transposed'!$P152)),0),"")))</f>
        <v/>
      </c>
      <c r="J556" s="550"/>
      <c r="K556" s="244" t="str">
        <f>IF($D$5="Program Budget",ROUND('Goals Transposed'!$Q152*$AJ$9,0),IF(AND($D$5="Staff Salary",$D$7="Total"),ROUND(SUM('Goals Transposed'!$Q152:$AB152)*$AJ$30,0),IF(AND($D$5="Staff Salary",$D$7="Individual"),ROUND(SUM(IF($AJ$18="",0,$AJ$18*'Goals Transposed'!$Q152),IF($AJ$19="",0,$AJ$19*'Goals Transposed'!$R152),IF($AJ$20="",0,$AJ$20*'Goals Transposed'!$S152),IF($AJ$21="",0,$AJ$21*'Goals Transposed'!$T152),IF($AJ$22="",0,$AJ$22*'Goals Transposed'!$U152),IF($AJ$23="",0,$AJ$23*'Goals Transposed'!$V152),IF($AJ$24="",0,$AJ$24*'Goals Transposed'!$W152),IF($AJ$25="",0,$AJ$25*'Goals Transposed'!$X152),IF($AJ$26="",0,$AJ$26*'Goals Transposed'!$Y152),IF($AJ$27="",0,$AJ$27*'Goals Transposed'!$Z152),IF($AJ$28="",0,$AJ$28*'Goals Transposed'!$AA152),IF($AJ$29="",0,$AJ$29*'Goals Transposed'!$AB152)),0),"")))</f>
        <v/>
      </c>
      <c r="L556" s="244" t="str">
        <f>IF($D$5="Program Budget",ROUND('Goals Transposed'!$AC152*$AJ$9,0),IF(AND($D$5="Staff Salary",$D$7="Total"),ROUND(SUM('Goals Transposed'!$AC152:$AN152)*$AJ$30,0),IF(AND($D$5="Staff Salary",$D$7="Individual"),ROUND(SUM(IF($AJ$18="",0,$AJ$18*'Goals Transposed'!$AC152),IF($AJ$19="",0,$AJ$19*'Goals Transposed'!$AD152),IF($AJ$20="",0,$AJ$20*'Goals Transposed'!$AE152),IF($AJ$21="",0,$AJ$21*'Goals Transposed'!$AF152),IF($AJ$22="",0,$AJ$22*'Goals Transposed'!$AG152),IF($AJ$23="",0,$AJ$23*'Goals Transposed'!$AH152),IF($AJ$24="",0,$AJ$24*'Goals Transposed'!$AI152),IF($AJ$25="",0,$AJ$25*'Goals Transposed'!$AJ152),IF($AJ$26="",0,$AJ$26*'Goals Transposed'!$AK152),IF($AJ$27="",0,$AJ$27*'Goals Transposed'!$AL152),IF($AJ$28="",0,$AJ$28*'Goals Transposed'!$AM152),IF($AJ$29="",0,$AJ$29*'Goals Transposed'!$AN152)),0),"")))</f>
        <v/>
      </c>
      <c r="M556" s="549" t="str">
        <f>IF($D$5="Program Budget",ROUND('Goals Transposed'!$AO152*$AJ$9,0),IF(AND($D$5="Staff Salary",$D$7="Total"),ROUND(SUM('Goals Transposed'!$AO152:$AZ152)*$AJ$30,0),IF(AND($D$5="Staff Salary",$D$7="Individual"),ROUND(SUM(IF($AJ$18="",0,$AJ$18*'Goals Transposed'!$AO152),IF($AJ$19="",0,$AJ$19*'Goals Transposed'!$AP152),IF($AJ$20="",0,$AJ$20*'Goals Transposed'!$AQ152),IF($AJ$21="",0,$AJ$21*'Goals Transposed'!$AR152),IF($AJ$22="",0,$AJ$22*'Goals Transposed'!$AS152),IF($AJ$23="",0,$AJ$23*'Goals Transposed'!$AT152),IF($AJ$24="",0,$AJ$24*'Goals Transposed'!$AU152),IF($AJ$25="",0,$AJ$25*'Goals Transposed'!$AV152),IF($AJ$26="",0,$AJ$26*'Goals Transposed'!$AW152),IF($AJ$27="",0,$AJ$27*'Goals Transposed'!$AX152),IF($AJ$28="",0,$AJ$28*'Goals Transposed'!$AY152),IF($AJ$29="",0,$AJ$29*'Goals Transposed'!$AZ152)),0),"")))</f>
        <v/>
      </c>
      <c r="N556" s="551"/>
      <c r="CI556"/>
      <c r="CJ556"/>
      <c r="CK556"/>
      <c r="CL556"/>
      <c r="CM556"/>
    </row>
    <row r="557" spans="1:91" s="2" customFormat="1" ht="29.5" hidden="1" customHeight="1" outlineLevel="1" x14ac:dyDescent="0.35">
      <c r="A557" s="68"/>
      <c r="B557" s="245" t="s">
        <v>206</v>
      </c>
      <c r="C557" s="556" t="str">
        <f>IF(ISBLANK(Goals!EX4),"",Goals!EX4)</f>
        <v/>
      </c>
      <c r="D557" s="557"/>
      <c r="E557" s="557"/>
      <c r="F557" s="557"/>
      <c r="G557" s="557"/>
      <c r="H557" s="557"/>
      <c r="I557" s="558"/>
      <c r="J557" s="558"/>
      <c r="K557" s="242"/>
      <c r="L557" s="242"/>
      <c r="M557" s="558"/>
      <c r="N557" s="559"/>
      <c r="CI557"/>
      <c r="CJ557"/>
      <c r="CK557"/>
      <c r="CL557"/>
      <c r="CM557"/>
    </row>
    <row r="558" spans="1:91" s="2" customFormat="1" ht="29.5" hidden="1" customHeight="1" outlineLevel="1" x14ac:dyDescent="0.35">
      <c r="A558" s="68"/>
      <c r="B558" s="243" t="s">
        <v>200</v>
      </c>
      <c r="C558" s="546" t="str">
        <f>IF(ISBLANK(Goals!EW6),"",Goals!EW6)</f>
        <v/>
      </c>
      <c r="D558" s="547"/>
      <c r="E558" s="547"/>
      <c r="F558" s="547"/>
      <c r="G558" s="547"/>
      <c r="H558" s="548"/>
      <c r="I558" s="549" t="str">
        <f>IF($D$5="Program Budget",ROUND('Goals Transposed'!$E153*$AJ$9,0),IF(AND($D$5="Staff Salary",$D$7="Total"),ROUND(SUM('Goals Transposed'!$E153:$P153)*$AJ$30,0),IF(AND($D$5="Staff Salary",$D$7="Individual"),ROUND(SUM(IF($AJ$18="",0,$AJ$18*'Goals Transposed'!$E153),IF($AJ$19="",0,$AJ$19*'Goals Transposed'!$F153),IF($AJ$20="",0,$AJ$20*'Goals Transposed'!$G153),IF($AJ$21="",0,$AJ$21*'Goals Transposed'!$H153),IF($AJ$22="",0,$AJ$22*'Goals Transposed'!$I153),IF($AJ$23="",0,$AJ$23*'Goals Transposed'!$J153),IF($AJ$24="",0,$AJ$24*'Goals Transposed'!$K153),IF($AJ$25="",0,$AJ$25*'Goals Transposed'!$L153),IF($AJ$26="",0,$AJ$26*'Goals Transposed'!$M153),IF($AJ$27="",0,$AJ$27*'Goals Transposed'!$N153),IF($AJ$28="",0,$AJ$28*'Goals Transposed'!$O153),IF($AJ$29="",0,$AJ$29*'Goals Transposed'!$P153)),0),"")))</f>
        <v/>
      </c>
      <c r="J558" s="550"/>
      <c r="K558" s="244" t="str">
        <f>IF($D$5="Program Budget",ROUND('Goals Transposed'!$Q153*$AJ$9,0),IF(AND($D$5="Staff Salary",$D$7="Total"),ROUND(SUM('Goals Transposed'!$Q153:$AB153)*$AJ$30,0),IF(AND($D$5="Staff Salary",$D$7="Individual"),ROUND(SUM(IF($AJ$18="",0,$AJ$18*'Goals Transposed'!$Q153),IF($AJ$19="",0,$AJ$19*'Goals Transposed'!$R153),IF($AJ$20="",0,$AJ$20*'Goals Transposed'!$S153),IF($AJ$21="",0,$AJ$21*'Goals Transposed'!$T153),IF($AJ$22="",0,$AJ$22*'Goals Transposed'!$U153),IF($AJ$23="",0,$AJ$23*'Goals Transposed'!$V153),IF($AJ$24="",0,$AJ$24*'Goals Transposed'!$W153),IF($AJ$25="",0,$AJ$25*'Goals Transposed'!$X153),IF($AJ$26="",0,$AJ$26*'Goals Transposed'!$Y153),IF($AJ$27="",0,$AJ$27*'Goals Transposed'!$Z153),IF($AJ$28="",0,$AJ$28*'Goals Transposed'!$AA153),IF($AJ$29="",0,$AJ$29*'Goals Transposed'!$AB153)),0),"")))</f>
        <v/>
      </c>
      <c r="L558" s="244" t="str">
        <f>IF($D$5="Program Budget",ROUND('Goals Transposed'!$AC153*$AJ$9,0),IF(AND($D$5="Staff Salary",$D$7="Total"),ROUND(SUM('Goals Transposed'!$AC153:$AN153)*$AJ$30,0),IF(AND($D$5="Staff Salary",$D$7="Individual"),ROUND(SUM(IF($AJ$18="",0,$AJ$18*'Goals Transposed'!$AC153),IF($AJ$19="",0,$AJ$19*'Goals Transposed'!$AD153),IF($AJ$20="",0,$AJ$20*'Goals Transposed'!$AE153),IF($AJ$21="",0,$AJ$21*'Goals Transposed'!$AF153),IF($AJ$22="",0,$AJ$22*'Goals Transposed'!$AG153),IF($AJ$23="",0,$AJ$23*'Goals Transposed'!$AH153),IF($AJ$24="",0,$AJ$24*'Goals Transposed'!$AI153),IF($AJ$25="",0,$AJ$25*'Goals Transposed'!$AJ153),IF($AJ$26="",0,$AJ$26*'Goals Transposed'!$AK153),IF($AJ$27="",0,$AJ$27*'Goals Transposed'!$AL153),IF($AJ$28="",0,$AJ$28*'Goals Transposed'!$AM153),IF($AJ$29="",0,$AJ$29*'Goals Transposed'!$AN153)),0),"")))</f>
        <v/>
      </c>
      <c r="M558" s="549" t="str">
        <f>IF($D$5="Program Budget",ROUND('Goals Transposed'!$AO153*$AJ$9,0),IF(AND($D$5="Staff Salary",$D$7="Total"),ROUND(SUM('Goals Transposed'!$AO153:$AZ153)*$AJ$30,0),IF(AND($D$5="Staff Salary",$D$7="Individual"),ROUND(SUM(IF($AJ$18="",0,$AJ$18*'Goals Transposed'!$AO153),IF($AJ$19="",0,$AJ$19*'Goals Transposed'!$AP153),IF($AJ$20="",0,$AJ$20*'Goals Transposed'!$AQ153),IF($AJ$21="",0,$AJ$21*'Goals Transposed'!$AR153),IF($AJ$22="",0,$AJ$22*'Goals Transposed'!$AS153),IF($AJ$23="",0,$AJ$23*'Goals Transposed'!$AT153),IF($AJ$24="",0,$AJ$24*'Goals Transposed'!$AU153),IF($AJ$25="",0,$AJ$25*'Goals Transposed'!$AV153),IF($AJ$26="",0,$AJ$26*'Goals Transposed'!$AW153),IF($AJ$27="",0,$AJ$27*'Goals Transposed'!$AX153),IF($AJ$28="",0,$AJ$28*'Goals Transposed'!$AY153),IF($AJ$29="",0,$AJ$29*'Goals Transposed'!$AZ153)),0),"")))</f>
        <v/>
      </c>
      <c r="N558" s="551"/>
      <c r="CI558"/>
      <c r="CJ558"/>
      <c r="CK558"/>
      <c r="CL558"/>
      <c r="CM558"/>
    </row>
    <row r="559" spans="1:91" s="2" customFormat="1" ht="29.5" hidden="1" customHeight="1" outlineLevel="1" x14ac:dyDescent="0.35">
      <c r="A559" s="68"/>
      <c r="B559" s="243" t="s">
        <v>201</v>
      </c>
      <c r="C559" s="546" t="str">
        <f>IF(ISBLANK(Goals!EX6),"",Goals!EX6)</f>
        <v/>
      </c>
      <c r="D559" s="547"/>
      <c r="E559" s="547"/>
      <c r="F559" s="547"/>
      <c r="G559" s="547"/>
      <c r="H559" s="548"/>
      <c r="I559" s="549" t="str">
        <f>IF($D$5="Program Budget",ROUND('Goals Transposed'!$E154*$AJ$9,0),IF(AND($D$5="Staff Salary",$D$7="Total"),ROUND(SUM('Goals Transposed'!$E154:$P154)*$AJ$30,0),IF(AND($D$5="Staff Salary",$D$7="Individual"),ROUND(SUM(IF($AJ$18="",0,$AJ$18*'Goals Transposed'!$E154),IF($AJ$19="",0,$AJ$19*'Goals Transposed'!$F154),IF($AJ$20="",0,$AJ$20*'Goals Transposed'!$G154),IF($AJ$21="",0,$AJ$21*'Goals Transposed'!$H154),IF($AJ$22="",0,$AJ$22*'Goals Transposed'!$I154),IF($AJ$23="",0,$AJ$23*'Goals Transposed'!$J154),IF($AJ$24="",0,$AJ$24*'Goals Transposed'!$K154),IF($AJ$25="",0,$AJ$25*'Goals Transposed'!$L154),IF($AJ$26="",0,$AJ$26*'Goals Transposed'!$M154),IF($AJ$27="",0,$AJ$27*'Goals Transposed'!$N154),IF($AJ$28="",0,$AJ$28*'Goals Transposed'!$O154),IF($AJ$29="",0,$AJ$29*'Goals Transposed'!$P154)),0),"")))</f>
        <v/>
      </c>
      <c r="J559" s="550"/>
      <c r="K559" s="244" t="str">
        <f>IF($D$5="Program Budget",ROUND('Goals Transposed'!$Q154*$AJ$9,0),IF(AND($D$5="Staff Salary",$D$7="Total"),ROUND(SUM('Goals Transposed'!$Q154:$AB154)*$AJ$30,0),IF(AND($D$5="Staff Salary",$D$7="Individual"),ROUND(SUM(IF($AJ$18="",0,$AJ$18*'Goals Transposed'!$Q154),IF($AJ$19="",0,$AJ$19*'Goals Transposed'!$R154),IF($AJ$20="",0,$AJ$20*'Goals Transposed'!$S154),IF($AJ$21="",0,$AJ$21*'Goals Transposed'!$T154),IF($AJ$22="",0,$AJ$22*'Goals Transposed'!$U154),IF($AJ$23="",0,$AJ$23*'Goals Transposed'!$V154),IF($AJ$24="",0,$AJ$24*'Goals Transposed'!$W154),IF($AJ$25="",0,$AJ$25*'Goals Transposed'!$X154),IF($AJ$26="",0,$AJ$26*'Goals Transposed'!$Y154),IF($AJ$27="",0,$AJ$27*'Goals Transposed'!$Z154),IF($AJ$28="",0,$AJ$28*'Goals Transposed'!$AA154),IF($AJ$29="",0,$AJ$29*'Goals Transposed'!$AB154)),0),"")))</f>
        <v/>
      </c>
      <c r="L559" s="244" t="str">
        <f>IF($D$5="Program Budget",ROUND('Goals Transposed'!$AC154*$AJ$9,0),IF(AND($D$5="Staff Salary",$D$7="Total"),ROUND(SUM('Goals Transposed'!$AC154:$AN154)*$AJ$30,0),IF(AND($D$5="Staff Salary",$D$7="Individual"),ROUND(SUM(IF($AJ$18="",0,$AJ$18*'Goals Transposed'!$AC154),IF($AJ$19="",0,$AJ$19*'Goals Transposed'!$AD154),IF($AJ$20="",0,$AJ$20*'Goals Transposed'!$AE154),IF($AJ$21="",0,$AJ$21*'Goals Transposed'!$AF154),IF($AJ$22="",0,$AJ$22*'Goals Transposed'!$AG154),IF($AJ$23="",0,$AJ$23*'Goals Transposed'!$AH154),IF($AJ$24="",0,$AJ$24*'Goals Transposed'!$AI154),IF($AJ$25="",0,$AJ$25*'Goals Transposed'!$AJ154),IF($AJ$26="",0,$AJ$26*'Goals Transposed'!$AK154),IF($AJ$27="",0,$AJ$27*'Goals Transposed'!$AL154),IF($AJ$28="",0,$AJ$28*'Goals Transposed'!$AM154),IF($AJ$29="",0,$AJ$29*'Goals Transposed'!$AN154)),0),"")))</f>
        <v/>
      </c>
      <c r="M559" s="549" t="str">
        <f>IF($D$5="Program Budget",ROUND('Goals Transposed'!$AO154*$AJ$9,0),IF(AND($D$5="Staff Salary",$D$7="Total"),ROUND(SUM('Goals Transposed'!$AO154:$AZ154)*$AJ$30,0),IF(AND($D$5="Staff Salary",$D$7="Individual"),ROUND(SUM(IF($AJ$18="",0,$AJ$18*'Goals Transposed'!$AO154),IF($AJ$19="",0,$AJ$19*'Goals Transposed'!$AP154),IF($AJ$20="",0,$AJ$20*'Goals Transposed'!$AQ154),IF($AJ$21="",0,$AJ$21*'Goals Transposed'!$AR154),IF($AJ$22="",0,$AJ$22*'Goals Transposed'!$AS154),IF($AJ$23="",0,$AJ$23*'Goals Transposed'!$AT154),IF($AJ$24="",0,$AJ$24*'Goals Transposed'!$AU154),IF($AJ$25="",0,$AJ$25*'Goals Transposed'!$AV154),IF($AJ$26="",0,$AJ$26*'Goals Transposed'!$AW154),IF($AJ$27="",0,$AJ$27*'Goals Transposed'!$AX154),IF($AJ$28="",0,$AJ$28*'Goals Transposed'!$AY154),IF($AJ$29="",0,$AJ$29*'Goals Transposed'!$AZ154)),0),"")))</f>
        <v/>
      </c>
      <c r="N559" s="551"/>
      <c r="CI559"/>
      <c r="CJ559"/>
      <c r="CK559"/>
      <c r="CL559"/>
      <c r="CM559"/>
    </row>
    <row r="560" spans="1:91" s="2" customFormat="1" ht="29.5" hidden="1" customHeight="1" outlineLevel="1" x14ac:dyDescent="0.35">
      <c r="A560" s="68"/>
      <c r="B560" s="243" t="s">
        <v>202</v>
      </c>
      <c r="C560" s="546" t="str">
        <f>IF(ISBLANK(Goals!EY6),"",Goals!EY6)</f>
        <v/>
      </c>
      <c r="D560" s="547"/>
      <c r="E560" s="547"/>
      <c r="F560" s="547"/>
      <c r="G560" s="547"/>
      <c r="H560" s="548"/>
      <c r="I560" s="549" t="str">
        <f>IF($D$5="Program Budget",ROUND('Goals Transposed'!$E155*$AJ$9,0),IF(AND($D$5="Staff Salary",$D$7="Total"),ROUND(SUM('Goals Transposed'!$E155:$P155)*$AJ$30,0),IF(AND($D$5="Staff Salary",$D$7="Individual"),ROUND(SUM(IF($AJ$18="",0,$AJ$18*'Goals Transposed'!$E155),IF($AJ$19="",0,$AJ$19*'Goals Transposed'!$F155),IF($AJ$20="",0,$AJ$20*'Goals Transposed'!$G155),IF($AJ$21="",0,$AJ$21*'Goals Transposed'!$H155),IF($AJ$22="",0,$AJ$22*'Goals Transposed'!$I155),IF($AJ$23="",0,$AJ$23*'Goals Transposed'!$J155),IF($AJ$24="",0,$AJ$24*'Goals Transposed'!$K155),IF($AJ$25="",0,$AJ$25*'Goals Transposed'!$L155),IF($AJ$26="",0,$AJ$26*'Goals Transposed'!$M155),IF($AJ$27="",0,$AJ$27*'Goals Transposed'!$N155),IF($AJ$28="",0,$AJ$28*'Goals Transposed'!$O155),IF($AJ$29="",0,$AJ$29*'Goals Transposed'!$P155)),0),"")))</f>
        <v/>
      </c>
      <c r="J560" s="550"/>
      <c r="K560" s="244" t="str">
        <f>IF($D$5="Program Budget",ROUND('Goals Transposed'!$Q155*$AJ$9,0),IF(AND($D$5="Staff Salary",$D$7="Total"),ROUND(SUM('Goals Transposed'!$Q155:$AB155)*$AJ$30,0),IF(AND($D$5="Staff Salary",$D$7="Individual"),ROUND(SUM(IF($AJ$18="",0,$AJ$18*'Goals Transposed'!$Q155),IF($AJ$19="",0,$AJ$19*'Goals Transposed'!$R155),IF($AJ$20="",0,$AJ$20*'Goals Transposed'!$S155),IF($AJ$21="",0,$AJ$21*'Goals Transposed'!$T155),IF($AJ$22="",0,$AJ$22*'Goals Transposed'!$U155),IF($AJ$23="",0,$AJ$23*'Goals Transposed'!$V155),IF($AJ$24="",0,$AJ$24*'Goals Transposed'!$W155),IF($AJ$25="",0,$AJ$25*'Goals Transposed'!$X155),IF($AJ$26="",0,$AJ$26*'Goals Transposed'!$Y155),IF($AJ$27="",0,$AJ$27*'Goals Transposed'!$Z155),IF($AJ$28="",0,$AJ$28*'Goals Transposed'!$AA155),IF($AJ$29="",0,$AJ$29*'Goals Transposed'!$AB155)),0),"")))</f>
        <v/>
      </c>
      <c r="L560" s="244" t="str">
        <f>IF($D$5="Program Budget",ROUND('Goals Transposed'!$AC155*$AJ$9,0),IF(AND($D$5="Staff Salary",$D$7="Total"),ROUND(SUM('Goals Transposed'!$AC155:$AN155)*$AJ$30,0),IF(AND($D$5="Staff Salary",$D$7="Individual"),ROUND(SUM(IF($AJ$18="",0,$AJ$18*'Goals Transposed'!$AC155),IF($AJ$19="",0,$AJ$19*'Goals Transposed'!$AD155),IF($AJ$20="",0,$AJ$20*'Goals Transposed'!$AE155),IF($AJ$21="",0,$AJ$21*'Goals Transposed'!$AF155),IF($AJ$22="",0,$AJ$22*'Goals Transposed'!$AG155),IF($AJ$23="",0,$AJ$23*'Goals Transposed'!$AH155),IF($AJ$24="",0,$AJ$24*'Goals Transposed'!$AI155),IF($AJ$25="",0,$AJ$25*'Goals Transposed'!$AJ155),IF($AJ$26="",0,$AJ$26*'Goals Transposed'!$AK155),IF($AJ$27="",0,$AJ$27*'Goals Transposed'!$AL155),IF($AJ$28="",0,$AJ$28*'Goals Transposed'!$AM155),IF($AJ$29="",0,$AJ$29*'Goals Transposed'!$AN155)),0),"")))</f>
        <v/>
      </c>
      <c r="M560" s="549" t="str">
        <f>IF($D$5="Program Budget",ROUND('Goals Transposed'!$AO155*$AJ$9,0),IF(AND($D$5="Staff Salary",$D$7="Total"),ROUND(SUM('Goals Transposed'!$AO155:$AZ155)*$AJ$30,0),IF(AND($D$5="Staff Salary",$D$7="Individual"),ROUND(SUM(IF($AJ$18="",0,$AJ$18*'Goals Transposed'!$AO155),IF($AJ$19="",0,$AJ$19*'Goals Transposed'!$AP155),IF($AJ$20="",0,$AJ$20*'Goals Transposed'!$AQ155),IF($AJ$21="",0,$AJ$21*'Goals Transposed'!$AR155),IF($AJ$22="",0,$AJ$22*'Goals Transposed'!$AS155),IF($AJ$23="",0,$AJ$23*'Goals Transposed'!$AT155),IF($AJ$24="",0,$AJ$24*'Goals Transposed'!$AU155),IF($AJ$25="",0,$AJ$25*'Goals Transposed'!$AV155),IF($AJ$26="",0,$AJ$26*'Goals Transposed'!$AW155),IF($AJ$27="",0,$AJ$27*'Goals Transposed'!$AX155),IF($AJ$28="",0,$AJ$28*'Goals Transposed'!$AY155),IF($AJ$29="",0,$AJ$29*'Goals Transposed'!$AZ155)),0),"")))</f>
        <v/>
      </c>
      <c r="N560" s="551"/>
      <c r="CI560"/>
      <c r="CJ560"/>
      <c r="CK560"/>
      <c r="CL560"/>
      <c r="CM560"/>
    </row>
    <row r="561" spans="1:91" s="2" customFormat="1" ht="29.5" hidden="1" customHeight="1" outlineLevel="1" x14ac:dyDescent="0.35">
      <c r="A561" s="68"/>
      <c r="B561" s="243" t="s">
        <v>203</v>
      </c>
      <c r="C561" s="546" t="str">
        <f>IF(ISBLANK(Goals!EZ6),"",Goals!EZ6)</f>
        <v/>
      </c>
      <c r="D561" s="547"/>
      <c r="E561" s="547"/>
      <c r="F561" s="547"/>
      <c r="G561" s="547"/>
      <c r="H561" s="548"/>
      <c r="I561" s="549" t="str">
        <f>IF($D$5="Program Budget",ROUND('Goals Transposed'!$E156*$AJ$9,0),IF(AND($D$5="Staff Salary",$D$7="Total"),ROUND(SUM('Goals Transposed'!$E156:$P156)*$AJ$30,0),IF(AND($D$5="Staff Salary",$D$7="Individual"),ROUND(SUM(IF($AJ$18="",0,$AJ$18*'Goals Transposed'!$E156),IF($AJ$19="",0,$AJ$19*'Goals Transposed'!$F156),IF($AJ$20="",0,$AJ$20*'Goals Transposed'!$G156),IF($AJ$21="",0,$AJ$21*'Goals Transposed'!$H156),IF($AJ$22="",0,$AJ$22*'Goals Transposed'!$I156),IF($AJ$23="",0,$AJ$23*'Goals Transposed'!$J156),IF($AJ$24="",0,$AJ$24*'Goals Transposed'!$K156),IF($AJ$25="",0,$AJ$25*'Goals Transposed'!$L156),IF($AJ$26="",0,$AJ$26*'Goals Transposed'!$M156),IF($AJ$27="",0,$AJ$27*'Goals Transposed'!$N156),IF($AJ$28="",0,$AJ$28*'Goals Transposed'!$O156),IF($AJ$29="",0,$AJ$29*'Goals Transposed'!$P156)),0),"")))</f>
        <v/>
      </c>
      <c r="J561" s="550"/>
      <c r="K561" s="244" t="str">
        <f>IF($D$5="Program Budget",ROUND('Goals Transposed'!$Q156*$AJ$9,0),IF(AND($D$5="Staff Salary",$D$7="Total"),ROUND(SUM('Goals Transposed'!$Q156:$AB156)*$AJ$30,0),IF(AND($D$5="Staff Salary",$D$7="Individual"),ROUND(SUM(IF($AJ$18="",0,$AJ$18*'Goals Transposed'!$Q156),IF($AJ$19="",0,$AJ$19*'Goals Transposed'!$R156),IF($AJ$20="",0,$AJ$20*'Goals Transposed'!$S156),IF($AJ$21="",0,$AJ$21*'Goals Transposed'!$T156),IF($AJ$22="",0,$AJ$22*'Goals Transposed'!$U156),IF($AJ$23="",0,$AJ$23*'Goals Transposed'!$V156),IF($AJ$24="",0,$AJ$24*'Goals Transposed'!$W156),IF($AJ$25="",0,$AJ$25*'Goals Transposed'!$X156),IF($AJ$26="",0,$AJ$26*'Goals Transposed'!$Y156),IF($AJ$27="",0,$AJ$27*'Goals Transposed'!$Z156),IF($AJ$28="",0,$AJ$28*'Goals Transposed'!$AA156),IF($AJ$29="",0,$AJ$29*'Goals Transposed'!$AB156)),0),"")))</f>
        <v/>
      </c>
      <c r="L561" s="244" t="str">
        <f>IF($D$5="Program Budget",ROUND('Goals Transposed'!$AC156*$AJ$9,0),IF(AND($D$5="Staff Salary",$D$7="Total"),ROUND(SUM('Goals Transposed'!$AC156:$AN156)*$AJ$30,0),IF(AND($D$5="Staff Salary",$D$7="Individual"),ROUND(SUM(IF($AJ$18="",0,$AJ$18*'Goals Transposed'!$AC156),IF($AJ$19="",0,$AJ$19*'Goals Transposed'!$AD156),IF($AJ$20="",0,$AJ$20*'Goals Transposed'!$AE156),IF($AJ$21="",0,$AJ$21*'Goals Transposed'!$AF156),IF($AJ$22="",0,$AJ$22*'Goals Transposed'!$AG156),IF($AJ$23="",0,$AJ$23*'Goals Transposed'!$AH156),IF($AJ$24="",0,$AJ$24*'Goals Transposed'!$AI156),IF($AJ$25="",0,$AJ$25*'Goals Transposed'!$AJ156),IF($AJ$26="",0,$AJ$26*'Goals Transposed'!$AK156),IF($AJ$27="",0,$AJ$27*'Goals Transposed'!$AL156),IF($AJ$28="",0,$AJ$28*'Goals Transposed'!$AM156),IF($AJ$29="",0,$AJ$29*'Goals Transposed'!$AN156)),0),"")))</f>
        <v/>
      </c>
      <c r="M561" s="549" t="str">
        <f>IF($D$5="Program Budget",ROUND('Goals Transposed'!$AO156*$AJ$9,0),IF(AND($D$5="Staff Salary",$D$7="Total"),ROUND(SUM('Goals Transposed'!$AO156:$AZ156)*$AJ$30,0),IF(AND($D$5="Staff Salary",$D$7="Individual"),ROUND(SUM(IF($AJ$18="",0,$AJ$18*'Goals Transposed'!$AO156),IF($AJ$19="",0,$AJ$19*'Goals Transposed'!$AP156),IF($AJ$20="",0,$AJ$20*'Goals Transposed'!$AQ156),IF($AJ$21="",0,$AJ$21*'Goals Transposed'!$AR156),IF($AJ$22="",0,$AJ$22*'Goals Transposed'!$AS156),IF($AJ$23="",0,$AJ$23*'Goals Transposed'!$AT156),IF($AJ$24="",0,$AJ$24*'Goals Transposed'!$AU156),IF($AJ$25="",0,$AJ$25*'Goals Transposed'!$AV156),IF($AJ$26="",0,$AJ$26*'Goals Transposed'!$AW156),IF($AJ$27="",0,$AJ$27*'Goals Transposed'!$AX156),IF($AJ$28="",0,$AJ$28*'Goals Transposed'!$AY156),IF($AJ$29="",0,$AJ$29*'Goals Transposed'!$AZ156)),0),"")))</f>
        <v/>
      </c>
      <c r="N561" s="551"/>
      <c r="CI561"/>
      <c r="CJ561"/>
      <c r="CK561"/>
      <c r="CL561"/>
      <c r="CM561"/>
    </row>
    <row r="562" spans="1:91" s="2" customFormat="1" ht="29.5" hidden="1" customHeight="1" outlineLevel="1" x14ac:dyDescent="0.35">
      <c r="A562" s="68"/>
      <c r="B562" s="243" t="s">
        <v>204</v>
      </c>
      <c r="C562" s="546" t="str">
        <f>IF(ISBLANK(Goals!FA6),"",Goals!FA6)</f>
        <v/>
      </c>
      <c r="D562" s="547"/>
      <c r="E562" s="547"/>
      <c r="F562" s="547"/>
      <c r="G562" s="547"/>
      <c r="H562" s="548"/>
      <c r="I562" s="549" t="str">
        <f>IF($D$5="Program Budget",ROUND('Goals Transposed'!$E157*$AJ$9,0),IF(AND($D$5="Staff Salary",$D$7="Total"),ROUND(SUM('Goals Transposed'!$E157:$P157)*$AJ$30,0),IF(AND($D$5="Staff Salary",$D$7="Individual"),ROUND(SUM(IF($AJ$18="",0,$AJ$18*'Goals Transposed'!$E157),IF($AJ$19="",0,$AJ$19*'Goals Transposed'!$F157),IF($AJ$20="",0,$AJ$20*'Goals Transposed'!$G157),IF($AJ$21="",0,$AJ$21*'Goals Transposed'!$H157),IF($AJ$22="",0,$AJ$22*'Goals Transposed'!$I157),IF($AJ$23="",0,$AJ$23*'Goals Transposed'!$J157),IF($AJ$24="",0,$AJ$24*'Goals Transposed'!$K157),IF($AJ$25="",0,$AJ$25*'Goals Transposed'!$L157),IF($AJ$26="",0,$AJ$26*'Goals Transposed'!$M157),IF($AJ$27="",0,$AJ$27*'Goals Transposed'!$N157),IF($AJ$28="",0,$AJ$28*'Goals Transposed'!$O157),IF($AJ$29="",0,$AJ$29*'Goals Transposed'!$P157)),0),"")))</f>
        <v/>
      </c>
      <c r="J562" s="550"/>
      <c r="K562" s="244" t="str">
        <f>IF($D$5="Program Budget",ROUND('Goals Transposed'!$Q157*$AJ$9,0),IF(AND($D$5="Staff Salary",$D$7="Total"),ROUND(SUM('Goals Transposed'!$Q157:$AB157)*$AJ$30,0),IF(AND($D$5="Staff Salary",$D$7="Individual"),ROUND(SUM(IF($AJ$18="",0,$AJ$18*'Goals Transposed'!$Q157),IF($AJ$19="",0,$AJ$19*'Goals Transposed'!$R157),IF($AJ$20="",0,$AJ$20*'Goals Transposed'!$S157),IF($AJ$21="",0,$AJ$21*'Goals Transposed'!$T157),IF($AJ$22="",0,$AJ$22*'Goals Transposed'!$U157),IF($AJ$23="",0,$AJ$23*'Goals Transposed'!$V157),IF($AJ$24="",0,$AJ$24*'Goals Transposed'!$W157),IF($AJ$25="",0,$AJ$25*'Goals Transposed'!$X157),IF($AJ$26="",0,$AJ$26*'Goals Transposed'!$Y157),IF($AJ$27="",0,$AJ$27*'Goals Transposed'!$Z157),IF($AJ$28="",0,$AJ$28*'Goals Transposed'!$AA157),IF($AJ$29="",0,$AJ$29*'Goals Transposed'!$AB157)),0),"")))</f>
        <v/>
      </c>
      <c r="L562" s="244" t="str">
        <f>IF($D$5="Program Budget",ROUND('Goals Transposed'!$AC157*$AJ$9,0),IF(AND($D$5="Staff Salary",$D$7="Total"),ROUND(SUM('Goals Transposed'!$AC157:$AN157)*$AJ$30,0),IF(AND($D$5="Staff Salary",$D$7="Individual"),ROUND(SUM(IF($AJ$18="",0,$AJ$18*'Goals Transposed'!$AC157),IF($AJ$19="",0,$AJ$19*'Goals Transposed'!$AD157),IF($AJ$20="",0,$AJ$20*'Goals Transposed'!$AE157),IF($AJ$21="",0,$AJ$21*'Goals Transposed'!$AF157),IF($AJ$22="",0,$AJ$22*'Goals Transposed'!$AG157),IF($AJ$23="",0,$AJ$23*'Goals Transposed'!$AH157),IF($AJ$24="",0,$AJ$24*'Goals Transposed'!$AI157),IF($AJ$25="",0,$AJ$25*'Goals Transposed'!$AJ157),IF($AJ$26="",0,$AJ$26*'Goals Transposed'!$AK157),IF($AJ$27="",0,$AJ$27*'Goals Transposed'!$AL157),IF($AJ$28="",0,$AJ$28*'Goals Transposed'!$AM157),IF($AJ$29="",0,$AJ$29*'Goals Transposed'!$AN157)),0),"")))</f>
        <v/>
      </c>
      <c r="M562" s="549" t="str">
        <f>IF($D$5="Program Budget",ROUND('Goals Transposed'!$AO157*$AJ$9,0),IF(AND($D$5="Staff Salary",$D$7="Total"),ROUND(SUM('Goals Transposed'!$AO157:$AZ157)*$AJ$30,0),IF(AND($D$5="Staff Salary",$D$7="Individual"),ROUND(SUM(IF($AJ$18="",0,$AJ$18*'Goals Transposed'!$AO157),IF($AJ$19="",0,$AJ$19*'Goals Transposed'!$AP157),IF($AJ$20="",0,$AJ$20*'Goals Transposed'!$AQ157),IF($AJ$21="",0,$AJ$21*'Goals Transposed'!$AR157),IF($AJ$22="",0,$AJ$22*'Goals Transposed'!$AS157),IF($AJ$23="",0,$AJ$23*'Goals Transposed'!$AT157),IF($AJ$24="",0,$AJ$24*'Goals Transposed'!$AU157),IF($AJ$25="",0,$AJ$25*'Goals Transposed'!$AV157),IF($AJ$26="",0,$AJ$26*'Goals Transposed'!$AW157),IF($AJ$27="",0,$AJ$27*'Goals Transposed'!$AX157),IF($AJ$28="",0,$AJ$28*'Goals Transposed'!$AY157),IF($AJ$29="",0,$AJ$29*'Goals Transposed'!$AZ157)),0),"")))</f>
        <v/>
      </c>
      <c r="N562" s="551"/>
      <c r="CI562"/>
      <c r="CJ562"/>
      <c r="CK562"/>
      <c r="CL562"/>
      <c r="CM562"/>
    </row>
    <row r="563" spans="1:91" s="2" customFormat="1" ht="29.5" hidden="1" customHeight="1" outlineLevel="1" x14ac:dyDescent="0.35">
      <c r="A563" s="68"/>
      <c r="B563" s="246" t="s">
        <v>205</v>
      </c>
      <c r="C563" s="546" t="str">
        <f>IF(ISBLANK(Goals!FB6),"",Goals!FB6)</f>
        <v/>
      </c>
      <c r="D563" s="547"/>
      <c r="E563" s="547"/>
      <c r="F563" s="547"/>
      <c r="G563" s="547"/>
      <c r="H563" s="548"/>
      <c r="I563" s="549" t="str">
        <f>IF($D$5="Program Budget",ROUND('Goals Transposed'!$E158*$AJ$9,0),IF(AND($D$5="Staff Salary",$D$7="Total"),ROUND(SUM('Goals Transposed'!$E158:$P158)*$AJ$30,0),IF(AND($D$5="Staff Salary",$D$7="Individual"),ROUND(SUM(IF($AJ$18="",0,$AJ$18*'Goals Transposed'!$E158),IF($AJ$19="",0,$AJ$19*'Goals Transposed'!$F158),IF($AJ$20="",0,$AJ$20*'Goals Transposed'!$G158),IF($AJ$21="",0,$AJ$21*'Goals Transposed'!$H158),IF($AJ$22="",0,$AJ$22*'Goals Transposed'!$I158),IF($AJ$23="",0,$AJ$23*'Goals Transposed'!$J158),IF($AJ$24="",0,$AJ$24*'Goals Transposed'!$K158),IF($AJ$25="",0,$AJ$25*'Goals Transposed'!$L158),IF($AJ$26="",0,$AJ$26*'Goals Transposed'!$M158),IF($AJ$27="",0,$AJ$27*'Goals Transposed'!$N158),IF($AJ$28="",0,$AJ$28*'Goals Transposed'!$O158),IF($AJ$29="",0,$AJ$29*'Goals Transposed'!$P158)),0),"")))</f>
        <v/>
      </c>
      <c r="J563" s="550"/>
      <c r="K563" s="244" t="str">
        <f>IF($D$5="Program Budget",ROUND('Goals Transposed'!$Q158*$AJ$9,0),IF(AND($D$5="Staff Salary",$D$7="Total"),ROUND(SUM('Goals Transposed'!$Q158:$AB158)*$AJ$30,0),IF(AND($D$5="Staff Salary",$D$7="Individual"),ROUND(SUM(IF($AJ$18="",0,$AJ$18*'Goals Transposed'!$Q158),IF($AJ$19="",0,$AJ$19*'Goals Transposed'!$R158),IF($AJ$20="",0,$AJ$20*'Goals Transposed'!$S158),IF($AJ$21="",0,$AJ$21*'Goals Transposed'!$T158),IF($AJ$22="",0,$AJ$22*'Goals Transposed'!$U158),IF($AJ$23="",0,$AJ$23*'Goals Transposed'!$V158),IF($AJ$24="",0,$AJ$24*'Goals Transposed'!$W158),IF($AJ$25="",0,$AJ$25*'Goals Transposed'!$X158),IF($AJ$26="",0,$AJ$26*'Goals Transposed'!$Y158),IF($AJ$27="",0,$AJ$27*'Goals Transposed'!$Z158),IF($AJ$28="",0,$AJ$28*'Goals Transposed'!$AA158),IF($AJ$29="",0,$AJ$29*'Goals Transposed'!$AB158)),0),"")))</f>
        <v/>
      </c>
      <c r="L563" s="244" t="str">
        <f>IF($D$5="Program Budget",ROUND('Goals Transposed'!$AC158*$AJ$9,0),IF(AND($D$5="Staff Salary",$D$7="Total"),ROUND(SUM('Goals Transposed'!$AC158:$AN158)*$AJ$30,0),IF(AND($D$5="Staff Salary",$D$7="Individual"),ROUND(SUM(IF($AJ$18="",0,$AJ$18*'Goals Transposed'!$AC158),IF($AJ$19="",0,$AJ$19*'Goals Transposed'!$AD158),IF($AJ$20="",0,$AJ$20*'Goals Transposed'!$AE158),IF($AJ$21="",0,$AJ$21*'Goals Transposed'!$AF158),IF($AJ$22="",0,$AJ$22*'Goals Transposed'!$AG158),IF($AJ$23="",0,$AJ$23*'Goals Transposed'!$AH158),IF($AJ$24="",0,$AJ$24*'Goals Transposed'!$AI158),IF($AJ$25="",0,$AJ$25*'Goals Transposed'!$AJ158),IF($AJ$26="",0,$AJ$26*'Goals Transposed'!$AK158),IF($AJ$27="",0,$AJ$27*'Goals Transposed'!$AL158),IF($AJ$28="",0,$AJ$28*'Goals Transposed'!$AM158),IF($AJ$29="",0,$AJ$29*'Goals Transposed'!$AN158)),0),"")))</f>
        <v/>
      </c>
      <c r="M563" s="549" t="str">
        <f>IF($D$5="Program Budget",ROUND('Goals Transposed'!$AO158*$AJ$9,0),IF(AND($D$5="Staff Salary",$D$7="Total"),ROUND(SUM('Goals Transposed'!$AO158:$AZ158)*$AJ$30,0),IF(AND($D$5="Staff Salary",$D$7="Individual"),ROUND(SUM(IF($AJ$18="",0,$AJ$18*'Goals Transposed'!$AO158),IF($AJ$19="",0,$AJ$19*'Goals Transposed'!$AP158),IF($AJ$20="",0,$AJ$20*'Goals Transposed'!$AQ158),IF($AJ$21="",0,$AJ$21*'Goals Transposed'!$AR158),IF($AJ$22="",0,$AJ$22*'Goals Transposed'!$AS158),IF($AJ$23="",0,$AJ$23*'Goals Transposed'!$AT158),IF($AJ$24="",0,$AJ$24*'Goals Transposed'!$AU158),IF($AJ$25="",0,$AJ$25*'Goals Transposed'!$AV158),IF($AJ$26="",0,$AJ$26*'Goals Transposed'!$AW158),IF($AJ$27="",0,$AJ$27*'Goals Transposed'!$AX158),IF($AJ$28="",0,$AJ$28*'Goals Transposed'!$AY158),IF($AJ$29="",0,$AJ$29*'Goals Transposed'!$AZ158)),0),"")))</f>
        <v/>
      </c>
      <c r="N563" s="551"/>
      <c r="CI563"/>
      <c r="CJ563"/>
      <c r="CK563"/>
      <c r="CL563"/>
      <c r="CM563"/>
    </row>
    <row r="564" spans="1:91" s="2" customFormat="1" hidden="1" outlineLevel="1" x14ac:dyDescent="0.35">
      <c r="A564" s="68"/>
      <c r="CI564"/>
      <c r="CJ564"/>
      <c r="CK564"/>
      <c r="CL564"/>
      <c r="CM564"/>
    </row>
    <row r="565" spans="1:91" s="2" customFormat="1" ht="29.5" hidden="1" customHeight="1" outlineLevel="1" x14ac:dyDescent="0.35">
      <c r="A565" s="68"/>
      <c r="B565" s="233" t="s">
        <v>209</v>
      </c>
      <c r="C565" s="552" t="str">
        <f>Goals!FD3</f>
        <v>Select Strategic Area</v>
      </c>
      <c r="D565" s="553"/>
      <c r="E565" s="553"/>
      <c r="F565" s="553"/>
      <c r="G565" s="553"/>
      <c r="H565" s="553"/>
      <c r="I565" s="234"/>
      <c r="J565" s="234"/>
      <c r="K565" s="234"/>
      <c r="L565" s="234"/>
      <c r="M565" s="234"/>
      <c r="N565" s="235"/>
      <c r="CI565"/>
      <c r="CJ565"/>
      <c r="CK565"/>
      <c r="CL565"/>
      <c r="CM565"/>
    </row>
    <row r="566" spans="1:91" s="2" customFormat="1" ht="29.5" hidden="1" customHeight="1" outlineLevel="1" x14ac:dyDescent="0.35">
      <c r="A566" s="68"/>
      <c r="B566" s="236"/>
      <c r="C566" s="237"/>
      <c r="D566" s="238"/>
      <c r="E566" s="238"/>
      <c r="F566" s="238"/>
      <c r="G566" s="238"/>
      <c r="H566" s="239"/>
      <c r="I566" s="554" t="s">
        <v>2</v>
      </c>
      <c r="J566" s="554"/>
      <c r="K566" s="240" t="s">
        <v>3</v>
      </c>
      <c r="L566" s="240" t="s">
        <v>4</v>
      </c>
      <c r="M566" s="554" t="s">
        <v>5</v>
      </c>
      <c r="N566" s="555"/>
      <c r="CI566"/>
      <c r="CJ566"/>
      <c r="CK566"/>
      <c r="CL566"/>
      <c r="CM566"/>
    </row>
    <row r="567" spans="1:91" s="2" customFormat="1" ht="29.5" hidden="1" customHeight="1" outlineLevel="1" x14ac:dyDescent="0.35">
      <c r="A567" s="68"/>
      <c r="B567" s="241" t="s">
        <v>199</v>
      </c>
      <c r="C567" s="556" t="str">
        <f>IF(ISBLANK(Goals!FD4),"",Goals!FD4)</f>
        <v/>
      </c>
      <c r="D567" s="557"/>
      <c r="E567" s="557"/>
      <c r="F567" s="557"/>
      <c r="G567" s="557"/>
      <c r="H567" s="557"/>
      <c r="I567" s="558"/>
      <c r="J567" s="558"/>
      <c r="K567" s="242"/>
      <c r="L567" s="242"/>
      <c r="M567" s="558"/>
      <c r="N567" s="559"/>
      <c r="CI567"/>
      <c r="CJ567"/>
      <c r="CK567"/>
      <c r="CL567"/>
      <c r="CM567"/>
    </row>
    <row r="568" spans="1:91" s="2" customFormat="1" ht="29.5" hidden="1" customHeight="1" outlineLevel="1" x14ac:dyDescent="0.35">
      <c r="A568" s="68"/>
      <c r="B568" s="243" t="s">
        <v>200</v>
      </c>
      <c r="C568" s="546" t="str">
        <f>IF(ISBLANK(Goals!FC6),"",Goals!FC6)</f>
        <v/>
      </c>
      <c r="D568" s="547"/>
      <c r="E568" s="547"/>
      <c r="F568" s="547"/>
      <c r="G568" s="547"/>
      <c r="H568" s="548"/>
      <c r="I568" s="549" t="str">
        <f>IF($D$5="Program Budget",ROUND('Goals Transposed'!$E159*$AJ$9,0),IF(AND($D$5="Staff Salary",$D$7="Total"),ROUND(SUM('Goals Transposed'!$E159:$P159)*$AJ$30,0),IF(AND($D$5="Staff Salary",$D$7="Individual"),ROUND(SUM(IF($AJ$18="",0,$AJ$18*'Goals Transposed'!$E159),IF($AJ$19="",0,$AJ$19*'Goals Transposed'!$F159),IF($AJ$20="",0,$AJ$20*'Goals Transposed'!$G159),IF($AJ$21="",0,$AJ$21*'Goals Transposed'!$H159),IF($AJ$22="",0,$AJ$22*'Goals Transposed'!$I159),IF($AJ$23="",0,$AJ$23*'Goals Transposed'!$J159),IF($AJ$24="",0,$AJ$24*'Goals Transposed'!$K159),IF($AJ$25="",0,$AJ$25*'Goals Transposed'!$L159),IF($AJ$26="",0,$AJ$26*'Goals Transposed'!$M159),IF($AJ$27="",0,$AJ$27*'Goals Transposed'!$N159),IF($AJ$28="",0,$AJ$28*'Goals Transposed'!$O159),IF($AJ$29="",0,$AJ$29*'Goals Transposed'!$P159)),0),"")))</f>
        <v/>
      </c>
      <c r="J568" s="550"/>
      <c r="K568" s="244" t="str">
        <f>IF($D$5="Program Budget",ROUND('Goals Transposed'!$Q159*$AJ$9,0),IF(AND($D$5="Staff Salary",$D$7="Total"),ROUND(SUM('Goals Transposed'!$Q159:$AB159)*$AJ$30,0),IF(AND($D$5="Staff Salary",$D$7="Individual"),ROUND(SUM(IF($AJ$18="",0,$AJ$18*'Goals Transposed'!$Q159),IF($AJ$19="",0,$AJ$19*'Goals Transposed'!$R159),IF($AJ$20="",0,$AJ$20*'Goals Transposed'!$S159),IF($AJ$21="",0,$AJ$21*'Goals Transposed'!$T159),IF($AJ$22="",0,$AJ$22*'Goals Transposed'!$U159),IF($AJ$23="",0,$AJ$23*'Goals Transposed'!$V159),IF($AJ$24="",0,$AJ$24*'Goals Transposed'!$W159),IF($AJ$25="",0,$AJ$25*'Goals Transposed'!$X159),IF($AJ$26="",0,$AJ$26*'Goals Transposed'!$Y159),IF($AJ$27="",0,$AJ$27*'Goals Transposed'!$Z159),IF($AJ$28="",0,$AJ$28*'Goals Transposed'!$AA159),IF($AJ$29="",0,$AJ$29*'Goals Transposed'!$AB159)),0),"")))</f>
        <v/>
      </c>
      <c r="L568" s="244" t="str">
        <f>IF($D$5="Program Budget",ROUND('Goals Transposed'!$AC159*$AJ$9,0),IF(AND($D$5="Staff Salary",$D$7="Total"),ROUND(SUM('Goals Transposed'!$AC159:$AN159)*$AJ$30,0),IF(AND($D$5="Staff Salary",$D$7="Individual"),ROUND(SUM(IF($AJ$18="",0,$AJ$18*'Goals Transposed'!$AC159),IF($AJ$19="",0,$AJ$19*'Goals Transposed'!$AD159),IF($AJ$20="",0,$AJ$20*'Goals Transposed'!$AE159),IF($AJ$21="",0,$AJ$21*'Goals Transposed'!$AF159),IF($AJ$22="",0,$AJ$22*'Goals Transposed'!$AG159),IF($AJ$23="",0,$AJ$23*'Goals Transposed'!$AH159),IF($AJ$24="",0,$AJ$24*'Goals Transposed'!$AI159),IF($AJ$25="",0,$AJ$25*'Goals Transposed'!$AJ159),IF($AJ$26="",0,$AJ$26*'Goals Transposed'!$AK159),IF($AJ$27="",0,$AJ$27*'Goals Transposed'!$AL159),IF($AJ$28="",0,$AJ$28*'Goals Transposed'!$AM159),IF($AJ$29="",0,$AJ$29*'Goals Transposed'!$AN159)),0),"")))</f>
        <v/>
      </c>
      <c r="M568" s="549" t="str">
        <f>IF($D$5="Program Budget",ROUND('Goals Transposed'!$AO159*$AJ$9,0),IF(AND($D$5="Staff Salary",$D$7="Total"),ROUND(SUM('Goals Transposed'!$AO159:$AZ159)*$AJ$30,0),IF(AND($D$5="Staff Salary",$D$7="Individual"),ROUND(SUM(IF($AJ$18="",0,$AJ$18*'Goals Transposed'!$AO159),IF($AJ$19="",0,$AJ$19*'Goals Transposed'!$AP159),IF($AJ$20="",0,$AJ$20*'Goals Transposed'!$AQ159),IF($AJ$21="",0,$AJ$21*'Goals Transposed'!$AR159),IF($AJ$22="",0,$AJ$22*'Goals Transposed'!$AS159),IF($AJ$23="",0,$AJ$23*'Goals Transposed'!$AT159),IF($AJ$24="",0,$AJ$24*'Goals Transposed'!$AU159),IF($AJ$25="",0,$AJ$25*'Goals Transposed'!$AV159),IF($AJ$26="",0,$AJ$26*'Goals Transposed'!$AW159),IF($AJ$27="",0,$AJ$27*'Goals Transposed'!$AX159),IF($AJ$28="",0,$AJ$28*'Goals Transposed'!$AY159),IF($AJ$29="",0,$AJ$29*'Goals Transposed'!$AZ159)),0),"")))</f>
        <v/>
      </c>
      <c r="N568" s="551"/>
      <c r="CI568"/>
      <c r="CJ568"/>
      <c r="CK568"/>
      <c r="CL568"/>
      <c r="CM568"/>
    </row>
    <row r="569" spans="1:91" s="2" customFormat="1" ht="29.5" hidden="1" customHeight="1" outlineLevel="1" x14ac:dyDescent="0.35">
      <c r="A569" s="68"/>
      <c r="B569" s="243" t="s">
        <v>201</v>
      </c>
      <c r="C569" s="546" t="str">
        <f>IF(ISBLANK(Goals!FD6),"",Goals!FD6)</f>
        <v/>
      </c>
      <c r="D569" s="547"/>
      <c r="E569" s="547"/>
      <c r="F569" s="547"/>
      <c r="G569" s="547"/>
      <c r="H569" s="548"/>
      <c r="I569" s="549" t="str">
        <f>IF($D$5="Program Budget",ROUND('Goals Transposed'!$E160*$AJ$9,0),IF(AND($D$5="Staff Salary",$D$7="Total"),ROUND(SUM('Goals Transposed'!$E160:$P160)*$AJ$30,0),IF(AND($D$5="Staff Salary",$D$7="Individual"),ROUND(SUM(IF($AJ$18="",0,$AJ$18*'Goals Transposed'!$E160),IF($AJ$19="",0,$AJ$19*'Goals Transposed'!$F160),IF($AJ$20="",0,$AJ$20*'Goals Transposed'!$G160),IF($AJ$21="",0,$AJ$21*'Goals Transposed'!$H160),IF($AJ$22="",0,$AJ$22*'Goals Transposed'!$I160),IF($AJ$23="",0,$AJ$23*'Goals Transposed'!$J160),IF($AJ$24="",0,$AJ$24*'Goals Transposed'!$K160),IF($AJ$25="",0,$AJ$25*'Goals Transposed'!$L160),IF($AJ$26="",0,$AJ$26*'Goals Transposed'!$M160),IF($AJ$27="",0,$AJ$27*'Goals Transposed'!$N160),IF($AJ$28="",0,$AJ$28*'Goals Transposed'!$O160),IF($AJ$29="",0,$AJ$29*'Goals Transposed'!$P160)),0),"")))</f>
        <v/>
      </c>
      <c r="J569" s="550"/>
      <c r="K569" s="244" t="str">
        <f>IF($D$5="Program Budget",ROUND('Goals Transposed'!$Q160*$AJ$9,0),IF(AND($D$5="Staff Salary",$D$7="Total"),ROUND(SUM('Goals Transposed'!$Q160:$AB160)*$AJ$30,0),IF(AND($D$5="Staff Salary",$D$7="Individual"),ROUND(SUM(IF($AJ$18="",0,$AJ$18*'Goals Transposed'!$Q160),IF($AJ$19="",0,$AJ$19*'Goals Transposed'!$R160),IF($AJ$20="",0,$AJ$20*'Goals Transposed'!$S160),IF($AJ$21="",0,$AJ$21*'Goals Transposed'!$T160),IF($AJ$22="",0,$AJ$22*'Goals Transposed'!$U160),IF($AJ$23="",0,$AJ$23*'Goals Transposed'!$V160),IF($AJ$24="",0,$AJ$24*'Goals Transposed'!$W160),IF($AJ$25="",0,$AJ$25*'Goals Transposed'!$X160),IF($AJ$26="",0,$AJ$26*'Goals Transposed'!$Y160),IF($AJ$27="",0,$AJ$27*'Goals Transposed'!$Z160),IF($AJ$28="",0,$AJ$28*'Goals Transposed'!$AA160),IF($AJ$29="",0,$AJ$29*'Goals Transposed'!$AB160)),0),"")))</f>
        <v/>
      </c>
      <c r="L569" s="244" t="str">
        <f>IF($D$5="Program Budget",ROUND('Goals Transposed'!$AC160*$AJ$9,0),IF(AND($D$5="Staff Salary",$D$7="Total"),ROUND(SUM('Goals Transposed'!$AC160:$AN160)*$AJ$30,0),IF(AND($D$5="Staff Salary",$D$7="Individual"),ROUND(SUM(IF($AJ$18="",0,$AJ$18*'Goals Transposed'!$AC160),IF($AJ$19="",0,$AJ$19*'Goals Transposed'!$AD160),IF($AJ$20="",0,$AJ$20*'Goals Transposed'!$AE160),IF($AJ$21="",0,$AJ$21*'Goals Transposed'!$AF160),IF($AJ$22="",0,$AJ$22*'Goals Transposed'!$AG160),IF($AJ$23="",0,$AJ$23*'Goals Transposed'!$AH160),IF($AJ$24="",0,$AJ$24*'Goals Transposed'!$AI160),IF($AJ$25="",0,$AJ$25*'Goals Transposed'!$AJ160),IF($AJ$26="",0,$AJ$26*'Goals Transposed'!$AK160),IF($AJ$27="",0,$AJ$27*'Goals Transposed'!$AL160),IF($AJ$28="",0,$AJ$28*'Goals Transposed'!$AM160),IF($AJ$29="",0,$AJ$29*'Goals Transposed'!$AN160)),0),"")))</f>
        <v/>
      </c>
      <c r="M569" s="549" t="str">
        <f>IF($D$5="Program Budget",ROUND('Goals Transposed'!$AO160*$AJ$9,0),IF(AND($D$5="Staff Salary",$D$7="Total"),ROUND(SUM('Goals Transposed'!$AO160:$AZ160)*$AJ$30,0),IF(AND($D$5="Staff Salary",$D$7="Individual"),ROUND(SUM(IF($AJ$18="",0,$AJ$18*'Goals Transposed'!$AO160),IF($AJ$19="",0,$AJ$19*'Goals Transposed'!$AP160),IF($AJ$20="",0,$AJ$20*'Goals Transposed'!$AQ160),IF($AJ$21="",0,$AJ$21*'Goals Transposed'!$AR160),IF($AJ$22="",0,$AJ$22*'Goals Transposed'!$AS160),IF($AJ$23="",0,$AJ$23*'Goals Transposed'!$AT160),IF($AJ$24="",0,$AJ$24*'Goals Transposed'!$AU160),IF($AJ$25="",0,$AJ$25*'Goals Transposed'!$AV160),IF($AJ$26="",0,$AJ$26*'Goals Transposed'!$AW160),IF($AJ$27="",0,$AJ$27*'Goals Transposed'!$AX160),IF($AJ$28="",0,$AJ$28*'Goals Transposed'!$AY160),IF($AJ$29="",0,$AJ$29*'Goals Transposed'!$AZ160)),0),"")))</f>
        <v/>
      </c>
      <c r="N569" s="551"/>
      <c r="CI569"/>
      <c r="CJ569"/>
      <c r="CK569"/>
      <c r="CL569"/>
      <c r="CM569"/>
    </row>
    <row r="570" spans="1:91" s="2" customFormat="1" ht="29.5" hidden="1" customHeight="1" outlineLevel="1" x14ac:dyDescent="0.35">
      <c r="A570" s="68"/>
      <c r="B570" s="243" t="s">
        <v>202</v>
      </c>
      <c r="C570" s="546" t="str">
        <f>IF(ISBLANK(Goals!FE6),"",Goals!FE6)</f>
        <v/>
      </c>
      <c r="D570" s="547"/>
      <c r="E570" s="547"/>
      <c r="F570" s="547"/>
      <c r="G570" s="547"/>
      <c r="H570" s="548"/>
      <c r="I570" s="549" t="str">
        <f>IF($D$5="Program Budget",ROUND('Goals Transposed'!$E161*$AJ$9,0),IF(AND($D$5="Staff Salary",$D$7="Total"),ROUND(SUM('Goals Transposed'!$E161:$P161)*$AJ$30,0),IF(AND($D$5="Staff Salary",$D$7="Individual"),ROUND(SUM(IF($AJ$18="",0,$AJ$18*'Goals Transposed'!$E161),IF($AJ$19="",0,$AJ$19*'Goals Transposed'!$F161),IF($AJ$20="",0,$AJ$20*'Goals Transposed'!$G161),IF($AJ$21="",0,$AJ$21*'Goals Transposed'!$H161),IF($AJ$22="",0,$AJ$22*'Goals Transposed'!$I161),IF($AJ$23="",0,$AJ$23*'Goals Transposed'!$J161),IF($AJ$24="",0,$AJ$24*'Goals Transposed'!$K161),IF($AJ$25="",0,$AJ$25*'Goals Transposed'!$L161),IF($AJ$26="",0,$AJ$26*'Goals Transposed'!$M161),IF($AJ$27="",0,$AJ$27*'Goals Transposed'!$N161),IF($AJ$28="",0,$AJ$28*'Goals Transposed'!$O161),IF($AJ$29="",0,$AJ$29*'Goals Transposed'!$P161)),0),"")))</f>
        <v/>
      </c>
      <c r="J570" s="550"/>
      <c r="K570" s="244" t="str">
        <f>IF($D$5="Program Budget",ROUND('Goals Transposed'!$Q161*$AJ$9,0),IF(AND($D$5="Staff Salary",$D$7="Total"),ROUND(SUM('Goals Transposed'!$Q161:$AB161)*$AJ$30,0),IF(AND($D$5="Staff Salary",$D$7="Individual"),ROUND(SUM(IF($AJ$18="",0,$AJ$18*'Goals Transposed'!$Q161),IF($AJ$19="",0,$AJ$19*'Goals Transposed'!$R161),IF($AJ$20="",0,$AJ$20*'Goals Transposed'!$S161),IF($AJ$21="",0,$AJ$21*'Goals Transposed'!$T161),IF($AJ$22="",0,$AJ$22*'Goals Transposed'!$U161),IF($AJ$23="",0,$AJ$23*'Goals Transposed'!$V161),IF($AJ$24="",0,$AJ$24*'Goals Transposed'!$W161),IF($AJ$25="",0,$AJ$25*'Goals Transposed'!$X161),IF($AJ$26="",0,$AJ$26*'Goals Transposed'!$Y161),IF($AJ$27="",0,$AJ$27*'Goals Transposed'!$Z161),IF($AJ$28="",0,$AJ$28*'Goals Transposed'!$AA161),IF($AJ$29="",0,$AJ$29*'Goals Transposed'!$AB161)),0),"")))</f>
        <v/>
      </c>
      <c r="L570" s="244" t="str">
        <f>IF($D$5="Program Budget",ROUND('Goals Transposed'!$AC161*$AJ$9,0),IF(AND($D$5="Staff Salary",$D$7="Total"),ROUND(SUM('Goals Transposed'!$AC161:$AN161)*$AJ$30,0),IF(AND($D$5="Staff Salary",$D$7="Individual"),ROUND(SUM(IF($AJ$18="",0,$AJ$18*'Goals Transposed'!$AC161),IF($AJ$19="",0,$AJ$19*'Goals Transposed'!$AD161),IF($AJ$20="",0,$AJ$20*'Goals Transposed'!$AE161),IF($AJ$21="",0,$AJ$21*'Goals Transposed'!$AF161),IF($AJ$22="",0,$AJ$22*'Goals Transposed'!$AG161),IF($AJ$23="",0,$AJ$23*'Goals Transposed'!$AH161),IF($AJ$24="",0,$AJ$24*'Goals Transposed'!$AI161),IF($AJ$25="",0,$AJ$25*'Goals Transposed'!$AJ161),IF($AJ$26="",0,$AJ$26*'Goals Transposed'!$AK161),IF($AJ$27="",0,$AJ$27*'Goals Transposed'!$AL161),IF($AJ$28="",0,$AJ$28*'Goals Transposed'!$AM161),IF($AJ$29="",0,$AJ$29*'Goals Transposed'!$AN161)),0),"")))</f>
        <v/>
      </c>
      <c r="M570" s="549" t="str">
        <f>IF($D$5="Program Budget",ROUND('Goals Transposed'!$AO161*$AJ$9,0),IF(AND($D$5="Staff Salary",$D$7="Total"),ROUND(SUM('Goals Transposed'!$AO161:$AZ161)*$AJ$30,0),IF(AND($D$5="Staff Salary",$D$7="Individual"),ROUND(SUM(IF($AJ$18="",0,$AJ$18*'Goals Transposed'!$AO161),IF($AJ$19="",0,$AJ$19*'Goals Transposed'!$AP161),IF($AJ$20="",0,$AJ$20*'Goals Transposed'!$AQ161),IF($AJ$21="",0,$AJ$21*'Goals Transposed'!$AR161),IF($AJ$22="",0,$AJ$22*'Goals Transposed'!$AS161),IF($AJ$23="",0,$AJ$23*'Goals Transposed'!$AT161),IF($AJ$24="",0,$AJ$24*'Goals Transposed'!$AU161),IF($AJ$25="",0,$AJ$25*'Goals Transposed'!$AV161),IF($AJ$26="",0,$AJ$26*'Goals Transposed'!$AW161),IF($AJ$27="",0,$AJ$27*'Goals Transposed'!$AX161),IF($AJ$28="",0,$AJ$28*'Goals Transposed'!$AY161),IF($AJ$29="",0,$AJ$29*'Goals Transposed'!$AZ161)),0),"")))</f>
        <v/>
      </c>
      <c r="N570" s="551"/>
      <c r="CI570"/>
      <c r="CJ570"/>
      <c r="CK570"/>
      <c r="CL570"/>
      <c r="CM570"/>
    </row>
    <row r="571" spans="1:91" s="2" customFormat="1" ht="29.5" hidden="1" customHeight="1" outlineLevel="1" x14ac:dyDescent="0.35">
      <c r="A571" s="68"/>
      <c r="B571" s="243" t="s">
        <v>203</v>
      </c>
      <c r="C571" s="546" t="str">
        <f>IF(ISBLANK(Goals!FF6),"",Goals!FF6)</f>
        <v/>
      </c>
      <c r="D571" s="547"/>
      <c r="E571" s="547"/>
      <c r="F571" s="547"/>
      <c r="G571" s="547"/>
      <c r="H571" s="548"/>
      <c r="I571" s="549" t="str">
        <f>IF($D$5="Program Budget",ROUND('Goals Transposed'!$E162*$AJ$9,0),IF(AND($D$5="Staff Salary",$D$7="Total"),ROUND(SUM('Goals Transposed'!$E162:$P162)*$AJ$30,0),IF(AND($D$5="Staff Salary",$D$7="Individual"),ROUND(SUM(IF($AJ$18="",0,$AJ$18*'Goals Transposed'!$E162),IF($AJ$19="",0,$AJ$19*'Goals Transposed'!$F162),IF($AJ$20="",0,$AJ$20*'Goals Transposed'!$G162),IF($AJ$21="",0,$AJ$21*'Goals Transposed'!$H162),IF($AJ$22="",0,$AJ$22*'Goals Transposed'!$I162),IF($AJ$23="",0,$AJ$23*'Goals Transposed'!$J162),IF($AJ$24="",0,$AJ$24*'Goals Transposed'!$K162),IF($AJ$25="",0,$AJ$25*'Goals Transposed'!$L162),IF($AJ$26="",0,$AJ$26*'Goals Transposed'!$M162),IF($AJ$27="",0,$AJ$27*'Goals Transposed'!$N162),IF($AJ$28="",0,$AJ$28*'Goals Transposed'!$O162),IF($AJ$29="",0,$AJ$29*'Goals Transposed'!$P162)),0),"")))</f>
        <v/>
      </c>
      <c r="J571" s="550"/>
      <c r="K571" s="244" t="str">
        <f>IF($D$5="Program Budget",ROUND('Goals Transposed'!$Q162*$AJ$9,0),IF(AND($D$5="Staff Salary",$D$7="Total"),ROUND(SUM('Goals Transposed'!$Q162:$AB162)*$AJ$30,0),IF(AND($D$5="Staff Salary",$D$7="Individual"),ROUND(SUM(IF($AJ$18="",0,$AJ$18*'Goals Transposed'!$Q162),IF($AJ$19="",0,$AJ$19*'Goals Transposed'!$R162),IF($AJ$20="",0,$AJ$20*'Goals Transposed'!$S162),IF($AJ$21="",0,$AJ$21*'Goals Transposed'!$T162),IF($AJ$22="",0,$AJ$22*'Goals Transposed'!$U162),IF($AJ$23="",0,$AJ$23*'Goals Transposed'!$V162),IF($AJ$24="",0,$AJ$24*'Goals Transposed'!$W162),IF($AJ$25="",0,$AJ$25*'Goals Transposed'!$X162),IF($AJ$26="",0,$AJ$26*'Goals Transposed'!$Y162),IF($AJ$27="",0,$AJ$27*'Goals Transposed'!$Z162),IF($AJ$28="",0,$AJ$28*'Goals Transposed'!$AA162),IF($AJ$29="",0,$AJ$29*'Goals Transposed'!$AB162)),0),"")))</f>
        <v/>
      </c>
      <c r="L571" s="244" t="str">
        <f>IF($D$5="Program Budget",ROUND('Goals Transposed'!$AC162*$AJ$9,0),IF(AND($D$5="Staff Salary",$D$7="Total"),ROUND(SUM('Goals Transposed'!$AC162:$AN162)*$AJ$30,0),IF(AND($D$5="Staff Salary",$D$7="Individual"),ROUND(SUM(IF($AJ$18="",0,$AJ$18*'Goals Transposed'!$AC162),IF($AJ$19="",0,$AJ$19*'Goals Transposed'!$AD162),IF($AJ$20="",0,$AJ$20*'Goals Transposed'!$AE162),IF($AJ$21="",0,$AJ$21*'Goals Transposed'!$AF162),IF($AJ$22="",0,$AJ$22*'Goals Transposed'!$AG162),IF($AJ$23="",0,$AJ$23*'Goals Transposed'!$AH162),IF($AJ$24="",0,$AJ$24*'Goals Transposed'!$AI162),IF($AJ$25="",0,$AJ$25*'Goals Transposed'!$AJ162),IF($AJ$26="",0,$AJ$26*'Goals Transposed'!$AK162),IF($AJ$27="",0,$AJ$27*'Goals Transposed'!$AL162),IF($AJ$28="",0,$AJ$28*'Goals Transposed'!$AM162),IF($AJ$29="",0,$AJ$29*'Goals Transposed'!$AN162)),0),"")))</f>
        <v/>
      </c>
      <c r="M571" s="549" t="str">
        <f>IF($D$5="Program Budget",ROUND('Goals Transposed'!$AO162*$AJ$9,0),IF(AND($D$5="Staff Salary",$D$7="Total"),ROUND(SUM('Goals Transposed'!$AO162:$AZ162)*$AJ$30,0),IF(AND($D$5="Staff Salary",$D$7="Individual"),ROUND(SUM(IF($AJ$18="",0,$AJ$18*'Goals Transposed'!$AO162),IF($AJ$19="",0,$AJ$19*'Goals Transposed'!$AP162),IF($AJ$20="",0,$AJ$20*'Goals Transposed'!$AQ162),IF($AJ$21="",0,$AJ$21*'Goals Transposed'!$AR162),IF($AJ$22="",0,$AJ$22*'Goals Transposed'!$AS162),IF($AJ$23="",0,$AJ$23*'Goals Transposed'!$AT162),IF($AJ$24="",0,$AJ$24*'Goals Transposed'!$AU162),IF($AJ$25="",0,$AJ$25*'Goals Transposed'!$AV162),IF($AJ$26="",0,$AJ$26*'Goals Transposed'!$AW162),IF($AJ$27="",0,$AJ$27*'Goals Transposed'!$AX162),IF($AJ$28="",0,$AJ$28*'Goals Transposed'!$AY162),IF($AJ$29="",0,$AJ$29*'Goals Transposed'!$AZ162)),0),"")))</f>
        <v/>
      </c>
      <c r="N571" s="551"/>
      <c r="CI571"/>
      <c r="CJ571"/>
      <c r="CK571"/>
      <c r="CL571"/>
      <c r="CM571"/>
    </row>
    <row r="572" spans="1:91" s="2" customFormat="1" ht="29.5" hidden="1" customHeight="1" outlineLevel="1" x14ac:dyDescent="0.35">
      <c r="A572" s="68"/>
      <c r="B572" s="243" t="s">
        <v>204</v>
      </c>
      <c r="C572" s="546" t="str">
        <f>IF(ISBLANK(Goals!FG6),"",Goals!FG6)</f>
        <v/>
      </c>
      <c r="D572" s="547"/>
      <c r="E572" s="547"/>
      <c r="F572" s="547"/>
      <c r="G572" s="547"/>
      <c r="H572" s="548"/>
      <c r="I572" s="549" t="str">
        <f>IF($D$5="Program Budget",ROUND('Goals Transposed'!$E163*$AJ$9,0),IF(AND($D$5="Staff Salary",$D$7="Total"),ROUND(SUM('Goals Transposed'!$E163:$P163)*$AJ$30,0),IF(AND($D$5="Staff Salary",$D$7="Individual"),ROUND(SUM(IF($AJ$18="",0,$AJ$18*'Goals Transposed'!$E163),IF($AJ$19="",0,$AJ$19*'Goals Transposed'!$F163),IF($AJ$20="",0,$AJ$20*'Goals Transposed'!$G163),IF($AJ$21="",0,$AJ$21*'Goals Transposed'!$H163),IF($AJ$22="",0,$AJ$22*'Goals Transposed'!$I163),IF($AJ$23="",0,$AJ$23*'Goals Transposed'!$J163),IF($AJ$24="",0,$AJ$24*'Goals Transposed'!$K163),IF($AJ$25="",0,$AJ$25*'Goals Transposed'!$L163),IF($AJ$26="",0,$AJ$26*'Goals Transposed'!$M163),IF($AJ$27="",0,$AJ$27*'Goals Transposed'!$N163),IF($AJ$28="",0,$AJ$28*'Goals Transposed'!$O163),IF($AJ$29="",0,$AJ$29*'Goals Transposed'!$P163)),0),"")))</f>
        <v/>
      </c>
      <c r="J572" s="550"/>
      <c r="K572" s="244" t="str">
        <f>IF($D$5="Program Budget",ROUND('Goals Transposed'!$Q163*$AJ$9,0),IF(AND($D$5="Staff Salary",$D$7="Total"),ROUND(SUM('Goals Transposed'!$Q163:$AB163)*$AJ$30,0),IF(AND($D$5="Staff Salary",$D$7="Individual"),ROUND(SUM(IF($AJ$18="",0,$AJ$18*'Goals Transposed'!$Q163),IF($AJ$19="",0,$AJ$19*'Goals Transposed'!$R163),IF($AJ$20="",0,$AJ$20*'Goals Transposed'!$S163),IF($AJ$21="",0,$AJ$21*'Goals Transposed'!$T163),IF($AJ$22="",0,$AJ$22*'Goals Transposed'!$U163),IF($AJ$23="",0,$AJ$23*'Goals Transposed'!$V163),IF($AJ$24="",0,$AJ$24*'Goals Transposed'!$W163),IF($AJ$25="",0,$AJ$25*'Goals Transposed'!$X163),IF($AJ$26="",0,$AJ$26*'Goals Transposed'!$Y163),IF($AJ$27="",0,$AJ$27*'Goals Transposed'!$Z163),IF($AJ$28="",0,$AJ$28*'Goals Transposed'!$AA163),IF($AJ$29="",0,$AJ$29*'Goals Transposed'!$AB163)),0),"")))</f>
        <v/>
      </c>
      <c r="L572" s="244" t="str">
        <f>IF($D$5="Program Budget",ROUND('Goals Transposed'!$AC163*$AJ$9,0),IF(AND($D$5="Staff Salary",$D$7="Total"),ROUND(SUM('Goals Transposed'!$AC163:$AN163)*$AJ$30,0),IF(AND($D$5="Staff Salary",$D$7="Individual"),ROUND(SUM(IF($AJ$18="",0,$AJ$18*'Goals Transposed'!$AC163),IF($AJ$19="",0,$AJ$19*'Goals Transposed'!$AD163),IF($AJ$20="",0,$AJ$20*'Goals Transposed'!$AE163),IF($AJ$21="",0,$AJ$21*'Goals Transposed'!$AF163),IF($AJ$22="",0,$AJ$22*'Goals Transposed'!$AG163),IF($AJ$23="",0,$AJ$23*'Goals Transposed'!$AH163),IF($AJ$24="",0,$AJ$24*'Goals Transposed'!$AI163),IF($AJ$25="",0,$AJ$25*'Goals Transposed'!$AJ163),IF($AJ$26="",0,$AJ$26*'Goals Transposed'!$AK163),IF($AJ$27="",0,$AJ$27*'Goals Transposed'!$AL163),IF($AJ$28="",0,$AJ$28*'Goals Transposed'!$AM163),IF($AJ$29="",0,$AJ$29*'Goals Transposed'!$AN163)),0),"")))</f>
        <v/>
      </c>
      <c r="M572" s="549" t="str">
        <f>IF($D$5="Program Budget",ROUND('Goals Transposed'!$AO163*$AJ$9,0),IF(AND($D$5="Staff Salary",$D$7="Total"),ROUND(SUM('Goals Transposed'!$AO163:$AZ163)*$AJ$30,0),IF(AND($D$5="Staff Salary",$D$7="Individual"),ROUND(SUM(IF($AJ$18="",0,$AJ$18*'Goals Transposed'!$AO163),IF($AJ$19="",0,$AJ$19*'Goals Transposed'!$AP163),IF($AJ$20="",0,$AJ$20*'Goals Transposed'!$AQ163),IF($AJ$21="",0,$AJ$21*'Goals Transposed'!$AR163),IF($AJ$22="",0,$AJ$22*'Goals Transposed'!$AS163),IF($AJ$23="",0,$AJ$23*'Goals Transposed'!$AT163),IF($AJ$24="",0,$AJ$24*'Goals Transposed'!$AU163),IF($AJ$25="",0,$AJ$25*'Goals Transposed'!$AV163),IF($AJ$26="",0,$AJ$26*'Goals Transposed'!$AW163),IF($AJ$27="",0,$AJ$27*'Goals Transposed'!$AX163),IF($AJ$28="",0,$AJ$28*'Goals Transposed'!$AY163),IF($AJ$29="",0,$AJ$29*'Goals Transposed'!$AZ163)),0),"")))</f>
        <v/>
      </c>
      <c r="N572" s="551"/>
      <c r="CI572"/>
      <c r="CJ572"/>
      <c r="CK572"/>
      <c r="CL572"/>
      <c r="CM572"/>
    </row>
    <row r="573" spans="1:91" s="2" customFormat="1" ht="29.5" hidden="1" customHeight="1" outlineLevel="1" x14ac:dyDescent="0.35">
      <c r="A573" s="68"/>
      <c r="B573" s="243" t="s">
        <v>205</v>
      </c>
      <c r="C573" s="546" t="str">
        <f>IF(ISBLANK(Goals!FH6),"",Goals!FH6)</f>
        <v/>
      </c>
      <c r="D573" s="547"/>
      <c r="E573" s="547"/>
      <c r="F573" s="547"/>
      <c r="G573" s="547"/>
      <c r="H573" s="548"/>
      <c r="I573" s="549" t="str">
        <f>IF($D$5="Program Budget",ROUND('Goals Transposed'!$E164*$AJ$9,0),IF(AND($D$5="Staff Salary",$D$7="Total"),ROUND(SUM('Goals Transposed'!$E164:$P164)*$AJ$30,0),IF(AND($D$5="Staff Salary",$D$7="Individual"),ROUND(SUM(IF($AJ$18="",0,$AJ$18*'Goals Transposed'!$E164),IF($AJ$19="",0,$AJ$19*'Goals Transposed'!$F164),IF($AJ$20="",0,$AJ$20*'Goals Transposed'!$G164),IF($AJ$21="",0,$AJ$21*'Goals Transposed'!$H164),IF($AJ$22="",0,$AJ$22*'Goals Transposed'!$I164),IF($AJ$23="",0,$AJ$23*'Goals Transposed'!$J164),IF($AJ$24="",0,$AJ$24*'Goals Transposed'!$K164),IF($AJ$25="",0,$AJ$25*'Goals Transposed'!$L164),IF($AJ$26="",0,$AJ$26*'Goals Transposed'!$M164),IF($AJ$27="",0,$AJ$27*'Goals Transposed'!$N164),IF($AJ$28="",0,$AJ$28*'Goals Transposed'!$O164),IF($AJ$29="",0,$AJ$29*'Goals Transposed'!$P164)),0),"")))</f>
        <v/>
      </c>
      <c r="J573" s="550"/>
      <c r="K573" s="244" t="str">
        <f>IF($D$5="Program Budget",ROUND('Goals Transposed'!$Q164*$AJ$9,0),IF(AND($D$5="Staff Salary",$D$7="Total"),ROUND(SUM('Goals Transposed'!$Q164:$AB164)*$AJ$30,0),IF(AND($D$5="Staff Salary",$D$7="Individual"),ROUND(SUM(IF($AJ$18="",0,$AJ$18*'Goals Transposed'!$Q164),IF($AJ$19="",0,$AJ$19*'Goals Transposed'!$R164),IF($AJ$20="",0,$AJ$20*'Goals Transposed'!$S164),IF($AJ$21="",0,$AJ$21*'Goals Transposed'!$T164),IF($AJ$22="",0,$AJ$22*'Goals Transposed'!$U164),IF($AJ$23="",0,$AJ$23*'Goals Transposed'!$V164),IF($AJ$24="",0,$AJ$24*'Goals Transposed'!$W164),IF($AJ$25="",0,$AJ$25*'Goals Transposed'!$X164),IF($AJ$26="",0,$AJ$26*'Goals Transposed'!$Y164),IF($AJ$27="",0,$AJ$27*'Goals Transposed'!$Z164),IF($AJ$28="",0,$AJ$28*'Goals Transposed'!$AA164),IF($AJ$29="",0,$AJ$29*'Goals Transposed'!$AB164)),0),"")))</f>
        <v/>
      </c>
      <c r="L573" s="244" t="str">
        <f>IF($D$5="Program Budget",ROUND('Goals Transposed'!$AC164*$AJ$9,0),IF(AND($D$5="Staff Salary",$D$7="Total"),ROUND(SUM('Goals Transposed'!$AC164:$AN164)*$AJ$30,0),IF(AND($D$5="Staff Salary",$D$7="Individual"),ROUND(SUM(IF($AJ$18="",0,$AJ$18*'Goals Transposed'!$AC164),IF($AJ$19="",0,$AJ$19*'Goals Transposed'!$AD164),IF($AJ$20="",0,$AJ$20*'Goals Transposed'!$AE164),IF($AJ$21="",0,$AJ$21*'Goals Transposed'!$AF164),IF($AJ$22="",0,$AJ$22*'Goals Transposed'!$AG164),IF($AJ$23="",0,$AJ$23*'Goals Transposed'!$AH164),IF($AJ$24="",0,$AJ$24*'Goals Transposed'!$AI164),IF($AJ$25="",0,$AJ$25*'Goals Transposed'!$AJ164),IF($AJ$26="",0,$AJ$26*'Goals Transposed'!$AK164),IF($AJ$27="",0,$AJ$27*'Goals Transposed'!$AL164),IF($AJ$28="",0,$AJ$28*'Goals Transposed'!$AM164),IF($AJ$29="",0,$AJ$29*'Goals Transposed'!$AN164)),0),"")))</f>
        <v/>
      </c>
      <c r="M573" s="549" t="str">
        <f>IF($D$5="Program Budget",ROUND('Goals Transposed'!$AO164*$AJ$9,0),IF(AND($D$5="Staff Salary",$D$7="Total"),ROUND(SUM('Goals Transposed'!$AO164:$AZ164)*$AJ$30,0),IF(AND($D$5="Staff Salary",$D$7="Individual"),ROUND(SUM(IF($AJ$18="",0,$AJ$18*'Goals Transposed'!$AO164),IF($AJ$19="",0,$AJ$19*'Goals Transposed'!$AP164),IF($AJ$20="",0,$AJ$20*'Goals Transposed'!$AQ164),IF($AJ$21="",0,$AJ$21*'Goals Transposed'!$AR164),IF($AJ$22="",0,$AJ$22*'Goals Transposed'!$AS164),IF($AJ$23="",0,$AJ$23*'Goals Transposed'!$AT164),IF($AJ$24="",0,$AJ$24*'Goals Transposed'!$AU164),IF($AJ$25="",0,$AJ$25*'Goals Transposed'!$AV164),IF($AJ$26="",0,$AJ$26*'Goals Transposed'!$AW164),IF($AJ$27="",0,$AJ$27*'Goals Transposed'!$AX164),IF($AJ$28="",0,$AJ$28*'Goals Transposed'!$AY164),IF($AJ$29="",0,$AJ$29*'Goals Transposed'!$AZ164)),0),"")))</f>
        <v/>
      </c>
      <c r="N573" s="551"/>
      <c r="CI573"/>
      <c r="CJ573"/>
      <c r="CK573"/>
      <c r="CL573"/>
      <c r="CM573"/>
    </row>
    <row r="574" spans="1:91" s="2" customFormat="1" ht="29.5" hidden="1" customHeight="1" outlineLevel="1" x14ac:dyDescent="0.35">
      <c r="A574" s="68"/>
      <c r="B574" s="245" t="s">
        <v>206</v>
      </c>
      <c r="C574" s="556" t="str">
        <f>IF(ISBLANK(Goals!FJ4),"",Goals!FJ4)</f>
        <v/>
      </c>
      <c r="D574" s="557"/>
      <c r="E574" s="557"/>
      <c r="F574" s="557"/>
      <c r="G574" s="557"/>
      <c r="H574" s="557"/>
      <c r="I574" s="558"/>
      <c r="J574" s="558"/>
      <c r="K574" s="242"/>
      <c r="L574" s="242"/>
      <c r="M574" s="558"/>
      <c r="N574" s="559"/>
      <c r="CI574"/>
      <c r="CJ574"/>
      <c r="CK574"/>
      <c r="CL574"/>
      <c r="CM574"/>
    </row>
    <row r="575" spans="1:91" s="2" customFormat="1" ht="29.5" hidden="1" customHeight="1" outlineLevel="1" x14ac:dyDescent="0.35">
      <c r="A575" s="68"/>
      <c r="B575" s="243" t="s">
        <v>200</v>
      </c>
      <c r="C575" s="546" t="str">
        <f>IF(ISBLANK(Goals!FI6),"",Goals!FI6)</f>
        <v/>
      </c>
      <c r="D575" s="547"/>
      <c r="E575" s="547"/>
      <c r="F575" s="547"/>
      <c r="G575" s="547"/>
      <c r="H575" s="548"/>
      <c r="I575" s="549" t="str">
        <f>IF($D$5="Program Budget",ROUND('Goals Transposed'!$E165*$AJ$9,0),IF(AND($D$5="Staff Salary",$D$7="Total"),ROUND(SUM('Goals Transposed'!$E165:$P165)*$AJ$30,0),IF(AND($D$5="Staff Salary",$D$7="Individual"),ROUND(SUM(IF($AJ$18="",0,$AJ$18*'Goals Transposed'!$E165),IF($AJ$19="",0,$AJ$19*'Goals Transposed'!$F165),IF($AJ$20="",0,$AJ$20*'Goals Transposed'!$G165),IF($AJ$21="",0,$AJ$21*'Goals Transposed'!$H165),IF($AJ$22="",0,$AJ$22*'Goals Transposed'!$I165),IF($AJ$23="",0,$AJ$23*'Goals Transposed'!$J165),IF($AJ$24="",0,$AJ$24*'Goals Transposed'!$K165),IF($AJ$25="",0,$AJ$25*'Goals Transposed'!$L165),IF($AJ$26="",0,$AJ$26*'Goals Transposed'!$M165),IF($AJ$27="",0,$AJ$27*'Goals Transposed'!$N165),IF($AJ$28="",0,$AJ$28*'Goals Transposed'!$O165),IF($AJ$29="",0,$AJ$29*'Goals Transposed'!$P165)),0),"")))</f>
        <v/>
      </c>
      <c r="J575" s="550"/>
      <c r="K575" s="244" t="str">
        <f>IF($D$5="Program Budget",ROUND('Goals Transposed'!$Q165*$AJ$9,0),IF(AND($D$5="Staff Salary",$D$7="Total"),ROUND(SUM('Goals Transposed'!$Q165:$AB165)*$AJ$30,0),IF(AND($D$5="Staff Salary",$D$7="Individual"),ROUND(SUM(IF($AJ$18="",0,$AJ$18*'Goals Transposed'!$Q165),IF($AJ$19="",0,$AJ$19*'Goals Transposed'!$R165),IF($AJ$20="",0,$AJ$20*'Goals Transposed'!$S165),IF($AJ$21="",0,$AJ$21*'Goals Transposed'!$T165),IF($AJ$22="",0,$AJ$22*'Goals Transposed'!$U165),IF($AJ$23="",0,$AJ$23*'Goals Transposed'!$V165),IF($AJ$24="",0,$AJ$24*'Goals Transposed'!$W165),IF($AJ$25="",0,$AJ$25*'Goals Transposed'!$X165),IF($AJ$26="",0,$AJ$26*'Goals Transposed'!$Y165),IF($AJ$27="",0,$AJ$27*'Goals Transposed'!$Z165),IF($AJ$28="",0,$AJ$28*'Goals Transposed'!$AA165),IF($AJ$29="",0,$AJ$29*'Goals Transposed'!$AB165)),0),"")))</f>
        <v/>
      </c>
      <c r="L575" s="244" t="str">
        <f>IF($D$5="Program Budget",ROUND('Goals Transposed'!$AC165*$AJ$9,0),IF(AND($D$5="Staff Salary",$D$7="Total"),ROUND(SUM('Goals Transposed'!$AC165:$AN165)*$AJ$30,0),IF(AND($D$5="Staff Salary",$D$7="Individual"),ROUND(SUM(IF($AJ$18="",0,$AJ$18*'Goals Transposed'!$AC165),IF($AJ$19="",0,$AJ$19*'Goals Transposed'!$AD165),IF($AJ$20="",0,$AJ$20*'Goals Transposed'!$AE165),IF($AJ$21="",0,$AJ$21*'Goals Transposed'!$AF165),IF($AJ$22="",0,$AJ$22*'Goals Transposed'!$AG165),IF($AJ$23="",0,$AJ$23*'Goals Transposed'!$AH165),IF($AJ$24="",0,$AJ$24*'Goals Transposed'!$AI165),IF($AJ$25="",0,$AJ$25*'Goals Transposed'!$AJ165),IF($AJ$26="",0,$AJ$26*'Goals Transposed'!$AK165),IF($AJ$27="",0,$AJ$27*'Goals Transposed'!$AL165),IF($AJ$28="",0,$AJ$28*'Goals Transposed'!$AM165),IF($AJ$29="",0,$AJ$29*'Goals Transposed'!$AN165)),0),"")))</f>
        <v/>
      </c>
      <c r="M575" s="549" t="str">
        <f>IF($D$5="Program Budget",ROUND('Goals Transposed'!$AO165*$AJ$9,0),IF(AND($D$5="Staff Salary",$D$7="Total"),ROUND(SUM('Goals Transposed'!$AO165:$AZ165)*$AJ$30,0),IF(AND($D$5="Staff Salary",$D$7="Individual"),ROUND(SUM(IF($AJ$18="",0,$AJ$18*'Goals Transposed'!$AO165),IF($AJ$19="",0,$AJ$19*'Goals Transposed'!$AP165),IF($AJ$20="",0,$AJ$20*'Goals Transposed'!$AQ165),IF($AJ$21="",0,$AJ$21*'Goals Transposed'!$AR165),IF($AJ$22="",0,$AJ$22*'Goals Transposed'!$AS165),IF($AJ$23="",0,$AJ$23*'Goals Transposed'!$AT165),IF($AJ$24="",0,$AJ$24*'Goals Transposed'!$AU165),IF($AJ$25="",0,$AJ$25*'Goals Transposed'!$AV165),IF($AJ$26="",0,$AJ$26*'Goals Transposed'!$AW165),IF($AJ$27="",0,$AJ$27*'Goals Transposed'!$AX165),IF($AJ$28="",0,$AJ$28*'Goals Transposed'!$AY165),IF($AJ$29="",0,$AJ$29*'Goals Transposed'!$AZ165)),0),"")))</f>
        <v/>
      </c>
      <c r="N575" s="551"/>
      <c r="CI575"/>
      <c r="CJ575"/>
      <c r="CK575"/>
      <c r="CL575"/>
      <c r="CM575"/>
    </row>
    <row r="576" spans="1:91" s="2" customFormat="1" ht="29.5" hidden="1" customHeight="1" outlineLevel="1" x14ac:dyDescent="0.35">
      <c r="A576" s="68"/>
      <c r="B576" s="243" t="s">
        <v>201</v>
      </c>
      <c r="C576" s="546" t="str">
        <f>IF(ISBLANK(Goals!FJ6),"",Goals!FJ6)</f>
        <v/>
      </c>
      <c r="D576" s="547"/>
      <c r="E576" s="547"/>
      <c r="F576" s="547"/>
      <c r="G576" s="547"/>
      <c r="H576" s="548"/>
      <c r="I576" s="549" t="str">
        <f>IF($D$5="Program Budget",ROUND('Goals Transposed'!$E166*$AJ$9,0),IF(AND($D$5="Staff Salary",$D$7="Total"),ROUND(SUM('Goals Transposed'!$E166:$P166)*$AJ$30,0),IF(AND($D$5="Staff Salary",$D$7="Individual"),ROUND(SUM(IF($AJ$18="",0,$AJ$18*'Goals Transposed'!$E166),IF($AJ$19="",0,$AJ$19*'Goals Transposed'!$F166),IF($AJ$20="",0,$AJ$20*'Goals Transposed'!$G166),IF($AJ$21="",0,$AJ$21*'Goals Transposed'!$H166),IF($AJ$22="",0,$AJ$22*'Goals Transposed'!$I166),IF($AJ$23="",0,$AJ$23*'Goals Transposed'!$J166),IF($AJ$24="",0,$AJ$24*'Goals Transposed'!$K166),IF($AJ$25="",0,$AJ$25*'Goals Transposed'!$L166),IF($AJ$26="",0,$AJ$26*'Goals Transposed'!$M166),IF($AJ$27="",0,$AJ$27*'Goals Transposed'!$N166),IF($AJ$28="",0,$AJ$28*'Goals Transposed'!$O166),IF($AJ$29="",0,$AJ$29*'Goals Transposed'!$P166)),0),"")))</f>
        <v/>
      </c>
      <c r="J576" s="550"/>
      <c r="K576" s="244" t="str">
        <f>IF($D$5="Program Budget",ROUND('Goals Transposed'!$Q166*$AJ$9,0),IF(AND($D$5="Staff Salary",$D$7="Total"),ROUND(SUM('Goals Transposed'!$Q166:$AB166)*$AJ$30,0),IF(AND($D$5="Staff Salary",$D$7="Individual"),ROUND(SUM(IF($AJ$18="",0,$AJ$18*'Goals Transposed'!$Q166),IF($AJ$19="",0,$AJ$19*'Goals Transposed'!$R166),IF($AJ$20="",0,$AJ$20*'Goals Transposed'!$S166),IF($AJ$21="",0,$AJ$21*'Goals Transposed'!$T166),IF($AJ$22="",0,$AJ$22*'Goals Transposed'!$U166),IF($AJ$23="",0,$AJ$23*'Goals Transposed'!$V166),IF($AJ$24="",0,$AJ$24*'Goals Transposed'!$W166),IF($AJ$25="",0,$AJ$25*'Goals Transposed'!$X166),IF($AJ$26="",0,$AJ$26*'Goals Transposed'!$Y166),IF($AJ$27="",0,$AJ$27*'Goals Transposed'!$Z166),IF($AJ$28="",0,$AJ$28*'Goals Transposed'!$AA166),IF($AJ$29="",0,$AJ$29*'Goals Transposed'!$AB166)),0),"")))</f>
        <v/>
      </c>
      <c r="L576" s="244" t="str">
        <f>IF($D$5="Program Budget",ROUND('Goals Transposed'!$AC166*$AJ$9,0),IF(AND($D$5="Staff Salary",$D$7="Total"),ROUND(SUM('Goals Transposed'!$AC166:$AN166)*$AJ$30,0),IF(AND($D$5="Staff Salary",$D$7="Individual"),ROUND(SUM(IF($AJ$18="",0,$AJ$18*'Goals Transposed'!$AC166),IF($AJ$19="",0,$AJ$19*'Goals Transposed'!$AD166),IF($AJ$20="",0,$AJ$20*'Goals Transposed'!$AE166),IF($AJ$21="",0,$AJ$21*'Goals Transposed'!$AF166),IF($AJ$22="",0,$AJ$22*'Goals Transposed'!$AG166),IF($AJ$23="",0,$AJ$23*'Goals Transposed'!$AH166),IF($AJ$24="",0,$AJ$24*'Goals Transposed'!$AI166),IF($AJ$25="",0,$AJ$25*'Goals Transposed'!$AJ166),IF($AJ$26="",0,$AJ$26*'Goals Transposed'!$AK166),IF($AJ$27="",0,$AJ$27*'Goals Transposed'!$AL166),IF($AJ$28="",0,$AJ$28*'Goals Transposed'!$AM166),IF($AJ$29="",0,$AJ$29*'Goals Transposed'!$AN166)),0),"")))</f>
        <v/>
      </c>
      <c r="M576" s="549" t="str">
        <f>IF($D$5="Program Budget",ROUND('Goals Transposed'!$AO166*$AJ$9,0),IF(AND($D$5="Staff Salary",$D$7="Total"),ROUND(SUM('Goals Transposed'!$AO166:$AZ166)*$AJ$30,0),IF(AND($D$5="Staff Salary",$D$7="Individual"),ROUND(SUM(IF($AJ$18="",0,$AJ$18*'Goals Transposed'!$AO166),IF($AJ$19="",0,$AJ$19*'Goals Transposed'!$AP166),IF($AJ$20="",0,$AJ$20*'Goals Transposed'!$AQ166),IF($AJ$21="",0,$AJ$21*'Goals Transposed'!$AR166),IF($AJ$22="",0,$AJ$22*'Goals Transposed'!$AS166),IF($AJ$23="",0,$AJ$23*'Goals Transposed'!$AT166),IF($AJ$24="",0,$AJ$24*'Goals Transposed'!$AU166),IF($AJ$25="",0,$AJ$25*'Goals Transposed'!$AV166),IF($AJ$26="",0,$AJ$26*'Goals Transposed'!$AW166),IF($AJ$27="",0,$AJ$27*'Goals Transposed'!$AX166),IF($AJ$28="",0,$AJ$28*'Goals Transposed'!$AY166),IF($AJ$29="",0,$AJ$29*'Goals Transposed'!$AZ166)),0),"")))</f>
        <v/>
      </c>
      <c r="N576" s="551"/>
      <c r="CI576"/>
      <c r="CJ576"/>
      <c r="CK576"/>
      <c r="CL576"/>
      <c r="CM576"/>
    </row>
    <row r="577" spans="1:91" s="2" customFormat="1" ht="29.5" hidden="1" customHeight="1" outlineLevel="1" x14ac:dyDescent="0.35">
      <c r="A577" s="68"/>
      <c r="B577" s="243" t="s">
        <v>202</v>
      </c>
      <c r="C577" s="546" t="str">
        <f>IF(ISBLANK(Goals!FK6),"",Goals!FK6)</f>
        <v/>
      </c>
      <c r="D577" s="547"/>
      <c r="E577" s="547"/>
      <c r="F577" s="547"/>
      <c r="G577" s="547"/>
      <c r="H577" s="548"/>
      <c r="I577" s="549" t="str">
        <f>IF($D$5="Program Budget",ROUND('Goals Transposed'!$E167*$AJ$9,0),IF(AND($D$5="Staff Salary",$D$7="Total"),ROUND(SUM('Goals Transposed'!$E167:$P167)*$AJ$30,0),IF(AND($D$5="Staff Salary",$D$7="Individual"),ROUND(SUM(IF($AJ$18="",0,$AJ$18*'Goals Transposed'!$E167),IF($AJ$19="",0,$AJ$19*'Goals Transposed'!$F167),IF($AJ$20="",0,$AJ$20*'Goals Transposed'!$G167),IF($AJ$21="",0,$AJ$21*'Goals Transposed'!$H167),IF($AJ$22="",0,$AJ$22*'Goals Transposed'!$I167),IF($AJ$23="",0,$AJ$23*'Goals Transposed'!$J167),IF($AJ$24="",0,$AJ$24*'Goals Transposed'!$K167),IF($AJ$25="",0,$AJ$25*'Goals Transposed'!$L167),IF($AJ$26="",0,$AJ$26*'Goals Transposed'!$M167),IF($AJ$27="",0,$AJ$27*'Goals Transposed'!$N167),IF($AJ$28="",0,$AJ$28*'Goals Transposed'!$O167),IF($AJ$29="",0,$AJ$29*'Goals Transposed'!$P167)),0),"")))</f>
        <v/>
      </c>
      <c r="J577" s="550"/>
      <c r="K577" s="244" t="str">
        <f>IF($D$5="Program Budget",ROUND('Goals Transposed'!$Q167*$AJ$9,0),IF(AND($D$5="Staff Salary",$D$7="Total"),ROUND(SUM('Goals Transposed'!$Q167:$AB167)*$AJ$30,0),IF(AND($D$5="Staff Salary",$D$7="Individual"),ROUND(SUM(IF($AJ$18="",0,$AJ$18*'Goals Transposed'!$Q167),IF($AJ$19="",0,$AJ$19*'Goals Transposed'!$R167),IF($AJ$20="",0,$AJ$20*'Goals Transposed'!$S167),IF($AJ$21="",0,$AJ$21*'Goals Transposed'!$T167),IF($AJ$22="",0,$AJ$22*'Goals Transposed'!$U167),IF($AJ$23="",0,$AJ$23*'Goals Transposed'!$V167),IF($AJ$24="",0,$AJ$24*'Goals Transposed'!$W167),IF($AJ$25="",0,$AJ$25*'Goals Transposed'!$X167),IF($AJ$26="",0,$AJ$26*'Goals Transposed'!$Y167),IF($AJ$27="",0,$AJ$27*'Goals Transposed'!$Z167),IF($AJ$28="",0,$AJ$28*'Goals Transposed'!$AA167),IF($AJ$29="",0,$AJ$29*'Goals Transposed'!$AB167)),0),"")))</f>
        <v/>
      </c>
      <c r="L577" s="244" t="str">
        <f>IF($D$5="Program Budget",ROUND('Goals Transposed'!$AC167*$AJ$9,0),IF(AND($D$5="Staff Salary",$D$7="Total"),ROUND(SUM('Goals Transposed'!$AC167:$AN167)*$AJ$30,0),IF(AND($D$5="Staff Salary",$D$7="Individual"),ROUND(SUM(IF($AJ$18="",0,$AJ$18*'Goals Transposed'!$AC167),IF($AJ$19="",0,$AJ$19*'Goals Transposed'!$AD167),IF($AJ$20="",0,$AJ$20*'Goals Transposed'!$AE167),IF($AJ$21="",0,$AJ$21*'Goals Transposed'!$AF167),IF($AJ$22="",0,$AJ$22*'Goals Transposed'!$AG167),IF($AJ$23="",0,$AJ$23*'Goals Transposed'!$AH167),IF($AJ$24="",0,$AJ$24*'Goals Transposed'!$AI167),IF($AJ$25="",0,$AJ$25*'Goals Transposed'!$AJ167),IF($AJ$26="",0,$AJ$26*'Goals Transposed'!$AK167),IF($AJ$27="",0,$AJ$27*'Goals Transposed'!$AL167),IF($AJ$28="",0,$AJ$28*'Goals Transposed'!$AM167),IF($AJ$29="",0,$AJ$29*'Goals Transposed'!$AN167)),0),"")))</f>
        <v/>
      </c>
      <c r="M577" s="549" t="str">
        <f>IF($D$5="Program Budget",ROUND('Goals Transposed'!$AO167*$AJ$9,0),IF(AND($D$5="Staff Salary",$D$7="Total"),ROUND(SUM('Goals Transposed'!$AO167:$AZ167)*$AJ$30,0),IF(AND($D$5="Staff Salary",$D$7="Individual"),ROUND(SUM(IF($AJ$18="",0,$AJ$18*'Goals Transposed'!$AO167),IF($AJ$19="",0,$AJ$19*'Goals Transposed'!$AP167),IF($AJ$20="",0,$AJ$20*'Goals Transposed'!$AQ167),IF($AJ$21="",0,$AJ$21*'Goals Transposed'!$AR167),IF($AJ$22="",0,$AJ$22*'Goals Transposed'!$AS167),IF($AJ$23="",0,$AJ$23*'Goals Transposed'!$AT167),IF($AJ$24="",0,$AJ$24*'Goals Transposed'!$AU167),IF($AJ$25="",0,$AJ$25*'Goals Transposed'!$AV167),IF($AJ$26="",0,$AJ$26*'Goals Transposed'!$AW167),IF($AJ$27="",0,$AJ$27*'Goals Transposed'!$AX167),IF($AJ$28="",0,$AJ$28*'Goals Transposed'!$AY167),IF($AJ$29="",0,$AJ$29*'Goals Transposed'!$AZ167)),0),"")))</f>
        <v/>
      </c>
      <c r="N577" s="551"/>
      <c r="CI577"/>
      <c r="CJ577"/>
      <c r="CK577"/>
      <c r="CL577"/>
      <c r="CM577"/>
    </row>
    <row r="578" spans="1:91" s="2" customFormat="1" ht="29.5" hidden="1" customHeight="1" outlineLevel="1" x14ac:dyDescent="0.35">
      <c r="A578" s="68"/>
      <c r="B578" s="243" t="s">
        <v>203</v>
      </c>
      <c r="C578" s="546" t="str">
        <f>IF(ISBLANK(Goals!FL6),"",Goals!FL6)</f>
        <v/>
      </c>
      <c r="D578" s="547"/>
      <c r="E578" s="547"/>
      <c r="F578" s="547"/>
      <c r="G578" s="547"/>
      <c r="H578" s="548"/>
      <c r="I578" s="549" t="str">
        <f>IF($D$5="Program Budget",ROUND('Goals Transposed'!$E168*$AJ$9,0),IF(AND($D$5="Staff Salary",$D$7="Total"),ROUND(SUM('Goals Transposed'!$E168:$P168)*$AJ$30,0),IF(AND($D$5="Staff Salary",$D$7="Individual"),ROUND(SUM(IF($AJ$18="",0,$AJ$18*'Goals Transposed'!$E168),IF($AJ$19="",0,$AJ$19*'Goals Transposed'!$F168),IF($AJ$20="",0,$AJ$20*'Goals Transposed'!$G168),IF($AJ$21="",0,$AJ$21*'Goals Transposed'!$H168),IF($AJ$22="",0,$AJ$22*'Goals Transposed'!$I168),IF($AJ$23="",0,$AJ$23*'Goals Transposed'!$J168),IF($AJ$24="",0,$AJ$24*'Goals Transposed'!$K168),IF($AJ$25="",0,$AJ$25*'Goals Transposed'!$L168),IF($AJ$26="",0,$AJ$26*'Goals Transposed'!$M168),IF($AJ$27="",0,$AJ$27*'Goals Transposed'!$N168),IF($AJ$28="",0,$AJ$28*'Goals Transposed'!$O168),IF($AJ$29="",0,$AJ$29*'Goals Transposed'!$P168)),0),"")))</f>
        <v/>
      </c>
      <c r="J578" s="550"/>
      <c r="K578" s="244" t="str">
        <f>IF($D$5="Program Budget",ROUND('Goals Transposed'!$Q168*$AJ$9,0),IF(AND($D$5="Staff Salary",$D$7="Total"),ROUND(SUM('Goals Transposed'!$Q168:$AB168)*$AJ$30,0),IF(AND($D$5="Staff Salary",$D$7="Individual"),ROUND(SUM(IF($AJ$18="",0,$AJ$18*'Goals Transposed'!$Q168),IF($AJ$19="",0,$AJ$19*'Goals Transposed'!$R168),IF($AJ$20="",0,$AJ$20*'Goals Transposed'!$S168),IF($AJ$21="",0,$AJ$21*'Goals Transposed'!$T168),IF($AJ$22="",0,$AJ$22*'Goals Transposed'!$U168),IF($AJ$23="",0,$AJ$23*'Goals Transposed'!$V168),IF($AJ$24="",0,$AJ$24*'Goals Transposed'!$W168),IF($AJ$25="",0,$AJ$25*'Goals Transposed'!$X168),IF($AJ$26="",0,$AJ$26*'Goals Transposed'!$Y168),IF($AJ$27="",0,$AJ$27*'Goals Transposed'!$Z168),IF($AJ$28="",0,$AJ$28*'Goals Transposed'!$AA168),IF($AJ$29="",0,$AJ$29*'Goals Transposed'!$AB168)),0),"")))</f>
        <v/>
      </c>
      <c r="L578" s="244" t="str">
        <f>IF($D$5="Program Budget",ROUND('Goals Transposed'!$AC168*$AJ$9,0),IF(AND($D$5="Staff Salary",$D$7="Total"),ROUND(SUM('Goals Transposed'!$AC168:$AN168)*$AJ$30,0),IF(AND($D$5="Staff Salary",$D$7="Individual"),ROUND(SUM(IF($AJ$18="",0,$AJ$18*'Goals Transposed'!$AC168),IF($AJ$19="",0,$AJ$19*'Goals Transposed'!$AD168),IF($AJ$20="",0,$AJ$20*'Goals Transposed'!$AE168),IF($AJ$21="",0,$AJ$21*'Goals Transposed'!$AF168),IF($AJ$22="",0,$AJ$22*'Goals Transposed'!$AG168),IF($AJ$23="",0,$AJ$23*'Goals Transposed'!$AH168),IF($AJ$24="",0,$AJ$24*'Goals Transposed'!$AI168),IF($AJ$25="",0,$AJ$25*'Goals Transposed'!$AJ168),IF($AJ$26="",0,$AJ$26*'Goals Transposed'!$AK168),IF($AJ$27="",0,$AJ$27*'Goals Transposed'!$AL168),IF($AJ$28="",0,$AJ$28*'Goals Transposed'!$AM168),IF($AJ$29="",0,$AJ$29*'Goals Transposed'!$AN168)),0),"")))</f>
        <v/>
      </c>
      <c r="M578" s="549" t="str">
        <f>IF($D$5="Program Budget",ROUND('Goals Transposed'!$AO168*$AJ$9,0),IF(AND($D$5="Staff Salary",$D$7="Total"),ROUND(SUM('Goals Transposed'!$AO168:$AZ168)*$AJ$30,0),IF(AND($D$5="Staff Salary",$D$7="Individual"),ROUND(SUM(IF($AJ$18="",0,$AJ$18*'Goals Transposed'!$AO168),IF($AJ$19="",0,$AJ$19*'Goals Transposed'!$AP168),IF($AJ$20="",0,$AJ$20*'Goals Transposed'!$AQ168),IF($AJ$21="",0,$AJ$21*'Goals Transposed'!$AR168),IF($AJ$22="",0,$AJ$22*'Goals Transposed'!$AS168),IF($AJ$23="",0,$AJ$23*'Goals Transposed'!$AT168),IF($AJ$24="",0,$AJ$24*'Goals Transposed'!$AU168),IF($AJ$25="",0,$AJ$25*'Goals Transposed'!$AV168),IF($AJ$26="",0,$AJ$26*'Goals Transposed'!$AW168),IF($AJ$27="",0,$AJ$27*'Goals Transposed'!$AX168),IF($AJ$28="",0,$AJ$28*'Goals Transposed'!$AY168),IF($AJ$29="",0,$AJ$29*'Goals Transposed'!$AZ168)),0),"")))</f>
        <v/>
      </c>
      <c r="N578" s="551"/>
      <c r="CI578"/>
      <c r="CJ578"/>
      <c r="CK578"/>
      <c r="CL578"/>
      <c r="CM578"/>
    </row>
    <row r="579" spans="1:91" s="2" customFormat="1" ht="29.5" hidden="1" customHeight="1" outlineLevel="1" x14ac:dyDescent="0.35">
      <c r="A579" s="68"/>
      <c r="B579" s="243" t="s">
        <v>204</v>
      </c>
      <c r="C579" s="546" t="str">
        <f>IF(ISBLANK(Goals!FM6),"",Goals!FM6)</f>
        <v/>
      </c>
      <c r="D579" s="547"/>
      <c r="E579" s="547"/>
      <c r="F579" s="547"/>
      <c r="G579" s="547"/>
      <c r="H579" s="548"/>
      <c r="I579" s="549" t="str">
        <f>IF($D$5="Program Budget",ROUND('Goals Transposed'!$E169*$AJ$9,0),IF(AND($D$5="Staff Salary",$D$7="Total"),ROUND(SUM('Goals Transposed'!$E169:$P169)*$AJ$30,0),IF(AND($D$5="Staff Salary",$D$7="Individual"),ROUND(SUM(IF($AJ$18="",0,$AJ$18*'Goals Transposed'!$E169),IF($AJ$19="",0,$AJ$19*'Goals Transposed'!$F169),IF($AJ$20="",0,$AJ$20*'Goals Transposed'!$G169),IF($AJ$21="",0,$AJ$21*'Goals Transposed'!$H169),IF($AJ$22="",0,$AJ$22*'Goals Transposed'!$I169),IF($AJ$23="",0,$AJ$23*'Goals Transposed'!$J169),IF($AJ$24="",0,$AJ$24*'Goals Transposed'!$K169),IF($AJ$25="",0,$AJ$25*'Goals Transposed'!$L169),IF($AJ$26="",0,$AJ$26*'Goals Transposed'!$M169),IF($AJ$27="",0,$AJ$27*'Goals Transposed'!$N169),IF($AJ$28="",0,$AJ$28*'Goals Transposed'!$O169),IF($AJ$29="",0,$AJ$29*'Goals Transposed'!$P169)),0),"")))</f>
        <v/>
      </c>
      <c r="J579" s="550"/>
      <c r="K579" s="244" t="str">
        <f>IF($D$5="Program Budget",ROUND('Goals Transposed'!$Q169*$AJ$9,0),IF(AND($D$5="Staff Salary",$D$7="Total"),ROUND(SUM('Goals Transposed'!$Q169:$AB169)*$AJ$30,0),IF(AND($D$5="Staff Salary",$D$7="Individual"),ROUND(SUM(IF($AJ$18="",0,$AJ$18*'Goals Transposed'!$Q169),IF($AJ$19="",0,$AJ$19*'Goals Transposed'!$R169),IF($AJ$20="",0,$AJ$20*'Goals Transposed'!$S169),IF($AJ$21="",0,$AJ$21*'Goals Transposed'!$T169),IF($AJ$22="",0,$AJ$22*'Goals Transposed'!$U169),IF($AJ$23="",0,$AJ$23*'Goals Transposed'!$V169),IF($AJ$24="",0,$AJ$24*'Goals Transposed'!$W169),IF($AJ$25="",0,$AJ$25*'Goals Transposed'!$X169),IF($AJ$26="",0,$AJ$26*'Goals Transposed'!$Y169),IF($AJ$27="",0,$AJ$27*'Goals Transposed'!$Z169),IF($AJ$28="",0,$AJ$28*'Goals Transposed'!$AA169),IF($AJ$29="",0,$AJ$29*'Goals Transposed'!$AB169)),0),"")))</f>
        <v/>
      </c>
      <c r="L579" s="244" t="str">
        <f>IF($D$5="Program Budget",ROUND('Goals Transposed'!$AC169*$AJ$9,0),IF(AND($D$5="Staff Salary",$D$7="Total"),ROUND(SUM('Goals Transposed'!$AC169:$AN169)*$AJ$30,0),IF(AND($D$5="Staff Salary",$D$7="Individual"),ROUND(SUM(IF($AJ$18="",0,$AJ$18*'Goals Transposed'!$AC169),IF($AJ$19="",0,$AJ$19*'Goals Transposed'!$AD169),IF($AJ$20="",0,$AJ$20*'Goals Transposed'!$AE169),IF($AJ$21="",0,$AJ$21*'Goals Transposed'!$AF169),IF($AJ$22="",0,$AJ$22*'Goals Transposed'!$AG169),IF($AJ$23="",0,$AJ$23*'Goals Transposed'!$AH169),IF($AJ$24="",0,$AJ$24*'Goals Transposed'!$AI169),IF($AJ$25="",0,$AJ$25*'Goals Transposed'!$AJ169),IF($AJ$26="",0,$AJ$26*'Goals Transposed'!$AK169),IF($AJ$27="",0,$AJ$27*'Goals Transposed'!$AL169),IF($AJ$28="",0,$AJ$28*'Goals Transposed'!$AM169),IF($AJ$29="",0,$AJ$29*'Goals Transposed'!$AN169)),0),"")))</f>
        <v/>
      </c>
      <c r="M579" s="549" t="str">
        <f>IF($D$5="Program Budget",ROUND('Goals Transposed'!$AO169*$AJ$9,0),IF(AND($D$5="Staff Salary",$D$7="Total"),ROUND(SUM('Goals Transposed'!$AO169:$AZ169)*$AJ$30,0),IF(AND($D$5="Staff Salary",$D$7="Individual"),ROUND(SUM(IF($AJ$18="",0,$AJ$18*'Goals Transposed'!$AO169),IF($AJ$19="",0,$AJ$19*'Goals Transposed'!$AP169),IF($AJ$20="",0,$AJ$20*'Goals Transposed'!$AQ169),IF($AJ$21="",0,$AJ$21*'Goals Transposed'!$AR169),IF($AJ$22="",0,$AJ$22*'Goals Transposed'!$AS169),IF($AJ$23="",0,$AJ$23*'Goals Transposed'!$AT169),IF($AJ$24="",0,$AJ$24*'Goals Transposed'!$AU169),IF($AJ$25="",0,$AJ$25*'Goals Transposed'!$AV169),IF($AJ$26="",0,$AJ$26*'Goals Transposed'!$AW169),IF($AJ$27="",0,$AJ$27*'Goals Transposed'!$AX169),IF($AJ$28="",0,$AJ$28*'Goals Transposed'!$AY169),IF($AJ$29="",0,$AJ$29*'Goals Transposed'!$AZ169)),0),"")))</f>
        <v/>
      </c>
      <c r="N579" s="551"/>
      <c r="CI579"/>
      <c r="CJ579"/>
      <c r="CK579"/>
      <c r="CL579"/>
      <c r="CM579"/>
    </row>
    <row r="580" spans="1:91" s="2" customFormat="1" ht="29.5" hidden="1" customHeight="1" outlineLevel="1" x14ac:dyDescent="0.35">
      <c r="A580" s="68"/>
      <c r="B580" s="246" t="s">
        <v>205</v>
      </c>
      <c r="C580" s="546" t="str">
        <f>IF(ISBLANK(Goals!FN6),"",Goals!FN6)</f>
        <v/>
      </c>
      <c r="D580" s="547"/>
      <c r="E580" s="547"/>
      <c r="F580" s="547"/>
      <c r="G580" s="547"/>
      <c r="H580" s="548"/>
      <c r="I580" s="549" t="str">
        <f>IF($D$5="Program Budget",ROUND('Goals Transposed'!$E170*$AJ$9,0),IF(AND($D$5="Staff Salary",$D$7="Total"),ROUND(SUM('Goals Transposed'!$E170:$P170)*$AJ$30,0),IF(AND($D$5="Staff Salary",$D$7="Individual"),ROUND(SUM(IF($AJ$18="",0,$AJ$18*'Goals Transposed'!$E170),IF($AJ$19="",0,$AJ$19*'Goals Transposed'!$F170),IF($AJ$20="",0,$AJ$20*'Goals Transposed'!$G170),IF($AJ$21="",0,$AJ$21*'Goals Transposed'!$H170),IF($AJ$22="",0,$AJ$22*'Goals Transposed'!$I170),IF($AJ$23="",0,$AJ$23*'Goals Transposed'!$J170),IF($AJ$24="",0,$AJ$24*'Goals Transposed'!$K170),IF($AJ$25="",0,$AJ$25*'Goals Transposed'!$L170),IF($AJ$26="",0,$AJ$26*'Goals Transposed'!$M170),IF($AJ$27="",0,$AJ$27*'Goals Transposed'!$N170),IF($AJ$28="",0,$AJ$28*'Goals Transposed'!$O170),IF($AJ$29="",0,$AJ$29*'Goals Transposed'!$P170)),0),"")))</f>
        <v/>
      </c>
      <c r="J580" s="550"/>
      <c r="K580" s="244" t="str">
        <f>IF($D$5="Program Budget",ROUND('Goals Transposed'!$Q170*$AJ$9,0),IF(AND($D$5="Staff Salary",$D$7="Total"),ROUND(SUM('Goals Transposed'!$Q170:$AB170)*$AJ$30,0),IF(AND($D$5="Staff Salary",$D$7="Individual"),ROUND(SUM(IF($AJ$18="",0,$AJ$18*'Goals Transposed'!$Q170),IF($AJ$19="",0,$AJ$19*'Goals Transposed'!$R170),IF($AJ$20="",0,$AJ$20*'Goals Transposed'!$S170),IF($AJ$21="",0,$AJ$21*'Goals Transposed'!$T170),IF($AJ$22="",0,$AJ$22*'Goals Transposed'!$U170),IF($AJ$23="",0,$AJ$23*'Goals Transposed'!$V170),IF($AJ$24="",0,$AJ$24*'Goals Transposed'!$W170),IF($AJ$25="",0,$AJ$25*'Goals Transposed'!$X170),IF($AJ$26="",0,$AJ$26*'Goals Transposed'!$Y170),IF($AJ$27="",0,$AJ$27*'Goals Transposed'!$Z170),IF($AJ$28="",0,$AJ$28*'Goals Transposed'!$AA170),IF($AJ$29="",0,$AJ$29*'Goals Transposed'!$AB170)),0),"")))</f>
        <v/>
      </c>
      <c r="L580" s="244" t="str">
        <f>IF($D$5="Program Budget",ROUND('Goals Transposed'!$AC170*$AJ$9,0),IF(AND($D$5="Staff Salary",$D$7="Total"),ROUND(SUM('Goals Transposed'!$AC170:$AN170)*$AJ$30,0),IF(AND($D$5="Staff Salary",$D$7="Individual"),ROUND(SUM(IF($AJ$18="",0,$AJ$18*'Goals Transposed'!$AC170),IF($AJ$19="",0,$AJ$19*'Goals Transposed'!$AD170),IF($AJ$20="",0,$AJ$20*'Goals Transposed'!$AE170),IF($AJ$21="",0,$AJ$21*'Goals Transposed'!$AF170),IF($AJ$22="",0,$AJ$22*'Goals Transposed'!$AG170),IF($AJ$23="",0,$AJ$23*'Goals Transposed'!$AH170),IF($AJ$24="",0,$AJ$24*'Goals Transposed'!$AI170),IF($AJ$25="",0,$AJ$25*'Goals Transposed'!$AJ170),IF($AJ$26="",0,$AJ$26*'Goals Transposed'!$AK170),IF($AJ$27="",0,$AJ$27*'Goals Transposed'!$AL170),IF($AJ$28="",0,$AJ$28*'Goals Transposed'!$AM170),IF($AJ$29="",0,$AJ$29*'Goals Transposed'!$AN170)),0),"")))</f>
        <v/>
      </c>
      <c r="M580" s="549" t="str">
        <f>IF($D$5="Program Budget",ROUND('Goals Transposed'!$AO170*$AJ$9,0),IF(AND($D$5="Staff Salary",$D$7="Total"),ROUND(SUM('Goals Transposed'!$AO170:$AZ170)*$AJ$30,0),IF(AND($D$5="Staff Salary",$D$7="Individual"),ROUND(SUM(IF($AJ$18="",0,$AJ$18*'Goals Transposed'!$AO170),IF($AJ$19="",0,$AJ$19*'Goals Transposed'!$AP170),IF($AJ$20="",0,$AJ$20*'Goals Transposed'!$AQ170),IF($AJ$21="",0,$AJ$21*'Goals Transposed'!$AR170),IF($AJ$22="",0,$AJ$22*'Goals Transposed'!$AS170),IF($AJ$23="",0,$AJ$23*'Goals Transposed'!$AT170),IF($AJ$24="",0,$AJ$24*'Goals Transposed'!$AU170),IF($AJ$25="",0,$AJ$25*'Goals Transposed'!$AV170),IF($AJ$26="",0,$AJ$26*'Goals Transposed'!$AW170),IF($AJ$27="",0,$AJ$27*'Goals Transposed'!$AX170),IF($AJ$28="",0,$AJ$28*'Goals Transposed'!$AY170),IF($AJ$29="",0,$AJ$29*'Goals Transposed'!$AZ170)),0),"")))</f>
        <v/>
      </c>
      <c r="N580" s="551"/>
      <c r="CI580"/>
      <c r="CJ580"/>
      <c r="CK580"/>
      <c r="CL580"/>
      <c r="CM580"/>
    </row>
    <row r="581" spans="1:91" s="2" customFormat="1" hidden="1" outlineLevel="1" x14ac:dyDescent="0.35">
      <c r="A581" s="68"/>
      <c r="CI581"/>
      <c r="CJ581"/>
      <c r="CK581"/>
      <c r="CL581"/>
      <c r="CM581"/>
    </row>
    <row r="582" spans="1:91" s="2" customFormat="1" ht="29.5" hidden="1" customHeight="1" outlineLevel="1" x14ac:dyDescent="0.35">
      <c r="A582" s="68"/>
      <c r="B582" s="233" t="s">
        <v>210</v>
      </c>
      <c r="C582" s="552" t="str">
        <f>Goals!FP3</f>
        <v>Select Strategic Area</v>
      </c>
      <c r="D582" s="553"/>
      <c r="E582" s="553"/>
      <c r="F582" s="553"/>
      <c r="G582" s="553"/>
      <c r="H582" s="553"/>
      <c r="I582" s="234"/>
      <c r="J582" s="234"/>
      <c r="K582" s="234"/>
      <c r="L582" s="234"/>
      <c r="M582" s="234"/>
      <c r="N582" s="235"/>
      <c r="CI582"/>
      <c r="CJ582"/>
      <c r="CK582"/>
      <c r="CL582"/>
      <c r="CM582"/>
    </row>
    <row r="583" spans="1:91" s="2" customFormat="1" ht="29.5" hidden="1" customHeight="1" outlineLevel="1" x14ac:dyDescent="0.35">
      <c r="A583" s="68"/>
      <c r="B583" s="236"/>
      <c r="C583" s="237"/>
      <c r="D583" s="238"/>
      <c r="E583" s="238"/>
      <c r="F583" s="238"/>
      <c r="G583" s="238"/>
      <c r="H583" s="239"/>
      <c r="I583" s="554" t="s">
        <v>2</v>
      </c>
      <c r="J583" s="554"/>
      <c r="K583" s="240" t="s">
        <v>3</v>
      </c>
      <c r="L583" s="240" t="s">
        <v>4</v>
      </c>
      <c r="M583" s="554" t="s">
        <v>5</v>
      </c>
      <c r="N583" s="555"/>
      <c r="CI583"/>
      <c r="CJ583"/>
      <c r="CK583"/>
      <c r="CL583"/>
      <c r="CM583"/>
    </row>
    <row r="584" spans="1:91" s="2" customFormat="1" ht="29.5" hidden="1" customHeight="1" outlineLevel="1" x14ac:dyDescent="0.35">
      <c r="A584" s="68"/>
      <c r="B584" s="241" t="s">
        <v>199</v>
      </c>
      <c r="C584" s="556" t="str">
        <f>IF(ISBLANK(Goals!FP4),"",Goals!FP4)</f>
        <v/>
      </c>
      <c r="D584" s="557"/>
      <c r="E584" s="557"/>
      <c r="F584" s="557"/>
      <c r="G584" s="557"/>
      <c r="H584" s="557"/>
      <c r="I584" s="558"/>
      <c r="J584" s="558"/>
      <c r="K584" s="242"/>
      <c r="L584" s="242"/>
      <c r="M584" s="558"/>
      <c r="N584" s="559"/>
      <c r="CI584"/>
      <c r="CJ584"/>
      <c r="CK584"/>
      <c r="CL584"/>
      <c r="CM584"/>
    </row>
    <row r="585" spans="1:91" s="2" customFormat="1" ht="29.5" hidden="1" customHeight="1" outlineLevel="1" x14ac:dyDescent="0.35">
      <c r="A585" s="68"/>
      <c r="B585" s="243" t="s">
        <v>200</v>
      </c>
      <c r="C585" s="546" t="str">
        <f>IF(ISBLANK(Goals!FO6),"",Goals!FO6)</f>
        <v/>
      </c>
      <c r="D585" s="547"/>
      <c r="E585" s="547"/>
      <c r="F585" s="547"/>
      <c r="G585" s="547"/>
      <c r="H585" s="548"/>
      <c r="I585" s="549" t="str">
        <f>IF($D$5="Program Budget",ROUND('Goals Transposed'!$E171*$AJ$9,0),IF(AND($D$5="Staff Salary",$D$7="Total"),ROUND(SUM('Goals Transposed'!$E171:$P171)*$AJ$30,0),IF(AND($D$5="Staff Salary",$D$7="Individual"),ROUND(SUM(IF($AJ$18="",0,$AJ$18*'Goals Transposed'!$E171),IF($AJ$19="",0,$AJ$19*'Goals Transposed'!$F171),IF($AJ$20="",0,$AJ$20*'Goals Transposed'!$G171),IF($AJ$21="",0,$AJ$21*'Goals Transposed'!$H171),IF($AJ$22="",0,$AJ$22*'Goals Transposed'!$I171),IF($AJ$23="",0,$AJ$23*'Goals Transposed'!$J171),IF($AJ$24="",0,$AJ$24*'Goals Transposed'!$K171),IF($AJ$25="",0,$AJ$25*'Goals Transposed'!$L171),IF($AJ$26="",0,$AJ$26*'Goals Transposed'!$M171),IF($AJ$27="",0,$AJ$27*'Goals Transposed'!$N171),IF($AJ$28="",0,$AJ$28*'Goals Transposed'!$O171),IF($AJ$29="",0,$AJ$29*'Goals Transposed'!$P171)),0),"")))</f>
        <v/>
      </c>
      <c r="J585" s="550"/>
      <c r="K585" s="244" t="str">
        <f>IF($D$5="Program Budget",ROUND('Goals Transposed'!$Q171*$AJ$9,0),IF(AND($D$5="Staff Salary",$D$7="Total"),ROUND(SUM('Goals Transposed'!$Q171:$AB171)*$AJ$30,0),IF(AND($D$5="Staff Salary",$D$7="Individual"),ROUND(SUM(IF($AJ$18="",0,$AJ$18*'Goals Transposed'!$Q171),IF($AJ$19="",0,$AJ$19*'Goals Transposed'!$R171),IF($AJ$20="",0,$AJ$20*'Goals Transposed'!$S171),IF($AJ$21="",0,$AJ$21*'Goals Transposed'!$T171),IF($AJ$22="",0,$AJ$22*'Goals Transposed'!$U171),IF($AJ$23="",0,$AJ$23*'Goals Transposed'!$V171),IF($AJ$24="",0,$AJ$24*'Goals Transposed'!$W171),IF($AJ$25="",0,$AJ$25*'Goals Transposed'!$X171),IF($AJ$26="",0,$AJ$26*'Goals Transposed'!$Y171),IF($AJ$27="",0,$AJ$27*'Goals Transposed'!$Z171),IF($AJ$28="",0,$AJ$28*'Goals Transposed'!$AA171),IF($AJ$29="",0,$AJ$29*'Goals Transposed'!$AB171)),0),"")))</f>
        <v/>
      </c>
      <c r="L585" s="244" t="str">
        <f>IF($D$5="Program Budget",ROUND('Goals Transposed'!$AC171*$AJ$9,0),IF(AND($D$5="Staff Salary",$D$7="Total"),ROUND(SUM('Goals Transposed'!$AC171:$AN171)*$AJ$30,0),IF(AND($D$5="Staff Salary",$D$7="Individual"),ROUND(SUM(IF($AJ$18="",0,$AJ$18*'Goals Transposed'!$AC171),IF($AJ$19="",0,$AJ$19*'Goals Transposed'!$AD171),IF($AJ$20="",0,$AJ$20*'Goals Transposed'!$AE171),IF($AJ$21="",0,$AJ$21*'Goals Transposed'!$AF171),IF($AJ$22="",0,$AJ$22*'Goals Transposed'!$AG171),IF($AJ$23="",0,$AJ$23*'Goals Transposed'!$AH171),IF($AJ$24="",0,$AJ$24*'Goals Transposed'!$AI171),IF($AJ$25="",0,$AJ$25*'Goals Transposed'!$AJ171),IF($AJ$26="",0,$AJ$26*'Goals Transposed'!$AK171),IF($AJ$27="",0,$AJ$27*'Goals Transposed'!$AL171),IF($AJ$28="",0,$AJ$28*'Goals Transposed'!$AM171),IF($AJ$29="",0,$AJ$29*'Goals Transposed'!$AN171)),0),"")))</f>
        <v/>
      </c>
      <c r="M585" s="549" t="str">
        <f>IF($D$5="Program Budget",ROUND('Goals Transposed'!$AO171*$AJ$9,0),IF(AND($D$5="Staff Salary",$D$7="Total"),ROUND(SUM('Goals Transposed'!$AO171:$AZ171)*$AJ$30,0),IF(AND($D$5="Staff Salary",$D$7="Individual"),ROUND(SUM(IF($AJ$18="",0,$AJ$18*'Goals Transposed'!$AO171),IF($AJ$19="",0,$AJ$19*'Goals Transposed'!$AP171),IF($AJ$20="",0,$AJ$20*'Goals Transposed'!$AQ171),IF($AJ$21="",0,$AJ$21*'Goals Transposed'!$AR171),IF($AJ$22="",0,$AJ$22*'Goals Transposed'!$AS171),IF($AJ$23="",0,$AJ$23*'Goals Transposed'!$AT171),IF($AJ$24="",0,$AJ$24*'Goals Transposed'!$AU171),IF($AJ$25="",0,$AJ$25*'Goals Transposed'!$AV171),IF($AJ$26="",0,$AJ$26*'Goals Transposed'!$AW171),IF($AJ$27="",0,$AJ$27*'Goals Transposed'!$AX171),IF($AJ$28="",0,$AJ$28*'Goals Transposed'!$AY171),IF($AJ$29="",0,$AJ$29*'Goals Transposed'!$AZ171)),0),"")))</f>
        <v/>
      </c>
      <c r="N585" s="551"/>
      <c r="CI585"/>
      <c r="CJ585"/>
      <c r="CK585"/>
      <c r="CL585"/>
      <c r="CM585"/>
    </row>
    <row r="586" spans="1:91" s="2" customFormat="1" ht="29.5" hidden="1" customHeight="1" outlineLevel="1" x14ac:dyDescent="0.35">
      <c r="A586" s="68"/>
      <c r="B586" s="243" t="s">
        <v>201</v>
      </c>
      <c r="C586" s="546" t="str">
        <f>IF(ISBLANK(Goals!FP6),"",Goals!FP6)</f>
        <v/>
      </c>
      <c r="D586" s="547"/>
      <c r="E586" s="547"/>
      <c r="F586" s="547"/>
      <c r="G586" s="547"/>
      <c r="H586" s="548"/>
      <c r="I586" s="549" t="str">
        <f>IF($D$5="Program Budget",ROUND('Goals Transposed'!$E172*$AJ$9,0),IF(AND($D$5="Staff Salary",$D$7="Total"),ROUND(SUM('Goals Transposed'!$E172:$P172)*$AJ$30,0),IF(AND($D$5="Staff Salary",$D$7="Individual"),ROUND(SUM(IF($AJ$18="",0,$AJ$18*'Goals Transposed'!$E172),IF($AJ$19="",0,$AJ$19*'Goals Transposed'!$F172),IF($AJ$20="",0,$AJ$20*'Goals Transposed'!$G172),IF($AJ$21="",0,$AJ$21*'Goals Transposed'!$H172),IF($AJ$22="",0,$AJ$22*'Goals Transposed'!$I172),IF($AJ$23="",0,$AJ$23*'Goals Transposed'!$J172),IF($AJ$24="",0,$AJ$24*'Goals Transposed'!$K172),IF($AJ$25="",0,$AJ$25*'Goals Transposed'!$L172),IF($AJ$26="",0,$AJ$26*'Goals Transposed'!$M172),IF($AJ$27="",0,$AJ$27*'Goals Transposed'!$N172),IF($AJ$28="",0,$AJ$28*'Goals Transposed'!$O172),IF($AJ$29="",0,$AJ$29*'Goals Transposed'!$P172)),0),"")))</f>
        <v/>
      </c>
      <c r="J586" s="550"/>
      <c r="K586" s="244" t="str">
        <f>IF($D$5="Program Budget",ROUND('Goals Transposed'!$Q172*$AJ$9,0),IF(AND($D$5="Staff Salary",$D$7="Total"),ROUND(SUM('Goals Transposed'!$Q172:$AB172)*$AJ$30,0),IF(AND($D$5="Staff Salary",$D$7="Individual"),ROUND(SUM(IF($AJ$18="",0,$AJ$18*'Goals Transposed'!$Q172),IF($AJ$19="",0,$AJ$19*'Goals Transposed'!$R172),IF($AJ$20="",0,$AJ$20*'Goals Transposed'!$S172),IF($AJ$21="",0,$AJ$21*'Goals Transposed'!$T172),IF($AJ$22="",0,$AJ$22*'Goals Transposed'!$U172),IF($AJ$23="",0,$AJ$23*'Goals Transposed'!$V172),IF($AJ$24="",0,$AJ$24*'Goals Transposed'!$W172),IF($AJ$25="",0,$AJ$25*'Goals Transposed'!$X172),IF($AJ$26="",0,$AJ$26*'Goals Transposed'!$Y172),IF($AJ$27="",0,$AJ$27*'Goals Transposed'!$Z172),IF($AJ$28="",0,$AJ$28*'Goals Transposed'!$AA172),IF($AJ$29="",0,$AJ$29*'Goals Transposed'!$AB172)),0),"")))</f>
        <v/>
      </c>
      <c r="L586" s="244" t="str">
        <f>IF($D$5="Program Budget",ROUND('Goals Transposed'!$AC172*$AJ$9,0),IF(AND($D$5="Staff Salary",$D$7="Total"),ROUND(SUM('Goals Transposed'!$AC172:$AN172)*$AJ$30,0),IF(AND($D$5="Staff Salary",$D$7="Individual"),ROUND(SUM(IF($AJ$18="",0,$AJ$18*'Goals Transposed'!$AC172),IF($AJ$19="",0,$AJ$19*'Goals Transposed'!$AD172),IF($AJ$20="",0,$AJ$20*'Goals Transposed'!$AE172),IF($AJ$21="",0,$AJ$21*'Goals Transposed'!$AF172),IF($AJ$22="",0,$AJ$22*'Goals Transposed'!$AG172),IF($AJ$23="",0,$AJ$23*'Goals Transposed'!$AH172),IF($AJ$24="",0,$AJ$24*'Goals Transposed'!$AI172),IF($AJ$25="",0,$AJ$25*'Goals Transposed'!$AJ172),IF($AJ$26="",0,$AJ$26*'Goals Transposed'!$AK172),IF($AJ$27="",0,$AJ$27*'Goals Transposed'!$AL172),IF($AJ$28="",0,$AJ$28*'Goals Transposed'!$AM172),IF($AJ$29="",0,$AJ$29*'Goals Transposed'!$AN172)),0),"")))</f>
        <v/>
      </c>
      <c r="M586" s="549" t="str">
        <f>IF($D$5="Program Budget",ROUND('Goals Transposed'!$AO172*$AJ$9,0),IF(AND($D$5="Staff Salary",$D$7="Total"),ROUND(SUM('Goals Transposed'!$AO172:$AZ172)*$AJ$30,0),IF(AND($D$5="Staff Salary",$D$7="Individual"),ROUND(SUM(IF($AJ$18="",0,$AJ$18*'Goals Transposed'!$AO172),IF($AJ$19="",0,$AJ$19*'Goals Transposed'!$AP172),IF($AJ$20="",0,$AJ$20*'Goals Transposed'!$AQ172),IF($AJ$21="",0,$AJ$21*'Goals Transposed'!$AR172),IF($AJ$22="",0,$AJ$22*'Goals Transposed'!$AS172),IF($AJ$23="",0,$AJ$23*'Goals Transposed'!$AT172),IF($AJ$24="",0,$AJ$24*'Goals Transposed'!$AU172),IF($AJ$25="",0,$AJ$25*'Goals Transposed'!$AV172),IF($AJ$26="",0,$AJ$26*'Goals Transposed'!$AW172),IF($AJ$27="",0,$AJ$27*'Goals Transposed'!$AX172),IF($AJ$28="",0,$AJ$28*'Goals Transposed'!$AY172),IF($AJ$29="",0,$AJ$29*'Goals Transposed'!$AZ172)),0),"")))</f>
        <v/>
      </c>
      <c r="N586" s="551"/>
      <c r="CI586"/>
      <c r="CJ586"/>
      <c r="CK586"/>
      <c r="CL586"/>
      <c r="CM586"/>
    </row>
    <row r="587" spans="1:91" s="2" customFormat="1" ht="29.5" hidden="1" customHeight="1" outlineLevel="1" x14ac:dyDescent="0.35">
      <c r="A587" s="68"/>
      <c r="B587" s="243" t="s">
        <v>202</v>
      </c>
      <c r="C587" s="546" t="str">
        <f>IF(ISBLANK(Goals!FQ6),"",Goals!FQ6)</f>
        <v/>
      </c>
      <c r="D587" s="547"/>
      <c r="E587" s="547"/>
      <c r="F587" s="547"/>
      <c r="G587" s="547"/>
      <c r="H587" s="548"/>
      <c r="I587" s="549" t="str">
        <f>IF($D$5="Program Budget",ROUND('Goals Transposed'!$E173*$AJ$9,0),IF(AND($D$5="Staff Salary",$D$7="Total"),ROUND(SUM('Goals Transposed'!$E173:$P173)*$AJ$30,0),IF(AND($D$5="Staff Salary",$D$7="Individual"),ROUND(SUM(IF($AJ$18="",0,$AJ$18*'Goals Transposed'!$E173),IF($AJ$19="",0,$AJ$19*'Goals Transposed'!$F173),IF($AJ$20="",0,$AJ$20*'Goals Transposed'!$G173),IF($AJ$21="",0,$AJ$21*'Goals Transposed'!$H173),IF($AJ$22="",0,$AJ$22*'Goals Transposed'!$I173),IF($AJ$23="",0,$AJ$23*'Goals Transposed'!$J173),IF($AJ$24="",0,$AJ$24*'Goals Transposed'!$K173),IF($AJ$25="",0,$AJ$25*'Goals Transposed'!$L173),IF($AJ$26="",0,$AJ$26*'Goals Transposed'!$M173),IF($AJ$27="",0,$AJ$27*'Goals Transposed'!$N173),IF($AJ$28="",0,$AJ$28*'Goals Transposed'!$O173),IF($AJ$29="",0,$AJ$29*'Goals Transposed'!$P173)),0),"")))</f>
        <v/>
      </c>
      <c r="J587" s="550"/>
      <c r="K587" s="244" t="str">
        <f>IF($D$5="Program Budget",ROUND('Goals Transposed'!$Q173*$AJ$9,0),IF(AND($D$5="Staff Salary",$D$7="Total"),ROUND(SUM('Goals Transposed'!$Q173:$AB173)*$AJ$30,0),IF(AND($D$5="Staff Salary",$D$7="Individual"),ROUND(SUM(IF($AJ$18="",0,$AJ$18*'Goals Transposed'!$Q173),IF($AJ$19="",0,$AJ$19*'Goals Transposed'!$R173),IF($AJ$20="",0,$AJ$20*'Goals Transposed'!$S173),IF($AJ$21="",0,$AJ$21*'Goals Transposed'!$T173),IF($AJ$22="",0,$AJ$22*'Goals Transposed'!$U173),IF($AJ$23="",0,$AJ$23*'Goals Transposed'!$V173),IF($AJ$24="",0,$AJ$24*'Goals Transposed'!$W173),IF($AJ$25="",0,$AJ$25*'Goals Transposed'!$X173),IF($AJ$26="",0,$AJ$26*'Goals Transposed'!$Y173),IF($AJ$27="",0,$AJ$27*'Goals Transposed'!$Z173),IF($AJ$28="",0,$AJ$28*'Goals Transposed'!$AA173),IF($AJ$29="",0,$AJ$29*'Goals Transposed'!$AB173)),0),"")))</f>
        <v/>
      </c>
      <c r="L587" s="244" t="str">
        <f>IF($D$5="Program Budget",ROUND('Goals Transposed'!$AC173*$AJ$9,0),IF(AND($D$5="Staff Salary",$D$7="Total"),ROUND(SUM('Goals Transposed'!$AC173:$AN173)*$AJ$30,0),IF(AND($D$5="Staff Salary",$D$7="Individual"),ROUND(SUM(IF($AJ$18="",0,$AJ$18*'Goals Transposed'!$AC173),IF($AJ$19="",0,$AJ$19*'Goals Transposed'!$AD173),IF($AJ$20="",0,$AJ$20*'Goals Transposed'!$AE173),IF($AJ$21="",0,$AJ$21*'Goals Transposed'!$AF173),IF($AJ$22="",0,$AJ$22*'Goals Transposed'!$AG173),IF($AJ$23="",0,$AJ$23*'Goals Transposed'!$AH173),IF($AJ$24="",0,$AJ$24*'Goals Transposed'!$AI173),IF($AJ$25="",0,$AJ$25*'Goals Transposed'!$AJ173),IF($AJ$26="",0,$AJ$26*'Goals Transposed'!$AK173),IF($AJ$27="",0,$AJ$27*'Goals Transposed'!$AL173),IF($AJ$28="",0,$AJ$28*'Goals Transposed'!$AM173),IF($AJ$29="",0,$AJ$29*'Goals Transposed'!$AN173)),0),"")))</f>
        <v/>
      </c>
      <c r="M587" s="549" t="str">
        <f>IF($D$5="Program Budget",ROUND('Goals Transposed'!$AO173*$AJ$9,0),IF(AND($D$5="Staff Salary",$D$7="Total"),ROUND(SUM('Goals Transposed'!$AO173:$AZ173)*$AJ$30,0),IF(AND($D$5="Staff Salary",$D$7="Individual"),ROUND(SUM(IF($AJ$18="",0,$AJ$18*'Goals Transposed'!$AO173),IF($AJ$19="",0,$AJ$19*'Goals Transposed'!$AP173),IF($AJ$20="",0,$AJ$20*'Goals Transposed'!$AQ173),IF($AJ$21="",0,$AJ$21*'Goals Transposed'!$AR173),IF($AJ$22="",0,$AJ$22*'Goals Transposed'!$AS173),IF($AJ$23="",0,$AJ$23*'Goals Transposed'!$AT173),IF($AJ$24="",0,$AJ$24*'Goals Transposed'!$AU173),IF($AJ$25="",0,$AJ$25*'Goals Transposed'!$AV173),IF($AJ$26="",0,$AJ$26*'Goals Transposed'!$AW173),IF($AJ$27="",0,$AJ$27*'Goals Transposed'!$AX173),IF($AJ$28="",0,$AJ$28*'Goals Transposed'!$AY173),IF($AJ$29="",0,$AJ$29*'Goals Transposed'!$AZ173)),0),"")))</f>
        <v/>
      </c>
      <c r="N587" s="551"/>
      <c r="CI587"/>
      <c r="CJ587"/>
      <c r="CK587"/>
      <c r="CL587"/>
      <c r="CM587"/>
    </row>
    <row r="588" spans="1:91" s="2" customFormat="1" ht="29.5" hidden="1" customHeight="1" outlineLevel="1" x14ac:dyDescent="0.35">
      <c r="A588" s="68"/>
      <c r="B588" s="243" t="s">
        <v>203</v>
      </c>
      <c r="C588" s="546" t="str">
        <f>IF(ISBLANK(Goals!FR6),"",Goals!FR6)</f>
        <v/>
      </c>
      <c r="D588" s="547"/>
      <c r="E588" s="547"/>
      <c r="F588" s="547"/>
      <c r="G588" s="547"/>
      <c r="H588" s="548"/>
      <c r="I588" s="549" t="str">
        <f>IF($D$5="Program Budget",ROUND('Goals Transposed'!$E174*$AJ$9,0),IF(AND($D$5="Staff Salary",$D$7="Total"),ROUND(SUM('Goals Transposed'!$E174:$P174)*$AJ$30,0),IF(AND($D$5="Staff Salary",$D$7="Individual"),ROUND(SUM(IF($AJ$18="",0,$AJ$18*'Goals Transposed'!$E174),IF($AJ$19="",0,$AJ$19*'Goals Transposed'!$F174),IF($AJ$20="",0,$AJ$20*'Goals Transposed'!$G174),IF($AJ$21="",0,$AJ$21*'Goals Transposed'!$H174),IF($AJ$22="",0,$AJ$22*'Goals Transposed'!$I174),IF($AJ$23="",0,$AJ$23*'Goals Transposed'!$J174),IF($AJ$24="",0,$AJ$24*'Goals Transposed'!$K174),IF($AJ$25="",0,$AJ$25*'Goals Transposed'!$L174),IF($AJ$26="",0,$AJ$26*'Goals Transposed'!$M174),IF($AJ$27="",0,$AJ$27*'Goals Transposed'!$N174),IF($AJ$28="",0,$AJ$28*'Goals Transposed'!$O174),IF($AJ$29="",0,$AJ$29*'Goals Transposed'!$P174)),0),"")))</f>
        <v/>
      </c>
      <c r="J588" s="550"/>
      <c r="K588" s="244" t="str">
        <f>IF($D$5="Program Budget",ROUND('Goals Transposed'!$Q174*$AJ$9,0),IF(AND($D$5="Staff Salary",$D$7="Total"),ROUND(SUM('Goals Transposed'!$Q174:$AB174)*$AJ$30,0),IF(AND($D$5="Staff Salary",$D$7="Individual"),ROUND(SUM(IF($AJ$18="",0,$AJ$18*'Goals Transposed'!$Q174),IF($AJ$19="",0,$AJ$19*'Goals Transposed'!$R174),IF($AJ$20="",0,$AJ$20*'Goals Transposed'!$S174),IF($AJ$21="",0,$AJ$21*'Goals Transposed'!$T174),IF($AJ$22="",0,$AJ$22*'Goals Transposed'!$U174),IF($AJ$23="",0,$AJ$23*'Goals Transposed'!$V174),IF($AJ$24="",0,$AJ$24*'Goals Transposed'!$W174),IF($AJ$25="",0,$AJ$25*'Goals Transposed'!$X174),IF($AJ$26="",0,$AJ$26*'Goals Transposed'!$Y174),IF($AJ$27="",0,$AJ$27*'Goals Transposed'!$Z174),IF($AJ$28="",0,$AJ$28*'Goals Transposed'!$AA174),IF($AJ$29="",0,$AJ$29*'Goals Transposed'!$AB174)),0),"")))</f>
        <v/>
      </c>
      <c r="L588" s="244" t="str">
        <f>IF($D$5="Program Budget",ROUND('Goals Transposed'!$AC174*$AJ$9,0),IF(AND($D$5="Staff Salary",$D$7="Total"),ROUND(SUM('Goals Transposed'!$AC174:$AN174)*$AJ$30,0),IF(AND($D$5="Staff Salary",$D$7="Individual"),ROUND(SUM(IF($AJ$18="",0,$AJ$18*'Goals Transposed'!$AC174),IF($AJ$19="",0,$AJ$19*'Goals Transposed'!$AD174),IF($AJ$20="",0,$AJ$20*'Goals Transposed'!$AE174),IF($AJ$21="",0,$AJ$21*'Goals Transposed'!$AF174),IF($AJ$22="",0,$AJ$22*'Goals Transposed'!$AG174),IF($AJ$23="",0,$AJ$23*'Goals Transposed'!$AH174),IF($AJ$24="",0,$AJ$24*'Goals Transposed'!$AI174),IF($AJ$25="",0,$AJ$25*'Goals Transposed'!$AJ174),IF($AJ$26="",0,$AJ$26*'Goals Transposed'!$AK174),IF($AJ$27="",0,$AJ$27*'Goals Transposed'!$AL174),IF($AJ$28="",0,$AJ$28*'Goals Transposed'!$AM174),IF($AJ$29="",0,$AJ$29*'Goals Transposed'!$AN174)),0),"")))</f>
        <v/>
      </c>
      <c r="M588" s="549" t="str">
        <f>IF($D$5="Program Budget",ROUND('Goals Transposed'!$AO174*$AJ$9,0),IF(AND($D$5="Staff Salary",$D$7="Total"),ROUND(SUM('Goals Transposed'!$AO174:$AZ174)*$AJ$30,0),IF(AND($D$5="Staff Salary",$D$7="Individual"),ROUND(SUM(IF($AJ$18="",0,$AJ$18*'Goals Transposed'!$AO174),IF($AJ$19="",0,$AJ$19*'Goals Transposed'!$AP174),IF($AJ$20="",0,$AJ$20*'Goals Transposed'!$AQ174),IF($AJ$21="",0,$AJ$21*'Goals Transposed'!$AR174),IF($AJ$22="",0,$AJ$22*'Goals Transposed'!$AS174),IF($AJ$23="",0,$AJ$23*'Goals Transposed'!$AT174),IF($AJ$24="",0,$AJ$24*'Goals Transposed'!$AU174),IF($AJ$25="",0,$AJ$25*'Goals Transposed'!$AV174),IF($AJ$26="",0,$AJ$26*'Goals Transposed'!$AW174),IF($AJ$27="",0,$AJ$27*'Goals Transposed'!$AX174),IF($AJ$28="",0,$AJ$28*'Goals Transposed'!$AY174),IF($AJ$29="",0,$AJ$29*'Goals Transposed'!$AZ174)),0),"")))</f>
        <v/>
      </c>
      <c r="N588" s="551"/>
      <c r="CI588"/>
      <c r="CJ588"/>
      <c r="CK588"/>
      <c r="CL588"/>
      <c r="CM588"/>
    </row>
    <row r="589" spans="1:91" s="2" customFormat="1" ht="29.5" hidden="1" customHeight="1" outlineLevel="1" x14ac:dyDescent="0.35">
      <c r="A589" s="68"/>
      <c r="B589" s="243" t="s">
        <v>204</v>
      </c>
      <c r="C589" s="546" t="str">
        <f>IF(ISBLANK(Goals!FS6),"",Goals!FS6)</f>
        <v/>
      </c>
      <c r="D589" s="547"/>
      <c r="E589" s="547"/>
      <c r="F589" s="547"/>
      <c r="G589" s="547"/>
      <c r="H589" s="548"/>
      <c r="I589" s="549" t="str">
        <f>IF($D$5="Program Budget",ROUND('Goals Transposed'!$E175*$AJ$9,0),IF(AND($D$5="Staff Salary",$D$7="Total"),ROUND(SUM('Goals Transposed'!$E175:$P175)*$AJ$30,0),IF(AND($D$5="Staff Salary",$D$7="Individual"),ROUND(SUM(IF($AJ$18="",0,$AJ$18*'Goals Transposed'!$E175),IF($AJ$19="",0,$AJ$19*'Goals Transposed'!$F175),IF($AJ$20="",0,$AJ$20*'Goals Transposed'!$G175),IF($AJ$21="",0,$AJ$21*'Goals Transposed'!$H175),IF($AJ$22="",0,$AJ$22*'Goals Transposed'!$I175),IF($AJ$23="",0,$AJ$23*'Goals Transposed'!$J175),IF($AJ$24="",0,$AJ$24*'Goals Transposed'!$K175),IF($AJ$25="",0,$AJ$25*'Goals Transposed'!$L175),IF($AJ$26="",0,$AJ$26*'Goals Transposed'!$M175),IF($AJ$27="",0,$AJ$27*'Goals Transposed'!$N175),IF($AJ$28="",0,$AJ$28*'Goals Transposed'!$O175),IF($AJ$29="",0,$AJ$29*'Goals Transposed'!$P175)),0),"")))</f>
        <v/>
      </c>
      <c r="J589" s="550"/>
      <c r="K589" s="244" t="str">
        <f>IF($D$5="Program Budget",ROUND('Goals Transposed'!$Q175*$AJ$9,0),IF(AND($D$5="Staff Salary",$D$7="Total"),ROUND(SUM('Goals Transposed'!$Q175:$AB175)*$AJ$30,0),IF(AND($D$5="Staff Salary",$D$7="Individual"),ROUND(SUM(IF($AJ$18="",0,$AJ$18*'Goals Transposed'!$Q175),IF($AJ$19="",0,$AJ$19*'Goals Transposed'!$R175),IF($AJ$20="",0,$AJ$20*'Goals Transposed'!$S175),IF($AJ$21="",0,$AJ$21*'Goals Transposed'!$T175),IF($AJ$22="",0,$AJ$22*'Goals Transposed'!$U175),IF($AJ$23="",0,$AJ$23*'Goals Transposed'!$V175),IF($AJ$24="",0,$AJ$24*'Goals Transposed'!$W175),IF($AJ$25="",0,$AJ$25*'Goals Transposed'!$X175),IF($AJ$26="",0,$AJ$26*'Goals Transposed'!$Y175),IF($AJ$27="",0,$AJ$27*'Goals Transposed'!$Z175),IF($AJ$28="",0,$AJ$28*'Goals Transposed'!$AA175),IF($AJ$29="",0,$AJ$29*'Goals Transposed'!$AB175)),0),"")))</f>
        <v/>
      </c>
      <c r="L589" s="244" t="str">
        <f>IF($D$5="Program Budget",ROUND('Goals Transposed'!$AC175*$AJ$9,0),IF(AND($D$5="Staff Salary",$D$7="Total"),ROUND(SUM('Goals Transposed'!$AC175:$AN175)*$AJ$30,0),IF(AND($D$5="Staff Salary",$D$7="Individual"),ROUND(SUM(IF($AJ$18="",0,$AJ$18*'Goals Transposed'!$AC175),IF($AJ$19="",0,$AJ$19*'Goals Transposed'!$AD175),IF($AJ$20="",0,$AJ$20*'Goals Transposed'!$AE175),IF($AJ$21="",0,$AJ$21*'Goals Transposed'!$AF175),IF($AJ$22="",0,$AJ$22*'Goals Transposed'!$AG175),IF($AJ$23="",0,$AJ$23*'Goals Transposed'!$AH175),IF($AJ$24="",0,$AJ$24*'Goals Transposed'!$AI175),IF($AJ$25="",0,$AJ$25*'Goals Transposed'!$AJ175),IF($AJ$26="",0,$AJ$26*'Goals Transposed'!$AK175),IF($AJ$27="",0,$AJ$27*'Goals Transposed'!$AL175),IF($AJ$28="",0,$AJ$28*'Goals Transposed'!$AM175),IF($AJ$29="",0,$AJ$29*'Goals Transposed'!$AN175)),0),"")))</f>
        <v/>
      </c>
      <c r="M589" s="549" t="str">
        <f>IF($D$5="Program Budget",ROUND('Goals Transposed'!$AO175*$AJ$9,0),IF(AND($D$5="Staff Salary",$D$7="Total"),ROUND(SUM('Goals Transposed'!$AO175:$AZ175)*$AJ$30,0),IF(AND($D$5="Staff Salary",$D$7="Individual"),ROUND(SUM(IF($AJ$18="",0,$AJ$18*'Goals Transposed'!$AO175),IF($AJ$19="",0,$AJ$19*'Goals Transposed'!$AP175),IF($AJ$20="",0,$AJ$20*'Goals Transposed'!$AQ175),IF($AJ$21="",0,$AJ$21*'Goals Transposed'!$AR175),IF($AJ$22="",0,$AJ$22*'Goals Transposed'!$AS175),IF($AJ$23="",0,$AJ$23*'Goals Transposed'!$AT175),IF($AJ$24="",0,$AJ$24*'Goals Transposed'!$AU175),IF($AJ$25="",0,$AJ$25*'Goals Transposed'!$AV175),IF($AJ$26="",0,$AJ$26*'Goals Transposed'!$AW175),IF($AJ$27="",0,$AJ$27*'Goals Transposed'!$AX175),IF($AJ$28="",0,$AJ$28*'Goals Transposed'!$AY175),IF($AJ$29="",0,$AJ$29*'Goals Transposed'!$AZ175)),0),"")))</f>
        <v/>
      </c>
      <c r="N589" s="551"/>
      <c r="CI589"/>
      <c r="CJ589"/>
      <c r="CK589"/>
      <c r="CL589"/>
      <c r="CM589"/>
    </row>
    <row r="590" spans="1:91" s="2" customFormat="1" ht="29.5" hidden="1" customHeight="1" outlineLevel="1" x14ac:dyDescent="0.35">
      <c r="A590" s="68"/>
      <c r="B590" s="243" t="s">
        <v>205</v>
      </c>
      <c r="C590" s="546" t="str">
        <f>IF(ISBLANK(Goals!FT6),"",Goals!FT6)</f>
        <v/>
      </c>
      <c r="D590" s="547"/>
      <c r="E590" s="547"/>
      <c r="F590" s="547"/>
      <c r="G590" s="547"/>
      <c r="H590" s="548"/>
      <c r="I590" s="549" t="str">
        <f>IF($D$5="Program Budget",ROUND('Goals Transposed'!$E176*$AJ$9,0),IF(AND($D$5="Staff Salary",$D$7="Total"),ROUND(SUM('Goals Transposed'!$E176:$P176)*$AJ$30,0),IF(AND($D$5="Staff Salary",$D$7="Individual"),ROUND(SUM(IF($AJ$18="",0,$AJ$18*'Goals Transposed'!$E176),IF($AJ$19="",0,$AJ$19*'Goals Transposed'!$F176),IF($AJ$20="",0,$AJ$20*'Goals Transposed'!$G176),IF($AJ$21="",0,$AJ$21*'Goals Transposed'!$H176),IF($AJ$22="",0,$AJ$22*'Goals Transposed'!$I176),IF($AJ$23="",0,$AJ$23*'Goals Transposed'!$J176),IF($AJ$24="",0,$AJ$24*'Goals Transposed'!$K176),IF($AJ$25="",0,$AJ$25*'Goals Transposed'!$L176),IF($AJ$26="",0,$AJ$26*'Goals Transposed'!$M176),IF($AJ$27="",0,$AJ$27*'Goals Transposed'!$N176),IF($AJ$28="",0,$AJ$28*'Goals Transposed'!$O176),IF($AJ$29="",0,$AJ$29*'Goals Transposed'!$P176)),0),"")))</f>
        <v/>
      </c>
      <c r="J590" s="550"/>
      <c r="K590" s="244" t="str">
        <f>IF($D$5="Program Budget",ROUND('Goals Transposed'!$Q176*$AJ$9,0),IF(AND($D$5="Staff Salary",$D$7="Total"),ROUND(SUM('Goals Transposed'!$Q176:$AB176)*$AJ$30,0),IF(AND($D$5="Staff Salary",$D$7="Individual"),ROUND(SUM(IF($AJ$18="",0,$AJ$18*'Goals Transposed'!$Q176),IF($AJ$19="",0,$AJ$19*'Goals Transposed'!$R176),IF($AJ$20="",0,$AJ$20*'Goals Transposed'!$S176),IF($AJ$21="",0,$AJ$21*'Goals Transposed'!$T176),IF($AJ$22="",0,$AJ$22*'Goals Transposed'!$U176),IF($AJ$23="",0,$AJ$23*'Goals Transposed'!$V176),IF($AJ$24="",0,$AJ$24*'Goals Transposed'!$W176),IF($AJ$25="",0,$AJ$25*'Goals Transposed'!$X176),IF($AJ$26="",0,$AJ$26*'Goals Transposed'!$Y176),IF($AJ$27="",0,$AJ$27*'Goals Transposed'!$Z176),IF($AJ$28="",0,$AJ$28*'Goals Transposed'!$AA176),IF($AJ$29="",0,$AJ$29*'Goals Transposed'!$AB176)),0),"")))</f>
        <v/>
      </c>
      <c r="L590" s="244" t="str">
        <f>IF($D$5="Program Budget",ROUND('Goals Transposed'!$AC176*$AJ$9,0),IF(AND($D$5="Staff Salary",$D$7="Total"),ROUND(SUM('Goals Transposed'!$AC176:$AN176)*$AJ$30,0),IF(AND($D$5="Staff Salary",$D$7="Individual"),ROUND(SUM(IF($AJ$18="",0,$AJ$18*'Goals Transposed'!$AC176),IF($AJ$19="",0,$AJ$19*'Goals Transposed'!$AD176),IF($AJ$20="",0,$AJ$20*'Goals Transposed'!$AE176),IF($AJ$21="",0,$AJ$21*'Goals Transposed'!$AF176),IF($AJ$22="",0,$AJ$22*'Goals Transposed'!$AG176),IF($AJ$23="",0,$AJ$23*'Goals Transposed'!$AH176),IF($AJ$24="",0,$AJ$24*'Goals Transposed'!$AI176),IF($AJ$25="",0,$AJ$25*'Goals Transposed'!$AJ176),IF($AJ$26="",0,$AJ$26*'Goals Transposed'!$AK176),IF($AJ$27="",0,$AJ$27*'Goals Transposed'!$AL176),IF($AJ$28="",0,$AJ$28*'Goals Transposed'!$AM176),IF($AJ$29="",0,$AJ$29*'Goals Transposed'!$AN176)),0),"")))</f>
        <v/>
      </c>
      <c r="M590" s="549" t="str">
        <f>IF($D$5="Program Budget",ROUND('Goals Transposed'!$AO176*$AJ$9,0),IF(AND($D$5="Staff Salary",$D$7="Total"),ROUND(SUM('Goals Transposed'!$AO176:$AZ176)*$AJ$30,0),IF(AND($D$5="Staff Salary",$D$7="Individual"),ROUND(SUM(IF($AJ$18="",0,$AJ$18*'Goals Transposed'!$AO176),IF($AJ$19="",0,$AJ$19*'Goals Transposed'!$AP176),IF($AJ$20="",0,$AJ$20*'Goals Transposed'!$AQ176),IF($AJ$21="",0,$AJ$21*'Goals Transposed'!$AR176),IF($AJ$22="",0,$AJ$22*'Goals Transposed'!$AS176),IF($AJ$23="",0,$AJ$23*'Goals Transposed'!$AT176),IF($AJ$24="",0,$AJ$24*'Goals Transposed'!$AU176),IF($AJ$25="",0,$AJ$25*'Goals Transposed'!$AV176),IF($AJ$26="",0,$AJ$26*'Goals Transposed'!$AW176),IF($AJ$27="",0,$AJ$27*'Goals Transposed'!$AX176),IF($AJ$28="",0,$AJ$28*'Goals Transposed'!$AY176),IF($AJ$29="",0,$AJ$29*'Goals Transposed'!$AZ176)),0),"")))</f>
        <v/>
      </c>
      <c r="N590" s="551"/>
      <c r="CI590"/>
      <c r="CJ590"/>
      <c r="CK590"/>
      <c r="CL590"/>
      <c r="CM590"/>
    </row>
    <row r="591" spans="1:91" s="2" customFormat="1" ht="29.5" hidden="1" customHeight="1" outlineLevel="1" x14ac:dyDescent="0.35">
      <c r="A591" s="68"/>
      <c r="B591" s="245" t="s">
        <v>206</v>
      </c>
      <c r="C591" s="556" t="str">
        <f>IF(ISBLANK(Goals!FV4),"",Goals!FV4)</f>
        <v/>
      </c>
      <c r="D591" s="557"/>
      <c r="E591" s="557"/>
      <c r="F591" s="557"/>
      <c r="G591" s="557"/>
      <c r="H591" s="557"/>
      <c r="I591" s="558"/>
      <c r="J591" s="558"/>
      <c r="K591" s="242"/>
      <c r="L591" s="242"/>
      <c r="M591" s="558"/>
      <c r="N591" s="559"/>
      <c r="CI591"/>
      <c r="CJ591"/>
      <c r="CK591"/>
      <c r="CL591"/>
      <c r="CM591"/>
    </row>
    <row r="592" spans="1:91" s="2" customFormat="1" ht="29.5" hidden="1" customHeight="1" outlineLevel="1" x14ac:dyDescent="0.35">
      <c r="A592" s="68"/>
      <c r="B592" s="243" t="s">
        <v>200</v>
      </c>
      <c r="C592" s="546" t="str">
        <f>IF(ISBLANK(Goals!FU6),"",Goals!FU6)</f>
        <v/>
      </c>
      <c r="D592" s="547"/>
      <c r="E592" s="547"/>
      <c r="F592" s="547"/>
      <c r="G592" s="547"/>
      <c r="H592" s="548"/>
      <c r="I592" s="549" t="str">
        <f>IF($D$5="Program Budget",ROUND('Goals Transposed'!$E177*$AJ$9,0),IF(AND($D$5="Staff Salary",$D$7="Total"),ROUND(SUM('Goals Transposed'!$E177:$P177)*$AJ$30,0),IF(AND($D$5="Staff Salary",$D$7="Individual"),ROUND(SUM(IF($AJ$18="",0,$AJ$18*'Goals Transposed'!$E177),IF($AJ$19="",0,$AJ$19*'Goals Transposed'!$F177),IF($AJ$20="",0,$AJ$20*'Goals Transposed'!$G177),IF($AJ$21="",0,$AJ$21*'Goals Transposed'!$H177),IF($AJ$22="",0,$AJ$22*'Goals Transposed'!$I177),IF($AJ$23="",0,$AJ$23*'Goals Transposed'!$J177),IF($AJ$24="",0,$AJ$24*'Goals Transposed'!$K177),IF($AJ$25="",0,$AJ$25*'Goals Transposed'!$L177),IF($AJ$26="",0,$AJ$26*'Goals Transposed'!$M177),IF($AJ$27="",0,$AJ$27*'Goals Transposed'!$N177),IF($AJ$28="",0,$AJ$28*'Goals Transposed'!$O177),IF($AJ$29="",0,$AJ$29*'Goals Transposed'!$P177)),0),"")))</f>
        <v/>
      </c>
      <c r="J592" s="550"/>
      <c r="K592" s="244" t="str">
        <f>IF($D$5="Program Budget",ROUND('Goals Transposed'!$Q177*$AJ$9,0),IF(AND($D$5="Staff Salary",$D$7="Total"),ROUND(SUM('Goals Transposed'!$Q177:$AB177)*$AJ$30,0),IF(AND($D$5="Staff Salary",$D$7="Individual"),ROUND(SUM(IF($AJ$18="",0,$AJ$18*'Goals Transposed'!$Q177),IF($AJ$19="",0,$AJ$19*'Goals Transposed'!$R177),IF($AJ$20="",0,$AJ$20*'Goals Transposed'!$S177),IF($AJ$21="",0,$AJ$21*'Goals Transposed'!$T177),IF($AJ$22="",0,$AJ$22*'Goals Transposed'!$U177),IF($AJ$23="",0,$AJ$23*'Goals Transposed'!$V177),IF($AJ$24="",0,$AJ$24*'Goals Transposed'!$W177),IF($AJ$25="",0,$AJ$25*'Goals Transposed'!$X177),IF($AJ$26="",0,$AJ$26*'Goals Transposed'!$Y177),IF($AJ$27="",0,$AJ$27*'Goals Transposed'!$Z177),IF($AJ$28="",0,$AJ$28*'Goals Transposed'!$AA177),IF($AJ$29="",0,$AJ$29*'Goals Transposed'!$AB177)),0),"")))</f>
        <v/>
      </c>
      <c r="L592" s="244" t="str">
        <f>IF($D$5="Program Budget",ROUND('Goals Transposed'!$AC177*$AJ$9,0),IF(AND($D$5="Staff Salary",$D$7="Total"),ROUND(SUM('Goals Transposed'!$AC177:$AN177)*$AJ$30,0),IF(AND($D$5="Staff Salary",$D$7="Individual"),ROUND(SUM(IF($AJ$18="",0,$AJ$18*'Goals Transposed'!$AC177),IF($AJ$19="",0,$AJ$19*'Goals Transposed'!$AD177),IF($AJ$20="",0,$AJ$20*'Goals Transposed'!$AE177),IF($AJ$21="",0,$AJ$21*'Goals Transposed'!$AF177),IF($AJ$22="",0,$AJ$22*'Goals Transposed'!$AG177),IF($AJ$23="",0,$AJ$23*'Goals Transposed'!$AH177),IF($AJ$24="",0,$AJ$24*'Goals Transposed'!$AI177),IF($AJ$25="",0,$AJ$25*'Goals Transposed'!$AJ177),IF($AJ$26="",0,$AJ$26*'Goals Transposed'!$AK177),IF($AJ$27="",0,$AJ$27*'Goals Transposed'!$AL177),IF($AJ$28="",0,$AJ$28*'Goals Transposed'!$AM177),IF($AJ$29="",0,$AJ$29*'Goals Transposed'!$AN177)),0),"")))</f>
        <v/>
      </c>
      <c r="M592" s="549" t="str">
        <f>IF($D$5="Program Budget",ROUND('Goals Transposed'!$AO177*$AJ$9,0),IF(AND($D$5="Staff Salary",$D$7="Total"),ROUND(SUM('Goals Transposed'!$AO177:$AZ177)*$AJ$30,0),IF(AND($D$5="Staff Salary",$D$7="Individual"),ROUND(SUM(IF($AJ$18="",0,$AJ$18*'Goals Transposed'!$AO177),IF($AJ$19="",0,$AJ$19*'Goals Transposed'!$AP177),IF($AJ$20="",0,$AJ$20*'Goals Transposed'!$AQ177),IF($AJ$21="",0,$AJ$21*'Goals Transposed'!$AR177),IF($AJ$22="",0,$AJ$22*'Goals Transposed'!$AS177),IF($AJ$23="",0,$AJ$23*'Goals Transposed'!$AT177),IF($AJ$24="",0,$AJ$24*'Goals Transposed'!$AU177),IF($AJ$25="",0,$AJ$25*'Goals Transposed'!$AV177),IF($AJ$26="",0,$AJ$26*'Goals Transposed'!$AW177),IF($AJ$27="",0,$AJ$27*'Goals Transposed'!$AX177),IF($AJ$28="",0,$AJ$28*'Goals Transposed'!$AY177),IF($AJ$29="",0,$AJ$29*'Goals Transposed'!$AZ177)),0),"")))</f>
        <v/>
      </c>
      <c r="N592" s="551"/>
      <c r="CI592"/>
      <c r="CJ592"/>
      <c r="CK592"/>
      <c r="CL592"/>
      <c r="CM592"/>
    </row>
    <row r="593" spans="1:91" s="2" customFormat="1" ht="29.5" hidden="1" customHeight="1" outlineLevel="1" x14ac:dyDescent="0.35">
      <c r="A593" s="68"/>
      <c r="B593" s="243" t="s">
        <v>201</v>
      </c>
      <c r="C593" s="546" t="str">
        <f>IF(ISBLANK(Goals!FV6),"",Goals!FV6)</f>
        <v/>
      </c>
      <c r="D593" s="547"/>
      <c r="E593" s="547"/>
      <c r="F593" s="547"/>
      <c r="G593" s="547"/>
      <c r="H593" s="548"/>
      <c r="I593" s="549" t="str">
        <f>IF($D$5="Program Budget",ROUND('Goals Transposed'!$E178*$AJ$9,0),IF(AND($D$5="Staff Salary",$D$7="Total"),ROUND(SUM('Goals Transposed'!$E178:$P178)*$AJ$30,0),IF(AND($D$5="Staff Salary",$D$7="Individual"),ROUND(SUM(IF($AJ$18="",0,$AJ$18*'Goals Transposed'!$E178),IF($AJ$19="",0,$AJ$19*'Goals Transposed'!$F178),IF($AJ$20="",0,$AJ$20*'Goals Transposed'!$G178),IF($AJ$21="",0,$AJ$21*'Goals Transposed'!$H178),IF($AJ$22="",0,$AJ$22*'Goals Transposed'!$I178),IF($AJ$23="",0,$AJ$23*'Goals Transposed'!$J178),IF($AJ$24="",0,$AJ$24*'Goals Transposed'!$K178),IF($AJ$25="",0,$AJ$25*'Goals Transposed'!$L178),IF($AJ$26="",0,$AJ$26*'Goals Transposed'!$M178),IF($AJ$27="",0,$AJ$27*'Goals Transposed'!$N178),IF($AJ$28="",0,$AJ$28*'Goals Transposed'!$O178),IF($AJ$29="",0,$AJ$29*'Goals Transposed'!$P178)),0),"")))</f>
        <v/>
      </c>
      <c r="J593" s="550"/>
      <c r="K593" s="244" t="str">
        <f>IF($D$5="Program Budget",ROUND('Goals Transposed'!$Q178*$AJ$9,0),IF(AND($D$5="Staff Salary",$D$7="Total"),ROUND(SUM('Goals Transposed'!$Q178:$AB178)*$AJ$30,0),IF(AND($D$5="Staff Salary",$D$7="Individual"),ROUND(SUM(IF($AJ$18="",0,$AJ$18*'Goals Transposed'!$Q178),IF($AJ$19="",0,$AJ$19*'Goals Transposed'!$R178),IF($AJ$20="",0,$AJ$20*'Goals Transposed'!$S178),IF($AJ$21="",0,$AJ$21*'Goals Transposed'!$T178),IF($AJ$22="",0,$AJ$22*'Goals Transposed'!$U178),IF($AJ$23="",0,$AJ$23*'Goals Transposed'!$V178),IF($AJ$24="",0,$AJ$24*'Goals Transposed'!$W178),IF($AJ$25="",0,$AJ$25*'Goals Transposed'!$X178),IF($AJ$26="",0,$AJ$26*'Goals Transposed'!$Y178),IF($AJ$27="",0,$AJ$27*'Goals Transposed'!$Z178),IF($AJ$28="",0,$AJ$28*'Goals Transposed'!$AA178),IF($AJ$29="",0,$AJ$29*'Goals Transposed'!$AB178)),0),"")))</f>
        <v/>
      </c>
      <c r="L593" s="244" t="str">
        <f>IF($D$5="Program Budget",ROUND('Goals Transposed'!$AC178*$AJ$9,0),IF(AND($D$5="Staff Salary",$D$7="Total"),ROUND(SUM('Goals Transposed'!$AC178:$AN178)*$AJ$30,0),IF(AND($D$5="Staff Salary",$D$7="Individual"),ROUND(SUM(IF($AJ$18="",0,$AJ$18*'Goals Transposed'!$AC178),IF($AJ$19="",0,$AJ$19*'Goals Transposed'!$AD178),IF($AJ$20="",0,$AJ$20*'Goals Transposed'!$AE178),IF($AJ$21="",0,$AJ$21*'Goals Transposed'!$AF178),IF($AJ$22="",0,$AJ$22*'Goals Transposed'!$AG178),IF($AJ$23="",0,$AJ$23*'Goals Transposed'!$AH178),IF($AJ$24="",0,$AJ$24*'Goals Transposed'!$AI178),IF($AJ$25="",0,$AJ$25*'Goals Transposed'!$AJ178),IF($AJ$26="",0,$AJ$26*'Goals Transposed'!$AK178),IF($AJ$27="",0,$AJ$27*'Goals Transposed'!$AL178),IF($AJ$28="",0,$AJ$28*'Goals Transposed'!$AM178),IF($AJ$29="",0,$AJ$29*'Goals Transposed'!$AN178)),0),"")))</f>
        <v/>
      </c>
      <c r="M593" s="549" t="str">
        <f>IF($D$5="Program Budget",ROUND('Goals Transposed'!$AO178*$AJ$9,0),IF(AND($D$5="Staff Salary",$D$7="Total"),ROUND(SUM('Goals Transposed'!$AO178:$AZ178)*$AJ$30,0),IF(AND($D$5="Staff Salary",$D$7="Individual"),ROUND(SUM(IF($AJ$18="",0,$AJ$18*'Goals Transposed'!$AO178),IF($AJ$19="",0,$AJ$19*'Goals Transposed'!$AP178),IF($AJ$20="",0,$AJ$20*'Goals Transposed'!$AQ178),IF($AJ$21="",0,$AJ$21*'Goals Transposed'!$AR178),IF($AJ$22="",0,$AJ$22*'Goals Transposed'!$AS178),IF($AJ$23="",0,$AJ$23*'Goals Transposed'!$AT178),IF($AJ$24="",0,$AJ$24*'Goals Transposed'!$AU178),IF($AJ$25="",0,$AJ$25*'Goals Transposed'!$AV178),IF($AJ$26="",0,$AJ$26*'Goals Transposed'!$AW178),IF($AJ$27="",0,$AJ$27*'Goals Transposed'!$AX178),IF($AJ$28="",0,$AJ$28*'Goals Transposed'!$AY178),IF($AJ$29="",0,$AJ$29*'Goals Transposed'!$AZ178)),0),"")))</f>
        <v/>
      </c>
      <c r="N593" s="551"/>
      <c r="CI593"/>
      <c r="CJ593"/>
      <c r="CK593"/>
      <c r="CL593"/>
      <c r="CM593"/>
    </row>
    <row r="594" spans="1:91" s="2" customFormat="1" ht="29.5" hidden="1" customHeight="1" outlineLevel="1" x14ac:dyDescent="0.35">
      <c r="A594" s="68"/>
      <c r="B594" s="243" t="s">
        <v>202</v>
      </c>
      <c r="C594" s="546" t="str">
        <f>IF(ISBLANK(Goals!FW6),"",Goals!FW6)</f>
        <v/>
      </c>
      <c r="D594" s="547"/>
      <c r="E594" s="547"/>
      <c r="F594" s="547"/>
      <c r="G594" s="547"/>
      <c r="H594" s="548"/>
      <c r="I594" s="549" t="str">
        <f>IF($D$5="Program Budget",ROUND('Goals Transposed'!$E179*$AJ$9,0),IF(AND($D$5="Staff Salary",$D$7="Total"),ROUND(SUM('Goals Transposed'!$E179:$P179)*$AJ$30,0),IF(AND($D$5="Staff Salary",$D$7="Individual"),ROUND(SUM(IF($AJ$18="",0,$AJ$18*'Goals Transposed'!$E179),IF($AJ$19="",0,$AJ$19*'Goals Transposed'!$F179),IF($AJ$20="",0,$AJ$20*'Goals Transposed'!$G179),IF($AJ$21="",0,$AJ$21*'Goals Transposed'!$H179),IF($AJ$22="",0,$AJ$22*'Goals Transposed'!$I179),IF($AJ$23="",0,$AJ$23*'Goals Transposed'!$J179),IF($AJ$24="",0,$AJ$24*'Goals Transposed'!$K179),IF($AJ$25="",0,$AJ$25*'Goals Transposed'!$L179),IF($AJ$26="",0,$AJ$26*'Goals Transposed'!$M179),IF($AJ$27="",0,$AJ$27*'Goals Transposed'!$N179),IF($AJ$28="",0,$AJ$28*'Goals Transposed'!$O179),IF($AJ$29="",0,$AJ$29*'Goals Transposed'!$P179)),0),"")))</f>
        <v/>
      </c>
      <c r="J594" s="550"/>
      <c r="K594" s="244" t="str">
        <f>IF($D$5="Program Budget",ROUND('Goals Transposed'!$Q179*$AJ$9,0),IF(AND($D$5="Staff Salary",$D$7="Total"),ROUND(SUM('Goals Transposed'!$Q179:$AB179)*$AJ$30,0),IF(AND($D$5="Staff Salary",$D$7="Individual"),ROUND(SUM(IF($AJ$18="",0,$AJ$18*'Goals Transposed'!$Q179),IF($AJ$19="",0,$AJ$19*'Goals Transposed'!$R179),IF($AJ$20="",0,$AJ$20*'Goals Transposed'!$S179),IF($AJ$21="",0,$AJ$21*'Goals Transposed'!$T179),IF($AJ$22="",0,$AJ$22*'Goals Transposed'!$U179),IF($AJ$23="",0,$AJ$23*'Goals Transposed'!$V179),IF($AJ$24="",0,$AJ$24*'Goals Transposed'!$W179),IF($AJ$25="",0,$AJ$25*'Goals Transposed'!$X179),IF($AJ$26="",0,$AJ$26*'Goals Transposed'!$Y179),IF($AJ$27="",0,$AJ$27*'Goals Transposed'!$Z179),IF($AJ$28="",0,$AJ$28*'Goals Transposed'!$AA179),IF($AJ$29="",0,$AJ$29*'Goals Transposed'!$AB179)),0),"")))</f>
        <v/>
      </c>
      <c r="L594" s="244" t="str">
        <f>IF($D$5="Program Budget",ROUND('Goals Transposed'!$AC179*$AJ$9,0),IF(AND($D$5="Staff Salary",$D$7="Total"),ROUND(SUM('Goals Transposed'!$AC179:$AN179)*$AJ$30,0),IF(AND($D$5="Staff Salary",$D$7="Individual"),ROUND(SUM(IF($AJ$18="",0,$AJ$18*'Goals Transposed'!$AC179),IF($AJ$19="",0,$AJ$19*'Goals Transposed'!$AD179),IF($AJ$20="",0,$AJ$20*'Goals Transposed'!$AE179),IF($AJ$21="",0,$AJ$21*'Goals Transposed'!$AF179),IF($AJ$22="",0,$AJ$22*'Goals Transposed'!$AG179),IF($AJ$23="",0,$AJ$23*'Goals Transposed'!$AH179),IF($AJ$24="",0,$AJ$24*'Goals Transposed'!$AI179),IF($AJ$25="",0,$AJ$25*'Goals Transposed'!$AJ179),IF($AJ$26="",0,$AJ$26*'Goals Transposed'!$AK179),IF($AJ$27="",0,$AJ$27*'Goals Transposed'!$AL179),IF($AJ$28="",0,$AJ$28*'Goals Transposed'!$AM179),IF($AJ$29="",0,$AJ$29*'Goals Transposed'!$AN179)),0),"")))</f>
        <v/>
      </c>
      <c r="M594" s="549" t="str">
        <f>IF($D$5="Program Budget",ROUND('Goals Transposed'!$AO179*$AJ$9,0),IF(AND($D$5="Staff Salary",$D$7="Total"),ROUND(SUM('Goals Transposed'!$AO179:$AZ179)*$AJ$30,0),IF(AND($D$5="Staff Salary",$D$7="Individual"),ROUND(SUM(IF($AJ$18="",0,$AJ$18*'Goals Transposed'!$AO179),IF($AJ$19="",0,$AJ$19*'Goals Transposed'!$AP179),IF($AJ$20="",0,$AJ$20*'Goals Transposed'!$AQ179),IF($AJ$21="",0,$AJ$21*'Goals Transposed'!$AR179),IF($AJ$22="",0,$AJ$22*'Goals Transposed'!$AS179),IF($AJ$23="",0,$AJ$23*'Goals Transposed'!$AT179),IF($AJ$24="",0,$AJ$24*'Goals Transposed'!$AU179),IF($AJ$25="",0,$AJ$25*'Goals Transposed'!$AV179),IF($AJ$26="",0,$AJ$26*'Goals Transposed'!$AW179),IF($AJ$27="",0,$AJ$27*'Goals Transposed'!$AX179),IF($AJ$28="",0,$AJ$28*'Goals Transposed'!$AY179),IF($AJ$29="",0,$AJ$29*'Goals Transposed'!$AZ179)),0),"")))</f>
        <v/>
      </c>
      <c r="N594" s="551"/>
      <c r="CI594"/>
      <c r="CJ594"/>
      <c r="CK594"/>
      <c r="CL594"/>
      <c r="CM594"/>
    </row>
    <row r="595" spans="1:91" s="2" customFormat="1" ht="29.5" hidden="1" customHeight="1" outlineLevel="1" x14ac:dyDescent="0.35">
      <c r="A595" s="68"/>
      <c r="B595" s="243" t="s">
        <v>203</v>
      </c>
      <c r="C595" s="546" t="str">
        <f>IF(ISBLANK(Goals!FX6),"",Goals!FX6)</f>
        <v/>
      </c>
      <c r="D595" s="547"/>
      <c r="E595" s="547"/>
      <c r="F595" s="547"/>
      <c r="G595" s="547"/>
      <c r="H595" s="548"/>
      <c r="I595" s="549" t="str">
        <f>IF($D$5="Program Budget",ROUND('Goals Transposed'!$E180*$AJ$9,0),IF(AND($D$5="Staff Salary",$D$7="Total"),ROUND(SUM('Goals Transposed'!$E180:$P180)*$AJ$30,0),IF(AND($D$5="Staff Salary",$D$7="Individual"),ROUND(SUM(IF($AJ$18="",0,$AJ$18*'Goals Transposed'!$E180),IF($AJ$19="",0,$AJ$19*'Goals Transposed'!$F180),IF($AJ$20="",0,$AJ$20*'Goals Transposed'!$G180),IF($AJ$21="",0,$AJ$21*'Goals Transposed'!$H180),IF($AJ$22="",0,$AJ$22*'Goals Transposed'!$I180),IF($AJ$23="",0,$AJ$23*'Goals Transposed'!$J180),IF($AJ$24="",0,$AJ$24*'Goals Transposed'!$K180),IF($AJ$25="",0,$AJ$25*'Goals Transposed'!$L180),IF($AJ$26="",0,$AJ$26*'Goals Transposed'!$M180),IF($AJ$27="",0,$AJ$27*'Goals Transposed'!$N180),IF($AJ$28="",0,$AJ$28*'Goals Transposed'!$O180),IF($AJ$29="",0,$AJ$29*'Goals Transposed'!$P180)),0),"")))</f>
        <v/>
      </c>
      <c r="J595" s="550"/>
      <c r="K595" s="244" t="str">
        <f>IF($D$5="Program Budget",ROUND('Goals Transposed'!$Q180*$AJ$9,0),IF(AND($D$5="Staff Salary",$D$7="Total"),ROUND(SUM('Goals Transposed'!$Q180:$AB180)*$AJ$30,0),IF(AND($D$5="Staff Salary",$D$7="Individual"),ROUND(SUM(IF($AJ$18="",0,$AJ$18*'Goals Transposed'!$Q180),IF($AJ$19="",0,$AJ$19*'Goals Transposed'!$R180),IF($AJ$20="",0,$AJ$20*'Goals Transposed'!$S180),IF($AJ$21="",0,$AJ$21*'Goals Transposed'!$T180),IF($AJ$22="",0,$AJ$22*'Goals Transposed'!$U180),IF($AJ$23="",0,$AJ$23*'Goals Transposed'!$V180),IF($AJ$24="",0,$AJ$24*'Goals Transposed'!$W180),IF($AJ$25="",0,$AJ$25*'Goals Transposed'!$X180),IF($AJ$26="",0,$AJ$26*'Goals Transposed'!$Y180),IF($AJ$27="",0,$AJ$27*'Goals Transposed'!$Z180),IF($AJ$28="",0,$AJ$28*'Goals Transposed'!$AA180),IF($AJ$29="",0,$AJ$29*'Goals Transposed'!$AB180)),0),"")))</f>
        <v/>
      </c>
      <c r="L595" s="244" t="str">
        <f>IF($D$5="Program Budget",ROUND('Goals Transposed'!$AC180*$AJ$9,0),IF(AND($D$5="Staff Salary",$D$7="Total"),ROUND(SUM('Goals Transposed'!$AC180:$AN180)*$AJ$30,0),IF(AND($D$5="Staff Salary",$D$7="Individual"),ROUND(SUM(IF($AJ$18="",0,$AJ$18*'Goals Transposed'!$AC180),IF($AJ$19="",0,$AJ$19*'Goals Transposed'!$AD180),IF($AJ$20="",0,$AJ$20*'Goals Transposed'!$AE180),IF($AJ$21="",0,$AJ$21*'Goals Transposed'!$AF180),IF($AJ$22="",0,$AJ$22*'Goals Transposed'!$AG180),IF($AJ$23="",0,$AJ$23*'Goals Transposed'!$AH180),IF($AJ$24="",0,$AJ$24*'Goals Transposed'!$AI180),IF($AJ$25="",0,$AJ$25*'Goals Transposed'!$AJ180),IF($AJ$26="",0,$AJ$26*'Goals Transposed'!$AK180),IF($AJ$27="",0,$AJ$27*'Goals Transposed'!$AL180),IF($AJ$28="",0,$AJ$28*'Goals Transposed'!$AM180),IF($AJ$29="",0,$AJ$29*'Goals Transposed'!$AN180)),0),"")))</f>
        <v/>
      </c>
      <c r="M595" s="549" t="str">
        <f>IF($D$5="Program Budget",ROUND('Goals Transposed'!$AO180*$AJ$9,0),IF(AND($D$5="Staff Salary",$D$7="Total"),ROUND(SUM('Goals Transposed'!$AO180:$AZ180)*$AJ$30,0),IF(AND($D$5="Staff Salary",$D$7="Individual"),ROUND(SUM(IF($AJ$18="",0,$AJ$18*'Goals Transposed'!$AO180),IF($AJ$19="",0,$AJ$19*'Goals Transposed'!$AP180),IF($AJ$20="",0,$AJ$20*'Goals Transposed'!$AQ180),IF($AJ$21="",0,$AJ$21*'Goals Transposed'!$AR180),IF($AJ$22="",0,$AJ$22*'Goals Transposed'!$AS180),IF($AJ$23="",0,$AJ$23*'Goals Transposed'!$AT180),IF($AJ$24="",0,$AJ$24*'Goals Transposed'!$AU180),IF($AJ$25="",0,$AJ$25*'Goals Transposed'!$AV180),IF($AJ$26="",0,$AJ$26*'Goals Transposed'!$AW180),IF($AJ$27="",0,$AJ$27*'Goals Transposed'!$AX180),IF($AJ$28="",0,$AJ$28*'Goals Transposed'!$AY180),IF($AJ$29="",0,$AJ$29*'Goals Transposed'!$AZ180)),0),"")))</f>
        <v/>
      </c>
      <c r="N595" s="551"/>
      <c r="CI595"/>
      <c r="CJ595"/>
      <c r="CK595"/>
      <c r="CL595"/>
      <c r="CM595"/>
    </row>
    <row r="596" spans="1:91" s="2" customFormat="1" ht="29.5" hidden="1" customHeight="1" outlineLevel="1" x14ac:dyDescent="0.35">
      <c r="A596" s="68"/>
      <c r="B596" s="243" t="s">
        <v>204</v>
      </c>
      <c r="C596" s="546" t="str">
        <f>IF(ISBLANK(Goals!FY6),"",Goals!FY6)</f>
        <v/>
      </c>
      <c r="D596" s="547"/>
      <c r="E596" s="547"/>
      <c r="F596" s="547"/>
      <c r="G596" s="547"/>
      <c r="H596" s="548"/>
      <c r="I596" s="549" t="str">
        <f>IF($D$5="Program Budget",ROUND('Goals Transposed'!$E181*$AJ$9,0),IF(AND($D$5="Staff Salary",$D$7="Total"),ROUND(SUM('Goals Transposed'!$E181:$P181)*$AJ$30,0),IF(AND($D$5="Staff Salary",$D$7="Individual"),ROUND(SUM(IF($AJ$18="",0,$AJ$18*'Goals Transposed'!$E181),IF($AJ$19="",0,$AJ$19*'Goals Transposed'!$F181),IF($AJ$20="",0,$AJ$20*'Goals Transposed'!$G181),IF($AJ$21="",0,$AJ$21*'Goals Transposed'!$H181),IF($AJ$22="",0,$AJ$22*'Goals Transposed'!$I181),IF($AJ$23="",0,$AJ$23*'Goals Transposed'!$J181),IF($AJ$24="",0,$AJ$24*'Goals Transposed'!$K181),IF($AJ$25="",0,$AJ$25*'Goals Transposed'!$L181),IF($AJ$26="",0,$AJ$26*'Goals Transposed'!$M181),IF($AJ$27="",0,$AJ$27*'Goals Transposed'!$N181),IF($AJ$28="",0,$AJ$28*'Goals Transposed'!$O181),IF($AJ$29="",0,$AJ$29*'Goals Transposed'!$P181)),0),"")))</f>
        <v/>
      </c>
      <c r="J596" s="550"/>
      <c r="K596" s="244" t="str">
        <f>IF($D$5="Program Budget",ROUND('Goals Transposed'!$Q181*$AJ$9,0),IF(AND($D$5="Staff Salary",$D$7="Total"),ROUND(SUM('Goals Transposed'!$Q181:$AB181)*$AJ$30,0),IF(AND($D$5="Staff Salary",$D$7="Individual"),ROUND(SUM(IF($AJ$18="",0,$AJ$18*'Goals Transposed'!$Q181),IF($AJ$19="",0,$AJ$19*'Goals Transposed'!$R181),IF($AJ$20="",0,$AJ$20*'Goals Transposed'!$S181),IF($AJ$21="",0,$AJ$21*'Goals Transposed'!$T181),IF($AJ$22="",0,$AJ$22*'Goals Transposed'!$U181),IF($AJ$23="",0,$AJ$23*'Goals Transposed'!$V181),IF($AJ$24="",0,$AJ$24*'Goals Transposed'!$W181),IF($AJ$25="",0,$AJ$25*'Goals Transposed'!$X181),IF($AJ$26="",0,$AJ$26*'Goals Transposed'!$Y181),IF($AJ$27="",0,$AJ$27*'Goals Transposed'!$Z181),IF($AJ$28="",0,$AJ$28*'Goals Transposed'!$AA181),IF($AJ$29="",0,$AJ$29*'Goals Transposed'!$AB181)),0),"")))</f>
        <v/>
      </c>
      <c r="L596" s="244" t="str">
        <f>IF($D$5="Program Budget",ROUND('Goals Transposed'!$AC181*$AJ$9,0),IF(AND($D$5="Staff Salary",$D$7="Total"),ROUND(SUM('Goals Transposed'!$AC181:$AN181)*$AJ$30,0),IF(AND($D$5="Staff Salary",$D$7="Individual"),ROUND(SUM(IF($AJ$18="",0,$AJ$18*'Goals Transposed'!$AC181),IF($AJ$19="",0,$AJ$19*'Goals Transposed'!$AD181),IF($AJ$20="",0,$AJ$20*'Goals Transposed'!$AE181),IF($AJ$21="",0,$AJ$21*'Goals Transposed'!$AF181),IF($AJ$22="",0,$AJ$22*'Goals Transposed'!$AG181),IF($AJ$23="",0,$AJ$23*'Goals Transposed'!$AH181),IF($AJ$24="",0,$AJ$24*'Goals Transposed'!$AI181),IF($AJ$25="",0,$AJ$25*'Goals Transposed'!$AJ181),IF($AJ$26="",0,$AJ$26*'Goals Transposed'!$AK181),IF($AJ$27="",0,$AJ$27*'Goals Transposed'!$AL181),IF($AJ$28="",0,$AJ$28*'Goals Transposed'!$AM181),IF($AJ$29="",0,$AJ$29*'Goals Transposed'!$AN181)),0),"")))</f>
        <v/>
      </c>
      <c r="M596" s="549" t="str">
        <f>IF($D$5="Program Budget",ROUND('Goals Transposed'!$AO181*$AJ$9,0),IF(AND($D$5="Staff Salary",$D$7="Total"),ROUND(SUM('Goals Transposed'!$AO181:$AZ181)*$AJ$30,0),IF(AND($D$5="Staff Salary",$D$7="Individual"),ROUND(SUM(IF($AJ$18="",0,$AJ$18*'Goals Transposed'!$AO181),IF($AJ$19="",0,$AJ$19*'Goals Transposed'!$AP181),IF($AJ$20="",0,$AJ$20*'Goals Transposed'!$AQ181),IF($AJ$21="",0,$AJ$21*'Goals Transposed'!$AR181),IF($AJ$22="",0,$AJ$22*'Goals Transposed'!$AS181),IF($AJ$23="",0,$AJ$23*'Goals Transposed'!$AT181),IF($AJ$24="",0,$AJ$24*'Goals Transposed'!$AU181),IF($AJ$25="",0,$AJ$25*'Goals Transposed'!$AV181),IF($AJ$26="",0,$AJ$26*'Goals Transposed'!$AW181),IF($AJ$27="",0,$AJ$27*'Goals Transposed'!$AX181),IF($AJ$28="",0,$AJ$28*'Goals Transposed'!$AY181),IF($AJ$29="",0,$AJ$29*'Goals Transposed'!$AZ181)),0),"")))</f>
        <v/>
      </c>
      <c r="N596" s="551"/>
      <c r="CI596"/>
      <c r="CJ596"/>
      <c r="CK596"/>
      <c r="CL596"/>
      <c r="CM596"/>
    </row>
    <row r="597" spans="1:91" s="2" customFormat="1" ht="29.5" hidden="1" customHeight="1" outlineLevel="1" x14ac:dyDescent="0.35">
      <c r="A597" s="68"/>
      <c r="B597" s="246" t="s">
        <v>205</v>
      </c>
      <c r="C597" s="546" t="str">
        <f>IF(ISBLANK(Goals!FZ6),"",Goals!FZ6)</f>
        <v/>
      </c>
      <c r="D597" s="547"/>
      <c r="E597" s="547"/>
      <c r="F597" s="547"/>
      <c r="G597" s="547"/>
      <c r="H597" s="548"/>
      <c r="I597" s="549" t="str">
        <f>IF($D$5="Program Budget",ROUND('Goals Transposed'!$E182*$AJ$9,0),IF(AND($D$5="Staff Salary",$D$7="Total"),ROUND(SUM('Goals Transposed'!$E182:$P182)*$AJ$30,0),IF(AND($D$5="Staff Salary",$D$7="Individual"),ROUND(SUM(IF($AJ$18="",0,$AJ$18*'Goals Transposed'!$E182),IF($AJ$19="",0,$AJ$19*'Goals Transposed'!$F182),IF($AJ$20="",0,$AJ$20*'Goals Transposed'!$G182),IF($AJ$21="",0,$AJ$21*'Goals Transposed'!$H182),IF($AJ$22="",0,$AJ$22*'Goals Transposed'!$I182),IF($AJ$23="",0,$AJ$23*'Goals Transposed'!$J182),IF($AJ$24="",0,$AJ$24*'Goals Transposed'!$K182),IF($AJ$25="",0,$AJ$25*'Goals Transposed'!$L182),IF($AJ$26="",0,$AJ$26*'Goals Transposed'!$M182),IF($AJ$27="",0,$AJ$27*'Goals Transposed'!$N182),IF($AJ$28="",0,$AJ$28*'Goals Transposed'!$O182),IF($AJ$29="",0,$AJ$29*'Goals Transposed'!$P182)),0),"")))</f>
        <v/>
      </c>
      <c r="J597" s="550"/>
      <c r="K597" s="244" t="str">
        <f>IF($D$5="Program Budget",ROUND('Goals Transposed'!$Q182*$AJ$9,0),IF(AND($D$5="Staff Salary",$D$7="Total"),ROUND(SUM('Goals Transposed'!$Q182:$AB182)*$AJ$30,0),IF(AND($D$5="Staff Salary",$D$7="Individual"),ROUND(SUM(IF($AJ$18="",0,$AJ$18*'Goals Transposed'!$Q182),IF($AJ$19="",0,$AJ$19*'Goals Transposed'!$R182),IF($AJ$20="",0,$AJ$20*'Goals Transposed'!$S182),IF($AJ$21="",0,$AJ$21*'Goals Transposed'!$T182),IF($AJ$22="",0,$AJ$22*'Goals Transposed'!$U182),IF($AJ$23="",0,$AJ$23*'Goals Transposed'!$V182),IF($AJ$24="",0,$AJ$24*'Goals Transposed'!$W182),IF($AJ$25="",0,$AJ$25*'Goals Transposed'!$X182),IF($AJ$26="",0,$AJ$26*'Goals Transposed'!$Y182),IF($AJ$27="",0,$AJ$27*'Goals Transposed'!$Z182),IF($AJ$28="",0,$AJ$28*'Goals Transposed'!$AA182),IF($AJ$29="",0,$AJ$29*'Goals Transposed'!$AB182)),0),"")))</f>
        <v/>
      </c>
      <c r="L597" s="244" t="str">
        <f>IF($D$5="Program Budget",ROUND('Goals Transposed'!$AC182*$AJ$9,0),IF(AND($D$5="Staff Salary",$D$7="Total"),ROUND(SUM('Goals Transposed'!$AC182:$AN182)*$AJ$30,0),IF(AND($D$5="Staff Salary",$D$7="Individual"),ROUND(SUM(IF($AJ$18="",0,$AJ$18*'Goals Transposed'!$AC182),IF($AJ$19="",0,$AJ$19*'Goals Transposed'!$AD182),IF($AJ$20="",0,$AJ$20*'Goals Transposed'!$AE182),IF($AJ$21="",0,$AJ$21*'Goals Transposed'!$AF182),IF($AJ$22="",0,$AJ$22*'Goals Transposed'!$AG182),IF($AJ$23="",0,$AJ$23*'Goals Transposed'!$AH182),IF($AJ$24="",0,$AJ$24*'Goals Transposed'!$AI182),IF($AJ$25="",0,$AJ$25*'Goals Transposed'!$AJ182),IF($AJ$26="",0,$AJ$26*'Goals Transposed'!$AK182),IF($AJ$27="",0,$AJ$27*'Goals Transposed'!$AL182),IF($AJ$28="",0,$AJ$28*'Goals Transposed'!$AM182),IF($AJ$29="",0,$AJ$29*'Goals Transposed'!$AN182)),0),"")))</f>
        <v/>
      </c>
      <c r="M597" s="549" t="str">
        <f>IF($D$5="Program Budget",ROUND('Goals Transposed'!$AO182*$AJ$9,0),IF(AND($D$5="Staff Salary",$D$7="Total"),ROUND(SUM('Goals Transposed'!$AO182:$AZ182)*$AJ$30,0),IF(AND($D$5="Staff Salary",$D$7="Individual"),ROUND(SUM(IF($AJ$18="",0,$AJ$18*'Goals Transposed'!$AO182),IF($AJ$19="",0,$AJ$19*'Goals Transposed'!$AP182),IF($AJ$20="",0,$AJ$20*'Goals Transposed'!$AQ182),IF($AJ$21="",0,$AJ$21*'Goals Transposed'!$AR182),IF($AJ$22="",0,$AJ$22*'Goals Transposed'!$AS182),IF($AJ$23="",0,$AJ$23*'Goals Transposed'!$AT182),IF($AJ$24="",0,$AJ$24*'Goals Transposed'!$AU182),IF($AJ$25="",0,$AJ$25*'Goals Transposed'!$AV182),IF($AJ$26="",0,$AJ$26*'Goals Transposed'!$AW182),IF($AJ$27="",0,$AJ$27*'Goals Transposed'!$AX182),IF($AJ$28="",0,$AJ$28*'Goals Transposed'!$AY182),IF($AJ$29="",0,$AJ$29*'Goals Transposed'!$AZ182)),0),"")))</f>
        <v/>
      </c>
      <c r="N597" s="551"/>
      <c r="CI597"/>
      <c r="CJ597"/>
      <c r="CK597"/>
      <c r="CL597"/>
      <c r="CM597"/>
    </row>
    <row r="598" spans="1:91" s="2" customFormat="1" hidden="1" outlineLevel="1" x14ac:dyDescent="0.35">
      <c r="A598" s="68"/>
      <c r="CI598"/>
      <c r="CJ598"/>
      <c r="CK598"/>
      <c r="CL598"/>
      <c r="CM598"/>
    </row>
    <row r="599" spans="1:91" s="2" customFormat="1" ht="29.5" hidden="1" customHeight="1" outlineLevel="1" x14ac:dyDescent="0.35">
      <c r="A599" s="68"/>
      <c r="B599" s="233" t="s">
        <v>211</v>
      </c>
      <c r="C599" s="552" t="str">
        <f>Goals!GB3</f>
        <v>Select Strategic Area</v>
      </c>
      <c r="D599" s="553"/>
      <c r="E599" s="553"/>
      <c r="F599" s="553"/>
      <c r="G599" s="553"/>
      <c r="H599" s="553"/>
      <c r="I599" s="234"/>
      <c r="J599" s="234"/>
      <c r="K599" s="234"/>
      <c r="L599" s="234"/>
      <c r="M599" s="234"/>
      <c r="N599" s="235"/>
      <c r="CI599"/>
      <c r="CJ599"/>
      <c r="CK599"/>
      <c r="CL599"/>
      <c r="CM599"/>
    </row>
    <row r="600" spans="1:91" s="2" customFormat="1" ht="29.5" hidden="1" customHeight="1" outlineLevel="1" x14ac:dyDescent="0.35">
      <c r="A600" s="68"/>
      <c r="B600" s="236"/>
      <c r="C600" s="237"/>
      <c r="D600" s="238"/>
      <c r="E600" s="238"/>
      <c r="F600" s="238"/>
      <c r="G600" s="238"/>
      <c r="H600" s="239"/>
      <c r="I600" s="554" t="s">
        <v>2</v>
      </c>
      <c r="J600" s="554"/>
      <c r="K600" s="240" t="s">
        <v>3</v>
      </c>
      <c r="L600" s="240" t="s">
        <v>4</v>
      </c>
      <c r="M600" s="554" t="s">
        <v>5</v>
      </c>
      <c r="N600" s="555"/>
      <c r="CI600"/>
      <c r="CJ600"/>
      <c r="CK600"/>
      <c r="CL600"/>
      <c r="CM600"/>
    </row>
    <row r="601" spans="1:91" s="2" customFormat="1" ht="29.5" hidden="1" customHeight="1" outlineLevel="1" x14ac:dyDescent="0.35">
      <c r="A601" s="68"/>
      <c r="B601" s="241" t="s">
        <v>199</v>
      </c>
      <c r="C601" s="556" t="str">
        <f>IF(ISBLANK(Goals!GB4),"",Goals!GB4)</f>
        <v/>
      </c>
      <c r="D601" s="557"/>
      <c r="E601" s="557"/>
      <c r="F601" s="557"/>
      <c r="G601" s="557"/>
      <c r="H601" s="557"/>
      <c r="I601" s="558"/>
      <c r="J601" s="558"/>
      <c r="K601" s="242"/>
      <c r="L601" s="242"/>
      <c r="M601" s="558"/>
      <c r="N601" s="559"/>
      <c r="CI601"/>
      <c r="CJ601"/>
      <c r="CK601"/>
      <c r="CL601"/>
      <c r="CM601"/>
    </row>
    <row r="602" spans="1:91" s="2" customFormat="1" ht="29.5" hidden="1" customHeight="1" outlineLevel="1" x14ac:dyDescent="0.35">
      <c r="A602" s="68"/>
      <c r="B602" s="243" t="s">
        <v>200</v>
      </c>
      <c r="C602" s="546" t="str">
        <f>IF(ISBLANK(Goals!GA6),"",Goals!GA6)</f>
        <v/>
      </c>
      <c r="D602" s="547"/>
      <c r="E602" s="547"/>
      <c r="F602" s="547"/>
      <c r="G602" s="547"/>
      <c r="H602" s="548"/>
      <c r="I602" s="549" t="str">
        <f>IF($D$5="Program Budget",ROUND('Goals Transposed'!$E183*$AJ$9,0),IF(AND($D$5="Staff Salary",$D$7="Total"),ROUND(SUM('Goals Transposed'!$E183:$P183)*$AJ$30,0),IF(AND($D$5="Staff Salary",$D$7="Individual"),ROUND(SUM(IF($AJ$18="",0,$AJ$18*'Goals Transposed'!$E183),IF($AJ$19="",0,$AJ$19*'Goals Transposed'!$F183),IF($AJ$20="",0,$AJ$20*'Goals Transposed'!$G183),IF($AJ$21="",0,$AJ$21*'Goals Transposed'!$H183),IF($AJ$22="",0,$AJ$22*'Goals Transposed'!$I183),IF($AJ$23="",0,$AJ$23*'Goals Transposed'!$J183),IF($AJ$24="",0,$AJ$24*'Goals Transposed'!$K183),IF($AJ$25="",0,$AJ$25*'Goals Transposed'!$L183),IF($AJ$26="",0,$AJ$26*'Goals Transposed'!$M183),IF($AJ$27="",0,$AJ$27*'Goals Transposed'!$N183),IF($AJ$28="",0,$AJ$28*'Goals Transposed'!$O183),IF($AJ$29="",0,$AJ$29*'Goals Transposed'!$P183)),0),"")))</f>
        <v/>
      </c>
      <c r="J602" s="550"/>
      <c r="K602" s="244" t="str">
        <f>IF($D$5="Program Budget",ROUND('Goals Transposed'!$Q183*$AJ$9,0),IF(AND($D$5="Staff Salary",$D$7="Total"),ROUND(SUM('Goals Transposed'!$Q183:$AB183)*$AJ$30,0),IF(AND($D$5="Staff Salary",$D$7="Individual"),ROUND(SUM(IF($AJ$18="",0,$AJ$18*'Goals Transposed'!$Q183),IF($AJ$19="",0,$AJ$19*'Goals Transposed'!$R183),IF($AJ$20="",0,$AJ$20*'Goals Transposed'!$S183),IF($AJ$21="",0,$AJ$21*'Goals Transposed'!$T183),IF($AJ$22="",0,$AJ$22*'Goals Transposed'!$U183),IF($AJ$23="",0,$AJ$23*'Goals Transposed'!$V183),IF($AJ$24="",0,$AJ$24*'Goals Transposed'!$W183),IF($AJ$25="",0,$AJ$25*'Goals Transposed'!$X183),IF($AJ$26="",0,$AJ$26*'Goals Transposed'!$Y183),IF($AJ$27="",0,$AJ$27*'Goals Transposed'!$Z183),IF($AJ$28="",0,$AJ$28*'Goals Transposed'!$AA183),IF($AJ$29="",0,$AJ$29*'Goals Transposed'!$AB183)),0),"")))</f>
        <v/>
      </c>
      <c r="L602" s="244" t="str">
        <f>IF($D$5="Program Budget",ROUND('Goals Transposed'!$AC183*$AJ$9,0),IF(AND($D$5="Staff Salary",$D$7="Total"),ROUND(SUM('Goals Transposed'!$AC183:$AN183)*$AJ$30,0),IF(AND($D$5="Staff Salary",$D$7="Individual"),ROUND(SUM(IF($AJ$18="",0,$AJ$18*'Goals Transposed'!$AC183),IF($AJ$19="",0,$AJ$19*'Goals Transposed'!$AD183),IF($AJ$20="",0,$AJ$20*'Goals Transposed'!$AE183),IF($AJ$21="",0,$AJ$21*'Goals Transposed'!$AF183),IF($AJ$22="",0,$AJ$22*'Goals Transposed'!$AG183),IF($AJ$23="",0,$AJ$23*'Goals Transposed'!$AH183),IF($AJ$24="",0,$AJ$24*'Goals Transposed'!$AI183),IF($AJ$25="",0,$AJ$25*'Goals Transposed'!$AJ183),IF($AJ$26="",0,$AJ$26*'Goals Transposed'!$AK183),IF($AJ$27="",0,$AJ$27*'Goals Transposed'!$AL183),IF($AJ$28="",0,$AJ$28*'Goals Transposed'!$AM183),IF($AJ$29="",0,$AJ$29*'Goals Transposed'!$AN183)),0),"")))</f>
        <v/>
      </c>
      <c r="M602" s="549" t="str">
        <f>IF($D$5="Program Budget",ROUND('Goals Transposed'!$AO183*$AJ$9,0),IF(AND($D$5="Staff Salary",$D$7="Total"),ROUND(SUM('Goals Transposed'!$AO183:$AZ183)*$AJ$30,0),IF(AND($D$5="Staff Salary",$D$7="Individual"),ROUND(SUM(IF($AJ$18="",0,$AJ$18*'Goals Transposed'!$AO183),IF($AJ$19="",0,$AJ$19*'Goals Transposed'!$AP183),IF($AJ$20="",0,$AJ$20*'Goals Transposed'!$AQ183),IF($AJ$21="",0,$AJ$21*'Goals Transposed'!$AR183),IF($AJ$22="",0,$AJ$22*'Goals Transposed'!$AS183),IF($AJ$23="",0,$AJ$23*'Goals Transposed'!$AT183),IF($AJ$24="",0,$AJ$24*'Goals Transposed'!$AU183),IF($AJ$25="",0,$AJ$25*'Goals Transposed'!$AV183),IF($AJ$26="",0,$AJ$26*'Goals Transposed'!$AW183),IF($AJ$27="",0,$AJ$27*'Goals Transposed'!$AX183),IF($AJ$28="",0,$AJ$28*'Goals Transposed'!$AY183),IF($AJ$29="",0,$AJ$29*'Goals Transposed'!$AZ183)),0),"")))</f>
        <v/>
      </c>
      <c r="N602" s="551"/>
      <c r="CI602"/>
      <c r="CJ602"/>
      <c r="CK602"/>
      <c r="CL602"/>
      <c r="CM602"/>
    </row>
    <row r="603" spans="1:91" s="2" customFormat="1" ht="29.5" hidden="1" customHeight="1" outlineLevel="1" x14ac:dyDescent="0.35">
      <c r="A603" s="68"/>
      <c r="B603" s="243" t="s">
        <v>201</v>
      </c>
      <c r="C603" s="546" t="str">
        <f>IF(ISBLANK(Goals!GB6),"",Goals!GB6)</f>
        <v/>
      </c>
      <c r="D603" s="547"/>
      <c r="E603" s="547"/>
      <c r="F603" s="547"/>
      <c r="G603" s="547"/>
      <c r="H603" s="548"/>
      <c r="I603" s="549" t="str">
        <f>IF($D$5="Program Budget",ROUND('Goals Transposed'!$E184*$AJ$9,0),IF(AND($D$5="Staff Salary",$D$7="Total"),ROUND(SUM('Goals Transposed'!$E184:$P184)*$AJ$30,0),IF(AND($D$5="Staff Salary",$D$7="Individual"),ROUND(SUM(IF($AJ$18="",0,$AJ$18*'Goals Transposed'!$E184),IF($AJ$19="",0,$AJ$19*'Goals Transposed'!$F184),IF($AJ$20="",0,$AJ$20*'Goals Transposed'!$G184),IF($AJ$21="",0,$AJ$21*'Goals Transposed'!$H184),IF($AJ$22="",0,$AJ$22*'Goals Transposed'!$I184),IF($AJ$23="",0,$AJ$23*'Goals Transposed'!$J184),IF($AJ$24="",0,$AJ$24*'Goals Transposed'!$K184),IF($AJ$25="",0,$AJ$25*'Goals Transposed'!$L184),IF($AJ$26="",0,$AJ$26*'Goals Transposed'!$M184),IF($AJ$27="",0,$AJ$27*'Goals Transposed'!$N184),IF($AJ$28="",0,$AJ$28*'Goals Transposed'!$O184),IF($AJ$29="",0,$AJ$29*'Goals Transposed'!$P184)),0),"")))</f>
        <v/>
      </c>
      <c r="J603" s="550"/>
      <c r="K603" s="244" t="str">
        <f>IF($D$5="Program Budget",ROUND('Goals Transposed'!$Q184*$AJ$9,0),IF(AND($D$5="Staff Salary",$D$7="Total"),ROUND(SUM('Goals Transposed'!$Q184:$AB184)*$AJ$30,0),IF(AND($D$5="Staff Salary",$D$7="Individual"),ROUND(SUM(IF($AJ$18="",0,$AJ$18*'Goals Transposed'!$Q184),IF($AJ$19="",0,$AJ$19*'Goals Transposed'!$R184),IF($AJ$20="",0,$AJ$20*'Goals Transposed'!$S184),IF($AJ$21="",0,$AJ$21*'Goals Transposed'!$T184),IF($AJ$22="",0,$AJ$22*'Goals Transposed'!$U184),IF($AJ$23="",0,$AJ$23*'Goals Transposed'!$V184),IF($AJ$24="",0,$AJ$24*'Goals Transposed'!$W184),IF($AJ$25="",0,$AJ$25*'Goals Transposed'!$X184),IF($AJ$26="",0,$AJ$26*'Goals Transposed'!$Y184),IF($AJ$27="",0,$AJ$27*'Goals Transposed'!$Z184),IF($AJ$28="",0,$AJ$28*'Goals Transposed'!$AA184),IF($AJ$29="",0,$AJ$29*'Goals Transposed'!$AB184)),0),"")))</f>
        <v/>
      </c>
      <c r="L603" s="244" t="str">
        <f>IF($D$5="Program Budget",ROUND('Goals Transposed'!$AC184*$AJ$9,0),IF(AND($D$5="Staff Salary",$D$7="Total"),ROUND(SUM('Goals Transposed'!$AC184:$AN184)*$AJ$30,0),IF(AND($D$5="Staff Salary",$D$7="Individual"),ROUND(SUM(IF($AJ$18="",0,$AJ$18*'Goals Transposed'!$AC184),IF($AJ$19="",0,$AJ$19*'Goals Transposed'!$AD184),IF($AJ$20="",0,$AJ$20*'Goals Transposed'!$AE184),IF($AJ$21="",0,$AJ$21*'Goals Transposed'!$AF184),IF($AJ$22="",0,$AJ$22*'Goals Transposed'!$AG184),IF($AJ$23="",0,$AJ$23*'Goals Transposed'!$AH184),IF($AJ$24="",0,$AJ$24*'Goals Transposed'!$AI184),IF($AJ$25="",0,$AJ$25*'Goals Transposed'!$AJ184),IF($AJ$26="",0,$AJ$26*'Goals Transposed'!$AK184),IF($AJ$27="",0,$AJ$27*'Goals Transposed'!$AL184),IF($AJ$28="",0,$AJ$28*'Goals Transposed'!$AM184),IF($AJ$29="",0,$AJ$29*'Goals Transposed'!$AN184)),0),"")))</f>
        <v/>
      </c>
      <c r="M603" s="549" t="str">
        <f>IF($D$5="Program Budget",ROUND('Goals Transposed'!$AO184*$AJ$9,0),IF(AND($D$5="Staff Salary",$D$7="Total"),ROUND(SUM('Goals Transposed'!$AO184:$AZ184)*$AJ$30,0),IF(AND($D$5="Staff Salary",$D$7="Individual"),ROUND(SUM(IF($AJ$18="",0,$AJ$18*'Goals Transposed'!$AO184),IF($AJ$19="",0,$AJ$19*'Goals Transposed'!$AP184),IF($AJ$20="",0,$AJ$20*'Goals Transposed'!$AQ184),IF($AJ$21="",0,$AJ$21*'Goals Transposed'!$AR184),IF($AJ$22="",0,$AJ$22*'Goals Transposed'!$AS184),IF($AJ$23="",0,$AJ$23*'Goals Transposed'!$AT184),IF($AJ$24="",0,$AJ$24*'Goals Transposed'!$AU184),IF($AJ$25="",0,$AJ$25*'Goals Transposed'!$AV184),IF($AJ$26="",0,$AJ$26*'Goals Transposed'!$AW184),IF($AJ$27="",0,$AJ$27*'Goals Transposed'!$AX184),IF($AJ$28="",0,$AJ$28*'Goals Transposed'!$AY184),IF($AJ$29="",0,$AJ$29*'Goals Transposed'!$AZ184)),0),"")))</f>
        <v/>
      </c>
      <c r="N603" s="551"/>
      <c r="CI603"/>
      <c r="CJ603"/>
      <c r="CK603"/>
      <c r="CL603"/>
      <c r="CM603"/>
    </row>
    <row r="604" spans="1:91" s="2" customFormat="1" ht="29.5" hidden="1" customHeight="1" outlineLevel="1" x14ac:dyDescent="0.35">
      <c r="A604" s="68"/>
      <c r="B604" s="243" t="s">
        <v>202</v>
      </c>
      <c r="C604" s="546" t="str">
        <f>IF(ISBLANK(Goals!GC6),"",Goals!GC6)</f>
        <v/>
      </c>
      <c r="D604" s="547"/>
      <c r="E604" s="547"/>
      <c r="F604" s="547"/>
      <c r="G604" s="547"/>
      <c r="H604" s="548"/>
      <c r="I604" s="549" t="str">
        <f>IF($D$5="Program Budget",ROUND('Goals Transposed'!$E185*$AJ$9,0),IF(AND($D$5="Staff Salary",$D$7="Total"),ROUND(SUM('Goals Transposed'!$E185:$P185)*$AJ$30,0),IF(AND($D$5="Staff Salary",$D$7="Individual"),ROUND(SUM(IF($AJ$18="",0,$AJ$18*'Goals Transposed'!$E185),IF($AJ$19="",0,$AJ$19*'Goals Transposed'!$F185),IF($AJ$20="",0,$AJ$20*'Goals Transposed'!$G185),IF($AJ$21="",0,$AJ$21*'Goals Transposed'!$H185),IF($AJ$22="",0,$AJ$22*'Goals Transposed'!$I185),IF($AJ$23="",0,$AJ$23*'Goals Transposed'!$J185),IF($AJ$24="",0,$AJ$24*'Goals Transposed'!$K185),IF($AJ$25="",0,$AJ$25*'Goals Transposed'!$L185),IF($AJ$26="",0,$AJ$26*'Goals Transposed'!$M185),IF($AJ$27="",0,$AJ$27*'Goals Transposed'!$N185),IF($AJ$28="",0,$AJ$28*'Goals Transposed'!$O185),IF($AJ$29="",0,$AJ$29*'Goals Transposed'!$P185)),0),"")))</f>
        <v/>
      </c>
      <c r="J604" s="550"/>
      <c r="K604" s="244" t="str">
        <f>IF($D$5="Program Budget",ROUND('Goals Transposed'!$Q185*$AJ$9,0),IF(AND($D$5="Staff Salary",$D$7="Total"),ROUND(SUM('Goals Transposed'!$Q185:$AB185)*$AJ$30,0),IF(AND($D$5="Staff Salary",$D$7="Individual"),ROUND(SUM(IF($AJ$18="",0,$AJ$18*'Goals Transposed'!$Q185),IF($AJ$19="",0,$AJ$19*'Goals Transposed'!$R185),IF($AJ$20="",0,$AJ$20*'Goals Transposed'!$S185),IF($AJ$21="",0,$AJ$21*'Goals Transposed'!$T185),IF($AJ$22="",0,$AJ$22*'Goals Transposed'!$U185),IF($AJ$23="",0,$AJ$23*'Goals Transposed'!$V185),IF($AJ$24="",0,$AJ$24*'Goals Transposed'!$W185),IF($AJ$25="",0,$AJ$25*'Goals Transposed'!$X185),IF($AJ$26="",0,$AJ$26*'Goals Transposed'!$Y185),IF($AJ$27="",0,$AJ$27*'Goals Transposed'!$Z185),IF($AJ$28="",0,$AJ$28*'Goals Transposed'!$AA185),IF($AJ$29="",0,$AJ$29*'Goals Transposed'!$AB185)),0),"")))</f>
        <v/>
      </c>
      <c r="L604" s="244" t="str">
        <f>IF($D$5="Program Budget",ROUND('Goals Transposed'!$AC185*$AJ$9,0),IF(AND($D$5="Staff Salary",$D$7="Total"),ROUND(SUM('Goals Transposed'!$AC185:$AN185)*$AJ$30,0),IF(AND($D$5="Staff Salary",$D$7="Individual"),ROUND(SUM(IF($AJ$18="",0,$AJ$18*'Goals Transposed'!$AC185),IF($AJ$19="",0,$AJ$19*'Goals Transposed'!$AD185),IF($AJ$20="",0,$AJ$20*'Goals Transposed'!$AE185),IF($AJ$21="",0,$AJ$21*'Goals Transposed'!$AF185),IF($AJ$22="",0,$AJ$22*'Goals Transposed'!$AG185),IF($AJ$23="",0,$AJ$23*'Goals Transposed'!$AH185),IF($AJ$24="",0,$AJ$24*'Goals Transposed'!$AI185),IF($AJ$25="",0,$AJ$25*'Goals Transposed'!$AJ185),IF($AJ$26="",0,$AJ$26*'Goals Transposed'!$AK185),IF($AJ$27="",0,$AJ$27*'Goals Transposed'!$AL185),IF($AJ$28="",0,$AJ$28*'Goals Transposed'!$AM185),IF($AJ$29="",0,$AJ$29*'Goals Transposed'!$AN185)),0),"")))</f>
        <v/>
      </c>
      <c r="M604" s="549" t="str">
        <f>IF($D$5="Program Budget",ROUND('Goals Transposed'!$AO185*$AJ$9,0),IF(AND($D$5="Staff Salary",$D$7="Total"),ROUND(SUM('Goals Transposed'!$AO185:$AZ185)*$AJ$30,0),IF(AND($D$5="Staff Salary",$D$7="Individual"),ROUND(SUM(IF($AJ$18="",0,$AJ$18*'Goals Transposed'!$AO185),IF($AJ$19="",0,$AJ$19*'Goals Transposed'!$AP185),IF($AJ$20="",0,$AJ$20*'Goals Transposed'!$AQ185),IF($AJ$21="",0,$AJ$21*'Goals Transposed'!$AR185),IF($AJ$22="",0,$AJ$22*'Goals Transposed'!$AS185),IF($AJ$23="",0,$AJ$23*'Goals Transposed'!$AT185),IF($AJ$24="",0,$AJ$24*'Goals Transposed'!$AU185),IF($AJ$25="",0,$AJ$25*'Goals Transposed'!$AV185),IF($AJ$26="",0,$AJ$26*'Goals Transposed'!$AW185),IF($AJ$27="",0,$AJ$27*'Goals Transposed'!$AX185),IF($AJ$28="",0,$AJ$28*'Goals Transposed'!$AY185),IF($AJ$29="",0,$AJ$29*'Goals Transposed'!$AZ185)),0),"")))</f>
        <v/>
      </c>
      <c r="N604" s="551"/>
      <c r="CI604"/>
      <c r="CJ604"/>
      <c r="CK604"/>
      <c r="CL604"/>
      <c r="CM604"/>
    </row>
    <row r="605" spans="1:91" s="2" customFormat="1" ht="29.5" hidden="1" customHeight="1" outlineLevel="1" x14ac:dyDescent="0.35">
      <c r="A605" s="68"/>
      <c r="B605" s="243" t="s">
        <v>203</v>
      </c>
      <c r="C605" s="546" t="str">
        <f>IF(ISBLANK(Goals!GD6),"",Goals!GD6)</f>
        <v/>
      </c>
      <c r="D605" s="547"/>
      <c r="E605" s="547"/>
      <c r="F605" s="547"/>
      <c r="G605" s="547"/>
      <c r="H605" s="548"/>
      <c r="I605" s="549" t="str">
        <f>IF($D$5="Program Budget",ROUND('Goals Transposed'!$E186*$AJ$9,0),IF(AND($D$5="Staff Salary",$D$7="Total"),ROUND(SUM('Goals Transposed'!$E186:$P186)*$AJ$30,0),IF(AND($D$5="Staff Salary",$D$7="Individual"),ROUND(SUM(IF($AJ$18="",0,$AJ$18*'Goals Transposed'!$E186),IF($AJ$19="",0,$AJ$19*'Goals Transposed'!$F186),IF($AJ$20="",0,$AJ$20*'Goals Transposed'!$G186),IF($AJ$21="",0,$AJ$21*'Goals Transposed'!$H186),IF($AJ$22="",0,$AJ$22*'Goals Transposed'!$I186),IF($AJ$23="",0,$AJ$23*'Goals Transposed'!$J186),IF($AJ$24="",0,$AJ$24*'Goals Transposed'!$K186),IF($AJ$25="",0,$AJ$25*'Goals Transposed'!$L186),IF($AJ$26="",0,$AJ$26*'Goals Transposed'!$M186),IF($AJ$27="",0,$AJ$27*'Goals Transposed'!$N186),IF($AJ$28="",0,$AJ$28*'Goals Transposed'!$O186),IF($AJ$29="",0,$AJ$29*'Goals Transposed'!$P186)),0),"")))</f>
        <v/>
      </c>
      <c r="J605" s="550"/>
      <c r="K605" s="244" t="str">
        <f>IF($D$5="Program Budget",ROUND('Goals Transposed'!$Q186*$AJ$9,0),IF(AND($D$5="Staff Salary",$D$7="Total"),ROUND(SUM('Goals Transposed'!$Q186:$AB186)*$AJ$30,0),IF(AND($D$5="Staff Salary",$D$7="Individual"),ROUND(SUM(IF($AJ$18="",0,$AJ$18*'Goals Transposed'!$Q186),IF($AJ$19="",0,$AJ$19*'Goals Transposed'!$R186),IF($AJ$20="",0,$AJ$20*'Goals Transposed'!$S186),IF($AJ$21="",0,$AJ$21*'Goals Transposed'!$T186),IF($AJ$22="",0,$AJ$22*'Goals Transposed'!$U186),IF($AJ$23="",0,$AJ$23*'Goals Transposed'!$V186),IF($AJ$24="",0,$AJ$24*'Goals Transposed'!$W186),IF($AJ$25="",0,$AJ$25*'Goals Transposed'!$X186),IF($AJ$26="",0,$AJ$26*'Goals Transposed'!$Y186),IF($AJ$27="",0,$AJ$27*'Goals Transposed'!$Z186),IF($AJ$28="",0,$AJ$28*'Goals Transposed'!$AA186),IF($AJ$29="",0,$AJ$29*'Goals Transposed'!$AB186)),0),"")))</f>
        <v/>
      </c>
      <c r="L605" s="244" t="str">
        <f>IF($D$5="Program Budget",ROUND('Goals Transposed'!$AC186*$AJ$9,0),IF(AND($D$5="Staff Salary",$D$7="Total"),ROUND(SUM('Goals Transposed'!$AC186:$AN186)*$AJ$30,0),IF(AND($D$5="Staff Salary",$D$7="Individual"),ROUND(SUM(IF($AJ$18="",0,$AJ$18*'Goals Transposed'!$AC186),IF($AJ$19="",0,$AJ$19*'Goals Transposed'!$AD186),IF($AJ$20="",0,$AJ$20*'Goals Transposed'!$AE186),IF($AJ$21="",0,$AJ$21*'Goals Transposed'!$AF186),IF($AJ$22="",0,$AJ$22*'Goals Transposed'!$AG186),IF($AJ$23="",0,$AJ$23*'Goals Transposed'!$AH186),IF($AJ$24="",0,$AJ$24*'Goals Transposed'!$AI186),IF($AJ$25="",0,$AJ$25*'Goals Transposed'!$AJ186),IF($AJ$26="",0,$AJ$26*'Goals Transposed'!$AK186),IF($AJ$27="",0,$AJ$27*'Goals Transposed'!$AL186),IF($AJ$28="",0,$AJ$28*'Goals Transposed'!$AM186),IF($AJ$29="",0,$AJ$29*'Goals Transposed'!$AN186)),0),"")))</f>
        <v/>
      </c>
      <c r="M605" s="549" t="str">
        <f>IF($D$5="Program Budget",ROUND('Goals Transposed'!$AO186*$AJ$9,0),IF(AND($D$5="Staff Salary",$D$7="Total"),ROUND(SUM('Goals Transposed'!$AO186:$AZ186)*$AJ$30,0),IF(AND($D$5="Staff Salary",$D$7="Individual"),ROUND(SUM(IF($AJ$18="",0,$AJ$18*'Goals Transposed'!$AO186),IF($AJ$19="",0,$AJ$19*'Goals Transposed'!$AP186),IF($AJ$20="",0,$AJ$20*'Goals Transposed'!$AQ186),IF($AJ$21="",0,$AJ$21*'Goals Transposed'!$AR186),IF($AJ$22="",0,$AJ$22*'Goals Transposed'!$AS186),IF($AJ$23="",0,$AJ$23*'Goals Transposed'!$AT186),IF($AJ$24="",0,$AJ$24*'Goals Transposed'!$AU186),IF($AJ$25="",0,$AJ$25*'Goals Transposed'!$AV186),IF($AJ$26="",0,$AJ$26*'Goals Transposed'!$AW186),IF($AJ$27="",0,$AJ$27*'Goals Transposed'!$AX186),IF($AJ$28="",0,$AJ$28*'Goals Transposed'!$AY186),IF($AJ$29="",0,$AJ$29*'Goals Transposed'!$AZ186)),0),"")))</f>
        <v/>
      </c>
      <c r="N605" s="551"/>
      <c r="CI605"/>
      <c r="CJ605"/>
      <c r="CK605"/>
      <c r="CL605"/>
      <c r="CM605"/>
    </row>
    <row r="606" spans="1:91" s="2" customFormat="1" ht="29.5" hidden="1" customHeight="1" outlineLevel="1" x14ac:dyDescent="0.35">
      <c r="A606" s="68"/>
      <c r="B606" s="243" t="s">
        <v>204</v>
      </c>
      <c r="C606" s="546" t="str">
        <f>IF(ISBLANK(Goals!GE6),"",Goals!GE6)</f>
        <v/>
      </c>
      <c r="D606" s="547"/>
      <c r="E606" s="547"/>
      <c r="F606" s="547"/>
      <c r="G606" s="547"/>
      <c r="H606" s="548"/>
      <c r="I606" s="549" t="str">
        <f>IF($D$5="Program Budget",ROUND('Goals Transposed'!$E187*$AJ$9,0),IF(AND($D$5="Staff Salary",$D$7="Total"),ROUND(SUM('Goals Transposed'!$E187:$P187)*$AJ$30,0),IF(AND($D$5="Staff Salary",$D$7="Individual"),ROUND(SUM(IF($AJ$18="",0,$AJ$18*'Goals Transposed'!$E187),IF($AJ$19="",0,$AJ$19*'Goals Transposed'!$F187),IF($AJ$20="",0,$AJ$20*'Goals Transposed'!$G187),IF($AJ$21="",0,$AJ$21*'Goals Transposed'!$H187),IF($AJ$22="",0,$AJ$22*'Goals Transposed'!$I187),IF($AJ$23="",0,$AJ$23*'Goals Transposed'!$J187),IF($AJ$24="",0,$AJ$24*'Goals Transposed'!$K187),IF($AJ$25="",0,$AJ$25*'Goals Transposed'!$L187),IF($AJ$26="",0,$AJ$26*'Goals Transposed'!$M187),IF($AJ$27="",0,$AJ$27*'Goals Transposed'!$N187),IF($AJ$28="",0,$AJ$28*'Goals Transposed'!$O187),IF($AJ$29="",0,$AJ$29*'Goals Transposed'!$P187)),0),"")))</f>
        <v/>
      </c>
      <c r="J606" s="550"/>
      <c r="K606" s="244" t="str">
        <f>IF($D$5="Program Budget",ROUND('Goals Transposed'!$Q187*$AJ$9,0),IF(AND($D$5="Staff Salary",$D$7="Total"),ROUND(SUM('Goals Transposed'!$Q187:$AB187)*$AJ$30,0),IF(AND($D$5="Staff Salary",$D$7="Individual"),ROUND(SUM(IF($AJ$18="",0,$AJ$18*'Goals Transposed'!$Q187),IF($AJ$19="",0,$AJ$19*'Goals Transposed'!$R187),IF($AJ$20="",0,$AJ$20*'Goals Transposed'!$S187),IF($AJ$21="",0,$AJ$21*'Goals Transposed'!$T187),IF($AJ$22="",0,$AJ$22*'Goals Transposed'!$U187),IF($AJ$23="",0,$AJ$23*'Goals Transposed'!$V187),IF($AJ$24="",0,$AJ$24*'Goals Transposed'!$W187),IF($AJ$25="",0,$AJ$25*'Goals Transposed'!$X187),IF($AJ$26="",0,$AJ$26*'Goals Transposed'!$Y187),IF($AJ$27="",0,$AJ$27*'Goals Transposed'!$Z187),IF($AJ$28="",0,$AJ$28*'Goals Transposed'!$AA187),IF($AJ$29="",0,$AJ$29*'Goals Transposed'!$AB187)),0),"")))</f>
        <v/>
      </c>
      <c r="L606" s="244" t="str">
        <f>IF($D$5="Program Budget",ROUND('Goals Transposed'!$AC187*$AJ$9,0),IF(AND($D$5="Staff Salary",$D$7="Total"),ROUND(SUM('Goals Transposed'!$AC187:$AN187)*$AJ$30,0),IF(AND($D$5="Staff Salary",$D$7="Individual"),ROUND(SUM(IF($AJ$18="",0,$AJ$18*'Goals Transposed'!$AC187),IF($AJ$19="",0,$AJ$19*'Goals Transposed'!$AD187),IF($AJ$20="",0,$AJ$20*'Goals Transposed'!$AE187),IF($AJ$21="",0,$AJ$21*'Goals Transposed'!$AF187),IF($AJ$22="",0,$AJ$22*'Goals Transposed'!$AG187),IF($AJ$23="",0,$AJ$23*'Goals Transposed'!$AH187),IF($AJ$24="",0,$AJ$24*'Goals Transposed'!$AI187),IF($AJ$25="",0,$AJ$25*'Goals Transposed'!$AJ187),IF($AJ$26="",0,$AJ$26*'Goals Transposed'!$AK187),IF($AJ$27="",0,$AJ$27*'Goals Transposed'!$AL187),IF($AJ$28="",0,$AJ$28*'Goals Transposed'!$AM187),IF($AJ$29="",0,$AJ$29*'Goals Transposed'!$AN187)),0),"")))</f>
        <v/>
      </c>
      <c r="M606" s="549" t="str">
        <f>IF($D$5="Program Budget",ROUND('Goals Transposed'!$AO187*$AJ$9,0),IF(AND($D$5="Staff Salary",$D$7="Total"),ROUND(SUM('Goals Transposed'!$AO187:$AZ187)*$AJ$30,0),IF(AND($D$5="Staff Salary",$D$7="Individual"),ROUND(SUM(IF($AJ$18="",0,$AJ$18*'Goals Transposed'!$AO187),IF($AJ$19="",0,$AJ$19*'Goals Transposed'!$AP187),IF($AJ$20="",0,$AJ$20*'Goals Transposed'!$AQ187),IF($AJ$21="",0,$AJ$21*'Goals Transposed'!$AR187),IF($AJ$22="",0,$AJ$22*'Goals Transposed'!$AS187),IF($AJ$23="",0,$AJ$23*'Goals Transposed'!$AT187),IF($AJ$24="",0,$AJ$24*'Goals Transposed'!$AU187),IF($AJ$25="",0,$AJ$25*'Goals Transposed'!$AV187),IF($AJ$26="",0,$AJ$26*'Goals Transposed'!$AW187),IF($AJ$27="",0,$AJ$27*'Goals Transposed'!$AX187),IF($AJ$28="",0,$AJ$28*'Goals Transposed'!$AY187),IF($AJ$29="",0,$AJ$29*'Goals Transposed'!$AZ187)),0),"")))</f>
        <v/>
      </c>
      <c r="N606" s="551"/>
      <c r="CI606"/>
      <c r="CJ606"/>
      <c r="CK606"/>
      <c r="CL606"/>
      <c r="CM606"/>
    </row>
    <row r="607" spans="1:91" s="2" customFormat="1" ht="29.5" hidden="1" customHeight="1" outlineLevel="1" x14ac:dyDescent="0.35">
      <c r="A607" s="68"/>
      <c r="B607" s="243" t="s">
        <v>205</v>
      </c>
      <c r="C607" s="546" t="str">
        <f>IF(ISBLANK(Goals!GF6),"",Goals!GF6)</f>
        <v/>
      </c>
      <c r="D607" s="547"/>
      <c r="E607" s="547"/>
      <c r="F607" s="547"/>
      <c r="G607" s="547"/>
      <c r="H607" s="548"/>
      <c r="I607" s="549" t="str">
        <f>IF($D$5="Program Budget",ROUND('Goals Transposed'!$E188*$AJ$9,0),IF(AND($D$5="Staff Salary",$D$7="Total"),ROUND(SUM('Goals Transposed'!$E188:$P188)*$AJ$30,0),IF(AND($D$5="Staff Salary",$D$7="Individual"),ROUND(SUM(IF($AJ$18="",0,$AJ$18*'Goals Transposed'!$E188),IF($AJ$19="",0,$AJ$19*'Goals Transposed'!$F188),IF($AJ$20="",0,$AJ$20*'Goals Transposed'!$G188),IF($AJ$21="",0,$AJ$21*'Goals Transposed'!$H188),IF($AJ$22="",0,$AJ$22*'Goals Transposed'!$I188),IF($AJ$23="",0,$AJ$23*'Goals Transposed'!$J188),IF($AJ$24="",0,$AJ$24*'Goals Transposed'!$K188),IF($AJ$25="",0,$AJ$25*'Goals Transposed'!$L188),IF($AJ$26="",0,$AJ$26*'Goals Transposed'!$M188),IF($AJ$27="",0,$AJ$27*'Goals Transposed'!$N188),IF($AJ$28="",0,$AJ$28*'Goals Transposed'!$O188),IF($AJ$29="",0,$AJ$29*'Goals Transposed'!$P188)),0),"")))</f>
        <v/>
      </c>
      <c r="J607" s="550"/>
      <c r="K607" s="244" t="str">
        <f>IF($D$5="Program Budget",ROUND('Goals Transposed'!$Q188*$AJ$9,0),IF(AND($D$5="Staff Salary",$D$7="Total"),ROUND(SUM('Goals Transposed'!$Q188:$AB188)*$AJ$30,0),IF(AND($D$5="Staff Salary",$D$7="Individual"),ROUND(SUM(IF($AJ$18="",0,$AJ$18*'Goals Transposed'!$Q188),IF($AJ$19="",0,$AJ$19*'Goals Transposed'!$R188),IF($AJ$20="",0,$AJ$20*'Goals Transposed'!$S188),IF($AJ$21="",0,$AJ$21*'Goals Transposed'!$T188),IF($AJ$22="",0,$AJ$22*'Goals Transposed'!$U188),IF($AJ$23="",0,$AJ$23*'Goals Transposed'!$V188),IF($AJ$24="",0,$AJ$24*'Goals Transposed'!$W188),IF($AJ$25="",0,$AJ$25*'Goals Transposed'!$X188),IF($AJ$26="",0,$AJ$26*'Goals Transposed'!$Y188),IF($AJ$27="",0,$AJ$27*'Goals Transposed'!$Z188),IF($AJ$28="",0,$AJ$28*'Goals Transposed'!$AA188),IF($AJ$29="",0,$AJ$29*'Goals Transposed'!$AB188)),0),"")))</f>
        <v/>
      </c>
      <c r="L607" s="244" t="str">
        <f>IF($D$5="Program Budget",ROUND('Goals Transposed'!$AC188*$AJ$9,0),IF(AND($D$5="Staff Salary",$D$7="Total"),ROUND(SUM('Goals Transposed'!$AC188:$AN188)*$AJ$30,0),IF(AND($D$5="Staff Salary",$D$7="Individual"),ROUND(SUM(IF($AJ$18="",0,$AJ$18*'Goals Transposed'!$AC188),IF($AJ$19="",0,$AJ$19*'Goals Transposed'!$AD188),IF($AJ$20="",0,$AJ$20*'Goals Transposed'!$AE188),IF($AJ$21="",0,$AJ$21*'Goals Transposed'!$AF188),IF($AJ$22="",0,$AJ$22*'Goals Transposed'!$AG188),IF($AJ$23="",0,$AJ$23*'Goals Transposed'!$AH188),IF($AJ$24="",0,$AJ$24*'Goals Transposed'!$AI188),IF($AJ$25="",0,$AJ$25*'Goals Transposed'!$AJ188),IF($AJ$26="",0,$AJ$26*'Goals Transposed'!$AK188),IF($AJ$27="",0,$AJ$27*'Goals Transposed'!$AL188),IF($AJ$28="",0,$AJ$28*'Goals Transposed'!$AM188),IF($AJ$29="",0,$AJ$29*'Goals Transposed'!$AN188)),0),"")))</f>
        <v/>
      </c>
      <c r="M607" s="549" t="str">
        <f>IF($D$5="Program Budget",ROUND('Goals Transposed'!$AO188*$AJ$9,0),IF(AND($D$5="Staff Salary",$D$7="Total"),ROUND(SUM('Goals Transposed'!$AO188:$AZ188)*$AJ$30,0),IF(AND($D$5="Staff Salary",$D$7="Individual"),ROUND(SUM(IF($AJ$18="",0,$AJ$18*'Goals Transposed'!$AO188),IF($AJ$19="",0,$AJ$19*'Goals Transposed'!$AP188),IF($AJ$20="",0,$AJ$20*'Goals Transposed'!$AQ188),IF($AJ$21="",0,$AJ$21*'Goals Transposed'!$AR188),IF($AJ$22="",0,$AJ$22*'Goals Transposed'!$AS188),IF($AJ$23="",0,$AJ$23*'Goals Transposed'!$AT188),IF($AJ$24="",0,$AJ$24*'Goals Transposed'!$AU188),IF($AJ$25="",0,$AJ$25*'Goals Transposed'!$AV188),IF($AJ$26="",0,$AJ$26*'Goals Transposed'!$AW188),IF($AJ$27="",0,$AJ$27*'Goals Transposed'!$AX188),IF($AJ$28="",0,$AJ$28*'Goals Transposed'!$AY188),IF($AJ$29="",0,$AJ$29*'Goals Transposed'!$AZ188)),0),"")))</f>
        <v/>
      </c>
      <c r="N607" s="551"/>
      <c r="CI607"/>
      <c r="CJ607"/>
      <c r="CK607"/>
      <c r="CL607"/>
      <c r="CM607"/>
    </row>
    <row r="608" spans="1:91" s="2" customFormat="1" ht="29.5" hidden="1" customHeight="1" outlineLevel="1" x14ac:dyDescent="0.35">
      <c r="A608" s="68"/>
      <c r="B608" s="245" t="s">
        <v>206</v>
      </c>
      <c r="C608" s="556" t="str">
        <f>IF(ISBLANK(Goals!GH4),"",Goals!GH4)</f>
        <v/>
      </c>
      <c r="D608" s="557"/>
      <c r="E608" s="557"/>
      <c r="F608" s="557"/>
      <c r="G608" s="557"/>
      <c r="H608" s="557"/>
      <c r="I608" s="558"/>
      <c r="J608" s="558"/>
      <c r="K608" s="242"/>
      <c r="L608" s="242"/>
      <c r="M608" s="558"/>
      <c r="N608" s="559"/>
      <c r="CI608"/>
      <c r="CJ608"/>
      <c r="CK608"/>
      <c r="CL608"/>
      <c r="CM608"/>
    </row>
    <row r="609" spans="1:91" s="2" customFormat="1" ht="29.5" hidden="1" customHeight="1" outlineLevel="1" x14ac:dyDescent="0.35">
      <c r="A609" s="68"/>
      <c r="B609" s="243" t="s">
        <v>200</v>
      </c>
      <c r="C609" s="546" t="str">
        <f>IF(ISBLANK(Goals!GG6),"",Goals!GG6)</f>
        <v/>
      </c>
      <c r="D609" s="547"/>
      <c r="E609" s="547"/>
      <c r="F609" s="547"/>
      <c r="G609" s="547"/>
      <c r="H609" s="548"/>
      <c r="I609" s="549" t="str">
        <f>IF($D$5="Program Budget",ROUND('Goals Transposed'!$E189*$AJ$9,0),IF(AND($D$5="Staff Salary",$D$7="Total"),ROUND(SUM('Goals Transposed'!$E189:$P189)*$AJ$30,0),IF(AND($D$5="Staff Salary",$D$7="Individual"),ROUND(SUM(IF($AJ$18="",0,$AJ$18*'Goals Transposed'!$E189),IF($AJ$19="",0,$AJ$19*'Goals Transposed'!$F189),IF($AJ$20="",0,$AJ$20*'Goals Transposed'!$G189),IF($AJ$21="",0,$AJ$21*'Goals Transposed'!$H189),IF($AJ$22="",0,$AJ$22*'Goals Transposed'!$I189),IF($AJ$23="",0,$AJ$23*'Goals Transposed'!$J189),IF($AJ$24="",0,$AJ$24*'Goals Transposed'!$K189),IF($AJ$25="",0,$AJ$25*'Goals Transposed'!$L189),IF($AJ$26="",0,$AJ$26*'Goals Transposed'!$M189),IF($AJ$27="",0,$AJ$27*'Goals Transposed'!$N189),IF($AJ$28="",0,$AJ$28*'Goals Transposed'!$O189),IF($AJ$29="",0,$AJ$29*'Goals Transposed'!$P189)),0),"")))</f>
        <v/>
      </c>
      <c r="J609" s="550"/>
      <c r="K609" s="244" t="str">
        <f>IF($D$5="Program Budget",ROUND('Goals Transposed'!$Q189*$AJ$9,0),IF(AND($D$5="Staff Salary",$D$7="Total"),ROUND(SUM('Goals Transposed'!$Q189:$AB189)*$AJ$30,0),IF(AND($D$5="Staff Salary",$D$7="Individual"),ROUND(SUM(IF($AJ$18="",0,$AJ$18*'Goals Transposed'!$Q189),IF($AJ$19="",0,$AJ$19*'Goals Transposed'!$R189),IF($AJ$20="",0,$AJ$20*'Goals Transposed'!$S189),IF($AJ$21="",0,$AJ$21*'Goals Transposed'!$T189),IF($AJ$22="",0,$AJ$22*'Goals Transposed'!$U189),IF($AJ$23="",0,$AJ$23*'Goals Transposed'!$V189),IF($AJ$24="",0,$AJ$24*'Goals Transposed'!$W189),IF($AJ$25="",0,$AJ$25*'Goals Transposed'!$X189),IF($AJ$26="",0,$AJ$26*'Goals Transposed'!$Y189),IF($AJ$27="",0,$AJ$27*'Goals Transposed'!$Z189),IF($AJ$28="",0,$AJ$28*'Goals Transposed'!$AA189),IF($AJ$29="",0,$AJ$29*'Goals Transposed'!$AB189)),0),"")))</f>
        <v/>
      </c>
      <c r="L609" s="244" t="str">
        <f>IF($D$5="Program Budget",ROUND('Goals Transposed'!$AC189*$AJ$9,0),IF(AND($D$5="Staff Salary",$D$7="Total"),ROUND(SUM('Goals Transposed'!$AC189:$AN189)*$AJ$30,0),IF(AND($D$5="Staff Salary",$D$7="Individual"),ROUND(SUM(IF($AJ$18="",0,$AJ$18*'Goals Transposed'!$AC189),IF($AJ$19="",0,$AJ$19*'Goals Transposed'!$AD189),IF($AJ$20="",0,$AJ$20*'Goals Transposed'!$AE189),IF($AJ$21="",0,$AJ$21*'Goals Transposed'!$AF189),IF($AJ$22="",0,$AJ$22*'Goals Transposed'!$AG189),IF($AJ$23="",0,$AJ$23*'Goals Transposed'!$AH189),IF($AJ$24="",0,$AJ$24*'Goals Transposed'!$AI189),IF($AJ$25="",0,$AJ$25*'Goals Transposed'!$AJ189),IF($AJ$26="",0,$AJ$26*'Goals Transposed'!$AK189),IF($AJ$27="",0,$AJ$27*'Goals Transposed'!$AL189),IF($AJ$28="",0,$AJ$28*'Goals Transposed'!$AM189),IF($AJ$29="",0,$AJ$29*'Goals Transposed'!$AN189)),0),"")))</f>
        <v/>
      </c>
      <c r="M609" s="549" t="str">
        <f>IF($D$5="Program Budget",ROUND('Goals Transposed'!$AO189*$AJ$9,0),IF(AND($D$5="Staff Salary",$D$7="Total"),ROUND(SUM('Goals Transposed'!$AO189:$AZ189)*$AJ$30,0),IF(AND($D$5="Staff Salary",$D$7="Individual"),ROUND(SUM(IF($AJ$18="",0,$AJ$18*'Goals Transposed'!$AO189),IF($AJ$19="",0,$AJ$19*'Goals Transposed'!$AP189),IF($AJ$20="",0,$AJ$20*'Goals Transposed'!$AQ189),IF($AJ$21="",0,$AJ$21*'Goals Transposed'!$AR189),IF($AJ$22="",0,$AJ$22*'Goals Transposed'!$AS189),IF($AJ$23="",0,$AJ$23*'Goals Transposed'!$AT189),IF($AJ$24="",0,$AJ$24*'Goals Transposed'!$AU189),IF($AJ$25="",0,$AJ$25*'Goals Transposed'!$AV189),IF($AJ$26="",0,$AJ$26*'Goals Transposed'!$AW189),IF($AJ$27="",0,$AJ$27*'Goals Transposed'!$AX189),IF($AJ$28="",0,$AJ$28*'Goals Transposed'!$AY189),IF($AJ$29="",0,$AJ$29*'Goals Transposed'!$AZ189)),0),"")))</f>
        <v/>
      </c>
      <c r="N609" s="551"/>
      <c r="CI609"/>
      <c r="CJ609"/>
      <c r="CK609"/>
      <c r="CL609"/>
      <c r="CM609"/>
    </row>
    <row r="610" spans="1:91" s="2" customFormat="1" ht="29.5" hidden="1" customHeight="1" outlineLevel="1" x14ac:dyDescent="0.35">
      <c r="A610" s="68"/>
      <c r="B610" s="243" t="s">
        <v>201</v>
      </c>
      <c r="C610" s="546" t="str">
        <f>IF(ISBLANK(Goals!GH6),"",Goals!GH6)</f>
        <v/>
      </c>
      <c r="D610" s="547"/>
      <c r="E610" s="547"/>
      <c r="F610" s="547"/>
      <c r="G610" s="547"/>
      <c r="H610" s="548"/>
      <c r="I610" s="549" t="str">
        <f>IF($D$5="Program Budget",ROUND('Goals Transposed'!$E190*$AJ$9,0),IF(AND($D$5="Staff Salary",$D$7="Total"),ROUND(SUM('Goals Transposed'!$E190:$P190)*$AJ$30,0),IF(AND($D$5="Staff Salary",$D$7="Individual"),ROUND(SUM(IF($AJ$18="",0,$AJ$18*'Goals Transposed'!$E190),IF($AJ$19="",0,$AJ$19*'Goals Transposed'!$F190),IF($AJ$20="",0,$AJ$20*'Goals Transposed'!$G190),IF($AJ$21="",0,$AJ$21*'Goals Transposed'!$H190),IF($AJ$22="",0,$AJ$22*'Goals Transposed'!$I190),IF($AJ$23="",0,$AJ$23*'Goals Transposed'!$J190),IF($AJ$24="",0,$AJ$24*'Goals Transposed'!$K190),IF($AJ$25="",0,$AJ$25*'Goals Transposed'!$L190),IF($AJ$26="",0,$AJ$26*'Goals Transposed'!$M190),IF($AJ$27="",0,$AJ$27*'Goals Transposed'!$N190),IF($AJ$28="",0,$AJ$28*'Goals Transposed'!$O190),IF($AJ$29="",0,$AJ$29*'Goals Transposed'!$P190)),0),"")))</f>
        <v/>
      </c>
      <c r="J610" s="550"/>
      <c r="K610" s="244" t="str">
        <f>IF($D$5="Program Budget",ROUND('Goals Transposed'!$Q190*$AJ$9,0),IF(AND($D$5="Staff Salary",$D$7="Total"),ROUND(SUM('Goals Transposed'!$Q190:$AB190)*$AJ$30,0),IF(AND($D$5="Staff Salary",$D$7="Individual"),ROUND(SUM(IF($AJ$18="",0,$AJ$18*'Goals Transposed'!$Q190),IF($AJ$19="",0,$AJ$19*'Goals Transposed'!$R190),IF($AJ$20="",0,$AJ$20*'Goals Transposed'!$S190),IF($AJ$21="",0,$AJ$21*'Goals Transposed'!$T190),IF($AJ$22="",0,$AJ$22*'Goals Transposed'!$U190),IF($AJ$23="",0,$AJ$23*'Goals Transposed'!$V190),IF($AJ$24="",0,$AJ$24*'Goals Transposed'!$W190),IF($AJ$25="",0,$AJ$25*'Goals Transposed'!$X190),IF($AJ$26="",0,$AJ$26*'Goals Transposed'!$Y190),IF($AJ$27="",0,$AJ$27*'Goals Transposed'!$Z190),IF($AJ$28="",0,$AJ$28*'Goals Transposed'!$AA190),IF($AJ$29="",0,$AJ$29*'Goals Transposed'!$AB190)),0),"")))</f>
        <v/>
      </c>
      <c r="L610" s="244" t="str">
        <f>IF($D$5="Program Budget",ROUND('Goals Transposed'!$AC190*$AJ$9,0),IF(AND($D$5="Staff Salary",$D$7="Total"),ROUND(SUM('Goals Transposed'!$AC190:$AN190)*$AJ$30,0),IF(AND($D$5="Staff Salary",$D$7="Individual"),ROUND(SUM(IF($AJ$18="",0,$AJ$18*'Goals Transposed'!$AC190),IF($AJ$19="",0,$AJ$19*'Goals Transposed'!$AD190),IF($AJ$20="",0,$AJ$20*'Goals Transposed'!$AE190),IF($AJ$21="",0,$AJ$21*'Goals Transposed'!$AF190),IF($AJ$22="",0,$AJ$22*'Goals Transposed'!$AG190),IF($AJ$23="",0,$AJ$23*'Goals Transposed'!$AH190),IF($AJ$24="",0,$AJ$24*'Goals Transposed'!$AI190),IF($AJ$25="",0,$AJ$25*'Goals Transposed'!$AJ190),IF($AJ$26="",0,$AJ$26*'Goals Transposed'!$AK190),IF($AJ$27="",0,$AJ$27*'Goals Transposed'!$AL190),IF($AJ$28="",0,$AJ$28*'Goals Transposed'!$AM190),IF($AJ$29="",0,$AJ$29*'Goals Transposed'!$AN190)),0),"")))</f>
        <v/>
      </c>
      <c r="M610" s="549" t="str">
        <f>IF($D$5="Program Budget",ROUND('Goals Transposed'!$AO190*$AJ$9,0),IF(AND($D$5="Staff Salary",$D$7="Total"),ROUND(SUM('Goals Transposed'!$AO190:$AZ190)*$AJ$30,0),IF(AND($D$5="Staff Salary",$D$7="Individual"),ROUND(SUM(IF($AJ$18="",0,$AJ$18*'Goals Transposed'!$AO190),IF($AJ$19="",0,$AJ$19*'Goals Transposed'!$AP190),IF($AJ$20="",0,$AJ$20*'Goals Transposed'!$AQ190),IF($AJ$21="",0,$AJ$21*'Goals Transposed'!$AR190),IF($AJ$22="",0,$AJ$22*'Goals Transposed'!$AS190),IF($AJ$23="",0,$AJ$23*'Goals Transposed'!$AT190),IF($AJ$24="",0,$AJ$24*'Goals Transposed'!$AU190),IF($AJ$25="",0,$AJ$25*'Goals Transposed'!$AV190),IF($AJ$26="",0,$AJ$26*'Goals Transposed'!$AW190),IF($AJ$27="",0,$AJ$27*'Goals Transposed'!$AX190),IF($AJ$28="",0,$AJ$28*'Goals Transposed'!$AY190),IF($AJ$29="",0,$AJ$29*'Goals Transposed'!$AZ190)),0),"")))</f>
        <v/>
      </c>
      <c r="N610" s="551"/>
      <c r="CI610"/>
      <c r="CJ610"/>
      <c r="CK610"/>
      <c r="CL610"/>
      <c r="CM610"/>
    </row>
    <row r="611" spans="1:91" s="2" customFormat="1" ht="29.5" hidden="1" customHeight="1" outlineLevel="1" x14ac:dyDescent="0.35">
      <c r="A611" s="68"/>
      <c r="B611" s="243" t="s">
        <v>202</v>
      </c>
      <c r="C611" s="546" t="str">
        <f>IF(ISBLANK(Goals!GI6),"",Goals!GI6)</f>
        <v/>
      </c>
      <c r="D611" s="547"/>
      <c r="E611" s="547"/>
      <c r="F611" s="547"/>
      <c r="G611" s="547"/>
      <c r="H611" s="548"/>
      <c r="I611" s="549" t="str">
        <f>IF($D$5="Program Budget",ROUND('Goals Transposed'!$E191*$AJ$9,0),IF(AND($D$5="Staff Salary",$D$7="Total"),ROUND(SUM('Goals Transposed'!$E191:$P191)*$AJ$30,0),IF(AND($D$5="Staff Salary",$D$7="Individual"),ROUND(SUM(IF($AJ$18="",0,$AJ$18*'Goals Transposed'!$E191),IF($AJ$19="",0,$AJ$19*'Goals Transposed'!$F191),IF($AJ$20="",0,$AJ$20*'Goals Transposed'!$G191),IF($AJ$21="",0,$AJ$21*'Goals Transposed'!$H191),IF($AJ$22="",0,$AJ$22*'Goals Transposed'!$I191),IF($AJ$23="",0,$AJ$23*'Goals Transposed'!$J191),IF($AJ$24="",0,$AJ$24*'Goals Transposed'!$K191),IF($AJ$25="",0,$AJ$25*'Goals Transposed'!$L191),IF($AJ$26="",0,$AJ$26*'Goals Transposed'!$M191),IF($AJ$27="",0,$AJ$27*'Goals Transposed'!$N191),IF($AJ$28="",0,$AJ$28*'Goals Transposed'!$O191),IF($AJ$29="",0,$AJ$29*'Goals Transposed'!$P191)),0),"")))</f>
        <v/>
      </c>
      <c r="J611" s="550"/>
      <c r="K611" s="244" t="str">
        <f>IF($D$5="Program Budget",ROUND('Goals Transposed'!$Q191*$AJ$9,0),IF(AND($D$5="Staff Salary",$D$7="Total"),ROUND(SUM('Goals Transposed'!$Q191:$AB191)*$AJ$30,0),IF(AND($D$5="Staff Salary",$D$7="Individual"),ROUND(SUM(IF($AJ$18="",0,$AJ$18*'Goals Transposed'!$Q191),IF($AJ$19="",0,$AJ$19*'Goals Transposed'!$R191),IF($AJ$20="",0,$AJ$20*'Goals Transposed'!$S191),IF($AJ$21="",0,$AJ$21*'Goals Transposed'!$T191),IF($AJ$22="",0,$AJ$22*'Goals Transposed'!$U191),IF($AJ$23="",0,$AJ$23*'Goals Transposed'!$V191),IF($AJ$24="",0,$AJ$24*'Goals Transposed'!$W191),IF($AJ$25="",0,$AJ$25*'Goals Transposed'!$X191),IF($AJ$26="",0,$AJ$26*'Goals Transposed'!$Y191),IF($AJ$27="",0,$AJ$27*'Goals Transposed'!$Z191),IF($AJ$28="",0,$AJ$28*'Goals Transposed'!$AA191),IF($AJ$29="",0,$AJ$29*'Goals Transposed'!$AB191)),0),"")))</f>
        <v/>
      </c>
      <c r="L611" s="244" t="str">
        <f>IF($D$5="Program Budget",ROUND('Goals Transposed'!$AC191*$AJ$9,0),IF(AND($D$5="Staff Salary",$D$7="Total"),ROUND(SUM('Goals Transposed'!$AC191:$AN191)*$AJ$30,0),IF(AND($D$5="Staff Salary",$D$7="Individual"),ROUND(SUM(IF($AJ$18="",0,$AJ$18*'Goals Transposed'!$AC191),IF($AJ$19="",0,$AJ$19*'Goals Transposed'!$AD191),IF($AJ$20="",0,$AJ$20*'Goals Transposed'!$AE191),IF($AJ$21="",0,$AJ$21*'Goals Transposed'!$AF191),IF($AJ$22="",0,$AJ$22*'Goals Transposed'!$AG191),IF($AJ$23="",0,$AJ$23*'Goals Transposed'!$AH191),IF($AJ$24="",0,$AJ$24*'Goals Transposed'!$AI191),IF($AJ$25="",0,$AJ$25*'Goals Transposed'!$AJ191),IF($AJ$26="",0,$AJ$26*'Goals Transposed'!$AK191),IF($AJ$27="",0,$AJ$27*'Goals Transposed'!$AL191),IF($AJ$28="",0,$AJ$28*'Goals Transposed'!$AM191),IF($AJ$29="",0,$AJ$29*'Goals Transposed'!$AN191)),0),"")))</f>
        <v/>
      </c>
      <c r="M611" s="549" t="str">
        <f>IF($D$5="Program Budget",ROUND('Goals Transposed'!$AO191*$AJ$9,0),IF(AND($D$5="Staff Salary",$D$7="Total"),ROUND(SUM('Goals Transposed'!$AO191:$AZ191)*$AJ$30,0),IF(AND($D$5="Staff Salary",$D$7="Individual"),ROUND(SUM(IF($AJ$18="",0,$AJ$18*'Goals Transposed'!$AO191),IF($AJ$19="",0,$AJ$19*'Goals Transposed'!$AP191),IF($AJ$20="",0,$AJ$20*'Goals Transposed'!$AQ191),IF($AJ$21="",0,$AJ$21*'Goals Transposed'!$AR191),IF($AJ$22="",0,$AJ$22*'Goals Transposed'!$AS191),IF($AJ$23="",0,$AJ$23*'Goals Transposed'!$AT191),IF($AJ$24="",0,$AJ$24*'Goals Transposed'!$AU191),IF($AJ$25="",0,$AJ$25*'Goals Transposed'!$AV191),IF($AJ$26="",0,$AJ$26*'Goals Transposed'!$AW191),IF($AJ$27="",0,$AJ$27*'Goals Transposed'!$AX191),IF($AJ$28="",0,$AJ$28*'Goals Transposed'!$AY191),IF($AJ$29="",0,$AJ$29*'Goals Transposed'!$AZ191)),0),"")))</f>
        <v/>
      </c>
      <c r="N611" s="551"/>
      <c r="CI611"/>
      <c r="CJ611"/>
      <c r="CK611"/>
      <c r="CL611"/>
      <c r="CM611"/>
    </row>
    <row r="612" spans="1:91" s="2" customFormat="1" ht="29.5" hidden="1" customHeight="1" outlineLevel="1" x14ac:dyDescent="0.35">
      <c r="A612" s="68"/>
      <c r="B612" s="243" t="s">
        <v>203</v>
      </c>
      <c r="C612" s="546" t="str">
        <f>IF(ISBLANK(Goals!GJ6),"",Goals!GJ6)</f>
        <v/>
      </c>
      <c r="D612" s="547"/>
      <c r="E612" s="547"/>
      <c r="F612" s="547"/>
      <c r="G612" s="547"/>
      <c r="H612" s="548"/>
      <c r="I612" s="549" t="str">
        <f>IF($D$5="Program Budget",ROUND('Goals Transposed'!$E192*$AJ$9,0),IF(AND($D$5="Staff Salary",$D$7="Total"),ROUND(SUM('Goals Transposed'!$E192:$P192)*$AJ$30,0),IF(AND($D$5="Staff Salary",$D$7="Individual"),ROUND(SUM(IF($AJ$18="",0,$AJ$18*'Goals Transposed'!$E192),IF($AJ$19="",0,$AJ$19*'Goals Transposed'!$F192),IF($AJ$20="",0,$AJ$20*'Goals Transposed'!$G192),IF($AJ$21="",0,$AJ$21*'Goals Transposed'!$H192),IF($AJ$22="",0,$AJ$22*'Goals Transposed'!$I192),IF($AJ$23="",0,$AJ$23*'Goals Transposed'!$J192),IF($AJ$24="",0,$AJ$24*'Goals Transposed'!$K192),IF($AJ$25="",0,$AJ$25*'Goals Transposed'!$L192),IF($AJ$26="",0,$AJ$26*'Goals Transposed'!$M192),IF($AJ$27="",0,$AJ$27*'Goals Transposed'!$N192),IF($AJ$28="",0,$AJ$28*'Goals Transposed'!$O192),IF($AJ$29="",0,$AJ$29*'Goals Transposed'!$P192)),0),"")))</f>
        <v/>
      </c>
      <c r="J612" s="550"/>
      <c r="K612" s="244" t="str">
        <f>IF($D$5="Program Budget",ROUND('Goals Transposed'!$Q192*$AJ$9,0),IF(AND($D$5="Staff Salary",$D$7="Total"),ROUND(SUM('Goals Transposed'!$Q192:$AB192)*$AJ$30,0),IF(AND($D$5="Staff Salary",$D$7="Individual"),ROUND(SUM(IF($AJ$18="",0,$AJ$18*'Goals Transposed'!$Q192),IF($AJ$19="",0,$AJ$19*'Goals Transposed'!$R192),IF($AJ$20="",0,$AJ$20*'Goals Transposed'!$S192),IF($AJ$21="",0,$AJ$21*'Goals Transposed'!$T192),IF($AJ$22="",0,$AJ$22*'Goals Transposed'!$U192),IF($AJ$23="",0,$AJ$23*'Goals Transposed'!$V192),IF($AJ$24="",0,$AJ$24*'Goals Transposed'!$W192),IF($AJ$25="",0,$AJ$25*'Goals Transposed'!$X192),IF($AJ$26="",0,$AJ$26*'Goals Transposed'!$Y192),IF($AJ$27="",0,$AJ$27*'Goals Transposed'!$Z192),IF($AJ$28="",0,$AJ$28*'Goals Transposed'!$AA192),IF($AJ$29="",0,$AJ$29*'Goals Transposed'!$AB192)),0),"")))</f>
        <v/>
      </c>
      <c r="L612" s="244" t="str">
        <f>IF($D$5="Program Budget",ROUND('Goals Transposed'!$AC192*$AJ$9,0),IF(AND($D$5="Staff Salary",$D$7="Total"),ROUND(SUM('Goals Transposed'!$AC192:$AN192)*$AJ$30,0),IF(AND($D$5="Staff Salary",$D$7="Individual"),ROUND(SUM(IF($AJ$18="",0,$AJ$18*'Goals Transposed'!$AC192),IF($AJ$19="",0,$AJ$19*'Goals Transposed'!$AD192),IF($AJ$20="",0,$AJ$20*'Goals Transposed'!$AE192),IF($AJ$21="",0,$AJ$21*'Goals Transposed'!$AF192),IF($AJ$22="",0,$AJ$22*'Goals Transposed'!$AG192),IF($AJ$23="",0,$AJ$23*'Goals Transposed'!$AH192),IF($AJ$24="",0,$AJ$24*'Goals Transposed'!$AI192),IF($AJ$25="",0,$AJ$25*'Goals Transposed'!$AJ192),IF($AJ$26="",0,$AJ$26*'Goals Transposed'!$AK192),IF($AJ$27="",0,$AJ$27*'Goals Transposed'!$AL192),IF($AJ$28="",0,$AJ$28*'Goals Transposed'!$AM192),IF($AJ$29="",0,$AJ$29*'Goals Transposed'!$AN192)),0),"")))</f>
        <v/>
      </c>
      <c r="M612" s="549" t="str">
        <f>IF($D$5="Program Budget",ROUND('Goals Transposed'!$AO192*$AJ$9,0),IF(AND($D$5="Staff Salary",$D$7="Total"),ROUND(SUM('Goals Transposed'!$AO192:$AZ192)*$AJ$30,0),IF(AND($D$5="Staff Salary",$D$7="Individual"),ROUND(SUM(IF($AJ$18="",0,$AJ$18*'Goals Transposed'!$AO192),IF($AJ$19="",0,$AJ$19*'Goals Transposed'!$AP192),IF($AJ$20="",0,$AJ$20*'Goals Transposed'!$AQ192),IF($AJ$21="",0,$AJ$21*'Goals Transposed'!$AR192),IF($AJ$22="",0,$AJ$22*'Goals Transposed'!$AS192),IF($AJ$23="",0,$AJ$23*'Goals Transposed'!$AT192),IF($AJ$24="",0,$AJ$24*'Goals Transposed'!$AU192),IF($AJ$25="",0,$AJ$25*'Goals Transposed'!$AV192),IF($AJ$26="",0,$AJ$26*'Goals Transposed'!$AW192),IF($AJ$27="",0,$AJ$27*'Goals Transposed'!$AX192),IF($AJ$28="",0,$AJ$28*'Goals Transposed'!$AY192),IF($AJ$29="",0,$AJ$29*'Goals Transposed'!$AZ192)),0),"")))</f>
        <v/>
      </c>
      <c r="N612" s="551"/>
      <c r="CI612"/>
      <c r="CJ612"/>
      <c r="CK612"/>
      <c r="CL612"/>
      <c r="CM612"/>
    </row>
    <row r="613" spans="1:91" s="2" customFormat="1" ht="29.5" hidden="1" customHeight="1" outlineLevel="1" x14ac:dyDescent="0.35">
      <c r="A613" s="68"/>
      <c r="B613" s="243" t="s">
        <v>204</v>
      </c>
      <c r="C613" s="546" t="str">
        <f>IF(ISBLANK(Goals!GK6),"",Goals!GK6)</f>
        <v/>
      </c>
      <c r="D613" s="547"/>
      <c r="E613" s="547"/>
      <c r="F613" s="547"/>
      <c r="G613" s="547"/>
      <c r="H613" s="548"/>
      <c r="I613" s="549" t="str">
        <f>IF($D$5="Program Budget",ROUND('Goals Transposed'!$E193*$AJ$9,0),IF(AND($D$5="Staff Salary",$D$7="Total"),ROUND(SUM('Goals Transposed'!$E193:$P193)*$AJ$30,0),IF(AND($D$5="Staff Salary",$D$7="Individual"),ROUND(SUM(IF($AJ$18="",0,$AJ$18*'Goals Transposed'!$E193),IF($AJ$19="",0,$AJ$19*'Goals Transposed'!$F193),IF($AJ$20="",0,$AJ$20*'Goals Transposed'!$G193),IF($AJ$21="",0,$AJ$21*'Goals Transposed'!$H193),IF($AJ$22="",0,$AJ$22*'Goals Transposed'!$I193),IF($AJ$23="",0,$AJ$23*'Goals Transposed'!$J193),IF($AJ$24="",0,$AJ$24*'Goals Transposed'!$K193),IF($AJ$25="",0,$AJ$25*'Goals Transposed'!$L193),IF($AJ$26="",0,$AJ$26*'Goals Transposed'!$M193),IF($AJ$27="",0,$AJ$27*'Goals Transposed'!$N193),IF($AJ$28="",0,$AJ$28*'Goals Transposed'!$O193),IF($AJ$29="",0,$AJ$29*'Goals Transposed'!$P193)),0),"")))</f>
        <v/>
      </c>
      <c r="J613" s="550"/>
      <c r="K613" s="244" t="str">
        <f>IF($D$5="Program Budget",ROUND('Goals Transposed'!$Q193*$AJ$9,0),IF(AND($D$5="Staff Salary",$D$7="Total"),ROUND(SUM('Goals Transposed'!$Q193:$AB193)*$AJ$30,0),IF(AND($D$5="Staff Salary",$D$7="Individual"),ROUND(SUM(IF($AJ$18="",0,$AJ$18*'Goals Transposed'!$Q193),IF($AJ$19="",0,$AJ$19*'Goals Transposed'!$R193),IF($AJ$20="",0,$AJ$20*'Goals Transposed'!$S193),IF($AJ$21="",0,$AJ$21*'Goals Transposed'!$T193),IF($AJ$22="",0,$AJ$22*'Goals Transposed'!$U193),IF($AJ$23="",0,$AJ$23*'Goals Transposed'!$V193),IF($AJ$24="",0,$AJ$24*'Goals Transposed'!$W193),IF($AJ$25="",0,$AJ$25*'Goals Transposed'!$X193),IF($AJ$26="",0,$AJ$26*'Goals Transposed'!$Y193),IF($AJ$27="",0,$AJ$27*'Goals Transposed'!$Z193),IF($AJ$28="",0,$AJ$28*'Goals Transposed'!$AA193),IF($AJ$29="",0,$AJ$29*'Goals Transposed'!$AB193)),0),"")))</f>
        <v/>
      </c>
      <c r="L613" s="244" t="str">
        <f>IF($D$5="Program Budget",ROUND('Goals Transposed'!$AC193*$AJ$9,0),IF(AND($D$5="Staff Salary",$D$7="Total"),ROUND(SUM('Goals Transposed'!$AC193:$AN193)*$AJ$30,0),IF(AND($D$5="Staff Salary",$D$7="Individual"),ROUND(SUM(IF($AJ$18="",0,$AJ$18*'Goals Transposed'!$AC193),IF($AJ$19="",0,$AJ$19*'Goals Transposed'!$AD193),IF($AJ$20="",0,$AJ$20*'Goals Transposed'!$AE193),IF($AJ$21="",0,$AJ$21*'Goals Transposed'!$AF193),IF($AJ$22="",0,$AJ$22*'Goals Transposed'!$AG193),IF($AJ$23="",0,$AJ$23*'Goals Transposed'!$AH193),IF($AJ$24="",0,$AJ$24*'Goals Transposed'!$AI193),IF($AJ$25="",0,$AJ$25*'Goals Transposed'!$AJ193),IF($AJ$26="",0,$AJ$26*'Goals Transposed'!$AK193),IF($AJ$27="",0,$AJ$27*'Goals Transposed'!$AL193),IF($AJ$28="",0,$AJ$28*'Goals Transposed'!$AM193),IF($AJ$29="",0,$AJ$29*'Goals Transposed'!$AN193)),0),"")))</f>
        <v/>
      </c>
      <c r="M613" s="549" t="str">
        <f>IF($D$5="Program Budget",ROUND('Goals Transposed'!$AO193*$AJ$9,0),IF(AND($D$5="Staff Salary",$D$7="Total"),ROUND(SUM('Goals Transposed'!$AO193:$AZ193)*$AJ$30,0),IF(AND($D$5="Staff Salary",$D$7="Individual"),ROUND(SUM(IF($AJ$18="",0,$AJ$18*'Goals Transposed'!$AO193),IF($AJ$19="",0,$AJ$19*'Goals Transposed'!$AP193),IF($AJ$20="",0,$AJ$20*'Goals Transposed'!$AQ193),IF($AJ$21="",0,$AJ$21*'Goals Transposed'!$AR193),IF($AJ$22="",0,$AJ$22*'Goals Transposed'!$AS193),IF($AJ$23="",0,$AJ$23*'Goals Transposed'!$AT193),IF($AJ$24="",0,$AJ$24*'Goals Transposed'!$AU193),IF($AJ$25="",0,$AJ$25*'Goals Transposed'!$AV193),IF($AJ$26="",0,$AJ$26*'Goals Transposed'!$AW193),IF($AJ$27="",0,$AJ$27*'Goals Transposed'!$AX193),IF($AJ$28="",0,$AJ$28*'Goals Transposed'!$AY193),IF($AJ$29="",0,$AJ$29*'Goals Transposed'!$AZ193)),0),"")))</f>
        <v/>
      </c>
      <c r="N613" s="551"/>
      <c r="CI613"/>
      <c r="CJ613"/>
      <c r="CK613"/>
      <c r="CL613"/>
      <c r="CM613"/>
    </row>
    <row r="614" spans="1:91" s="2" customFormat="1" ht="29.5" hidden="1" customHeight="1" outlineLevel="1" x14ac:dyDescent="0.35">
      <c r="A614" s="68"/>
      <c r="B614" s="246" t="s">
        <v>205</v>
      </c>
      <c r="C614" s="546" t="str">
        <f>IF(ISBLANK(Goals!GL6),"",Goals!GL6)</f>
        <v/>
      </c>
      <c r="D614" s="547"/>
      <c r="E614" s="547"/>
      <c r="F614" s="547"/>
      <c r="G614" s="547"/>
      <c r="H614" s="548"/>
      <c r="I614" s="549" t="str">
        <f>IF($D$5="Program Budget",ROUND('Goals Transposed'!$E194*$AJ$9,0),IF(AND($D$5="Staff Salary",$D$7="Total"),ROUND(SUM('Goals Transposed'!$E194:$P194)*$AJ$30,0),IF(AND($D$5="Staff Salary",$D$7="Individual"),ROUND(SUM(IF($AJ$18="",0,$AJ$18*'Goals Transposed'!$E194),IF($AJ$19="",0,$AJ$19*'Goals Transposed'!$F194),IF($AJ$20="",0,$AJ$20*'Goals Transposed'!$G194),IF($AJ$21="",0,$AJ$21*'Goals Transposed'!$H194),IF($AJ$22="",0,$AJ$22*'Goals Transposed'!$I194),IF($AJ$23="",0,$AJ$23*'Goals Transposed'!$J194),IF($AJ$24="",0,$AJ$24*'Goals Transposed'!$K194),IF($AJ$25="",0,$AJ$25*'Goals Transposed'!$L194),IF($AJ$26="",0,$AJ$26*'Goals Transposed'!$M194),IF($AJ$27="",0,$AJ$27*'Goals Transposed'!$N194),IF($AJ$28="",0,$AJ$28*'Goals Transposed'!$O194),IF($AJ$29="",0,$AJ$29*'Goals Transposed'!$P194)),0),"")))</f>
        <v/>
      </c>
      <c r="J614" s="550"/>
      <c r="K614" s="244" t="str">
        <f>IF($D$5="Program Budget",ROUND('Goals Transposed'!$Q194*$AJ$9,0),IF(AND($D$5="Staff Salary",$D$7="Total"),ROUND(SUM('Goals Transposed'!$Q194:$AB194)*$AJ$30,0),IF(AND($D$5="Staff Salary",$D$7="Individual"),ROUND(SUM(IF($AJ$18="",0,$AJ$18*'Goals Transposed'!$Q194),IF($AJ$19="",0,$AJ$19*'Goals Transposed'!$R194),IF($AJ$20="",0,$AJ$20*'Goals Transposed'!$S194),IF($AJ$21="",0,$AJ$21*'Goals Transposed'!$T194),IF($AJ$22="",0,$AJ$22*'Goals Transposed'!$U194),IF($AJ$23="",0,$AJ$23*'Goals Transposed'!$V194),IF($AJ$24="",0,$AJ$24*'Goals Transposed'!$W194),IF($AJ$25="",0,$AJ$25*'Goals Transposed'!$X194),IF($AJ$26="",0,$AJ$26*'Goals Transposed'!$Y194),IF($AJ$27="",0,$AJ$27*'Goals Transposed'!$Z194),IF($AJ$28="",0,$AJ$28*'Goals Transposed'!$AA194),IF($AJ$29="",0,$AJ$29*'Goals Transposed'!$AB194)),0),"")))</f>
        <v/>
      </c>
      <c r="L614" s="244" t="str">
        <f>IF($D$5="Program Budget",ROUND('Goals Transposed'!$AC194*$AJ$9,0),IF(AND($D$5="Staff Salary",$D$7="Total"),ROUND(SUM('Goals Transposed'!$AC194:$AN194)*$AJ$30,0),IF(AND($D$5="Staff Salary",$D$7="Individual"),ROUND(SUM(IF($AJ$18="",0,$AJ$18*'Goals Transposed'!$AC194),IF($AJ$19="",0,$AJ$19*'Goals Transposed'!$AD194),IF($AJ$20="",0,$AJ$20*'Goals Transposed'!$AE194),IF($AJ$21="",0,$AJ$21*'Goals Transposed'!$AF194),IF($AJ$22="",0,$AJ$22*'Goals Transposed'!$AG194),IF($AJ$23="",0,$AJ$23*'Goals Transposed'!$AH194),IF($AJ$24="",0,$AJ$24*'Goals Transposed'!$AI194),IF($AJ$25="",0,$AJ$25*'Goals Transposed'!$AJ194),IF($AJ$26="",0,$AJ$26*'Goals Transposed'!$AK194),IF($AJ$27="",0,$AJ$27*'Goals Transposed'!$AL194),IF($AJ$28="",0,$AJ$28*'Goals Transposed'!$AM194),IF($AJ$29="",0,$AJ$29*'Goals Transposed'!$AN194)),0),"")))</f>
        <v/>
      </c>
      <c r="M614" s="549" t="str">
        <f>IF($D$5="Program Budget",ROUND('Goals Transposed'!$AO194*$AJ$9,0),IF(AND($D$5="Staff Salary",$D$7="Total"),ROUND(SUM('Goals Transposed'!$AO194:$AZ194)*$AJ$30,0),IF(AND($D$5="Staff Salary",$D$7="Individual"),ROUND(SUM(IF($AJ$18="",0,$AJ$18*'Goals Transposed'!$AO194),IF($AJ$19="",0,$AJ$19*'Goals Transposed'!$AP194),IF($AJ$20="",0,$AJ$20*'Goals Transposed'!$AQ194),IF($AJ$21="",0,$AJ$21*'Goals Transposed'!$AR194),IF($AJ$22="",0,$AJ$22*'Goals Transposed'!$AS194),IF($AJ$23="",0,$AJ$23*'Goals Transposed'!$AT194),IF($AJ$24="",0,$AJ$24*'Goals Transposed'!$AU194),IF($AJ$25="",0,$AJ$25*'Goals Transposed'!$AV194),IF($AJ$26="",0,$AJ$26*'Goals Transposed'!$AW194),IF($AJ$27="",0,$AJ$27*'Goals Transposed'!$AX194),IF($AJ$28="",0,$AJ$28*'Goals Transposed'!$AY194),IF($AJ$29="",0,$AJ$29*'Goals Transposed'!$AZ194)),0),"")))</f>
        <v/>
      </c>
      <c r="N614" s="551"/>
      <c r="CI614"/>
      <c r="CJ614"/>
      <c r="CK614"/>
      <c r="CL614"/>
      <c r="CM614"/>
    </row>
    <row r="615" spans="1:91" s="2" customFormat="1" hidden="1" outlineLevel="1" x14ac:dyDescent="0.35">
      <c r="A615" s="68"/>
      <c r="CI615"/>
      <c r="CJ615"/>
      <c r="CK615"/>
      <c r="CL615"/>
      <c r="CM615"/>
    </row>
    <row r="616" spans="1:91" s="2" customFormat="1" ht="29.5" hidden="1" customHeight="1" outlineLevel="1" x14ac:dyDescent="0.35">
      <c r="A616" s="68"/>
      <c r="B616" s="233" t="s">
        <v>212</v>
      </c>
      <c r="C616" s="552" t="str">
        <f>Goals!GN3</f>
        <v>Select Strategic Area</v>
      </c>
      <c r="D616" s="553"/>
      <c r="E616" s="553"/>
      <c r="F616" s="553"/>
      <c r="G616" s="553"/>
      <c r="H616" s="553"/>
      <c r="I616" s="234"/>
      <c r="J616" s="234"/>
      <c r="K616" s="234"/>
      <c r="L616" s="234"/>
      <c r="M616" s="234"/>
      <c r="N616" s="235"/>
      <c r="CI616"/>
      <c r="CJ616"/>
      <c r="CK616"/>
      <c r="CL616"/>
      <c r="CM616"/>
    </row>
    <row r="617" spans="1:91" s="2" customFormat="1" ht="29.5" hidden="1" customHeight="1" outlineLevel="1" x14ac:dyDescent="0.35">
      <c r="A617" s="68"/>
      <c r="B617" s="236"/>
      <c r="C617" s="237"/>
      <c r="D617" s="238"/>
      <c r="E617" s="238"/>
      <c r="F617" s="238"/>
      <c r="G617" s="238"/>
      <c r="H617" s="239"/>
      <c r="I617" s="554" t="s">
        <v>2</v>
      </c>
      <c r="J617" s="554"/>
      <c r="K617" s="240" t="s">
        <v>3</v>
      </c>
      <c r="L617" s="240" t="s">
        <v>4</v>
      </c>
      <c r="M617" s="554" t="s">
        <v>5</v>
      </c>
      <c r="N617" s="555"/>
      <c r="CI617"/>
      <c r="CJ617"/>
      <c r="CK617"/>
      <c r="CL617"/>
      <c r="CM617"/>
    </row>
    <row r="618" spans="1:91" s="2" customFormat="1" ht="29.5" hidden="1" customHeight="1" outlineLevel="1" x14ac:dyDescent="0.35">
      <c r="A618" s="68"/>
      <c r="B618" s="241" t="s">
        <v>199</v>
      </c>
      <c r="C618" s="556" t="str">
        <f>IF(ISBLANK(Goals!GN4),"",Goals!GN4)</f>
        <v/>
      </c>
      <c r="D618" s="557"/>
      <c r="E618" s="557"/>
      <c r="F618" s="557"/>
      <c r="G618" s="557"/>
      <c r="H618" s="557"/>
      <c r="I618" s="558"/>
      <c r="J618" s="558"/>
      <c r="K618" s="242"/>
      <c r="L618" s="242"/>
      <c r="M618" s="558"/>
      <c r="N618" s="559"/>
      <c r="CI618"/>
      <c r="CJ618"/>
      <c r="CK618"/>
      <c r="CL618"/>
      <c r="CM618"/>
    </row>
    <row r="619" spans="1:91" s="2" customFormat="1" ht="29.5" hidden="1" customHeight="1" outlineLevel="1" x14ac:dyDescent="0.35">
      <c r="A619" s="68"/>
      <c r="B619" s="243" t="s">
        <v>200</v>
      </c>
      <c r="C619" s="546" t="str">
        <f>IF(ISBLANK(Goals!GM6),"",Goals!GM6)</f>
        <v/>
      </c>
      <c r="D619" s="547"/>
      <c r="E619" s="547"/>
      <c r="F619" s="547"/>
      <c r="G619" s="547"/>
      <c r="H619" s="548"/>
      <c r="I619" s="549" t="str">
        <f>IF($D$5="Program Budget",ROUND('Goals Transposed'!$E195*$AJ$9,0),IF(AND($D$5="Staff Salary",$D$7="Total"),ROUND(SUM('Goals Transposed'!$E195:$P195)*$AJ$30,0),IF(AND($D$5="Staff Salary",$D$7="Individual"),ROUND(SUM(IF($AJ$18="",0,$AJ$18*'Goals Transposed'!$E195),IF($AJ$19="",0,$AJ$19*'Goals Transposed'!$F195),IF($AJ$20="",0,$AJ$20*'Goals Transposed'!$G195),IF($AJ$21="",0,$AJ$21*'Goals Transposed'!$H195),IF($AJ$22="",0,$AJ$22*'Goals Transposed'!$I195),IF($AJ$23="",0,$AJ$23*'Goals Transposed'!$J195),IF($AJ$24="",0,$AJ$24*'Goals Transposed'!$K195),IF($AJ$25="",0,$AJ$25*'Goals Transposed'!$L195),IF($AJ$26="",0,$AJ$26*'Goals Transposed'!$M195),IF($AJ$27="",0,$AJ$27*'Goals Transposed'!$N195),IF($AJ$28="",0,$AJ$28*'Goals Transposed'!$O195),IF($AJ$29="",0,$AJ$29*'Goals Transposed'!$P195)),0),"")))</f>
        <v/>
      </c>
      <c r="J619" s="550"/>
      <c r="K619" s="244" t="str">
        <f>IF($D$5="Program Budget",ROUND('Goals Transposed'!$Q195*$AJ$9,0),IF(AND($D$5="Staff Salary",$D$7="Total"),ROUND(SUM('Goals Transposed'!$Q195:$AB195)*$AJ$30,0),IF(AND($D$5="Staff Salary",$D$7="Individual"),ROUND(SUM(IF($AJ$18="",0,$AJ$18*'Goals Transposed'!$Q195),IF($AJ$19="",0,$AJ$19*'Goals Transposed'!$R195),IF($AJ$20="",0,$AJ$20*'Goals Transposed'!$S195),IF($AJ$21="",0,$AJ$21*'Goals Transposed'!$T195),IF($AJ$22="",0,$AJ$22*'Goals Transposed'!$U195),IF($AJ$23="",0,$AJ$23*'Goals Transposed'!$V195),IF($AJ$24="",0,$AJ$24*'Goals Transposed'!$W195),IF($AJ$25="",0,$AJ$25*'Goals Transposed'!$X195),IF($AJ$26="",0,$AJ$26*'Goals Transposed'!$Y195),IF($AJ$27="",0,$AJ$27*'Goals Transposed'!$Z195),IF($AJ$28="",0,$AJ$28*'Goals Transposed'!$AA195),IF($AJ$29="",0,$AJ$29*'Goals Transposed'!$AB195)),0),"")))</f>
        <v/>
      </c>
      <c r="L619" s="244" t="str">
        <f>IF($D$5="Program Budget",ROUND('Goals Transposed'!$AC195*$AJ$9,0),IF(AND($D$5="Staff Salary",$D$7="Total"),ROUND(SUM('Goals Transposed'!$AC195:$AN195)*$AJ$30,0),IF(AND($D$5="Staff Salary",$D$7="Individual"),ROUND(SUM(IF($AJ$18="",0,$AJ$18*'Goals Transposed'!$AC195),IF($AJ$19="",0,$AJ$19*'Goals Transposed'!$AD195),IF($AJ$20="",0,$AJ$20*'Goals Transposed'!$AE195),IF($AJ$21="",0,$AJ$21*'Goals Transposed'!$AF195),IF($AJ$22="",0,$AJ$22*'Goals Transposed'!$AG195),IF($AJ$23="",0,$AJ$23*'Goals Transposed'!$AH195),IF($AJ$24="",0,$AJ$24*'Goals Transposed'!$AI195),IF($AJ$25="",0,$AJ$25*'Goals Transposed'!$AJ195),IF($AJ$26="",0,$AJ$26*'Goals Transposed'!$AK195),IF($AJ$27="",0,$AJ$27*'Goals Transposed'!$AL195),IF($AJ$28="",0,$AJ$28*'Goals Transposed'!$AM195),IF($AJ$29="",0,$AJ$29*'Goals Transposed'!$AN195)),0),"")))</f>
        <v/>
      </c>
      <c r="M619" s="549" t="str">
        <f>IF($D$5="Program Budget",ROUND('Goals Transposed'!$AO195*$AJ$9,0),IF(AND($D$5="Staff Salary",$D$7="Total"),ROUND(SUM('Goals Transposed'!$AO195:$AZ195)*$AJ$30,0),IF(AND($D$5="Staff Salary",$D$7="Individual"),ROUND(SUM(IF($AJ$18="",0,$AJ$18*'Goals Transposed'!$AO195),IF($AJ$19="",0,$AJ$19*'Goals Transposed'!$AP195),IF($AJ$20="",0,$AJ$20*'Goals Transposed'!$AQ195),IF($AJ$21="",0,$AJ$21*'Goals Transposed'!$AR195),IF($AJ$22="",0,$AJ$22*'Goals Transposed'!$AS195),IF($AJ$23="",0,$AJ$23*'Goals Transposed'!$AT195),IF($AJ$24="",0,$AJ$24*'Goals Transposed'!$AU195),IF($AJ$25="",0,$AJ$25*'Goals Transposed'!$AV195),IF($AJ$26="",0,$AJ$26*'Goals Transposed'!$AW195),IF($AJ$27="",0,$AJ$27*'Goals Transposed'!$AX195),IF($AJ$28="",0,$AJ$28*'Goals Transposed'!$AY195),IF($AJ$29="",0,$AJ$29*'Goals Transposed'!$AZ195)),0),"")))</f>
        <v/>
      </c>
      <c r="N619" s="551"/>
      <c r="CI619"/>
      <c r="CJ619"/>
      <c r="CK619"/>
      <c r="CL619"/>
      <c r="CM619"/>
    </row>
    <row r="620" spans="1:91" s="2" customFormat="1" ht="29.5" hidden="1" customHeight="1" outlineLevel="1" x14ac:dyDescent="0.35">
      <c r="A620" s="68"/>
      <c r="B620" s="243" t="s">
        <v>201</v>
      </c>
      <c r="C620" s="546" t="str">
        <f>IF(ISBLANK(Goals!GN6),"",Goals!GN6)</f>
        <v/>
      </c>
      <c r="D620" s="547"/>
      <c r="E620" s="547"/>
      <c r="F620" s="547"/>
      <c r="G620" s="547"/>
      <c r="H620" s="548"/>
      <c r="I620" s="549" t="str">
        <f>IF($D$5="Program Budget",ROUND('Goals Transposed'!$E196*$AJ$9,0),IF(AND($D$5="Staff Salary",$D$7="Total"),ROUND(SUM('Goals Transposed'!$E196:$P196)*$AJ$30,0),IF(AND($D$5="Staff Salary",$D$7="Individual"),ROUND(SUM(IF($AJ$18="",0,$AJ$18*'Goals Transposed'!$E196),IF($AJ$19="",0,$AJ$19*'Goals Transposed'!$F196),IF($AJ$20="",0,$AJ$20*'Goals Transposed'!$G196),IF($AJ$21="",0,$AJ$21*'Goals Transposed'!$H196),IF($AJ$22="",0,$AJ$22*'Goals Transposed'!$I196),IF($AJ$23="",0,$AJ$23*'Goals Transposed'!$J196),IF($AJ$24="",0,$AJ$24*'Goals Transposed'!$K196),IF($AJ$25="",0,$AJ$25*'Goals Transposed'!$L196),IF($AJ$26="",0,$AJ$26*'Goals Transposed'!$M196),IF($AJ$27="",0,$AJ$27*'Goals Transposed'!$N196),IF($AJ$28="",0,$AJ$28*'Goals Transposed'!$O196),IF($AJ$29="",0,$AJ$29*'Goals Transposed'!$P196)),0),"")))</f>
        <v/>
      </c>
      <c r="J620" s="550"/>
      <c r="K620" s="244" t="str">
        <f>IF($D$5="Program Budget",ROUND('Goals Transposed'!$Q196*$AJ$9,0),IF(AND($D$5="Staff Salary",$D$7="Total"),ROUND(SUM('Goals Transposed'!$Q196:$AB196)*$AJ$30,0),IF(AND($D$5="Staff Salary",$D$7="Individual"),ROUND(SUM(IF($AJ$18="",0,$AJ$18*'Goals Transposed'!$Q196),IF($AJ$19="",0,$AJ$19*'Goals Transposed'!$R196),IF($AJ$20="",0,$AJ$20*'Goals Transposed'!$S196),IF($AJ$21="",0,$AJ$21*'Goals Transposed'!$T196),IF($AJ$22="",0,$AJ$22*'Goals Transposed'!$U196),IF($AJ$23="",0,$AJ$23*'Goals Transposed'!$V196),IF($AJ$24="",0,$AJ$24*'Goals Transposed'!$W196),IF($AJ$25="",0,$AJ$25*'Goals Transposed'!$X196),IF($AJ$26="",0,$AJ$26*'Goals Transposed'!$Y196),IF($AJ$27="",0,$AJ$27*'Goals Transposed'!$Z196),IF($AJ$28="",0,$AJ$28*'Goals Transposed'!$AA196),IF($AJ$29="",0,$AJ$29*'Goals Transposed'!$AB196)),0),"")))</f>
        <v/>
      </c>
      <c r="L620" s="244" t="str">
        <f>IF($D$5="Program Budget",ROUND('Goals Transposed'!$AC196*$AJ$9,0),IF(AND($D$5="Staff Salary",$D$7="Total"),ROUND(SUM('Goals Transposed'!$AC196:$AN196)*$AJ$30,0),IF(AND($D$5="Staff Salary",$D$7="Individual"),ROUND(SUM(IF($AJ$18="",0,$AJ$18*'Goals Transposed'!$AC196),IF($AJ$19="",0,$AJ$19*'Goals Transposed'!$AD196),IF($AJ$20="",0,$AJ$20*'Goals Transposed'!$AE196),IF($AJ$21="",0,$AJ$21*'Goals Transposed'!$AF196),IF($AJ$22="",0,$AJ$22*'Goals Transposed'!$AG196),IF($AJ$23="",0,$AJ$23*'Goals Transposed'!$AH196),IF($AJ$24="",0,$AJ$24*'Goals Transposed'!$AI196),IF($AJ$25="",0,$AJ$25*'Goals Transposed'!$AJ196),IF($AJ$26="",0,$AJ$26*'Goals Transposed'!$AK196),IF($AJ$27="",0,$AJ$27*'Goals Transposed'!$AL196),IF($AJ$28="",0,$AJ$28*'Goals Transposed'!$AM196),IF($AJ$29="",0,$AJ$29*'Goals Transposed'!$AN196)),0),"")))</f>
        <v/>
      </c>
      <c r="M620" s="549" t="str">
        <f>IF($D$5="Program Budget",ROUND('Goals Transposed'!$AO196*$AJ$9,0),IF(AND($D$5="Staff Salary",$D$7="Total"),ROUND(SUM('Goals Transposed'!$AO196:$AZ196)*$AJ$30,0),IF(AND($D$5="Staff Salary",$D$7="Individual"),ROUND(SUM(IF($AJ$18="",0,$AJ$18*'Goals Transposed'!$AO196),IF($AJ$19="",0,$AJ$19*'Goals Transposed'!$AP196),IF($AJ$20="",0,$AJ$20*'Goals Transposed'!$AQ196),IF($AJ$21="",0,$AJ$21*'Goals Transposed'!$AR196),IF($AJ$22="",0,$AJ$22*'Goals Transposed'!$AS196),IF($AJ$23="",0,$AJ$23*'Goals Transposed'!$AT196),IF($AJ$24="",0,$AJ$24*'Goals Transposed'!$AU196),IF($AJ$25="",0,$AJ$25*'Goals Transposed'!$AV196),IF($AJ$26="",0,$AJ$26*'Goals Transposed'!$AW196),IF($AJ$27="",0,$AJ$27*'Goals Transposed'!$AX196),IF($AJ$28="",0,$AJ$28*'Goals Transposed'!$AY196),IF($AJ$29="",0,$AJ$29*'Goals Transposed'!$AZ196)),0),"")))</f>
        <v/>
      </c>
      <c r="N620" s="551"/>
      <c r="CI620"/>
      <c r="CJ620"/>
      <c r="CK620"/>
      <c r="CL620"/>
      <c r="CM620"/>
    </row>
    <row r="621" spans="1:91" s="2" customFormat="1" ht="29.5" hidden="1" customHeight="1" outlineLevel="1" x14ac:dyDescent="0.35">
      <c r="A621" s="68"/>
      <c r="B621" s="243" t="s">
        <v>202</v>
      </c>
      <c r="C621" s="546" t="str">
        <f>IF(ISBLANK(Goals!GO6),"",Goals!GO6)</f>
        <v/>
      </c>
      <c r="D621" s="547"/>
      <c r="E621" s="547"/>
      <c r="F621" s="547"/>
      <c r="G621" s="547"/>
      <c r="H621" s="548"/>
      <c r="I621" s="549" t="str">
        <f>IF($D$5="Program Budget",ROUND('Goals Transposed'!$E197*$AJ$9,0),IF(AND($D$5="Staff Salary",$D$7="Total"),ROUND(SUM('Goals Transposed'!$E197:$P197)*$AJ$30,0),IF(AND($D$5="Staff Salary",$D$7="Individual"),ROUND(SUM(IF($AJ$18="",0,$AJ$18*'Goals Transposed'!$E197),IF($AJ$19="",0,$AJ$19*'Goals Transposed'!$F197),IF($AJ$20="",0,$AJ$20*'Goals Transposed'!$G197),IF($AJ$21="",0,$AJ$21*'Goals Transposed'!$H197),IF($AJ$22="",0,$AJ$22*'Goals Transposed'!$I197),IF($AJ$23="",0,$AJ$23*'Goals Transposed'!$J197),IF($AJ$24="",0,$AJ$24*'Goals Transposed'!$K197),IF($AJ$25="",0,$AJ$25*'Goals Transposed'!$L197),IF($AJ$26="",0,$AJ$26*'Goals Transposed'!$M197),IF($AJ$27="",0,$AJ$27*'Goals Transposed'!$N197),IF($AJ$28="",0,$AJ$28*'Goals Transposed'!$O197),IF($AJ$29="",0,$AJ$29*'Goals Transposed'!$P197)),0),"")))</f>
        <v/>
      </c>
      <c r="J621" s="550"/>
      <c r="K621" s="244" t="str">
        <f>IF($D$5="Program Budget",ROUND('Goals Transposed'!$Q197*$AJ$9,0),IF(AND($D$5="Staff Salary",$D$7="Total"),ROUND(SUM('Goals Transposed'!$Q197:$AB197)*$AJ$30,0),IF(AND($D$5="Staff Salary",$D$7="Individual"),ROUND(SUM(IF($AJ$18="",0,$AJ$18*'Goals Transposed'!$Q197),IF($AJ$19="",0,$AJ$19*'Goals Transposed'!$R197),IF($AJ$20="",0,$AJ$20*'Goals Transposed'!$S197),IF($AJ$21="",0,$AJ$21*'Goals Transposed'!$T197),IF($AJ$22="",0,$AJ$22*'Goals Transposed'!$U197),IF($AJ$23="",0,$AJ$23*'Goals Transposed'!$V197),IF($AJ$24="",0,$AJ$24*'Goals Transposed'!$W197),IF($AJ$25="",0,$AJ$25*'Goals Transposed'!$X197),IF($AJ$26="",0,$AJ$26*'Goals Transposed'!$Y197),IF($AJ$27="",0,$AJ$27*'Goals Transposed'!$Z197),IF($AJ$28="",0,$AJ$28*'Goals Transposed'!$AA197),IF($AJ$29="",0,$AJ$29*'Goals Transposed'!$AB197)),0),"")))</f>
        <v/>
      </c>
      <c r="L621" s="244" t="str">
        <f>IF($D$5="Program Budget",ROUND('Goals Transposed'!$AC197*$AJ$9,0),IF(AND($D$5="Staff Salary",$D$7="Total"),ROUND(SUM('Goals Transposed'!$AC197:$AN197)*$AJ$30,0),IF(AND($D$5="Staff Salary",$D$7="Individual"),ROUND(SUM(IF($AJ$18="",0,$AJ$18*'Goals Transposed'!$AC197),IF($AJ$19="",0,$AJ$19*'Goals Transposed'!$AD197),IF($AJ$20="",0,$AJ$20*'Goals Transposed'!$AE197),IF($AJ$21="",0,$AJ$21*'Goals Transposed'!$AF197),IF($AJ$22="",0,$AJ$22*'Goals Transposed'!$AG197),IF($AJ$23="",0,$AJ$23*'Goals Transposed'!$AH197),IF($AJ$24="",0,$AJ$24*'Goals Transposed'!$AI197),IF($AJ$25="",0,$AJ$25*'Goals Transposed'!$AJ197),IF($AJ$26="",0,$AJ$26*'Goals Transposed'!$AK197),IF($AJ$27="",0,$AJ$27*'Goals Transposed'!$AL197),IF($AJ$28="",0,$AJ$28*'Goals Transposed'!$AM197),IF($AJ$29="",0,$AJ$29*'Goals Transposed'!$AN197)),0),"")))</f>
        <v/>
      </c>
      <c r="M621" s="549" t="str">
        <f>IF($D$5="Program Budget",ROUND('Goals Transposed'!$AO197*$AJ$9,0),IF(AND($D$5="Staff Salary",$D$7="Total"),ROUND(SUM('Goals Transposed'!$AO197:$AZ197)*$AJ$30,0),IF(AND($D$5="Staff Salary",$D$7="Individual"),ROUND(SUM(IF($AJ$18="",0,$AJ$18*'Goals Transposed'!$AO197),IF($AJ$19="",0,$AJ$19*'Goals Transposed'!$AP197),IF($AJ$20="",0,$AJ$20*'Goals Transposed'!$AQ197),IF($AJ$21="",0,$AJ$21*'Goals Transposed'!$AR197),IF($AJ$22="",0,$AJ$22*'Goals Transposed'!$AS197),IF($AJ$23="",0,$AJ$23*'Goals Transposed'!$AT197),IF($AJ$24="",0,$AJ$24*'Goals Transposed'!$AU197),IF($AJ$25="",0,$AJ$25*'Goals Transposed'!$AV197),IF($AJ$26="",0,$AJ$26*'Goals Transposed'!$AW197),IF($AJ$27="",0,$AJ$27*'Goals Transposed'!$AX197),IF($AJ$28="",0,$AJ$28*'Goals Transposed'!$AY197),IF($AJ$29="",0,$AJ$29*'Goals Transposed'!$AZ197)),0),"")))</f>
        <v/>
      </c>
      <c r="N621" s="551"/>
      <c r="CI621"/>
      <c r="CJ621"/>
      <c r="CK621"/>
      <c r="CL621"/>
      <c r="CM621"/>
    </row>
    <row r="622" spans="1:91" s="2" customFormat="1" ht="29.5" hidden="1" customHeight="1" outlineLevel="1" x14ac:dyDescent="0.35">
      <c r="A622" s="68"/>
      <c r="B622" s="243" t="s">
        <v>203</v>
      </c>
      <c r="C622" s="546" t="str">
        <f>IF(ISBLANK(Goals!GP6),"",Goals!GP6)</f>
        <v/>
      </c>
      <c r="D622" s="547"/>
      <c r="E622" s="547"/>
      <c r="F622" s="547"/>
      <c r="G622" s="547"/>
      <c r="H622" s="548"/>
      <c r="I622" s="549" t="str">
        <f>IF($D$5="Program Budget",ROUND('Goals Transposed'!$E198*$AJ$9,0),IF(AND($D$5="Staff Salary",$D$7="Total"),ROUND(SUM('Goals Transposed'!$E198:$P198)*$AJ$30,0),IF(AND($D$5="Staff Salary",$D$7="Individual"),ROUND(SUM(IF($AJ$18="",0,$AJ$18*'Goals Transposed'!$E198),IF($AJ$19="",0,$AJ$19*'Goals Transposed'!$F198),IF($AJ$20="",0,$AJ$20*'Goals Transposed'!$G198),IF($AJ$21="",0,$AJ$21*'Goals Transposed'!$H198),IF($AJ$22="",0,$AJ$22*'Goals Transposed'!$I198),IF($AJ$23="",0,$AJ$23*'Goals Transposed'!$J198),IF($AJ$24="",0,$AJ$24*'Goals Transposed'!$K198),IF($AJ$25="",0,$AJ$25*'Goals Transposed'!$L198),IF($AJ$26="",0,$AJ$26*'Goals Transposed'!$M198),IF($AJ$27="",0,$AJ$27*'Goals Transposed'!$N198),IF($AJ$28="",0,$AJ$28*'Goals Transposed'!$O198),IF($AJ$29="",0,$AJ$29*'Goals Transposed'!$P198)),0),"")))</f>
        <v/>
      </c>
      <c r="J622" s="550"/>
      <c r="K622" s="244" t="str">
        <f>IF($D$5="Program Budget",ROUND('Goals Transposed'!$Q198*$AJ$9,0),IF(AND($D$5="Staff Salary",$D$7="Total"),ROUND(SUM('Goals Transposed'!$Q198:$AB198)*$AJ$30,0),IF(AND($D$5="Staff Salary",$D$7="Individual"),ROUND(SUM(IF($AJ$18="",0,$AJ$18*'Goals Transposed'!$Q198),IF($AJ$19="",0,$AJ$19*'Goals Transposed'!$R198),IF($AJ$20="",0,$AJ$20*'Goals Transposed'!$S198),IF($AJ$21="",0,$AJ$21*'Goals Transposed'!$T198),IF($AJ$22="",0,$AJ$22*'Goals Transposed'!$U198),IF($AJ$23="",0,$AJ$23*'Goals Transposed'!$V198),IF($AJ$24="",0,$AJ$24*'Goals Transposed'!$W198),IF($AJ$25="",0,$AJ$25*'Goals Transposed'!$X198),IF($AJ$26="",0,$AJ$26*'Goals Transposed'!$Y198),IF($AJ$27="",0,$AJ$27*'Goals Transposed'!$Z198),IF($AJ$28="",0,$AJ$28*'Goals Transposed'!$AA198),IF($AJ$29="",0,$AJ$29*'Goals Transposed'!$AB198)),0),"")))</f>
        <v/>
      </c>
      <c r="L622" s="244" t="str">
        <f>IF($D$5="Program Budget",ROUND('Goals Transposed'!$AC198*$AJ$9,0),IF(AND($D$5="Staff Salary",$D$7="Total"),ROUND(SUM('Goals Transposed'!$AC198:$AN198)*$AJ$30,0),IF(AND($D$5="Staff Salary",$D$7="Individual"),ROUND(SUM(IF($AJ$18="",0,$AJ$18*'Goals Transposed'!$AC198),IF($AJ$19="",0,$AJ$19*'Goals Transposed'!$AD198),IF($AJ$20="",0,$AJ$20*'Goals Transposed'!$AE198),IF($AJ$21="",0,$AJ$21*'Goals Transposed'!$AF198),IF($AJ$22="",0,$AJ$22*'Goals Transposed'!$AG198),IF($AJ$23="",0,$AJ$23*'Goals Transposed'!$AH198),IF($AJ$24="",0,$AJ$24*'Goals Transposed'!$AI198),IF($AJ$25="",0,$AJ$25*'Goals Transposed'!$AJ198),IF($AJ$26="",0,$AJ$26*'Goals Transposed'!$AK198),IF($AJ$27="",0,$AJ$27*'Goals Transposed'!$AL198),IF($AJ$28="",0,$AJ$28*'Goals Transposed'!$AM198),IF($AJ$29="",0,$AJ$29*'Goals Transposed'!$AN198)),0),"")))</f>
        <v/>
      </c>
      <c r="M622" s="549" t="str">
        <f>IF($D$5="Program Budget",ROUND('Goals Transposed'!$AO198*$AJ$9,0),IF(AND($D$5="Staff Salary",$D$7="Total"),ROUND(SUM('Goals Transposed'!$AO198:$AZ198)*$AJ$30,0),IF(AND($D$5="Staff Salary",$D$7="Individual"),ROUND(SUM(IF($AJ$18="",0,$AJ$18*'Goals Transposed'!$AO198),IF($AJ$19="",0,$AJ$19*'Goals Transposed'!$AP198),IF($AJ$20="",0,$AJ$20*'Goals Transposed'!$AQ198),IF($AJ$21="",0,$AJ$21*'Goals Transposed'!$AR198),IF($AJ$22="",0,$AJ$22*'Goals Transposed'!$AS198),IF($AJ$23="",0,$AJ$23*'Goals Transposed'!$AT198),IF($AJ$24="",0,$AJ$24*'Goals Transposed'!$AU198),IF($AJ$25="",0,$AJ$25*'Goals Transposed'!$AV198),IF($AJ$26="",0,$AJ$26*'Goals Transposed'!$AW198),IF($AJ$27="",0,$AJ$27*'Goals Transposed'!$AX198),IF($AJ$28="",0,$AJ$28*'Goals Transposed'!$AY198),IF($AJ$29="",0,$AJ$29*'Goals Transposed'!$AZ198)),0),"")))</f>
        <v/>
      </c>
      <c r="N622" s="551"/>
      <c r="CI622"/>
      <c r="CJ622"/>
      <c r="CK622"/>
      <c r="CL622"/>
      <c r="CM622"/>
    </row>
    <row r="623" spans="1:91" s="2" customFormat="1" ht="29.5" hidden="1" customHeight="1" outlineLevel="1" x14ac:dyDescent="0.35">
      <c r="A623" s="68"/>
      <c r="B623" s="243" t="s">
        <v>204</v>
      </c>
      <c r="C623" s="546" t="str">
        <f>IF(ISBLANK(Goals!GQ6),"",Goals!GQ6)</f>
        <v/>
      </c>
      <c r="D623" s="547"/>
      <c r="E623" s="547"/>
      <c r="F623" s="547"/>
      <c r="G623" s="547"/>
      <c r="H623" s="548"/>
      <c r="I623" s="549" t="str">
        <f>IF($D$5="Program Budget",ROUND('Goals Transposed'!$E199*$AJ$9,0),IF(AND($D$5="Staff Salary",$D$7="Total"),ROUND(SUM('Goals Transposed'!$E199:$P199)*$AJ$30,0),IF(AND($D$5="Staff Salary",$D$7="Individual"),ROUND(SUM(IF($AJ$18="",0,$AJ$18*'Goals Transposed'!$E199),IF($AJ$19="",0,$AJ$19*'Goals Transposed'!$F199),IF($AJ$20="",0,$AJ$20*'Goals Transposed'!$G199),IF($AJ$21="",0,$AJ$21*'Goals Transposed'!$H199),IF($AJ$22="",0,$AJ$22*'Goals Transposed'!$I199),IF($AJ$23="",0,$AJ$23*'Goals Transposed'!$J199),IF($AJ$24="",0,$AJ$24*'Goals Transposed'!$K199),IF($AJ$25="",0,$AJ$25*'Goals Transposed'!$L199),IF($AJ$26="",0,$AJ$26*'Goals Transposed'!$M199),IF($AJ$27="",0,$AJ$27*'Goals Transposed'!$N199),IF($AJ$28="",0,$AJ$28*'Goals Transposed'!$O199),IF($AJ$29="",0,$AJ$29*'Goals Transposed'!$P199)),0),"")))</f>
        <v/>
      </c>
      <c r="J623" s="550"/>
      <c r="K623" s="244" t="str">
        <f>IF($D$5="Program Budget",ROUND('Goals Transposed'!$Q199*$AJ$9,0),IF(AND($D$5="Staff Salary",$D$7="Total"),ROUND(SUM('Goals Transposed'!$Q199:$AB199)*$AJ$30,0),IF(AND($D$5="Staff Salary",$D$7="Individual"),ROUND(SUM(IF($AJ$18="",0,$AJ$18*'Goals Transposed'!$Q199),IF($AJ$19="",0,$AJ$19*'Goals Transposed'!$R199),IF($AJ$20="",0,$AJ$20*'Goals Transposed'!$S199),IF($AJ$21="",0,$AJ$21*'Goals Transposed'!$T199),IF($AJ$22="",0,$AJ$22*'Goals Transposed'!$U199),IF($AJ$23="",0,$AJ$23*'Goals Transposed'!$V199),IF($AJ$24="",0,$AJ$24*'Goals Transposed'!$W199),IF($AJ$25="",0,$AJ$25*'Goals Transposed'!$X199),IF($AJ$26="",0,$AJ$26*'Goals Transposed'!$Y199),IF($AJ$27="",0,$AJ$27*'Goals Transposed'!$Z199),IF($AJ$28="",0,$AJ$28*'Goals Transposed'!$AA199),IF($AJ$29="",0,$AJ$29*'Goals Transposed'!$AB199)),0),"")))</f>
        <v/>
      </c>
      <c r="L623" s="244" t="str">
        <f>IF($D$5="Program Budget",ROUND('Goals Transposed'!$AC199*$AJ$9,0),IF(AND($D$5="Staff Salary",$D$7="Total"),ROUND(SUM('Goals Transposed'!$AC199:$AN199)*$AJ$30,0),IF(AND($D$5="Staff Salary",$D$7="Individual"),ROUND(SUM(IF($AJ$18="",0,$AJ$18*'Goals Transposed'!$AC199),IF($AJ$19="",0,$AJ$19*'Goals Transposed'!$AD199),IF($AJ$20="",0,$AJ$20*'Goals Transposed'!$AE199),IF($AJ$21="",0,$AJ$21*'Goals Transposed'!$AF199),IF($AJ$22="",0,$AJ$22*'Goals Transposed'!$AG199),IF($AJ$23="",0,$AJ$23*'Goals Transposed'!$AH199),IF($AJ$24="",0,$AJ$24*'Goals Transposed'!$AI199),IF($AJ$25="",0,$AJ$25*'Goals Transposed'!$AJ199),IF($AJ$26="",0,$AJ$26*'Goals Transposed'!$AK199),IF($AJ$27="",0,$AJ$27*'Goals Transposed'!$AL199),IF($AJ$28="",0,$AJ$28*'Goals Transposed'!$AM199),IF($AJ$29="",0,$AJ$29*'Goals Transposed'!$AN199)),0),"")))</f>
        <v/>
      </c>
      <c r="M623" s="549" t="str">
        <f>IF($D$5="Program Budget",ROUND('Goals Transposed'!$AO199*$AJ$9,0),IF(AND($D$5="Staff Salary",$D$7="Total"),ROUND(SUM('Goals Transposed'!$AO199:$AZ199)*$AJ$30,0),IF(AND($D$5="Staff Salary",$D$7="Individual"),ROUND(SUM(IF($AJ$18="",0,$AJ$18*'Goals Transposed'!$AO199),IF($AJ$19="",0,$AJ$19*'Goals Transposed'!$AP199),IF($AJ$20="",0,$AJ$20*'Goals Transposed'!$AQ199),IF($AJ$21="",0,$AJ$21*'Goals Transposed'!$AR199),IF($AJ$22="",0,$AJ$22*'Goals Transposed'!$AS199),IF($AJ$23="",0,$AJ$23*'Goals Transposed'!$AT199),IF($AJ$24="",0,$AJ$24*'Goals Transposed'!$AU199),IF($AJ$25="",0,$AJ$25*'Goals Transposed'!$AV199),IF($AJ$26="",0,$AJ$26*'Goals Transposed'!$AW199),IF($AJ$27="",0,$AJ$27*'Goals Transposed'!$AX199),IF($AJ$28="",0,$AJ$28*'Goals Transposed'!$AY199),IF($AJ$29="",0,$AJ$29*'Goals Transposed'!$AZ199)),0),"")))</f>
        <v/>
      </c>
      <c r="N623" s="551"/>
      <c r="CI623"/>
      <c r="CJ623"/>
      <c r="CK623"/>
      <c r="CL623"/>
      <c r="CM623"/>
    </row>
    <row r="624" spans="1:91" s="2" customFormat="1" ht="29.5" hidden="1" customHeight="1" outlineLevel="1" x14ac:dyDescent="0.35">
      <c r="A624" s="68"/>
      <c r="B624" s="243" t="s">
        <v>205</v>
      </c>
      <c r="C624" s="546" t="str">
        <f>IF(ISBLANK(Goals!GR6),"",Goals!GR6)</f>
        <v/>
      </c>
      <c r="D624" s="547"/>
      <c r="E624" s="547"/>
      <c r="F624" s="547"/>
      <c r="G624" s="547"/>
      <c r="H624" s="548"/>
      <c r="I624" s="549" t="str">
        <f>IF($D$5="Program Budget",ROUND('Goals Transposed'!$E200*$AJ$9,0),IF(AND($D$5="Staff Salary",$D$7="Total"),ROUND(SUM('Goals Transposed'!$E200:$P200)*$AJ$30,0),IF(AND($D$5="Staff Salary",$D$7="Individual"),ROUND(SUM(IF($AJ$18="",0,$AJ$18*'Goals Transposed'!$E200),IF($AJ$19="",0,$AJ$19*'Goals Transposed'!$F200),IF($AJ$20="",0,$AJ$20*'Goals Transposed'!$G200),IF($AJ$21="",0,$AJ$21*'Goals Transposed'!$H200),IF($AJ$22="",0,$AJ$22*'Goals Transposed'!$I200),IF($AJ$23="",0,$AJ$23*'Goals Transposed'!$J200),IF($AJ$24="",0,$AJ$24*'Goals Transposed'!$K200),IF($AJ$25="",0,$AJ$25*'Goals Transposed'!$L200),IF($AJ$26="",0,$AJ$26*'Goals Transposed'!$M200),IF($AJ$27="",0,$AJ$27*'Goals Transposed'!$N200),IF($AJ$28="",0,$AJ$28*'Goals Transposed'!$O200),IF($AJ$29="",0,$AJ$29*'Goals Transposed'!$P200)),0),"")))</f>
        <v/>
      </c>
      <c r="J624" s="550"/>
      <c r="K624" s="244" t="str">
        <f>IF($D$5="Program Budget",ROUND('Goals Transposed'!$Q200*$AJ$9,0),IF(AND($D$5="Staff Salary",$D$7="Total"),ROUND(SUM('Goals Transposed'!$Q200:$AB200)*$AJ$30,0),IF(AND($D$5="Staff Salary",$D$7="Individual"),ROUND(SUM(IF($AJ$18="",0,$AJ$18*'Goals Transposed'!$Q200),IF($AJ$19="",0,$AJ$19*'Goals Transposed'!$R200),IF($AJ$20="",0,$AJ$20*'Goals Transposed'!$S200),IF($AJ$21="",0,$AJ$21*'Goals Transposed'!$T200),IF($AJ$22="",0,$AJ$22*'Goals Transposed'!$U200),IF($AJ$23="",0,$AJ$23*'Goals Transposed'!$V200),IF($AJ$24="",0,$AJ$24*'Goals Transposed'!$W200),IF($AJ$25="",0,$AJ$25*'Goals Transposed'!$X200),IF($AJ$26="",0,$AJ$26*'Goals Transposed'!$Y200),IF($AJ$27="",0,$AJ$27*'Goals Transposed'!$Z200),IF($AJ$28="",0,$AJ$28*'Goals Transposed'!$AA200),IF($AJ$29="",0,$AJ$29*'Goals Transposed'!$AB200)),0),"")))</f>
        <v/>
      </c>
      <c r="L624" s="244" t="str">
        <f>IF($D$5="Program Budget",ROUND('Goals Transposed'!$AC200*$AJ$9,0),IF(AND($D$5="Staff Salary",$D$7="Total"),ROUND(SUM('Goals Transposed'!$AC200:$AN200)*$AJ$30,0),IF(AND($D$5="Staff Salary",$D$7="Individual"),ROUND(SUM(IF($AJ$18="",0,$AJ$18*'Goals Transposed'!$AC200),IF($AJ$19="",0,$AJ$19*'Goals Transposed'!$AD200),IF($AJ$20="",0,$AJ$20*'Goals Transposed'!$AE200),IF($AJ$21="",0,$AJ$21*'Goals Transposed'!$AF200),IF($AJ$22="",0,$AJ$22*'Goals Transposed'!$AG200),IF($AJ$23="",0,$AJ$23*'Goals Transposed'!$AH200),IF($AJ$24="",0,$AJ$24*'Goals Transposed'!$AI200),IF($AJ$25="",0,$AJ$25*'Goals Transposed'!$AJ200),IF($AJ$26="",0,$AJ$26*'Goals Transposed'!$AK200),IF($AJ$27="",0,$AJ$27*'Goals Transposed'!$AL200),IF($AJ$28="",0,$AJ$28*'Goals Transposed'!$AM200),IF($AJ$29="",0,$AJ$29*'Goals Transposed'!$AN200)),0),"")))</f>
        <v/>
      </c>
      <c r="M624" s="549" t="str">
        <f>IF($D$5="Program Budget",ROUND('Goals Transposed'!$AO200*$AJ$9,0),IF(AND($D$5="Staff Salary",$D$7="Total"),ROUND(SUM('Goals Transposed'!$AO200:$AZ200)*$AJ$30,0),IF(AND($D$5="Staff Salary",$D$7="Individual"),ROUND(SUM(IF($AJ$18="",0,$AJ$18*'Goals Transposed'!$AO200),IF($AJ$19="",0,$AJ$19*'Goals Transposed'!$AP200),IF($AJ$20="",0,$AJ$20*'Goals Transposed'!$AQ200),IF($AJ$21="",0,$AJ$21*'Goals Transposed'!$AR200),IF($AJ$22="",0,$AJ$22*'Goals Transposed'!$AS200),IF($AJ$23="",0,$AJ$23*'Goals Transposed'!$AT200),IF($AJ$24="",0,$AJ$24*'Goals Transposed'!$AU200),IF($AJ$25="",0,$AJ$25*'Goals Transposed'!$AV200),IF($AJ$26="",0,$AJ$26*'Goals Transposed'!$AW200),IF($AJ$27="",0,$AJ$27*'Goals Transposed'!$AX200),IF($AJ$28="",0,$AJ$28*'Goals Transposed'!$AY200),IF($AJ$29="",0,$AJ$29*'Goals Transposed'!$AZ200)),0),"")))</f>
        <v/>
      </c>
      <c r="N624" s="551"/>
      <c r="CI624"/>
      <c r="CJ624"/>
      <c r="CK624"/>
      <c r="CL624"/>
      <c r="CM624"/>
    </row>
    <row r="625" spans="1:91" s="2" customFormat="1" ht="29.5" hidden="1" customHeight="1" outlineLevel="1" x14ac:dyDescent="0.35">
      <c r="A625" s="68"/>
      <c r="B625" s="245" t="s">
        <v>206</v>
      </c>
      <c r="C625" s="556" t="str">
        <f>IF(ISBLANK(Goals!GT4),"",Goals!GT4)</f>
        <v/>
      </c>
      <c r="D625" s="557"/>
      <c r="E625" s="557"/>
      <c r="F625" s="557"/>
      <c r="G625" s="557"/>
      <c r="H625" s="557"/>
      <c r="I625" s="558"/>
      <c r="J625" s="558"/>
      <c r="K625" s="242"/>
      <c r="L625" s="242"/>
      <c r="M625" s="558"/>
      <c r="N625" s="559"/>
      <c r="CI625"/>
      <c r="CJ625"/>
      <c r="CK625"/>
      <c r="CL625"/>
      <c r="CM625"/>
    </row>
    <row r="626" spans="1:91" s="2" customFormat="1" ht="29.5" hidden="1" customHeight="1" outlineLevel="1" x14ac:dyDescent="0.35">
      <c r="A626" s="68"/>
      <c r="B626" s="243" t="s">
        <v>200</v>
      </c>
      <c r="C626" s="546" t="str">
        <f>IF(ISBLANK(Goals!GS6),"",Goals!GS6)</f>
        <v/>
      </c>
      <c r="D626" s="547"/>
      <c r="E626" s="547"/>
      <c r="F626" s="547"/>
      <c r="G626" s="547"/>
      <c r="H626" s="548"/>
      <c r="I626" s="549" t="str">
        <f>IF($D$5="Program Budget",ROUND('Goals Transposed'!$E201*$AJ$9,0),IF(AND($D$5="Staff Salary",$D$7="Total"),ROUND(SUM('Goals Transposed'!$E201:$P201)*$AJ$30,0),IF(AND($D$5="Staff Salary",$D$7="Individual"),ROUND(SUM(IF($AJ$18="",0,$AJ$18*'Goals Transposed'!$E201),IF($AJ$19="",0,$AJ$19*'Goals Transposed'!$F201),IF($AJ$20="",0,$AJ$20*'Goals Transposed'!$G201),IF($AJ$21="",0,$AJ$21*'Goals Transposed'!$H201),IF($AJ$22="",0,$AJ$22*'Goals Transposed'!$I201),IF($AJ$23="",0,$AJ$23*'Goals Transposed'!$J201),IF($AJ$24="",0,$AJ$24*'Goals Transposed'!$K201),IF($AJ$25="",0,$AJ$25*'Goals Transposed'!$L201),IF($AJ$26="",0,$AJ$26*'Goals Transposed'!$M201),IF($AJ$27="",0,$AJ$27*'Goals Transposed'!$N201),IF($AJ$28="",0,$AJ$28*'Goals Transposed'!$O201),IF($AJ$29="",0,$AJ$29*'Goals Transposed'!$P201)),0),"")))</f>
        <v/>
      </c>
      <c r="J626" s="550"/>
      <c r="K626" s="244" t="str">
        <f>IF($D$5="Program Budget",ROUND('Goals Transposed'!$Q201*$AJ$9,0),IF(AND($D$5="Staff Salary",$D$7="Total"),ROUND(SUM('Goals Transposed'!$Q201:$AB201)*$AJ$30,0),IF(AND($D$5="Staff Salary",$D$7="Individual"),ROUND(SUM(IF($AJ$18="",0,$AJ$18*'Goals Transposed'!$Q201),IF($AJ$19="",0,$AJ$19*'Goals Transposed'!$R201),IF($AJ$20="",0,$AJ$20*'Goals Transposed'!$S201),IF($AJ$21="",0,$AJ$21*'Goals Transposed'!$T201),IF($AJ$22="",0,$AJ$22*'Goals Transposed'!$U201),IF($AJ$23="",0,$AJ$23*'Goals Transposed'!$V201),IF($AJ$24="",0,$AJ$24*'Goals Transposed'!$W201),IF($AJ$25="",0,$AJ$25*'Goals Transposed'!$X201),IF($AJ$26="",0,$AJ$26*'Goals Transposed'!$Y201),IF($AJ$27="",0,$AJ$27*'Goals Transposed'!$Z201),IF($AJ$28="",0,$AJ$28*'Goals Transposed'!$AA201),IF($AJ$29="",0,$AJ$29*'Goals Transposed'!$AB201)),0),"")))</f>
        <v/>
      </c>
      <c r="L626" s="244" t="str">
        <f>IF($D$5="Program Budget",ROUND('Goals Transposed'!$AC201*$AJ$9,0),IF(AND($D$5="Staff Salary",$D$7="Total"),ROUND(SUM('Goals Transposed'!$AC201:$AN201)*$AJ$30,0),IF(AND($D$5="Staff Salary",$D$7="Individual"),ROUND(SUM(IF($AJ$18="",0,$AJ$18*'Goals Transposed'!$AC201),IF($AJ$19="",0,$AJ$19*'Goals Transposed'!$AD201),IF($AJ$20="",0,$AJ$20*'Goals Transposed'!$AE201),IF($AJ$21="",0,$AJ$21*'Goals Transposed'!$AF201),IF($AJ$22="",0,$AJ$22*'Goals Transposed'!$AG201),IF($AJ$23="",0,$AJ$23*'Goals Transposed'!$AH201),IF($AJ$24="",0,$AJ$24*'Goals Transposed'!$AI201),IF($AJ$25="",0,$AJ$25*'Goals Transposed'!$AJ201),IF($AJ$26="",0,$AJ$26*'Goals Transposed'!$AK201),IF($AJ$27="",0,$AJ$27*'Goals Transposed'!$AL201),IF($AJ$28="",0,$AJ$28*'Goals Transposed'!$AM201),IF($AJ$29="",0,$AJ$29*'Goals Transposed'!$AN201)),0),"")))</f>
        <v/>
      </c>
      <c r="M626" s="549" t="str">
        <f>IF($D$5="Program Budget",ROUND('Goals Transposed'!$AO201*$AJ$9,0),IF(AND($D$5="Staff Salary",$D$7="Total"),ROUND(SUM('Goals Transposed'!$AO201:$AZ201)*$AJ$30,0),IF(AND($D$5="Staff Salary",$D$7="Individual"),ROUND(SUM(IF($AJ$18="",0,$AJ$18*'Goals Transposed'!$AO201),IF($AJ$19="",0,$AJ$19*'Goals Transposed'!$AP201),IF($AJ$20="",0,$AJ$20*'Goals Transposed'!$AQ201),IF($AJ$21="",0,$AJ$21*'Goals Transposed'!$AR201),IF($AJ$22="",0,$AJ$22*'Goals Transposed'!$AS201),IF($AJ$23="",0,$AJ$23*'Goals Transposed'!$AT201),IF($AJ$24="",0,$AJ$24*'Goals Transposed'!$AU201),IF($AJ$25="",0,$AJ$25*'Goals Transposed'!$AV201),IF($AJ$26="",0,$AJ$26*'Goals Transposed'!$AW201),IF($AJ$27="",0,$AJ$27*'Goals Transposed'!$AX201),IF($AJ$28="",0,$AJ$28*'Goals Transposed'!$AY201),IF($AJ$29="",0,$AJ$29*'Goals Transposed'!$AZ201)),0),"")))</f>
        <v/>
      </c>
      <c r="N626" s="551"/>
      <c r="CI626"/>
      <c r="CJ626"/>
      <c r="CK626"/>
      <c r="CL626"/>
      <c r="CM626"/>
    </row>
    <row r="627" spans="1:91" s="2" customFormat="1" ht="29.5" hidden="1" customHeight="1" outlineLevel="1" x14ac:dyDescent="0.35">
      <c r="A627" s="68"/>
      <c r="B627" s="243" t="s">
        <v>201</v>
      </c>
      <c r="C627" s="546" t="str">
        <f>IF(ISBLANK(Goals!GT6),"",Goals!GT6)</f>
        <v/>
      </c>
      <c r="D627" s="547"/>
      <c r="E627" s="547"/>
      <c r="F627" s="547"/>
      <c r="G627" s="547"/>
      <c r="H627" s="548"/>
      <c r="I627" s="549" t="str">
        <f>IF($D$5="Program Budget",ROUND('Goals Transposed'!$E202*$AJ$9,0),IF(AND($D$5="Staff Salary",$D$7="Total"),ROUND(SUM('Goals Transposed'!$E202:$P202)*$AJ$30,0),IF(AND($D$5="Staff Salary",$D$7="Individual"),ROUND(SUM(IF($AJ$18="",0,$AJ$18*'Goals Transposed'!$E202),IF($AJ$19="",0,$AJ$19*'Goals Transposed'!$F202),IF($AJ$20="",0,$AJ$20*'Goals Transposed'!$G202),IF($AJ$21="",0,$AJ$21*'Goals Transposed'!$H202),IF($AJ$22="",0,$AJ$22*'Goals Transposed'!$I202),IF($AJ$23="",0,$AJ$23*'Goals Transposed'!$J202),IF($AJ$24="",0,$AJ$24*'Goals Transposed'!$K202),IF($AJ$25="",0,$AJ$25*'Goals Transposed'!$L202),IF($AJ$26="",0,$AJ$26*'Goals Transposed'!$M202),IF($AJ$27="",0,$AJ$27*'Goals Transposed'!$N202),IF($AJ$28="",0,$AJ$28*'Goals Transposed'!$O202),IF($AJ$29="",0,$AJ$29*'Goals Transposed'!$P202)),0),"")))</f>
        <v/>
      </c>
      <c r="J627" s="550"/>
      <c r="K627" s="244" t="str">
        <f>IF($D$5="Program Budget",ROUND('Goals Transposed'!$Q202*$AJ$9,0),IF(AND($D$5="Staff Salary",$D$7="Total"),ROUND(SUM('Goals Transposed'!$Q202:$AB202)*$AJ$30,0),IF(AND($D$5="Staff Salary",$D$7="Individual"),ROUND(SUM(IF($AJ$18="",0,$AJ$18*'Goals Transposed'!$Q202),IF($AJ$19="",0,$AJ$19*'Goals Transposed'!$R202),IF($AJ$20="",0,$AJ$20*'Goals Transposed'!$S202),IF($AJ$21="",0,$AJ$21*'Goals Transposed'!$T202),IF($AJ$22="",0,$AJ$22*'Goals Transposed'!$U202),IF($AJ$23="",0,$AJ$23*'Goals Transposed'!$V202),IF($AJ$24="",0,$AJ$24*'Goals Transposed'!$W202),IF($AJ$25="",0,$AJ$25*'Goals Transposed'!$X202),IF($AJ$26="",0,$AJ$26*'Goals Transposed'!$Y202),IF($AJ$27="",0,$AJ$27*'Goals Transposed'!$Z202),IF($AJ$28="",0,$AJ$28*'Goals Transposed'!$AA202),IF($AJ$29="",0,$AJ$29*'Goals Transposed'!$AB202)),0),"")))</f>
        <v/>
      </c>
      <c r="L627" s="244" t="str">
        <f>IF($D$5="Program Budget",ROUND('Goals Transposed'!$AC202*$AJ$9,0),IF(AND($D$5="Staff Salary",$D$7="Total"),ROUND(SUM('Goals Transposed'!$AC202:$AN202)*$AJ$30,0),IF(AND($D$5="Staff Salary",$D$7="Individual"),ROUND(SUM(IF($AJ$18="",0,$AJ$18*'Goals Transposed'!$AC202),IF($AJ$19="",0,$AJ$19*'Goals Transposed'!$AD202),IF($AJ$20="",0,$AJ$20*'Goals Transposed'!$AE202),IF($AJ$21="",0,$AJ$21*'Goals Transposed'!$AF202),IF($AJ$22="",0,$AJ$22*'Goals Transposed'!$AG202),IF($AJ$23="",0,$AJ$23*'Goals Transposed'!$AH202),IF($AJ$24="",0,$AJ$24*'Goals Transposed'!$AI202),IF($AJ$25="",0,$AJ$25*'Goals Transposed'!$AJ202),IF($AJ$26="",0,$AJ$26*'Goals Transposed'!$AK202),IF($AJ$27="",0,$AJ$27*'Goals Transposed'!$AL202),IF($AJ$28="",0,$AJ$28*'Goals Transposed'!$AM202),IF($AJ$29="",0,$AJ$29*'Goals Transposed'!$AN202)),0),"")))</f>
        <v/>
      </c>
      <c r="M627" s="549" t="str">
        <f>IF($D$5="Program Budget",ROUND('Goals Transposed'!$AO202*$AJ$9,0),IF(AND($D$5="Staff Salary",$D$7="Total"),ROUND(SUM('Goals Transposed'!$AO202:$AZ202)*$AJ$30,0),IF(AND($D$5="Staff Salary",$D$7="Individual"),ROUND(SUM(IF($AJ$18="",0,$AJ$18*'Goals Transposed'!$AO202),IF($AJ$19="",0,$AJ$19*'Goals Transposed'!$AP202),IF($AJ$20="",0,$AJ$20*'Goals Transposed'!$AQ202),IF($AJ$21="",0,$AJ$21*'Goals Transposed'!$AR202),IF($AJ$22="",0,$AJ$22*'Goals Transposed'!$AS202),IF($AJ$23="",0,$AJ$23*'Goals Transposed'!$AT202),IF($AJ$24="",0,$AJ$24*'Goals Transposed'!$AU202),IF($AJ$25="",0,$AJ$25*'Goals Transposed'!$AV202),IF($AJ$26="",0,$AJ$26*'Goals Transposed'!$AW202),IF($AJ$27="",0,$AJ$27*'Goals Transposed'!$AX202),IF($AJ$28="",0,$AJ$28*'Goals Transposed'!$AY202),IF($AJ$29="",0,$AJ$29*'Goals Transposed'!$AZ202)),0),"")))</f>
        <v/>
      </c>
      <c r="N627" s="551"/>
      <c r="CI627"/>
      <c r="CJ627"/>
      <c r="CK627"/>
      <c r="CL627"/>
      <c r="CM627"/>
    </row>
    <row r="628" spans="1:91" s="2" customFormat="1" ht="29.5" hidden="1" customHeight="1" outlineLevel="1" x14ac:dyDescent="0.35">
      <c r="A628" s="68"/>
      <c r="B628" s="243" t="s">
        <v>202</v>
      </c>
      <c r="C628" s="546" t="str">
        <f>IF(ISBLANK(Goals!GU6),"",Goals!GU6)</f>
        <v/>
      </c>
      <c r="D628" s="547"/>
      <c r="E628" s="547"/>
      <c r="F628" s="547"/>
      <c r="G628" s="547"/>
      <c r="H628" s="548"/>
      <c r="I628" s="549" t="str">
        <f>IF($D$5="Program Budget",ROUND('Goals Transposed'!$E203*$AJ$9,0),IF(AND($D$5="Staff Salary",$D$7="Total"),ROUND(SUM('Goals Transposed'!$E203:$P203)*$AJ$30,0),IF(AND($D$5="Staff Salary",$D$7="Individual"),ROUND(SUM(IF($AJ$18="",0,$AJ$18*'Goals Transposed'!$E203),IF($AJ$19="",0,$AJ$19*'Goals Transposed'!$F203),IF($AJ$20="",0,$AJ$20*'Goals Transposed'!$G203),IF($AJ$21="",0,$AJ$21*'Goals Transposed'!$H203),IF($AJ$22="",0,$AJ$22*'Goals Transposed'!$I203),IF($AJ$23="",0,$AJ$23*'Goals Transposed'!$J203),IF($AJ$24="",0,$AJ$24*'Goals Transposed'!$K203),IF($AJ$25="",0,$AJ$25*'Goals Transposed'!$L203),IF($AJ$26="",0,$AJ$26*'Goals Transposed'!$M203),IF($AJ$27="",0,$AJ$27*'Goals Transposed'!$N203),IF($AJ$28="",0,$AJ$28*'Goals Transposed'!$O203),IF($AJ$29="",0,$AJ$29*'Goals Transposed'!$P203)),0),"")))</f>
        <v/>
      </c>
      <c r="J628" s="550"/>
      <c r="K628" s="244" t="str">
        <f>IF($D$5="Program Budget",ROUND('Goals Transposed'!$Q203*$AJ$9,0),IF(AND($D$5="Staff Salary",$D$7="Total"),ROUND(SUM('Goals Transposed'!$Q203:$AB203)*$AJ$30,0),IF(AND($D$5="Staff Salary",$D$7="Individual"),ROUND(SUM(IF($AJ$18="",0,$AJ$18*'Goals Transposed'!$Q203),IF($AJ$19="",0,$AJ$19*'Goals Transposed'!$R203),IF($AJ$20="",0,$AJ$20*'Goals Transposed'!$S203),IF($AJ$21="",0,$AJ$21*'Goals Transposed'!$T203),IF($AJ$22="",0,$AJ$22*'Goals Transposed'!$U203),IF($AJ$23="",0,$AJ$23*'Goals Transposed'!$V203),IF($AJ$24="",0,$AJ$24*'Goals Transposed'!$W203),IF($AJ$25="",0,$AJ$25*'Goals Transposed'!$X203),IF($AJ$26="",0,$AJ$26*'Goals Transposed'!$Y203),IF($AJ$27="",0,$AJ$27*'Goals Transposed'!$Z203),IF($AJ$28="",0,$AJ$28*'Goals Transposed'!$AA203),IF($AJ$29="",0,$AJ$29*'Goals Transposed'!$AB203)),0),"")))</f>
        <v/>
      </c>
      <c r="L628" s="244" t="str">
        <f>IF($D$5="Program Budget",ROUND('Goals Transposed'!$AC203*$AJ$9,0),IF(AND($D$5="Staff Salary",$D$7="Total"),ROUND(SUM('Goals Transposed'!$AC203:$AN203)*$AJ$30,0),IF(AND($D$5="Staff Salary",$D$7="Individual"),ROUND(SUM(IF($AJ$18="",0,$AJ$18*'Goals Transposed'!$AC203),IF($AJ$19="",0,$AJ$19*'Goals Transposed'!$AD203),IF($AJ$20="",0,$AJ$20*'Goals Transposed'!$AE203),IF($AJ$21="",0,$AJ$21*'Goals Transposed'!$AF203),IF($AJ$22="",0,$AJ$22*'Goals Transposed'!$AG203),IF($AJ$23="",0,$AJ$23*'Goals Transposed'!$AH203),IF($AJ$24="",0,$AJ$24*'Goals Transposed'!$AI203),IF($AJ$25="",0,$AJ$25*'Goals Transposed'!$AJ203),IF($AJ$26="",0,$AJ$26*'Goals Transposed'!$AK203),IF($AJ$27="",0,$AJ$27*'Goals Transposed'!$AL203),IF($AJ$28="",0,$AJ$28*'Goals Transposed'!$AM203),IF($AJ$29="",0,$AJ$29*'Goals Transposed'!$AN203)),0),"")))</f>
        <v/>
      </c>
      <c r="M628" s="549" t="str">
        <f>IF($D$5="Program Budget",ROUND('Goals Transposed'!$AO203*$AJ$9,0),IF(AND($D$5="Staff Salary",$D$7="Total"),ROUND(SUM('Goals Transposed'!$AO203:$AZ203)*$AJ$30,0),IF(AND($D$5="Staff Salary",$D$7="Individual"),ROUND(SUM(IF($AJ$18="",0,$AJ$18*'Goals Transposed'!$AO203),IF($AJ$19="",0,$AJ$19*'Goals Transposed'!$AP203),IF($AJ$20="",0,$AJ$20*'Goals Transposed'!$AQ203),IF($AJ$21="",0,$AJ$21*'Goals Transposed'!$AR203),IF($AJ$22="",0,$AJ$22*'Goals Transposed'!$AS203),IF($AJ$23="",0,$AJ$23*'Goals Transposed'!$AT203),IF($AJ$24="",0,$AJ$24*'Goals Transposed'!$AU203),IF($AJ$25="",0,$AJ$25*'Goals Transposed'!$AV203),IF($AJ$26="",0,$AJ$26*'Goals Transposed'!$AW203),IF($AJ$27="",0,$AJ$27*'Goals Transposed'!$AX203),IF($AJ$28="",0,$AJ$28*'Goals Transposed'!$AY203),IF($AJ$29="",0,$AJ$29*'Goals Transposed'!$AZ203)),0),"")))</f>
        <v/>
      </c>
      <c r="N628" s="551"/>
      <c r="CI628"/>
      <c r="CJ628"/>
      <c r="CK628"/>
      <c r="CL628"/>
      <c r="CM628"/>
    </row>
    <row r="629" spans="1:91" s="2" customFormat="1" ht="29.5" hidden="1" customHeight="1" outlineLevel="1" x14ac:dyDescent="0.35">
      <c r="A629" s="68"/>
      <c r="B629" s="243" t="s">
        <v>203</v>
      </c>
      <c r="C629" s="546" t="str">
        <f>IF(ISBLANK(Goals!GV6),"",Goals!GV6)</f>
        <v/>
      </c>
      <c r="D629" s="547"/>
      <c r="E629" s="547"/>
      <c r="F629" s="547"/>
      <c r="G629" s="547"/>
      <c r="H629" s="548"/>
      <c r="I629" s="549" t="str">
        <f>IF($D$5="Program Budget",ROUND('Goals Transposed'!$E204*$AJ$9,0),IF(AND($D$5="Staff Salary",$D$7="Total"),ROUND(SUM('Goals Transposed'!$E204:$P204)*$AJ$30,0),IF(AND($D$5="Staff Salary",$D$7="Individual"),ROUND(SUM(IF($AJ$18="",0,$AJ$18*'Goals Transposed'!$E204),IF($AJ$19="",0,$AJ$19*'Goals Transposed'!$F204),IF($AJ$20="",0,$AJ$20*'Goals Transposed'!$G204),IF($AJ$21="",0,$AJ$21*'Goals Transposed'!$H204),IF($AJ$22="",0,$AJ$22*'Goals Transposed'!$I204),IF($AJ$23="",0,$AJ$23*'Goals Transposed'!$J204),IF($AJ$24="",0,$AJ$24*'Goals Transposed'!$K204),IF($AJ$25="",0,$AJ$25*'Goals Transposed'!$L204),IF($AJ$26="",0,$AJ$26*'Goals Transposed'!$M204),IF($AJ$27="",0,$AJ$27*'Goals Transposed'!$N204),IF($AJ$28="",0,$AJ$28*'Goals Transposed'!$O204),IF($AJ$29="",0,$AJ$29*'Goals Transposed'!$P204)),0),"")))</f>
        <v/>
      </c>
      <c r="J629" s="550"/>
      <c r="K629" s="244" t="str">
        <f>IF($D$5="Program Budget",ROUND('Goals Transposed'!$Q204*$AJ$9,0),IF(AND($D$5="Staff Salary",$D$7="Total"),ROUND(SUM('Goals Transposed'!$Q204:$AB204)*$AJ$30,0),IF(AND($D$5="Staff Salary",$D$7="Individual"),ROUND(SUM(IF($AJ$18="",0,$AJ$18*'Goals Transposed'!$Q204),IF($AJ$19="",0,$AJ$19*'Goals Transposed'!$R204),IF($AJ$20="",0,$AJ$20*'Goals Transposed'!$S204),IF($AJ$21="",0,$AJ$21*'Goals Transposed'!$T204),IF($AJ$22="",0,$AJ$22*'Goals Transposed'!$U204),IF($AJ$23="",0,$AJ$23*'Goals Transposed'!$V204),IF($AJ$24="",0,$AJ$24*'Goals Transposed'!$W204),IF($AJ$25="",0,$AJ$25*'Goals Transposed'!$X204),IF($AJ$26="",0,$AJ$26*'Goals Transposed'!$Y204),IF($AJ$27="",0,$AJ$27*'Goals Transposed'!$Z204),IF($AJ$28="",0,$AJ$28*'Goals Transposed'!$AA204),IF($AJ$29="",0,$AJ$29*'Goals Transposed'!$AB204)),0),"")))</f>
        <v/>
      </c>
      <c r="L629" s="244" t="str">
        <f>IF($D$5="Program Budget",ROUND('Goals Transposed'!$AC204*$AJ$9,0),IF(AND($D$5="Staff Salary",$D$7="Total"),ROUND(SUM('Goals Transposed'!$AC204:$AN204)*$AJ$30,0),IF(AND($D$5="Staff Salary",$D$7="Individual"),ROUND(SUM(IF($AJ$18="",0,$AJ$18*'Goals Transposed'!$AC204),IF($AJ$19="",0,$AJ$19*'Goals Transposed'!$AD204),IF($AJ$20="",0,$AJ$20*'Goals Transposed'!$AE204),IF($AJ$21="",0,$AJ$21*'Goals Transposed'!$AF204),IF($AJ$22="",0,$AJ$22*'Goals Transposed'!$AG204),IF($AJ$23="",0,$AJ$23*'Goals Transposed'!$AH204),IF($AJ$24="",0,$AJ$24*'Goals Transposed'!$AI204),IF($AJ$25="",0,$AJ$25*'Goals Transposed'!$AJ204),IF($AJ$26="",0,$AJ$26*'Goals Transposed'!$AK204),IF($AJ$27="",0,$AJ$27*'Goals Transposed'!$AL204),IF($AJ$28="",0,$AJ$28*'Goals Transposed'!$AM204),IF($AJ$29="",0,$AJ$29*'Goals Transposed'!$AN204)),0),"")))</f>
        <v/>
      </c>
      <c r="M629" s="549" t="str">
        <f>IF($D$5="Program Budget",ROUND('Goals Transposed'!$AO204*$AJ$9,0),IF(AND($D$5="Staff Salary",$D$7="Total"),ROUND(SUM('Goals Transposed'!$AO204:$AZ204)*$AJ$30,0),IF(AND($D$5="Staff Salary",$D$7="Individual"),ROUND(SUM(IF($AJ$18="",0,$AJ$18*'Goals Transposed'!$AO204),IF($AJ$19="",0,$AJ$19*'Goals Transposed'!$AP204),IF($AJ$20="",0,$AJ$20*'Goals Transposed'!$AQ204),IF($AJ$21="",0,$AJ$21*'Goals Transposed'!$AR204),IF($AJ$22="",0,$AJ$22*'Goals Transposed'!$AS204),IF($AJ$23="",0,$AJ$23*'Goals Transposed'!$AT204),IF($AJ$24="",0,$AJ$24*'Goals Transposed'!$AU204),IF($AJ$25="",0,$AJ$25*'Goals Transposed'!$AV204),IF($AJ$26="",0,$AJ$26*'Goals Transposed'!$AW204),IF($AJ$27="",0,$AJ$27*'Goals Transposed'!$AX204),IF($AJ$28="",0,$AJ$28*'Goals Transposed'!$AY204),IF($AJ$29="",0,$AJ$29*'Goals Transposed'!$AZ204)),0),"")))</f>
        <v/>
      </c>
      <c r="N629" s="551"/>
      <c r="CI629"/>
      <c r="CJ629"/>
      <c r="CK629"/>
      <c r="CL629"/>
      <c r="CM629"/>
    </row>
    <row r="630" spans="1:91" s="2" customFormat="1" ht="29.5" hidden="1" customHeight="1" outlineLevel="1" x14ac:dyDescent="0.35">
      <c r="A630" s="68"/>
      <c r="B630" s="243" t="s">
        <v>204</v>
      </c>
      <c r="C630" s="546" t="str">
        <f>IF(ISBLANK(Goals!GW6),"",Goals!GW6)</f>
        <v/>
      </c>
      <c r="D630" s="547"/>
      <c r="E630" s="547"/>
      <c r="F630" s="547"/>
      <c r="G630" s="547"/>
      <c r="H630" s="548"/>
      <c r="I630" s="549" t="str">
        <f>IF($D$5="Program Budget",ROUND('Goals Transposed'!$E205*$AJ$9,0),IF(AND($D$5="Staff Salary",$D$7="Total"),ROUND(SUM('Goals Transposed'!$E205:$P205)*$AJ$30,0),IF(AND($D$5="Staff Salary",$D$7="Individual"),ROUND(SUM(IF($AJ$18="",0,$AJ$18*'Goals Transposed'!$E205),IF($AJ$19="",0,$AJ$19*'Goals Transposed'!$F205),IF($AJ$20="",0,$AJ$20*'Goals Transposed'!$G205),IF($AJ$21="",0,$AJ$21*'Goals Transposed'!$H205),IF($AJ$22="",0,$AJ$22*'Goals Transposed'!$I205),IF($AJ$23="",0,$AJ$23*'Goals Transposed'!$J205),IF($AJ$24="",0,$AJ$24*'Goals Transposed'!$K205),IF($AJ$25="",0,$AJ$25*'Goals Transposed'!$L205),IF($AJ$26="",0,$AJ$26*'Goals Transposed'!$M205),IF($AJ$27="",0,$AJ$27*'Goals Transposed'!$N205),IF($AJ$28="",0,$AJ$28*'Goals Transposed'!$O205),IF($AJ$29="",0,$AJ$29*'Goals Transposed'!$P205)),0),"")))</f>
        <v/>
      </c>
      <c r="J630" s="550"/>
      <c r="K630" s="244" t="str">
        <f>IF($D$5="Program Budget",ROUND('Goals Transposed'!$Q205*$AJ$9,0),IF(AND($D$5="Staff Salary",$D$7="Total"),ROUND(SUM('Goals Transposed'!$Q205:$AB205)*$AJ$30,0),IF(AND($D$5="Staff Salary",$D$7="Individual"),ROUND(SUM(IF($AJ$18="",0,$AJ$18*'Goals Transposed'!$Q205),IF($AJ$19="",0,$AJ$19*'Goals Transposed'!$R205),IF($AJ$20="",0,$AJ$20*'Goals Transposed'!$S205),IF($AJ$21="",0,$AJ$21*'Goals Transposed'!$T205),IF($AJ$22="",0,$AJ$22*'Goals Transposed'!$U205),IF($AJ$23="",0,$AJ$23*'Goals Transposed'!$V205),IF($AJ$24="",0,$AJ$24*'Goals Transposed'!$W205),IF($AJ$25="",0,$AJ$25*'Goals Transposed'!$X205),IF($AJ$26="",0,$AJ$26*'Goals Transposed'!$Y205),IF($AJ$27="",0,$AJ$27*'Goals Transposed'!$Z205),IF($AJ$28="",0,$AJ$28*'Goals Transposed'!$AA205),IF($AJ$29="",0,$AJ$29*'Goals Transposed'!$AB205)),0),"")))</f>
        <v/>
      </c>
      <c r="L630" s="244" t="str">
        <f>IF($D$5="Program Budget",ROUND('Goals Transposed'!$AC205*$AJ$9,0),IF(AND($D$5="Staff Salary",$D$7="Total"),ROUND(SUM('Goals Transposed'!$AC205:$AN205)*$AJ$30,0),IF(AND($D$5="Staff Salary",$D$7="Individual"),ROUND(SUM(IF($AJ$18="",0,$AJ$18*'Goals Transposed'!$AC205),IF($AJ$19="",0,$AJ$19*'Goals Transposed'!$AD205),IF($AJ$20="",0,$AJ$20*'Goals Transposed'!$AE205),IF($AJ$21="",0,$AJ$21*'Goals Transposed'!$AF205),IF($AJ$22="",0,$AJ$22*'Goals Transposed'!$AG205),IF($AJ$23="",0,$AJ$23*'Goals Transposed'!$AH205),IF($AJ$24="",0,$AJ$24*'Goals Transposed'!$AI205),IF($AJ$25="",0,$AJ$25*'Goals Transposed'!$AJ205),IF($AJ$26="",0,$AJ$26*'Goals Transposed'!$AK205),IF($AJ$27="",0,$AJ$27*'Goals Transposed'!$AL205),IF($AJ$28="",0,$AJ$28*'Goals Transposed'!$AM205),IF($AJ$29="",0,$AJ$29*'Goals Transposed'!$AN205)),0),"")))</f>
        <v/>
      </c>
      <c r="M630" s="549" t="str">
        <f>IF($D$5="Program Budget",ROUND('Goals Transposed'!$AO205*$AJ$9,0),IF(AND($D$5="Staff Salary",$D$7="Total"),ROUND(SUM('Goals Transposed'!$AO205:$AZ205)*$AJ$30,0),IF(AND($D$5="Staff Salary",$D$7="Individual"),ROUND(SUM(IF($AJ$18="",0,$AJ$18*'Goals Transposed'!$AO205),IF($AJ$19="",0,$AJ$19*'Goals Transposed'!$AP205),IF($AJ$20="",0,$AJ$20*'Goals Transposed'!$AQ205),IF($AJ$21="",0,$AJ$21*'Goals Transposed'!$AR205),IF($AJ$22="",0,$AJ$22*'Goals Transposed'!$AS205),IF($AJ$23="",0,$AJ$23*'Goals Transposed'!$AT205),IF($AJ$24="",0,$AJ$24*'Goals Transposed'!$AU205),IF($AJ$25="",0,$AJ$25*'Goals Transposed'!$AV205),IF($AJ$26="",0,$AJ$26*'Goals Transposed'!$AW205),IF($AJ$27="",0,$AJ$27*'Goals Transposed'!$AX205),IF($AJ$28="",0,$AJ$28*'Goals Transposed'!$AY205),IF($AJ$29="",0,$AJ$29*'Goals Transposed'!$AZ205)),0),"")))</f>
        <v/>
      </c>
      <c r="N630" s="551"/>
      <c r="CI630"/>
      <c r="CJ630"/>
      <c r="CK630"/>
      <c r="CL630"/>
      <c r="CM630"/>
    </row>
    <row r="631" spans="1:91" s="2" customFormat="1" ht="29.5" hidden="1" customHeight="1" outlineLevel="1" x14ac:dyDescent="0.35">
      <c r="A631" s="68"/>
      <c r="B631" s="246" t="s">
        <v>205</v>
      </c>
      <c r="C631" s="546" t="str">
        <f>IF(ISBLANK(Goals!GX6),"",Goals!GX6)</f>
        <v/>
      </c>
      <c r="D631" s="547"/>
      <c r="E631" s="547"/>
      <c r="F631" s="547"/>
      <c r="G631" s="547"/>
      <c r="H631" s="548"/>
      <c r="I631" s="549" t="str">
        <f>IF($D$5="Program Budget",ROUND('Goals Transposed'!$E206*$AJ$9,0),IF(AND($D$5="Staff Salary",$D$7="Total"),ROUND(SUM('Goals Transposed'!$E206:$P206)*$AJ$30,0),IF(AND($D$5="Staff Salary",$D$7="Individual"),ROUND(SUM(IF($AJ$18="",0,$AJ$18*'Goals Transposed'!$E206),IF($AJ$19="",0,$AJ$19*'Goals Transposed'!$F206),IF($AJ$20="",0,$AJ$20*'Goals Transposed'!$G206),IF($AJ$21="",0,$AJ$21*'Goals Transposed'!$H206),IF($AJ$22="",0,$AJ$22*'Goals Transposed'!$I206),IF($AJ$23="",0,$AJ$23*'Goals Transposed'!$J206),IF($AJ$24="",0,$AJ$24*'Goals Transposed'!$K206),IF($AJ$25="",0,$AJ$25*'Goals Transposed'!$L206),IF($AJ$26="",0,$AJ$26*'Goals Transposed'!$M206),IF($AJ$27="",0,$AJ$27*'Goals Transposed'!$N206),IF($AJ$28="",0,$AJ$28*'Goals Transposed'!$O206),IF($AJ$29="",0,$AJ$29*'Goals Transposed'!$P206)),0),"")))</f>
        <v/>
      </c>
      <c r="J631" s="550"/>
      <c r="K631" s="244" t="str">
        <f>IF($D$5="Program Budget",ROUND('Goals Transposed'!$Q206*$AJ$9,0),IF(AND($D$5="Staff Salary",$D$7="Total"),ROUND(SUM('Goals Transposed'!$Q206:$AB206)*$AJ$30,0),IF(AND($D$5="Staff Salary",$D$7="Individual"),ROUND(SUM(IF($AJ$18="",0,$AJ$18*'Goals Transposed'!$Q206),IF($AJ$19="",0,$AJ$19*'Goals Transposed'!$R206),IF($AJ$20="",0,$AJ$20*'Goals Transposed'!$S206),IF($AJ$21="",0,$AJ$21*'Goals Transposed'!$T206),IF($AJ$22="",0,$AJ$22*'Goals Transposed'!$U206),IF($AJ$23="",0,$AJ$23*'Goals Transposed'!$V206),IF($AJ$24="",0,$AJ$24*'Goals Transposed'!$W206),IF($AJ$25="",0,$AJ$25*'Goals Transposed'!$X206),IF($AJ$26="",0,$AJ$26*'Goals Transposed'!$Y206),IF($AJ$27="",0,$AJ$27*'Goals Transposed'!$Z206),IF($AJ$28="",0,$AJ$28*'Goals Transposed'!$AA206),IF($AJ$29="",0,$AJ$29*'Goals Transposed'!$AB206)),0),"")))</f>
        <v/>
      </c>
      <c r="L631" s="244" t="str">
        <f>IF($D$5="Program Budget",ROUND('Goals Transposed'!$AC206*$AJ$9,0),IF(AND($D$5="Staff Salary",$D$7="Total"),ROUND(SUM('Goals Transposed'!$AC206:$AN206)*$AJ$30,0),IF(AND($D$5="Staff Salary",$D$7="Individual"),ROUND(SUM(IF($AJ$18="",0,$AJ$18*'Goals Transposed'!$AC206),IF($AJ$19="",0,$AJ$19*'Goals Transposed'!$AD206),IF($AJ$20="",0,$AJ$20*'Goals Transposed'!$AE206),IF($AJ$21="",0,$AJ$21*'Goals Transposed'!$AF206),IF($AJ$22="",0,$AJ$22*'Goals Transposed'!$AG206),IF($AJ$23="",0,$AJ$23*'Goals Transposed'!$AH206),IF($AJ$24="",0,$AJ$24*'Goals Transposed'!$AI206),IF($AJ$25="",0,$AJ$25*'Goals Transposed'!$AJ206),IF($AJ$26="",0,$AJ$26*'Goals Transposed'!$AK206),IF($AJ$27="",0,$AJ$27*'Goals Transposed'!$AL206),IF($AJ$28="",0,$AJ$28*'Goals Transposed'!$AM206),IF($AJ$29="",0,$AJ$29*'Goals Transposed'!$AN206)),0),"")))</f>
        <v/>
      </c>
      <c r="M631" s="549" t="str">
        <f>IF($D$5="Program Budget",ROUND('Goals Transposed'!$AO206*$AJ$9,0),IF(AND($D$5="Staff Salary",$D$7="Total"),ROUND(SUM('Goals Transposed'!$AO206:$AZ206)*$AJ$30,0),IF(AND($D$5="Staff Salary",$D$7="Individual"),ROUND(SUM(IF($AJ$18="",0,$AJ$18*'Goals Transposed'!$AO206),IF($AJ$19="",0,$AJ$19*'Goals Transposed'!$AP206),IF($AJ$20="",0,$AJ$20*'Goals Transposed'!$AQ206),IF($AJ$21="",0,$AJ$21*'Goals Transposed'!$AR206),IF($AJ$22="",0,$AJ$22*'Goals Transposed'!$AS206),IF($AJ$23="",0,$AJ$23*'Goals Transposed'!$AT206),IF($AJ$24="",0,$AJ$24*'Goals Transposed'!$AU206),IF($AJ$25="",0,$AJ$25*'Goals Transposed'!$AV206),IF($AJ$26="",0,$AJ$26*'Goals Transposed'!$AW206),IF($AJ$27="",0,$AJ$27*'Goals Transposed'!$AX206),IF($AJ$28="",0,$AJ$28*'Goals Transposed'!$AY206),IF($AJ$29="",0,$AJ$29*'Goals Transposed'!$AZ206)),0),"")))</f>
        <v/>
      </c>
      <c r="N631" s="551"/>
      <c r="CI631"/>
      <c r="CJ631"/>
      <c r="CK631"/>
      <c r="CL631"/>
      <c r="CM631"/>
    </row>
    <row r="632" spans="1:91" s="2" customFormat="1" hidden="1" outlineLevel="1" x14ac:dyDescent="0.35">
      <c r="A632" s="68"/>
      <c r="CI632"/>
      <c r="CJ632"/>
      <c r="CK632"/>
      <c r="CL632"/>
      <c r="CM632"/>
    </row>
    <row r="633" spans="1:91" s="2" customFormat="1" ht="29.5" hidden="1" customHeight="1" outlineLevel="1" x14ac:dyDescent="0.35">
      <c r="A633" s="68"/>
      <c r="B633" s="233" t="s">
        <v>213</v>
      </c>
      <c r="C633" s="552" t="str">
        <f>Goals!GZ3</f>
        <v>Select Strategic Area</v>
      </c>
      <c r="D633" s="553"/>
      <c r="E633" s="553"/>
      <c r="F633" s="553"/>
      <c r="G633" s="553"/>
      <c r="H633" s="553"/>
      <c r="I633" s="234"/>
      <c r="J633" s="234"/>
      <c r="K633" s="234"/>
      <c r="L633" s="234"/>
      <c r="M633" s="234"/>
      <c r="N633" s="235"/>
      <c r="CI633"/>
      <c r="CJ633"/>
      <c r="CK633"/>
      <c r="CL633"/>
      <c r="CM633"/>
    </row>
    <row r="634" spans="1:91" s="2" customFormat="1" ht="29.5" hidden="1" customHeight="1" outlineLevel="1" x14ac:dyDescent="0.35">
      <c r="A634" s="68"/>
      <c r="B634" s="236"/>
      <c r="C634" s="237"/>
      <c r="D634" s="238"/>
      <c r="E634" s="238"/>
      <c r="F634" s="238"/>
      <c r="G634" s="238"/>
      <c r="H634" s="239"/>
      <c r="I634" s="554" t="s">
        <v>2</v>
      </c>
      <c r="J634" s="554"/>
      <c r="K634" s="240" t="s">
        <v>3</v>
      </c>
      <c r="L634" s="240" t="s">
        <v>4</v>
      </c>
      <c r="M634" s="554" t="s">
        <v>5</v>
      </c>
      <c r="N634" s="555"/>
      <c r="CI634"/>
      <c r="CJ634"/>
      <c r="CK634"/>
      <c r="CL634"/>
      <c r="CM634"/>
    </row>
    <row r="635" spans="1:91" s="2" customFormat="1" ht="29.5" hidden="1" customHeight="1" outlineLevel="1" x14ac:dyDescent="0.35">
      <c r="A635" s="68"/>
      <c r="B635" s="241" t="s">
        <v>199</v>
      </c>
      <c r="C635" s="556" t="str">
        <f>IF(ISBLANK(Goals!GZ4),"",Goals!GZ4)</f>
        <v/>
      </c>
      <c r="D635" s="557"/>
      <c r="E635" s="557"/>
      <c r="F635" s="557"/>
      <c r="G635" s="557"/>
      <c r="H635" s="557"/>
      <c r="I635" s="558"/>
      <c r="J635" s="558"/>
      <c r="K635" s="242"/>
      <c r="L635" s="242"/>
      <c r="M635" s="558"/>
      <c r="N635" s="559"/>
      <c r="CI635"/>
      <c r="CJ635"/>
      <c r="CK635"/>
      <c r="CL635"/>
      <c r="CM635"/>
    </row>
    <row r="636" spans="1:91" s="2" customFormat="1" ht="29.5" hidden="1" customHeight="1" outlineLevel="1" x14ac:dyDescent="0.35">
      <c r="A636" s="68"/>
      <c r="B636" s="243" t="s">
        <v>200</v>
      </c>
      <c r="C636" s="546" t="str">
        <f>IF(ISBLANK(Goals!GY6),"",Goals!GY6)</f>
        <v/>
      </c>
      <c r="D636" s="547"/>
      <c r="E636" s="547"/>
      <c r="F636" s="547"/>
      <c r="G636" s="547"/>
      <c r="H636" s="548"/>
      <c r="I636" s="549" t="str">
        <f>IF($D$5="Program Budget",ROUND('Goals Transposed'!$E207*$AJ$9,0),IF(AND($D$5="Staff Salary",$D$7="Total"),ROUND(SUM('Goals Transposed'!$E207:$P207)*$AJ$30,0),IF(AND($D$5="Staff Salary",$D$7="Individual"),ROUND(SUM(IF($AJ$18="",0,$AJ$18*'Goals Transposed'!$E207),IF($AJ$19="",0,$AJ$19*'Goals Transposed'!$F207),IF($AJ$20="",0,$AJ$20*'Goals Transposed'!$G207),IF($AJ$21="",0,$AJ$21*'Goals Transposed'!$H207),IF($AJ$22="",0,$AJ$22*'Goals Transposed'!$I207),IF($AJ$23="",0,$AJ$23*'Goals Transposed'!$J207),IF($AJ$24="",0,$AJ$24*'Goals Transposed'!$K207),IF($AJ$25="",0,$AJ$25*'Goals Transposed'!$L207),IF($AJ$26="",0,$AJ$26*'Goals Transposed'!$M207),IF($AJ$27="",0,$AJ$27*'Goals Transposed'!$N207),IF($AJ$28="",0,$AJ$28*'Goals Transposed'!$O207),IF($AJ$29="",0,$AJ$29*'Goals Transposed'!$P207)),0),"")))</f>
        <v/>
      </c>
      <c r="J636" s="550"/>
      <c r="K636" s="244" t="str">
        <f>IF($D$5="Program Budget",ROUND('Goals Transposed'!$Q207*$AJ$9,0),IF(AND($D$5="Staff Salary",$D$7="Total"),ROUND(SUM('Goals Transposed'!$Q207:$AB207)*$AJ$30,0),IF(AND($D$5="Staff Salary",$D$7="Individual"),ROUND(SUM(IF($AJ$18="",0,$AJ$18*'Goals Transposed'!$Q207),IF($AJ$19="",0,$AJ$19*'Goals Transposed'!$R207),IF($AJ$20="",0,$AJ$20*'Goals Transposed'!$S207),IF($AJ$21="",0,$AJ$21*'Goals Transposed'!$T207),IF($AJ$22="",0,$AJ$22*'Goals Transposed'!$U207),IF($AJ$23="",0,$AJ$23*'Goals Transposed'!$V207),IF($AJ$24="",0,$AJ$24*'Goals Transposed'!$W207),IF($AJ$25="",0,$AJ$25*'Goals Transposed'!$X207),IF($AJ$26="",0,$AJ$26*'Goals Transposed'!$Y207),IF($AJ$27="",0,$AJ$27*'Goals Transposed'!$Z207),IF($AJ$28="",0,$AJ$28*'Goals Transposed'!$AA207),IF($AJ$29="",0,$AJ$29*'Goals Transposed'!$AB207)),0),"")))</f>
        <v/>
      </c>
      <c r="L636" s="244" t="str">
        <f>IF($D$5="Program Budget",ROUND('Goals Transposed'!$AC207*$AJ$9,0),IF(AND($D$5="Staff Salary",$D$7="Total"),ROUND(SUM('Goals Transposed'!$AC207:$AN207)*$AJ$30,0),IF(AND($D$5="Staff Salary",$D$7="Individual"),ROUND(SUM(IF($AJ$18="",0,$AJ$18*'Goals Transposed'!$AC207),IF($AJ$19="",0,$AJ$19*'Goals Transposed'!$AD207),IF($AJ$20="",0,$AJ$20*'Goals Transposed'!$AE207),IF($AJ$21="",0,$AJ$21*'Goals Transposed'!$AF207),IF($AJ$22="",0,$AJ$22*'Goals Transposed'!$AG207),IF($AJ$23="",0,$AJ$23*'Goals Transposed'!$AH207),IF($AJ$24="",0,$AJ$24*'Goals Transposed'!$AI207),IF($AJ$25="",0,$AJ$25*'Goals Transposed'!$AJ207),IF($AJ$26="",0,$AJ$26*'Goals Transposed'!$AK207),IF($AJ$27="",0,$AJ$27*'Goals Transposed'!$AL207),IF($AJ$28="",0,$AJ$28*'Goals Transposed'!$AM207),IF($AJ$29="",0,$AJ$29*'Goals Transposed'!$AN207)),0),"")))</f>
        <v/>
      </c>
      <c r="M636" s="549" t="str">
        <f>IF($D$5="Program Budget",ROUND('Goals Transposed'!$AO207*$AJ$9,0),IF(AND($D$5="Staff Salary",$D$7="Total"),ROUND(SUM('Goals Transposed'!$AO207:$AZ207)*$AJ$30,0),IF(AND($D$5="Staff Salary",$D$7="Individual"),ROUND(SUM(IF($AJ$18="",0,$AJ$18*'Goals Transposed'!$AO207),IF($AJ$19="",0,$AJ$19*'Goals Transposed'!$AP207),IF($AJ$20="",0,$AJ$20*'Goals Transposed'!$AQ207),IF($AJ$21="",0,$AJ$21*'Goals Transposed'!$AR207),IF($AJ$22="",0,$AJ$22*'Goals Transposed'!$AS207),IF($AJ$23="",0,$AJ$23*'Goals Transposed'!$AT207),IF($AJ$24="",0,$AJ$24*'Goals Transposed'!$AU207),IF($AJ$25="",0,$AJ$25*'Goals Transposed'!$AV207),IF($AJ$26="",0,$AJ$26*'Goals Transposed'!$AW207),IF($AJ$27="",0,$AJ$27*'Goals Transposed'!$AX207),IF($AJ$28="",0,$AJ$28*'Goals Transposed'!$AY207),IF($AJ$29="",0,$AJ$29*'Goals Transposed'!$AZ207)),0),"")))</f>
        <v/>
      </c>
      <c r="N636" s="551"/>
      <c r="CI636"/>
      <c r="CJ636"/>
      <c r="CK636"/>
      <c r="CL636"/>
      <c r="CM636"/>
    </row>
    <row r="637" spans="1:91" s="2" customFormat="1" ht="29.5" hidden="1" customHeight="1" outlineLevel="1" x14ac:dyDescent="0.35">
      <c r="A637" s="68"/>
      <c r="B637" s="243" t="s">
        <v>201</v>
      </c>
      <c r="C637" s="546" t="str">
        <f>IF(ISBLANK(Goals!GZ6),"",Goals!GZ6)</f>
        <v/>
      </c>
      <c r="D637" s="547"/>
      <c r="E637" s="547"/>
      <c r="F637" s="547"/>
      <c r="G637" s="547"/>
      <c r="H637" s="548"/>
      <c r="I637" s="549" t="str">
        <f>IF($D$5="Program Budget",ROUND('Goals Transposed'!$E208*$AJ$9,0),IF(AND($D$5="Staff Salary",$D$7="Total"),ROUND(SUM('Goals Transposed'!$E208:$P208)*$AJ$30,0),IF(AND($D$5="Staff Salary",$D$7="Individual"),ROUND(SUM(IF($AJ$18="",0,$AJ$18*'Goals Transposed'!$E208),IF($AJ$19="",0,$AJ$19*'Goals Transposed'!$F208),IF($AJ$20="",0,$AJ$20*'Goals Transposed'!$G208),IF($AJ$21="",0,$AJ$21*'Goals Transposed'!$H208),IF($AJ$22="",0,$AJ$22*'Goals Transposed'!$I208),IF($AJ$23="",0,$AJ$23*'Goals Transposed'!$J208),IF($AJ$24="",0,$AJ$24*'Goals Transposed'!$K208),IF($AJ$25="",0,$AJ$25*'Goals Transposed'!$L208),IF($AJ$26="",0,$AJ$26*'Goals Transposed'!$M208),IF($AJ$27="",0,$AJ$27*'Goals Transposed'!$N208),IF($AJ$28="",0,$AJ$28*'Goals Transposed'!$O208),IF($AJ$29="",0,$AJ$29*'Goals Transposed'!$P208)),0),"")))</f>
        <v/>
      </c>
      <c r="J637" s="550"/>
      <c r="K637" s="244" t="str">
        <f>IF($D$5="Program Budget",ROUND('Goals Transposed'!$Q208*$AJ$9,0),IF(AND($D$5="Staff Salary",$D$7="Total"),ROUND(SUM('Goals Transposed'!$Q208:$AB208)*$AJ$30,0),IF(AND($D$5="Staff Salary",$D$7="Individual"),ROUND(SUM(IF($AJ$18="",0,$AJ$18*'Goals Transposed'!$Q208),IF($AJ$19="",0,$AJ$19*'Goals Transposed'!$R208),IF($AJ$20="",0,$AJ$20*'Goals Transposed'!$S208),IF($AJ$21="",0,$AJ$21*'Goals Transposed'!$T208),IF($AJ$22="",0,$AJ$22*'Goals Transposed'!$U208),IF($AJ$23="",0,$AJ$23*'Goals Transposed'!$V208),IF($AJ$24="",0,$AJ$24*'Goals Transposed'!$W208),IF($AJ$25="",0,$AJ$25*'Goals Transposed'!$X208),IF($AJ$26="",0,$AJ$26*'Goals Transposed'!$Y208),IF($AJ$27="",0,$AJ$27*'Goals Transposed'!$Z208),IF($AJ$28="",0,$AJ$28*'Goals Transposed'!$AA208),IF($AJ$29="",0,$AJ$29*'Goals Transposed'!$AB208)),0),"")))</f>
        <v/>
      </c>
      <c r="L637" s="244" t="str">
        <f>IF($D$5="Program Budget",ROUND('Goals Transposed'!$AC208*$AJ$9,0),IF(AND($D$5="Staff Salary",$D$7="Total"),ROUND(SUM('Goals Transposed'!$AC208:$AN208)*$AJ$30,0),IF(AND($D$5="Staff Salary",$D$7="Individual"),ROUND(SUM(IF($AJ$18="",0,$AJ$18*'Goals Transposed'!$AC208),IF($AJ$19="",0,$AJ$19*'Goals Transposed'!$AD208),IF($AJ$20="",0,$AJ$20*'Goals Transposed'!$AE208),IF($AJ$21="",0,$AJ$21*'Goals Transposed'!$AF208),IF($AJ$22="",0,$AJ$22*'Goals Transposed'!$AG208),IF($AJ$23="",0,$AJ$23*'Goals Transposed'!$AH208),IF($AJ$24="",0,$AJ$24*'Goals Transposed'!$AI208),IF($AJ$25="",0,$AJ$25*'Goals Transposed'!$AJ208),IF($AJ$26="",0,$AJ$26*'Goals Transposed'!$AK208),IF($AJ$27="",0,$AJ$27*'Goals Transposed'!$AL208),IF($AJ$28="",0,$AJ$28*'Goals Transposed'!$AM208),IF($AJ$29="",0,$AJ$29*'Goals Transposed'!$AN208)),0),"")))</f>
        <v/>
      </c>
      <c r="M637" s="549" t="str">
        <f>IF($D$5="Program Budget",ROUND('Goals Transposed'!$AO208*$AJ$9,0),IF(AND($D$5="Staff Salary",$D$7="Total"),ROUND(SUM('Goals Transposed'!$AO208:$AZ208)*$AJ$30,0),IF(AND($D$5="Staff Salary",$D$7="Individual"),ROUND(SUM(IF($AJ$18="",0,$AJ$18*'Goals Transposed'!$AO208),IF($AJ$19="",0,$AJ$19*'Goals Transposed'!$AP208),IF($AJ$20="",0,$AJ$20*'Goals Transposed'!$AQ208),IF($AJ$21="",0,$AJ$21*'Goals Transposed'!$AR208),IF($AJ$22="",0,$AJ$22*'Goals Transposed'!$AS208),IF($AJ$23="",0,$AJ$23*'Goals Transposed'!$AT208),IF($AJ$24="",0,$AJ$24*'Goals Transposed'!$AU208),IF($AJ$25="",0,$AJ$25*'Goals Transposed'!$AV208),IF($AJ$26="",0,$AJ$26*'Goals Transposed'!$AW208),IF($AJ$27="",0,$AJ$27*'Goals Transposed'!$AX208),IF($AJ$28="",0,$AJ$28*'Goals Transposed'!$AY208),IF($AJ$29="",0,$AJ$29*'Goals Transposed'!$AZ208)),0),"")))</f>
        <v/>
      </c>
      <c r="N637" s="551"/>
      <c r="CI637"/>
      <c r="CJ637"/>
      <c r="CK637"/>
      <c r="CL637"/>
      <c r="CM637"/>
    </row>
    <row r="638" spans="1:91" s="2" customFormat="1" ht="29.5" hidden="1" customHeight="1" outlineLevel="1" x14ac:dyDescent="0.35">
      <c r="A638" s="68"/>
      <c r="B638" s="243" t="s">
        <v>202</v>
      </c>
      <c r="C638" s="546" t="str">
        <f>IF(ISBLANK(Goals!HA6),"",Goals!HA6)</f>
        <v/>
      </c>
      <c r="D638" s="547"/>
      <c r="E638" s="547"/>
      <c r="F638" s="547"/>
      <c r="G638" s="547"/>
      <c r="H638" s="548"/>
      <c r="I638" s="549" t="str">
        <f>IF($D$5="Program Budget",ROUND('Goals Transposed'!$E209*$AJ$9,0),IF(AND($D$5="Staff Salary",$D$7="Total"),ROUND(SUM('Goals Transposed'!$E209:$P209)*$AJ$30,0),IF(AND($D$5="Staff Salary",$D$7="Individual"),ROUND(SUM(IF($AJ$18="",0,$AJ$18*'Goals Transposed'!$E209),IF($AJ$19="",0,$AJ$19*'Goals Transposed'!$F209),IF($AJ$20="",0,$AJ$20*'Goals Transposed'!$G209),IF($AJ$21="",0,$AJ$21*'Goals Transposed'!$H209),IF($AJ$22="",0,$AJ$22*'Goals Transposed'!$I209),IF($AJ$23="",0,$AJ$23*'Goals Transposed'!$J209),IF($AJ$24="",0,$AJ$24*'Goals Transposed'!$K209),IF($AJ$25="",0,$AJ$25*'Goals Transposed'!$L209),IF($AJ$26="",0,$AJ$26*'Goals Transposed'!$M209),IF($AJ$27="",0,$AJ$27*'Goals Transposed'!$N209),IF($AJ$28="",0,$AJ$28*'Goals Transposed'!$O209),IF($AJ$29="",0,$AJ$29*'Goals Transposed'!$P209)),0),"")))</f>
        <v/>
      </c>
      <c r="J638" s="550"/>
      <c r="K638" s="244" t="str">
        <f>IF($D$5="Program Budget",ROUND('Goals Transposed'!$Q209*$AJ$9,0),IF(AND($D$5="Staff Salary",$D$7="Total"),ROUND(SUM('Goals Transposed'!$Q209:$AB209)*$AJ$30,0),IF(AND($D$5="Staff Salary",$D$7="Individual"),ROUND(SUM(IF($AJ$18="",0,$AJ$18*'Goals Transposed'!$Q209),IF($AJ$19="",0,$AJ$19*'Goals Transposed'!$R209),IF($AJ$20="",0,$AJ$20*'Goals Transposed'!$S209),IF($AJ$21="",0,$AJ$21*'Goals Transposed'!$T209),IF($AJ$22="",0,$AJ$22*'Goals Transposed'!$U209),IF($AJ$23="",0,$AJ$23*'Goals Transposed'!$V209),IF($AJ$24="",0,$AJ$24*'Goals Transposed'!$W209),IF($AJ$25="",0,$AJ$25*'Goals Transposed'!$X209),IF($AJ$26="",0,$AJ$26*'Goals Transposed'!$Y209),IF($AJ$27="",0,$AJ$27*'Goals Transposed'!$Z209),IF($AJ$28="",0,$AJ$28*'Goals Transposed'!$AA209),IF($AJ$29="",0,$AJ$29*'Goals Transposed'!$AB209)),0),"")))</f>
        <v/>
      </c>
      <c r="L638" s="244" t="str">
        <f>IF($D$5="Program Budget",ROUND('Goals Transposed'!$AC209*$AJ$9,0),IF(AND($D$5="Staff Salary",$D$7="Total"),ROUND(SUM('Goals Transposed'!$AC209:$AN209)*$AJ$30,0),IF(AND($D$5="Staff Salary",$D$7="Individual"),ROUND(SUM(IF($AJ$18="",0,$AJ$18*'Goals Transposed'!$AC209),IF($AJ$19="",0,$AJ$19*'Goals Transposed'!$AD209),IF($AJ$20="",0,$AJ$20*'Goals Transposed'!$AE209),IF($AJ$21="",0,$AJ$21*'Goals Transposed'!$AF209),IF($AJ$22="",0,$AJ$22*'Goals Transposed'!$AG209),IF($AJ$23="",0,$AJ$23*'Goals Transposed'!$AH209),IF($AJ$24="",0,$AJ$24*'Goals Transposed'!$AI209),IF($AJ$25="",0,$AJ$25*'Goals Transposed'!$AJ209),IF($AJ$26="",0,$AJ$26*'Goals Transposed'!$AK209),IF($AJ$27="",0,$AJ$27*'Goals Transposed'!$AL209),IF($AJ$28="",0,$AJ$28*'Goals Transposed'!$AM209),IF($AJ$29="",0,$AJ$29*'Goals Transposed'!$AN209)),0),"")))</f>
        <v/>
      </c>
      <c r="M638" s="549" t="str">
        <f>IF($D$5="Program Budget",ROUND('Goals Transposed'!$AO209*$AJ$9,0),IF(AND($D$5="Staff Salary",$D$7="Total"),ROUND(SUM('Goals Transposed'!$AO209:$AZ209)*$AJ$30,0),IF(AND($D$5="Staff Salary",$D$7="Individual"),ROUND(SUM(IF($AJ$18="",0,$AJ$18*'Goals Transposed'!$AO209),IF($AJ$19="",0,$AJ$19*'Goals Transposed'!$AP209),IF($AJ$20="",0,$AJ$20*'Goals Transposed'!$AQ209),IF($AJ$21="",0,$AJ$21*'Goals Transposed'!$AR209),IF($AJ$22="",0,$AJ$22*'Goals Transposed'!$AS209),IF($AJ$23="",0,$AJ$23*'Goals Transposed'!$AT209),IF($AJ$24="",0,$AJ$24*'Goals Transposed'!$AU209),IF($AJ$25="",0,$AJ$25*'Goals Transposed'!$AV209),IF($AJ$26="",0,$AJ$26*'Goals Transposed'!$AW209),IF($AJ$27="",0,$AJ$27*'Goals Transposed'!$AX209),IF($AJ$28="",0,$AJ$28*'Goals Transposed'!$AY209),IF($AJ$29="",0,$AJ$29*'Goals Transposed'!$AZ209)),0),"")))</f>
        <v/>
      </c>
      <c r="N638" s="551"/>
      <c r="CI638"/>
      <c r="CJ638"/>
      <c r="CK638"/>
      <c r="CL638"/>
      <c r="CM638"/>
    </row>
    <row r="639" spans="1:91" s="2" customFormat="1" ht="29.5" hidden="1" customHeight="1" outlineLevel="1" x14ac:dyDescent="0.35">
      <c r="A639" s="68"/>
      <c r="B639" s="243" t="s">
        <v>203</v>
      </c>
      <c r="C639" s="546" t="str">
        <f>IF(ISBLANK(Goals!HB6),"",Goals!HB6)</f>
        <v/>
      </c>
      <c r="D639" s="547"/>
      <c r="E639" s="547"/>
      <c r="F639" s="547"/>
      <c r="G639" s="547"/>
      <c r="H639" s="548"/>
      <c r="I639" s="549" t="str">
        <f>IF($D$5="Program Budget",ROUND('Goals Transposed'!$E210*$AJ$9,0),IF(AND($D$5="Staff Salary",$D$7="Total"),ROUND(SUM('Goals Transposed'!$E210:$P210)*$AJ$30,0),IF(AND($D$5="Staff Salary",$D$7="Individual"),ROUND(SUM(IF($AJ$18="",0,$AJ$18*'Goals Transposed'!$E210),IF($AJ$19="",0,$AJ$19*'Goals Transposed'!$F210),IF($AJ$20="",0,$AJ$20*'Goals Transposed'!$G210),IF($AJ$21="",0,$AJ$21*'Goals Transposed'!$H210),IF($AJ$22="",0,$AJ$22*'Goals Transposed'!$I210),IF($AJ$23="",0,$AJ$23*'Goals Transposed'!$J210),IF($AJ$24="",0,$AJ$24*'Goals Transposed'!$K210),IF($AJ$25="",0,$AJ$25*'Goals Transposed'!$L210),IF($AJ$26="",0,$AJ$26*'Goals Transposed'!$M210),IF($AJ$27="",0,$AJ$27*'Goals Transposed'!$N210),IF($AJ$28="",0,$AJ$28*'Goals Transposed'!$O210),IF($AJ$29="",0,$AJ$29*'Goals Transposed'!$P210)),0),"")))</f>
        <v/>
      </c>
      <c r="J639" s="550"/>
      <c r="K639" s="244" t="str">
        <f>IF($D$5="Program Budget",ROUND('Goals Transposed'!$Q210*$AJ$9,0),IF(AND($D$5="Staff Salary",$D$7="Total"),ROUND(SUM('Goals Transposed'!$Q210:$AB210)*$AJ$30,0),IF(AND($D$5="Staff Salary",$D$7="Individual"),ROUND(SUM(IF($AJ$18="",0,$AJ$18*'Goals Transposed'!$Q210),IF($AJ$19="",0,$AJ$19*'Goals Transposed'!$R210),IF($AJ$20="",0,$AJ$20*'Goals Transposed'!$S210),IF($AJ$21="",0,$AJ$21*'Goals Transposed'!$T210),IF($AJ$22="",0,$AJ$22*'Goals Transposed'!$U210),IF($AJ$23="",0,$AJ$23*'Goals Transposed'!$V210),IF($AJ$24="",0,$AJ$24*'Goals Transposed'!$W210),IF($AJ$25="",0,$AJ$25*'Goals Transposed'!$X210),IF($AJ$26="",0,$AJ$26*'Goals Transposed'!$Y210),IF($AJ$27="",0,$AJ$27*'Goals Transposed'!$Z210),IF($AJ$28="",0,$AJ$28*'Goals Transposed'!$AA210),IF($AJ$29="",0,$AJ$29*'Goals Transposed'!$AB210)),0),"")))</f>
        <v/>
      </c>
      <c r="L639" s="244" t="str">
        <f>IF($D$5="Program Budget",ROUND('Goals Transposed'!$AC210*$AJ$9,0),IF(AND($D$5="Staff Salary",$D$7="Total"),ROUND(SUM('Goals Transposed'!$AC210:$AN210)*$AJ$30,0),IF(AND($D$5="Staff Salary",$D$7="Individual"),ROUND(SUM(IF($AJ$18="",0,$AJ$18*'Goals Transposed'!$AC210),IF($AJ$19="",0,$AJ$19*'Goals Transposed'!$AD210),IF($AJ$20="",0,$AJ$20*'Goals Transposed'!$AE210),IF($AJ$21="",0,$AJ$21*'Goals Transposed'!$AF210),IF($AJ$22="",0,$AJ$22*'Goals Transposed'!$AG210),IF($AJ$23="",0,$AJ$23*'Goals Transposed'!$AH210),IF($AJ$24="",0,$AJ$24*'Goals Transposed'!$AI210),IF($AJ$25="",0,$AJ$25*'Goals Transposed'!$AJ210),IF($AJ$26="",0,$AJ$26*'Goals Transposed'!$AK210),IF($AJ$27="",0,$AJ$27*'Goals Transposed'!$AL210),IF($AJ$28="",0,$AJ$28*'Goals Transposed'!$AM210),IF($AJ$29="",0,$AJ$29*'Goals Transposed'!$AN210)),0),"")))</f>
        <v/>
      </c>
      <c r="M639" s="549" t="str">
        <f>IF($D$5="Program Budget",ROUND('Goals Transposed'!$AO210*$AJ$9,0),IF(AND($D$5="Staff Salary",$D$7="Total"),ROUND(SUM('Goals Transposed'!$AO210:$AZ210)*$AJ$30,0),IF(AND($D$5="Staff Salary",$D$7="Individual"),ROUND(SUM(IF($AJ$18="",0,$AJ$18*'Goals Transposed'!$AO210),IF($AJ$19="",0,$AJ$19*'Goals Transposed'!$AP210),IF($AJ$20="",0,$AJ$20*'Goals Transposed'!$AQ210),IF($AJ$21="",0,$AJ$21*'Goals Transposed'!$AR210),IF($AJ$22="",0,$AJ$22*'Goals Transposed'!$AS210),IF($AJ$23="",0,$AJ$23*'Goals Transposed'!$AT210),IF($AJ$24="",0,$AJ$24*'Goals Transposed'!$AU210),IF($AJ$25="",0,$AJ$25*'Goals Transposed'!$AV210),IF($AJ$26="",0,$AJ$26*'Goals Transposed'!$AW210),IF($AJ$27="",0,$AJ$27*'Goals Transposed'!$AX210),IF($AJ$28="",0,$AJ$28*'Goals Transposed'!$AY210),IF($AJ$29="",0,$AJ$29*'Goals Transposed'!$AZ210)),0),"")))</f>
        <v/>
      </c>
      <c r="N639" s="551"/>
      <c r="CI639"/>
      <c r="CJ639"/>
      <c r="CK639"/>
      <c r="CL639"/>
      <c r="CM639"/>
    </row>
    <row r="640" spans="1:91" s="2" customFormat="1" ht="29.5" hidden="1" customHeight="1" outlineLevel="1" x14ac:dyDescent="0.35">
      <c r="A640" s="68"/>
      <c r="B640" s="243" t="s">
        <v>204</v>
      </c>
      <c r="C640" s="546" t="str">
        <f>IF(ISBLANK(Goals!HC6),"",Goals!HC6)</f>
        <v/>
      </c>
      <c r="D640" s="547"/>
      <c r="E640" s="547"/>
      <c r="F640" s="547"/>
      <c r="G640" s="547"/>
      <c r="H640" s="548"/>
      <c r="I640" s="549" t="str">
        <f>IF($D$5="Program Budget",ROUND('Goals Transposed'!$E211*$AJ$9,0),IF(AND($D$5="Staff Salary",$D$7="Total"),ROUND(SUM('Goals Transposed'!$E211:$P211)*$AJ$30,0),IF(AND($D$5="Staff Salary",$D$7="Individual"),ROUND(SUM(IF($AJ$18="",0,$AJ$18*'Goals Transposed'!$E211),IF($AJ$19="",0,$AJ$19*'Goals Transposed'!$F211),IF($AJ$20="",0,$AJ$20*'Goals Transposed'!$G211),IF($AJ$21="",0,$AJ$21*'Goals Transposed'!$H211),IF($AJ$22="",0,$AJ$22*'Goals Transposed'!$I211),IF($AJ$23="",0,$AJ$23*'Goals Transposed'!$J211),IF($AJ$24="",0,$AJ$24*'Goals Transposed'!$K211),IF($AJ$25="",0,$AJ$25*'Goals Transposed'!$L211),IF($AJ$26="",0,$AJ$26*'Goals Transposed'!$M211),IF($AJ$27="",0,$AJ$27*'Goals Transposed'!$N211),IF($AJ$28="",0,$AJ$28*'Goals Transposed'!$O211),IF($AJ$29="",0,$AJ$29*'Goals Transposed'!$P211)),0),"")))</f>
        <v/>
      </c>
      <c r="J640" s="550"/>
      <c r="K640" s="244" t="str">
        <f>IF($D$5="Program Budget",ROUND('Goals Transposed'!$Q211*$AJ$9,0),IF(AND($D$5="Staff Salary",$D$7="Total"),ROUND(SUM('Goals Transposed'!$Q211:$AB211)*$AJ$30,0),IF(AND($D$5="Staff Salary",$D$7="Individual"),ROUND(SUM(IF($AJ$18="",0,$AJ$18*'Goals Transposed'!$Q211),IF($AJ$19="",0,$AJ$19*'Goals Transposed'!$R211),IF($AJ$20="",0,$AJ$20*'Goals Transposed'!$S211),IF($AJ$21="",0,$AJ$21*'Goals Transposed'!$T211),IF($AJ$22="",0,$AJ$22*'Goals Transposed'!$U211),IF($AJ$23="",0,$AJ$23*'Goals Transposed'!$V211),IF($AJ$24="",0,$AJ$24*'Goals Transposed'!$W211),IF($AJ$25="",0,$AJ$25*'Goals Transposed'!$X211),IF($AJ$26="",0,$AJ$26*'Goals Transposed'!$Y211),IF($AJ$27="",0,$AJ$27*'Goals Transposed'!$Z211),IF($AJ$28="",0,$AJ$28*'Goals Transposed'!$AA211),IF($AJ$29="",0,$AJ$29*'Goals Transposed'!$AB211)),0),"")))</f>
        <v/>
      </c>
      <c r="L640" s="244" t="str">
        <f>IF($D$5="Program Budget",ROUND('Goals Transposed'!$AC211*$AJ$9,0),IF(AND($D$5="Staff Salary",$D$7="Total"),ROUND(SUM('Goals Transposed'!$AC211:$AN211)*$AJ$30,0),IF(AND($D$5="Staff Salary",$D$7="Individual"),ROUND(SUM(IF($AJ$18="",0,$AJ$18*'Goals Transposed'!$AC211),IF($AJ$19="",0,$AJ$19*'Goals Transposed'!$AD211),IF($AJ$20="",0,$AJ$20*'Goals Transposed'!$AE211),IF($AJ$21="",0,$AJ$21*'Goals Transposed'!$AF211),IF($AJ$22="",0,$AJ$22*'Goals Transposed'!$AG211),IF($AJ$23="",0,$AJ$23*'Goals Transposed'!$AH211),IF($AJ$24="",0,$AJ$24*'Goals Transposed'!$AI211),IF($AJ$25="",0,$AJ$25*'Goals Transposed'!$AJ211),IF($AJ$26="",0,$AJ$26*'Goals Transposed'!$AK211),IF($AJ$27="",0,$AJ$27*'Goals Transposed'!$AL211),IF($AJ$28="",0,$AJ$28*'Goals Transposed'!$AM211),IF($AJ$29="",0,$AJ$29*'Goals Transposed'!$AN211)),0),"")))</f>
        <v/>
      </c>
      <c r="M640" s="549" t="str">
        <f>IF($D$5="Program Budget",ROUND('Goals Transposed'!$AO211*$AJ$9,0),IF(AND($D$5="Staff Salary",$D$7="Total"),ROUND(SUM('Goals Transposed'!$AO211:$AZ211)*$AJ$30,0),IF(AND($D$5="Staff Salary",$D$7="Individual"),ROUND(SUM(IF($AJ$18="",0,$AJ$18*'Goals Transposed'!$AO211),IF($AJ$19="",0,$AJ$19*'Goals Transposed'!$AP211),IF($AJ$20="",0,$AJ$20*'Goals Transposed'!$AQ211),IF($AJ$21="",0,$AJ$21*'Goals Transposed'!$AR211),IF($AJ$22="",0,$AJ$22*'Goals Transposed'!$AS211),IF($AJ$23="",0,$AJ$23*'Goals Transposed'!$AT211),IF($AJ$24="",0,$AJ$24*'Goals Transposed'!$AU211),IF($AJ$25="",0,$AJ$25*'Goals Transposed'!$AV211),IF($AJ$26="",0,$AJ$26*'Goals Transposed'!$AW211),IF($AJ$27="",0,$AJ$27*'Goals Transposed'!$AX211),IF($AJ$28="",0,$AJ$28*'Goals Transposed'!$AY211),IF($AJ$29="",0,$AJ$29*'Goals Transposed'!$AZ211)),0),"")))</f>
        <v/>
      </c>
      <c r="N640" s="551"/>
      <c r="CI640"/>
      <c r="CJ640"/>
      <c r="CK640"/>
      <c r="CL640"/>
      <c r="CM640"/>
    </row>
    <row r="641" spans="1:91" s="2" customFormat="1" ht="29.5" hidden="1" customHeight="1" outlineLevel="1" x14ac:dyDescent="0.35">
      <c r="A641" s="68"/>
      <c r="B641" s="243" t="s">
        <v>205</v>
      </c>
      <c r="C641" s="546" t="str">
        <f>IF(ISBLANK(Goals!HD6),"",Goals!HD6)</f>
        <v/>
      </c>
      <c r="D641" s="547"/>
      <c r="E641" s="547"/>
      <c r="F641" s="547"/>
      <c r="G641" s="547"/>
      <c r="H641" s="548"/>
      <c r="I641" s="549" t="str">
        <f>IF($D$5="Program Budget",ROUND('Goals Transposed'!$E212*$AJ$9,0),IF(AND($D$5="Staff Salary",$D$7="Total"),ROUND(SUM('Goals Transposed'!$E212:$P212)*$AJ$30,0),IF(AND($D$5="Staff Salary",$D$7="Individual"),ROUND(SUM(IF($AJ$18="",0,$AJ$18*'Goals Transposed'!$E212),IF($AJ$19="",0,$AJ$19*'Goals Transposed'!$F212),IF($AJ$20="",0,$AJ$20*'Goals Transposed'!$G212),IF($AJ$21="",0,$AJ$21*'Goals Transposed'!$H212),IF($AJ$22="",0,$AJ$22*'Goals Transposed'!$I212),IF($AJ$23="",0,$AJ$23*'Goals Transposed'!$J212),IF($AJ$24="",0,$AJ$24*'Goals Transposed'!$K212),IF($AJ$25="",0,$AJ$25*'Goals Transposed'!$L212),IF($AJ$26="",0,$AJ$26*'Goals Transposed'!$M212),IF($AJ$27="",0,$AJ$27*'Goals Transposed'!$N212),IF($AJ$28="",0,$AJ$28*'Goals Transposed'!$O212),IF($AJ$29="",0,$AJ$29*'Goals Transposed'!$P212)),0),"")))</f>
        <v/>
      </c>
      <c r="J641" s="550"/>
      <c r="K641" s="244" t="str">
        <f>IF($D$5="Program Budget",ROUND('Goals Transposed'!$Q212*$AJ$9,0),IF(AND($D$5="Staff Salary",$D$7="Total"),ROUND(SUM('Goals Transposed'!$Q212:$AB212)*$AJ$30,0),IF(AND($D$5="Staff Salary",$D$7="Individual"),ROUND(SUM(IF($AJ$18="",0,$AJ$18*'Goals Transposed'!$Q212),IF($AJ$19="",0,$AJ$19*'Goals Transposed'!$R212),IF($AJ$20="",0,$AJ$20*'Goals Transposed'!$S212),IF($AJ$21="",0,$AJ$21*'Goals Transposed'!$T212),IF($AJ$22="",0,$AJ$22*'Goals Transposed'!$U212),IF($AJ$23="",0,$AJ$23*'Goals Transposed'!$V212),IF($AJ$24="",0,$AJ$24*'Goals Transposed'!$W212),IF($AJ$25="",0,$AJ$25*'Goals Transposed'!$X212),IF($AJ$26="",0,$AJ$26*'Goals Transposed'!$Y212),IF($AJ$27="",0,$AJ$27*'Goals Transposed'!$Z212),IF($AJ$28="",0,$AJ$28*'Goals Transposed'!$AA212),IF($AJ$29="",0,$AJ$29*'Goals Transposed'!$AB212)),0),"")))</f>
        <v/>
      </c>
      <c r="L641" s="244" t="str">
        <f>IF($D$5="Program Budget",ROUND('Goals Transposed'!$AC212*$AJ$9,0),IF(AND($D$5="Staff Salary",$D$7="Total"),ROUND(SUM('Goals Transposed'!$AC212:$AN212)*$AJ$30,0),IF(AND($D$5="Staff Salary",$D$7="Individual"),ROUND(SUM(IF($AJ$18="",0,$AJ$18*'Goals Transposed'!$AC212),IF($AJ$19="",0,$AJ$19*'Goals Transposed'!$AD212),IF($AJ$20="",0,$AJ$20*'Goals Transposed'!$AE212),IF($AJ$21="",0,$AJ$21*'Goals Transposed'!$AF212),IF($AJ$22="",0,$AJ$22*'Goals Transposed'!$AG212),IF($AJ$23="",0,$AJ$23*'Goals Transposed'!$AH212),IF($AJ$24="",0,$AJ$24*'Goals Transposed'!$AI212),IF($AJ$25="",0,$AJ$25*'Goals Transposed'!$AJ212),IF($AJ$26="",0,$AJ$26*'Goals Transposed'!$AK212),IF($AJ$27="",0,$AJ$27*'Goals Transposed'!$AL212),IF($AJ$28="",0,$AJ$28*'Goals Transposed'!$AM212),IF($AJ$29="",0,$AJ$29*'Goals Transposed'!$AN212)),0),"")))</f>
        <v/>
      </c>
      <c r="M641" s="549" t="str">
        <f>IF($D$5="Program Budget",ROUND('Goals Transposed'!$AO212*$AJ$9,0),IF(AND($D$5="Staff Salary",$D$7="Total"),ROUND(SUM('Goals Transposed'!$AO212:$AZ212)*$AJ$30,0),IF(AND($D$5="Staff Salary",$D$7="Individual"),ROUND(SUM(IF($AJ$18="",0,$AJ$18*'Goals Transposed'!$AO212),IF($AJ$19="",0,$AJ$19*'Goals Transposed'!$AP212),IF($AJ$20="",0,$AJ$20*'Goals Transposed'!$AQ212),IF($AJ$21="",0,$AJ$21*'Goals Transposed'!$AR212),IF($AJ$22="",0,$AJ$22*'Goals Transposed'!$AS212),IF($AJ$23="",0,$AJ$23*'Goals Transposed'!$AT212),IF($AJ$24="",0,$AJ$24*'Goals Transposed'!$AU212),IF($AJ$25="",0,$AJ$25*'Goals Transposed'!$AV212),IF($AJ$26="",0,$AJ$26*'Goals Transposed'!$AW212),IF($AJ$27="",0,$AJ$27*'Goals Transposed'!$AX212),IF($AJ$28="",0,$AJ$28*'Goals Transposed'!$AY212),IF($AJ$29="",0,$AJ$29*'Goals Transposed'!$AZ212)),0),"")))</f>
        <v/>
      </c>
      <c r="N641" s="551"/>
      <c r="CI641"/>
      <c r="CJ641"/>
      <c r="CK641"/>
      <c r="CL641"/>
      <c r="CM641"/>
    </row>
    <row r="642" spans="1:91" s="2" customFormat="1" ht="29.5" hidden="1" customHeight="1" outlineLevel="1" x14ac:dyDescent="0.35">
      <c r="A642" s="68"/>
      <c r="B642" s="245" t="s">
        <v>206</v>
      </c>
      <c r="C642" s="556" t="str">
        <f>IF(ISBLANK(Goals!HF4),"",Goals!HF4)</f>
        <v/>
      </c>
      <c r="D642" s="557"/>
      <c r="E642" s="557"/>
      <c r="F642" s="557"/>
      <c r="G642" s="557"/>
      <c r="H642" s="557"/>
      <c r="I642" s="558"/>
      <c r="J642" s="558"/>
      <c r="K642" s="242"/>
      <c r="L642" s="242"/>
      <c r="M642" s="558"/>
      <c r="N642" s="559"/>
      <c r="CI642"/>
      <c r="CJ642"/>
      <c r="CK642"/>
      <c r="CL642"/>
      <c r="CM642"/>
    </row>
    <row r="643" spans="1:91" s="2" customFormat="1" ht="29.5" hidden="1" customHeight="1" outlineLevel="1" x14ac:dyDescent="0.35">
      <c r="A643" s="68"/>
      <c r="B643" s="243" t="s">
        <v>200</v>
      </c>
      <c r="C643" s="546" t="str">
        <f>IF(ISBLANK(Goals!HE6),"",Goals!HE6)</f>
        <v/>
      </c>
      <c r="D643" s="547"/>
      <c r="E643" s="547"/>
      <c r="F643" s="547"/>
      <c r="G643" s="547"/>
      <c r="H643" s="548"/>
      <c r="I643" s="549" t="str">
        <f>IF($D$5="Program Budget",ROUND('Goals Transposed'!$E213*$AJ$9,0),IF(AND($D$5="Staff Salary",$D$7="Total"),ROUND(SUM('Goals Transposed'!$E213:$P213)*$AJ$30,0),IF(AND($D$5="Staff Salary",$D$7="Individual"),ROUND(SUM(IF($AJ$18="",0,$AJ$18*'Goals Transposed'!$E213),IF($AJ$19="",0,$AJ$19*'Goals Transposed'!$F213),IF($AJ$20="",0,$AJ$20*'Goals Transposed'!$G213),IF($AJ$21="",0,$AJ$21*'Goals Transposed'!$H213),IF($AJ$22="",0,$AJ$22*'Goals Transposed'!$I213),IF($AJ$23="",0,$AJ$23*'Goals Transposed'!$J213),IF($AJ$24="",0,$AJ$24*'Goals Transposed'!$K213),IF($AJ$25="",0,$AJ$25*'Goals Transposed'!$L213),IF($AJ$26="",0,$AJ$26*'Goals Transposed'!$M213),IF($AJ$27="",0,$AJ$27*'Goals Transposed'!$N213),IF($AJ$28="",0,$AJ$28*'Goals Transposed'!$O213),IF($AJ$29="",0,$AJ$29*'Goals Transposed'!$P213)),0),"")))</f>
        <v/>
      </c>
      <c r="J643" s="550"/>
      <c r="K643" s="244" t="str">
        <f>IF($D$5="Program Budget",ROUND('Goals Transposed'!$Q213*$AJ$9,0),IF(AND($D$5="Staff Salary",$D$7="Total"),ROUND(SUM('Goals Transposed'!$Q213:$AB213)*$AJ$30,0),IF(AND($D$5="Staff Salary",$D$7="Individual"),ROUND(SUM(IF($AJ$18="",0,$AJ$18*'Goals Transposed'!$Q213),IF($AJ$19="",0,$AJ$19*'Goals Transposed'!$R213),IF($AJ$20="",0,$AJ$20*'Goals Transposed'!$S213),IF($AJ$21="",0,$AJ$21*'Goals Transposed'!$T213),IF($AJ$22="",0,$AJ$22*'Goals Transposed'!$U213),IF($AJ$23="",0,$AJ$23*'Goals Transposed'!$V213),IF($AJ$24="",0,$AJ$24*'Goals Transposed'!$W213),IF($AJ$25="",0,$AJ$25*'Goals Transposed'!$X213),IF($AJ$26="",0,$AJ$26*'Goals Transposed'!$Y213),IF($AJ$27="",0,$AJ$27*'Goals Transposed'!$Z213),IF($AJ$28="",0,$AJ$28*'Goals Transposed'!$AA213),IF($AJ$29="",0,$AJ$29*'Goals Transposed'!$AB213)),0),"")))</f>
        <v/>
      </c>
      <c r="L643" s="244" t="str">
        <f>IF($D$5="Program Budget",ROUND('Goals Transposed'!$AC213*$AJ$9,0),IF(AND($D$5="Staff Salary",$D$7="Total"),ROUND(SUM('Goals Transposed'!$AC213:$AN213)*$AJ$30,0),IF(AND($D$5="Staff Salary",$D$7="Individual"),ROUND(SUM(IF($AJ$18="",0,$AJ$18*'Goals Transposed'!$AC213),IF($AJ$19="",0,$AJ$19*'Goals Transposed'!$AD213),IF($AJ$20="",0,$AJ$20*'Goals Transposed'!$AE213),IF($AJ$21="",0,$AJ$21*'Goals Transposed'!$AF213),IF($AJ$22="",0,$AJ$22*'Goals Transposed'!$AG213),IF($AJ$23="",0,$AJ$23*'Goals Transposed'!$AH213),IF($AJ$24="",0,$AJ$24*'Goals Transposed'!$AI213),IF($AJ$25="",0,$AJ$25*'Goals Transposed'!$AJ213),IF($AJ$26="",0,$AJ$26*'Goals Transposed'!$AK213),IF($AJ$27="",0,$AJ$27*'Goals Transposed'!$AL213),IF($AJ$28="",0,$AJ$28*'Goals Transposed'!$AM213),IF($AJ$29="",0,$AJ$29*'Goals Transposed'!$AN213)),0),"")))</f>
        <v/>
      </c>
      <c r="M643" s="549" t="str">
        <f>IF($D$5="Program Budget",ROUND('Goals Transposed'!$AO213*$AJ$9,0),IF(AND($D$5="Staff Salary",$D$7="Total"),ROUND(SUM('Goals Transposed'!$AO213:$AZ213)*$AJ$30,0),IF(AND($D$5="Staff Salary",$D$7="Individual"),ROUND(SUM(IF($AJ$18="",0,$AJ$18*'Goals Transposed'!$AO213),IF($AJ$19="",0,$AJ$19*'Goals Transposed'!$AP213),IF($AJ$20="",0,$AJ$20*'Goals Transposed'!$AQ213),IF($AJ$21="",0,$AJ$21*'Goals Transposed'!$AR213),IF($AJ$22="",0,$AJ$22*'Goals Transposed'!$AS213),IF($AJ$23="",0,$AJ$23*'Goals Transposed'!$AT213),IF($AJ$24="",0,$AJ$24*'Goals Transposed'!$AU213),IF($AJ$25="",0,$AJ$25*'Goals Transposed'!$AV213),IF($AJ$26="",0,$AJ$26*'Goals Transposed'!$AW213),IF($AJ$27="",0,$AJ$27*'Goals Transposed'!$AX213),IF($AJ$28="",0,$AJ$28*'Goals Transposed'!$AY213),IF($AJ$29="",0,$AJ$29*'Goals Transposed'!$AZ213)),0),"")))</f>
        <v/>
      </c>
      <c r="N643" s="551"/>
      <c r="CI643"/>
      <c r="CJ643"/>
      <c r="CK643"/>
      <c r="CL643"/>
      <c r="CM643"/>
    </row>
    <row r="644" spans="1:91" s="2" customFormat="1" ht="29.5" hidden="1" customHeight="1" outlineLevel="1" x14ac:dyDescent="0.35">
      <c r="A644" s="68"/>
      <c r="B644" s="243" t="s">
        <v>201</v>
      </c>
      <c r="C644" s="546" t="str">
        <f>IF(ISBLANK(Goals!HF6),"",Goals!HF6)</f>
        <v/>
      </c>
      <c r="D644" s="547"/>
      <c r="E644" s="547"/>
      <c r="F644" s="547"/>
      <c r="G644" s="547"/>
      <c r="H644" s="548"/>
      <c r="I644" s="549" t="str">
        <f>IF($D$5="Program Budget",ROUND('Goals Transposed'!$E214*$AJ$9,0),IF(AND($D$5="Staff Salary",$D$7="Total"),ROUND(SUM('Goals Transposed'!$E214:$P214)*$AJ$30,0),IF(AND($D$5="Staff Salary",$D$7="Individual"),ROUND(SUM(IF($AJ$18="",0,$AJ$18*'Goals Transposed'!$E214),IF($AJ$19="",0,$AJ$19*'Goals Transposed'!$F214),IF($AJ$20="",0,$AJ$20*'Goals Transposed'!$G214),IF($AJ$21="",0,$AJ$21*'Goals Transposed'!$H214),IF($AJ$22="",0,$AJ$22*'Goals Transposed'!$I214),IF($AJ$23="",0,$AJ$23*'Goals Transposed'!$J214),IF($AJ$24="",0,$AJ$24*'Goals Transposed'!$K214),IF($AJ$25="",0,$AJ$25*'Goals Transposed'!$L214),IF($AJ$26="",0,$AJ$26*'Goals Transposed'!$M214),IF($AJ$27="",0,$AJ$27*'Goals Transposed'!$N214),IF($AJ$28="",0,$AJ$28*'Goals Transposed'!$O214),IF($AJ$29="",0,$AJ$29*'Goals Transposed'!$P214)),0),"")))</f>
        <v/>
      </c>
      <c r="J644" s="550"/>
      <c r="K644" s="244" t="str">
        <f>IF($D$5="Program Budget",ROUND('Goals Transposed'!$Q214*$AJ$9,0),IF(AND($D$5="Staff Salary",$D$7="Total"),ROUND(SUM('Goals Transposed'!$Q214:$AB214)*$AJ$30,0),IF(AND($D$5="Staff Salary",$D$7="Individual"),ROUND(SUM(IF($AJ$18="",0,$AJ$18*'Goals Transposed'!$Q214),IF($AJ$19="",0,$AJ$19*'Goals Transposed'!$R214),IF($AJ$20="",0,$AJ$20*'Goals Transposed'!$S214),IF($AJ$21="",0,$AJ$21*'Goals Transposed'!$T214),IF($AJ$22="",0,$AJ$22*'Goals Transposed'!$U214),IF($AJ$23="",0,$AJ$23*'Goals Transposed'!$V214),IF($AJ$24="",0,$AJ$24*'Goals Transposed'!$W214),IF($AJ$25="",0,$AJ$25*'Goals Transposed'!$X214),IF($AJ$26="",0,$AJ$26*'Goals Transposed'!$Y214),IF($AJ$27="",0,$AJ$27*'Goals Transposed'!$Z214),IF($AJ$28="",0,$AJ$28*'Goals Transposed'!$AA214),IF($AJ$29="",0,$AJ$29*'Goals Transposed'!$AB214)),0),"")))</f>
        <v/>
      </c>
      <c r="L644" s="244" t="str">
        <f>IF($D$5="Program Budget",ROUND('Goals Transposed'!$AC214*$AJ$9,0),IF(AND($D$5="Staff Salary",$D$7="Total"),ROUND(SUM('Goals Transposed'!$AC214:$AN214)*$AJ$30,0),IF(AND($D$5="Staff Salary",$D$7="Individual"),ROUND(SUM(IF($AJ$18="",0,$AJ$18*'Goals Transposed'!$AC214),IF($AJ$19="",0,$AJ$19*'Goals Transposed'!$AD214),IF($AJ$20="",0,$AJ$20*'Goals Transposed'!$AE214),IF($AJ$21="",0,$AJ$21*'Goals Transposed'!$AF214),IF($AJ$22="",0,$AJ$22*'Goals Transposed'!$AG214),IF($AJ$23="",0,$AJ$23*'Goals Transposed'!$AH214),IF($AJ$24="",0,$AJ$24*'Goals Transposed'!$AI214),IF($AJ$25="",0,$AJ$25*'Goals Transposed'!$AJ214),IF($AJ$26="",0,$AJ$26*'Goals Transposed'!$AK214),IF($AJ$27="",0,$AJ$27*'Goals Transposed'!$AL214),IF($AJ$28="",0,$AJ$28*'Goals Transposed'!$AM214),IF($AJ$29="",0,$AJ$29*'Goals Transposed'!$AN214)),0),"")))</f>
        <v/>
      </c>
      <c r="M644" s="549" t="str">
        <f>IF($D$5="Program Budget",ROUND('Goals Transposed'!$AO214*$AJ$9,0),IF(AND($D$5="Staff Salary",$D$7="Total"),ROUND(SUM('Goals Transposed'!$AO214:$AZ214)*$AJ$30,0),IF(AND($D$5="Staff Salary",$D$7="Individual"),ROUND(SUM(IF($AJ$18="",0,$AJ$18*'Goals Transposed'!$AO214),IF($AJ$19="",0,$AJ$19*'Goals Transposed'!$AP214),IF($AJ$20="",0,$AJ$20*'Goals Transposed'!$AQ214),IF($AJ$21="",0,$AJ$21*'Goals Transposed'!$AR214),IF($AJ$22="",0,$AJ$22*'Goals Transposed'!$AS214),IF($AJ$23="",0,$AJ$23*'Goals Transposed'!$AT214),IF($AJ$24="",0,$AJ$24*'Goals Transposed'!$AU214),IF($AJ$25="",0,$AJ$25*'Goals Transposed'!$AV214),IF($AJ$26="",0,$AJ$26*'Goals Transposed'!$AW214),IF($AJ$27="",0,$AJ$27*'Goals Transposed'!$AX214),IF($AJ$28="",0,$AJ$28*'Goals Transposed'!$AY214),IF($AJ$29="",0,$AJ$29*'Goals Transposed'!$AZ214)),0),"")))</f>
        <v/>
      </c>
      <c r="N644" s="551"/>
      <c r="CI644"/>
      <c r="CJ644"/>
      <c r="CK644"/>
      <c r="CL644"/>
      <c r="CM644"/>
    </row>
    <row r="645" spans="1:91" s="2" customFormat="1" ht="29.5" hidden="1" customHeight="1" outlineLevel="1" x14ac:dyDescent="0.35">
      <c r="A645" s="68"/>
      <c r="B645" s="243" t="s">
        <v>202</v>
      </c>
      <c r="C645" s="546" t="str">
        <f>IF(ISBLANK(Goals!HG6),"",Goals!HG6)</f>
        <v/>
      </c>
      <c r="D645" s="547"/>
      <c r="E645" s="547"/>
      <c r="F645" s="547"/>
      <c r="G645" s="547"/>
      <c r="H645" s="548"/>
      <c r="I645" s="549" t="str">
        <f>IF($D$5="Program Budget",ROUND('Goals Transposed'!$E215*$AJ$9,0),IF(AND($D$5="Staff Salary",$D$7="Total"),ROUND(SUM('Goals Transposed'!$E215:$P215)*$AJ$30,0),IF(AND($D$5="Staff Salary",$D$7="Individual"),ROUND(SUM(IF($AJ$18="",0,$AJ$18*'Goals Transposed'!$E215),IF($AJ$19="",0,$AJ$19*'Goals Transposed'!$F215),IF($AJ$20="",0,$AJ$20*'Goals Transposed'!$G215),IF($AJ$21="",0,$AJ$21*'Goals Transposed'!$H215),IF($AJ$22="",0,$AJ$22*'Goals Transposed'!$I215),IF($AJ$23="",0,$AJ$23*'Goals Transposed'!$J215),IF($AJ$24="",0,$AJ$24*'Goals Transposed'!$K215),IF($AJ$25="",0,$AJ$25*'Goals Transposed'!$L215),IF($AJ$26="",0,$AJ$26*'Goals Transposed'!$M215),IF($AJ$27="",0,$AJ$27*'Goals Transposed'!$N215),IF($AJ$28="",0,$AJ$28*'Goals Transposed'!$O215),IF($AJ$29="",0,$AJ$29*'Goals Transposed'!$P215)),0),"")))</f>
        <v/>
      </c>
      <c r="J645" s="550"/>
      <c r="K645" s="244" t="str">
        <f>IF($D$5="Program Budget",ROUND('Goals Transposed'!$Q215*$AJ$9,0),IF(AND($D$5="Staff Salary",$D$7="Total"),ROUND(SUM('Goals Transposed'!$Q215:$AB215)*$AJ$30,0),IF(AND($D$5="Staff Salary",$D$7="Individual"),ROUND(SUM(IF($AJ$18="",0,$AJ$18*'Goals Transposed'!$Q215),IF($AJ$19="",0,$AJ$19*'Goals Transposed'!$R215),IF($AJ$20="",0,$AJ$20*'Goals Transposed'!$S215),IF($AJ$21="",0,$AJ$21*'Goals Transposed'!$T215),IF($AJ$22="",0,$AJ$22*'Goals Transposed'!$U215),IF($AJ$23="",0,$AJ$23*'Goals Transposed'!$V215),IF($AJ$24="",0,$AJ$24*'Goals Transposed'!$W215),IF($AJ$25="",0,$AJ$25*'Goals Transposed'!$X215),IF($AJ$26="",0,$AJ$26*'Goals Transposed'!$Y215),IF($AJ$27="",0,$AJ$27*'Goals Transposed'!$Z215),IF($AJ$28="",0,$AJ$28*'Goals Transposed'!$AA215),IF($AJ$29="",0,$AJ$29*'Goals Transposed'!$AB215)),0),"")))</f>
        <v/>
      </c>
      <c r="L645" s="244" t="str">
        <f>IF($D$5="Program Budget",ROUND('Goals Transposed'!$AC215*$AJ$9,0),IF(AND($D$5="Staff Salary",$D$7="Total"),ROUND(SUM('Goals Transposed'!$AC215:$AN215)*$AJ$30,0),IF(AND($D$5="Staff Salary",$D$7="Individual"),ROUND(SUM(IF($AJ$18="",0,$AJ$18*'Goals Transposed'!$AC215),IF($AJ$19="",0,$AJ$19*'Goals Transposed'!$AD215),IF($AJ$20="",0,$AJ$20*'Goals Transposed'!$AE215),IF($AJ$21="",0,$AJ$21*'Goals Transposed'!$AF215),IF($AJ$22="",0,$AJ$22*'Goals Transposed'!$AG215),IF($AJ$23="",0,$AJ$23*'Goals Transposed'!$AH215),IF($AJ$24="",0,$AJ$24*'Goals Transposed'!$AI215),IF($AJ$25="",0,$AJ$25*'Goals Transposed'!$AJ215),IF($AJ$26="",0,$AJ$26*'Goals Transposed'!$AK215),IF($AJ$27="",0,$AJ$27*'Goals Transposed'!$AL215),IF($AJ$28="",0,$AJ$28*'Goals Transposed'!$AM215),IF($AJ$29="",0,$AJ$29*'Goals Transposed'!$AN215)),0),"")))</f>
        <v/>
      </c>
      <c r="M645" s="549" t="str">
        <f>IF($D$5="Program Budget",ROUND('Goals Transposed'!$AO215*$AJ$9,0),IF(AND($D$5="Staff Salary",$D$7="Total"),ROUND(SUM('Goals Transposed'!$AO215:$AZ215)*$AJ$30,0),IF(AND($D$5="Staff Salary",$D$7="Individual"),ROUND(SUM(IF($AJ$18="",0,$AJ$18*'Goals Transposed'!$AO215),IF($AJ$19="",0,$AJ$19*'Goals Transposed'!$AP215),IF($AJ$20="",0,$AJ$20*'Goals Transposed'!$AQ215),IF($AJ$21="",0,$AJ$21*'Goals Transposed'!$AR215),IF($AJ$22="",0,$AJ$22*'Goals Transposed'!$AS215),IF($AJ$23="",0,$AJ$23*'Goals Transposed'!$AT215),IF($AJ$24="",0,$AJ$24*'Goals Transposed'!$AU215),IF($AJ$25="",0,$AJ$25*'Goals Transposed'!$AV215),IF($AJ$26="",0,$AJ$26*'Goals Transposed'!$AW215),IF($AJ$27="",0,$AJ$27*'Goals Transposed'!$AX215),IF($AJ$28="",0,$AJ$28*'Goals Transposed'!$AY215),IF($AJ$29="",0,$AJ$29*'Goals Transposed'!$AZ215)),0),"")))</f>
        <v/>
      </c>
      <c r="N645" s="551"/>
      <c r="CI645"/>
      <c r="CJ645"/>
      <c r="CK645"/>
      <c r="CL645"/>
      <c r="CM645"/>
    </row>
    <row r="646" spans="1:91" s="2" customFormat="1" ht="29.5" hidden="1" customHeight="1" outlineLevel="1" x14ac:dyDescent="0.35">
      <c r="A646" s="68"/>
      <c r="B646" s="243" t="s">
        <v>203</v>
      </c>
      <c r="C646" s="546" t="str">
        <f>IF(ISBLANK(Goals!HH6),"",Goals!HH6)</f>
        <v/>
      </c>
      <c r="D646" s="547"/>
      <c r="E646" s="547"/>
      <c r="F646" s="547"/>
      <c r="G646" s="547"/>
      <c r="H646" s="548"/>
      <c r="I646" s="549" t="str">
        <f>IF($D$5="Program Budget",ROUND('Goals Transposed'!$E216*$AJ$9,0),IF(AND($D$5="Staff Salary",$D$7="Total"),ROUND(SUM('Goals Transposed'!$E216:$P216)*$AJ$30,0),IF(AND($D$5="Staff Salary",$D$7="Individual"),ROUND(SUM(IF($AJ$18="",0,$AJ$18*'Goals Transposed'!$E216),IF($AJ$19="",0,$AJ$19*'Goals Transposed'!$F216),IF($AJ$20="",0,$AJ$20*'Goals Transposed'!$G216),IF($AJ$21="",0,$AJ$21*'Goals Transposed'!$H216),IF($AJ$22="",0,$AJ$22*'Goals Transposed'!$I216),IF($AJ$23="",0,$AJ$23*'Goals Transposed'!$J216),IF($AJ$24="",0,$AJ$24*'Goals Transposed'!$K216),IF($AJ$25="",0,$AJ$25*'Goals Transposed'!$L216),IF($AJ$26="",0,$AJ$26*'Goals Transposed'!$M216),IF($AJ$27="",0,$AJ$27*'Goals Transposed'!$N216),IF($AJ$28="",0,$AJ$28*'Goals Transposed'!$O216),IF($AJ$29="",0,$AJ$29*'Goals Transposed'!$P216)),0),"")))</f>
        <v/>
      </c>
      <c r="J646" s="550"/>
      <c r="K646" s="244" t="str">
        <f>IF($D$5="Program Budget",ROUND('Goals Transposed'!$Q216*$AJ$9,0),IF(AND($D$5="Staff Salary",$D$7="Total"),ROUND(SUM('Goals Transposed'!$Q216:$AB216)*$AJ$30,0),IF(AND($D$5="Staff Salary",$D$7="Individual"),ROUND(SUM(IF($AJ$18="",0,$AJ$18*'Goals Transposed'!$Q216),IF($AJ$19="",0,$AJ$19*'Goals Transposed'!$R216),IF($AJ$20="",0,$AJ$20*'Goals Transposed'!$S216),IF($AJ$21="",0,$AJ$21*'Goals Transposed'!$T216),IF($AJ$22="",0,$AJ$22*'Goals Transposed'!$U216),IF($AJ$23="",0,$AJ$23*'Goals Transposed'!$V216),IF($AJ$24="",0,$AJ$24*'Goals Transposed'!$W216),IF($AJ$25="",0,$AJ$25*'Goals Transposed'!$X216),IF($AJ$26="",0,$AJ$26*'Goals Transposed'!$Y216),IF($AJ$27="",0,$AJ$27*'Goals Transposed'!$Z216),IF($AJ$28="",0,$AJ$28*'Goals Transposed'!$AA216),IF($AJ$29="",0,$AJ$29*'Goals Transposed'!$AB216)),0),"")))</f>
        <v/>
      </c>
      <c r="L646" s="244" t="str">
        <f>IF($D$5="Program Budget",ROUND('Goals Transposed'!$AC216*$AJ$9,0),IF(AND($D$5="Staff Salary",$D$7="Total"),ROUND(SUM('Goals Transposed'!$AC216:$AN216)*$AJ$30,0),IF(AND($D$5="Staff Salary",$D$7="Individual"),ROUND(SUM(IF($AJ$18="",0,$AJ$18*'Goals Transposed'!$AC216),IF($AJ$19="",0,$AJ$19*'Goals Transposed'!$AD216),IF($AJ$20="",0,$AJ$20*'Goals Transposed'!$AE216),IF($AJ$21="",0,$AJ$21*'Goals Transposed'!$AF216),IF($AJ$22="",0,$AJ$22*'Goals Transposed'!$AG216),IF($AJ$23="",0,$AJ$23*'Goals Transposed'!$AH216),IF($AJ$24="",0,$AJ$24*'Goals Transposed'!$AI216),IF($AJ$25="",0,$AJ$25*'Goals Transposed'!$AJ216),IF($AJ$26="",0,$AJ$26*'Goals Transposed'!$AK216),IF($AJ$27="",0,$AJ$27*'Goals Transposed'!$AL216),IF($AJ$28="",0,$AJ$28*'Goals Transposed'!$AM216),IF($AJ$29="",0,$AJ$29*'Goals Transposed'!$AN216)),0),"")))</f>
        <v/>
      </c>
      <c r="M646" s="549" t="str">
        <f>IF($D$5="Program Budget",ROUND('Goals Transposed'!$AO216*$AJ$9,0),IF(AND($D$5="Staff Salary",$D$7="Total"),ROUND(SUM('Goals Transposed'!$AO216:$AZ216)*$AJ$30,0),IF(AND($D$5="Staff Salary",$D$7="Individual"),ROUND(SUM(IF($AJ$18="",0,$AJ$18*'Goals Transposed'!$AO216),IF($AJ$19="",0,$AJ$19*'Goals Transposed'!$AP216),IF($AJ$20="",0,$AJ$20*'Goals Transposed'!$AQ216),IF($AJ$21="",0,$AJ$21*'Goals Transposed'!$AR216),IF($AJ$22="",0,$AJ$22*'Goals Transposed'!$AS216),IF($AJ$23="",0,$AJ$23*'Goals Transposed'!$AT216),IF($AJ$24="",0,$AJ$24*'Goals Transposed'!$AU216),IF($AJ$25="",0,$AJ$25*'Goals Transposed'!$AV216),IF($AJ$26="",0,$AJ$26*'Goals Transposed'!$AW216),IF($AJ$27="",0,$AJ$27*'Goals Transposed'!$AX216),IF($AJ$28="",0,$AJ$28*'Goals Transposed'!$AY216),IF($AJ$29="",0,$AJ$29*'Goals Transposed'!$AZ216)),0),"")))</f>
        <v/>
      </c>
      <c r="N646" s="551"/>
      <c r="CI646"/>
      <c r="CJ646"/>
      <c r="CK646"/>
      <c r="CL646"/>
      <c r="CM646"/>
    </row>
    <row r="647" spans="1:91" s="2" customFormat="1" ht="29.5" hidden="1" customHeight="1" outlineLevel="1" x14ac:dyDescent="0.35">
      <c r="A647" s="68"/>
      <c r="B647" s="243" t="s">
        <v>204</v>
      </c>
      <c r="C647" s="546" t="str">
        <f>IF(ISBLANK(Goals!HI6),"",Goals!HI6)</f>
        <v/>
      </c>
      <c r="D647" s="547"/>
      <c r="E647" s="547"/>
      <c r="F647" s="547"/>
      <c r="G647" s="547"/>
      <c r="H647" s="548"/>
      <c r="I647" s="549" t="str">
        <f>IF($D$5="Program Budget",ROUND('Goals Transposed'!$E217*$AJ$9,0),IF(AND($D$5="Staff Salary",$D$7="Total"),ROUND(SUM('Goals Transposed'!$E217:$P217)*$AJ$30,0),IF(AND($D$5="Staff Salary",$D$7="Individual"),ROUND(SUM(IF($AJ$18="",0,$AJ$18*'Goals Transposed'!$E217),IF($AJ$19="",0,$AJ$19*'Goals Transposed'!$F217),IF($AJ$20="",0,$AJ$20*'Goals Transposed'!$G217),IF($AJ$21="",0,$AJ$21*'Goals Transposed'!$H217),IF($AJ$22="",0,$AJ$22*'Goals Transposed'!$I217),IF($AJ$23="",0,$AJ$23*'Goals Transposed'!$J217),IF($AJ$24="",0,$AJ$24*'Goals Transposed'!$K217),IF($AJ$25="",0,$AJ$25*'Goals Transposed'!$L217),IF($AJ$26="",0,$AJ$26*'Goals Transposed'!$M217),IF($AJ$27="",0,$AJ$27*'Goals Transposed'!$N217),IF($AJ$28="",0,$AJ$28*'Goals Transposed'!$O217),IF($AJ$29="",0,$AJ$29*'Goals Transposed'!$P217)),0),"")))</f>
        <v/>
      </c>
      <c r="J647" s="550"/>
      <c r="K647" s="244" t="str">
        <f>IF($D$5="Program Budget",ROUND('Goals Transposed'!$Q217*$AJ$9,0),IF(AND($D$5="Staff Salary",$D$7="Total"),ROUND(SUM('Goals Transposed'!$Q217:$AB217)*$AJ$30,0),IF(AND($D$5="Staff Salary",$D$7="Individual"),ROUND(SUM(IF($AJ$18="",0,$AJ$18*'Goals Transposed'!$Q217),IF($AJ$19="",0,$AJ$19*'Goals Transposed'!$R217),IF($AJ$20="",0,$AJ$20*'Goals Transposed'!$S217),IF($AJ$21="",0,$AJ$21*'Goals Transposed'!$T217),IF($AJ$22="",0,$AJ$22*'Goals Transposed'!$U217),IF($AJ$23="",0,$AJ$23*'Goals Transposed'!$V217),IF($AJ$24="",0,$AJ$24*'Goals Transposed'!$W217),IF($AJ$25="",0,$AJ$25*'Goals Transposed'!$X217),IF($AJ$26="",0,$AJ$26*'Goals Transposed'!$Y217),IF($AJ$27="",0,$AJ$27*'Goals Transposed'!$Z217),IF($AJ$28="",0,$AJ$28*'Goals Transposed'!$AA217),IF($AJ$29="",0,$AJ$29*'Goals Transposed'!$AB217)),0),"")))</f>
        <v/>
      </c>
      <c r="L647" s="244" t="str">
        <f>IF($D$5="Program Budget",ROUND('Goals Transposed'!$AC217*$AJ$9,0),IF(AND($D$5="Staff Salary",$D$7="Total"),ROUND(SUM('Goals Transposed'!$AC217:$AN217)*$AJ$30,0),IF(AND($D$5="Staff Salary",$D$7="Individual"),ROUND(SUM(IF($AJ$18="",0,$AJ$18*'Goals Transposed'!$AC217),IF($AJ$19="",0,$AJ$19*'Goals Transposed'!$AD217),IF($AJ$20="",0,$AJ$20*'Goals Transposed'!$AE217),IF($AJ$21="",0,$AJ$21*'Goals Transposed'!$AF217),IF($AJ$22="",0,$AJ$22*'Goals Transposed'!$AG217),IF($AJ$23="",0,$AJ$23*'Goals Transposed'!$AH217),IF($AJ$24="",0,$AJ$24*'Goals Transposed'!$AI217),IF($AJ$25="",0,$AJ$25*'Goals Transposed'!$AJ217),IF($AJ$26="",0,$AJ$26*'Goals Transposed'!$AK217),IF($AJ$27="",0,$AJ$27*'Goals Transposed'!$AL217),IF($AJ$28="",0,$AJ$28*'Goals Transposed'!$AM217),IF($AJ$29="",0,$AJ$29*'Goals Transposed'!$AN217)),0),"")))</f>
        <v/>
      </c>
      <c r="M647" s="549" t="str">
        <f>IF($D$5="Program Budget",ROUND('Goals Transposed'!$AO217*$AJ$9,0),IF(AND($D$5="Staff Salary",$D$7="Total"),ROUND(SUM('Goals Transposed'!$AO217:$AZ217)*$AJ$30,0),IF(AND($D$5="Staff Salary",$D$7="Individual"),ROUND(SUM(IF($AJ$18="",0,$AJ$18*'Goals Transposed'!$AO217),IF($AJ$19="",0,$AJ$19*'Goals Transposed'!$AP217),IF($AJ$20="",0,$AJ$20*'Goals Transposed'!$AQ217),IF($AJ$21="",0,$AJ$21*'Goals Transposed'!$AR217),IF($AJ$22="",0,$AJ$22*'Goals Transposed'!$AS217),IF($AJ$23="",0,$AJ$23*'Goals Transposed'!$AT217),IF($AJ$24="",0,$AJ$24*'Goals Transposed'!$AU217),IF($AJ$25="",0,$AJ$25*'Goals Transposed'!$AV217),IF($AJ$26="",0,$AJ$26*'Goals Transposed'!$AW217),IF($AJ$27="",0,$AJ$27*'Goals Transposed'!$AX217),IF($AJ$28="",0,$AJ$28*'Goals Transposed'!$AY217),IF($AJ$29="",0,$AJ$29*'Goals Transposed'!$AZ217)),0),"")))</f>
        <v/>
      </c>
      <c r="N647" s="551"/>
      <c r="CI647"/>
      <c r="CJ647"/>
      <c r="CK647"/>
      <c r="CL647"/>
      <c r="CM647"/>
    </row>
    <row r="648" spans="1:91" s="2" customFormat="1" ht="29.5" hidden="1" customHeight="1" outlineLevel="1" x14ac:dyDescent="0.35">
      <c r="A648" s="68"/>
      <c r="B648" s="246" t="s">
        <v>205</v>
      </c>
      <c r="C648" s="546" t="str">
        <f>IF(ISBLANK(Goals!HJ6),"",Goals!HJ6)</f>
        <v/>
      </c>
      <c r="D648" s="547"/>
      <c r="E648" s="547"/>
      <c r="F648" s="547"/>
      <c r="G648" s="547"/>
      <c r="H648" s="548"/>
      <c r="I648" s="549" t="str">
        <f>IF($D$5="Program Budget",ROUND('Goals Transposed'!$E218*$AJ$9,0),IF(AND($D$5="Staff Salary",$D$7="Total"),ROUND(SUM('Goals Transposed'!$E218:$P218)*$AJ$30,0),IF(AND($D$5="Staff Salary",$D$7="Individual"),ROUND(SUM(IF($AJ$18="",0,$AJ$18*'Goals Transposed'!$E218),IF($AJ$19="",0,$AJ$19*'Goals Transposed'!$F218),IF($AJ$20="",0,$AJ$20*'Goals Transposed'!$G218),IF($AJ$21="",0,$AJ$21*'Goals Transposed'!$H218),IF($AJ$22="",0,$AJ$22*'Goals Transposed'!$I218),IF($AJ$23="",0,$AJ$23*'Goals Transposed'!$J218),IF($AJ$24="",0,$AJ$24*'Goals Transposed'!$K218),IF($AJ$25="",0,$AJ$25*'Goals Transposed'!$L218),IF($AJ$26="",0,$AJ$26*'Goals Transposed'!$M218),IF($AJ$27="",0,$AJ$27*'Goals Transposed'!$N218),IF($AJ$28="",0,$AJ$28*'Goals Transposed'!$O218),IF($AJ$29="",0,$AJ$29*'Goals Transposed'!$P218)),0),"")))</f>
        <v/>
      </c>
      <c r="J648" s="550"/>
      <c r="K648" s="244" t="str">
        <f>IF($D$5="Program Budget",ROUND('Goals Transposed'!$Q218*$AJ$9,0),IF(AND($D$5="Staff Salary",$D$7="Total"),ROUND(SUM('Goals Transposed'!$Q218:$AB218)*$AJ$30,0),IF(AND($D$5="Staff Salary",$D$7="Individual"),ROUND(SUM(IF($AJ$18="",0,$AJ$18*'Goals Transposed'!$Q218),IF($AJ$19="",0,$AJ$19*'Goals Transposed'!$R218),IF($AJ$20="",0,$AJ$20*'Goals Transposed'!$S218),IF($AJ$21="",0,$AJ$21*'Goals Transposed'!$T218),IF($AJ$22="",0,$AJ$22*'Goals Transposed'!$U218),IF($AJ$23="",0,$AJ$23*'Goals Transposed'!$V218),IF($AJ$24="",0,$AJ$24*'Goals Transposed'!$W218),IF($AJ$25="",0,$AJ$25*'Goals Transposed'!$X218),IF($AJ$26="",0,$AJ$26*'Goals Transposed'!$Y218),IF($AJ$27="",0,$AJ$27*'Goals Transposed'!$Z218),IF($AJ$28="",0,$AJ$28*'Goals Transposed'!$AA218),IF($AJ$29="",0,$AJ$29*'Goals Transposed'!$AB218)),0),"")))</f>
        <v/>
      </c>
      <c r="L648" s="244" t="str">
        <f>IF($D$5="Program Budget",ROUND('Goals Transposed'!$AC218*$AJ$9,0),IF(AND($D$5="Staff Salary",$D$7="Total"),ROUND(SUM('Goals Transposed'!$AC218:$AN218)*$AJ$30,0),IF(AND($D$5="Staff Salary",$D$7="Individual"),ROUND(SUM(IF($AJ$18="",0,$AJ$18*'Goals Transposed'!$AC218),IF($AJ$19="",0,$AJ$19*'Goals Transposed'!$AD218),IF($AJ$20="",0,$AJ$20*'Goals Transposed'!$AE218),IF($AJ$21="",0,$AJ$21*'Goals Transposed'!$AF218),IF($AJ$22="",0,$AJ$22*'Goals Transposed'!$AG218),IF($AJ$23="",0,$AJ$23*'Goals Transposed'!$AH218),IF($AJ$24="",0,$AJ$24*'Goals Transposed'!$AI218),IF($AJ$25="",0,$AJ$25*'Goals Transposed'!$AJ218),IF($AJ$26="",0,$AJ$26*'Goals Transposed'!$AK218),IF($AJ$27="",0,$AJ$27*'Goals Transposed'!$AL218),IF($AJ$28="",0,$AJ$28*'Goals Transposed'!$AM218),IF($AJ$29="",0,$AJ$29*'Goals Transposed'!$AN218)),0),"")))</f>
        <v/>
      </c>
      <c r="M648" s="549" t="str">
        <f>IF($D$5="Program Budget",ROUND('Goals Transposed'!$AO218*$AJ$9,0),IF(AND($D$5="Staff Salary",$D$7="Total"),ROUND(SUM('Goals Transposed'!$AO218:$AZ218)*$AJ$30,0),IF(AND($D$5="Staff Salary",$D$7="Individual"),ROUND(SUM(IF($AJ$18="",0,$AJ$18*'Goals Transposed'!$AO218),IF($AJ$19="",0,$AJ$19*'Goals Transposed'!$AP218),IF($AJ$20="",0,$AJ$20*'Goals Transposed'!$AQ218),IF($AJ$21="",0,$AJ$21*'Goals Transposed'!$AR218),IF($AJ$22="",0,$AJ$22*'Goals Transposed'!$AS218),IF($AJ$23="",0,$AJ$23*'Goals Transposed'!$AT218),IF($AJ$24="",0,$AJ$24*'Goals Transposed'!$AU218),IF($AJ$25="",0,$AJ$25*'Goals Transposed'!$AV218),IF($AJ$26="",0,$AJ$26*'Goals Transposed'!$AW218),IF($AJ$27="",0,$AJ$27*'Goals Transposed'!$AX218),IF($AJ$28="",0,$AJ$28*'Goals Transposed'!$AY218),IF($AJ$29="",0,$AJ$29*'Goals Transposed'!$AZ218)),0),"")))</f>
        <v/>
      </c>
      <c r="N648" s="551"/>
      <c r="CI648"/>
      <c r="CJ648"/>
      <c r="CK648"/>
      <c r="CL648"/>
      <c r="CM648"/>
    </row>
    <row r="649" spans="1:91" s="2" customFormat="1" hidden="1" outlineLevel="1" x14ac:dyDescent="0.35">
      <c r="A649" s="68"/>
      <c r="CI649"/>
      <c r="CJ649"/>
      <c r="CK649"/>
      <c r="CL649"/>
      <c r="CM649"/>
    </row>
    <row r="650" spans="1:91" s="2" customFormat="1" ht="29.5" hidden="1" customHeight="1" outlineLevel="1" x14ac:dyDescent="0.35">
      <c r="A650" s="68"/>
      <c r="B650" s="233" t="s">
        <v>214</v>
      </c>
      <c r="C650" s="552" t="str">
        <f>Goals!HL3</f>
        <v>Select Strategic Area</v>
      </c>
      <c r="D650" s="553"/>
      <c r="E650" s="553"/>
      <c r="F650" s="553"/>
      <c r="G650" s="553"/>
      <c r="H650" s="553"/>
      <c r="I650" s="234"/>
      <c r="J650" s="234"/>
      <c r="K650" s="234"/>
      <c r="L650" s="234"/>
      <c r="M650" s="234"/>
      <c r="N650" s="235"/>
      <c r="CI650"/>
      <c r="CJ650"/>
      <c r="CK650"/>
      <c r="CL650"/>
      <c r="CM650"/>
    </row>
    <row r="651" spans="1:91" s="2" customFormat="1" ht="29.5" hidden="1" customHeight="1" outlineLevel="1" x14ac:dyDescent="0.35">
      <c r="A651" s="68"/>
      <c r="B651" s="236"/>
      <c r="C651" s="237"/>
      <c r="D651" s="238"/>
      <c r="E651" s="238"/>
      <c r="F651" s="238"/>
      <c r="G651" s="238"/>
      <c r="H651" s="239"/>
      <c r="I651" s="554" t="s">
        <v>2</v>
      </c>
      <c r="J651" s="554"/>
      <c r="K651" s="240" t="s">
        <v>3</v>
      </c>
      <c r="L651" s="240" t="s">
        <v>4</v>
      </c>
      <c r="M651" s="554" t="s">
        <v>5</v>
      </c>
      <c r="N651" s="555"/>
      <c r="CI651"/>
      <c r="CJ651"/>
      <c r="CK651"/>
      <c r="CL651"/>
      <c r="CM651"/>
    </row>
    <row r="652" spans="1:91" s="2" customFormat="1" ht="29.5" hidden="1" customHeight="1" outlineLevel="1" x14ac:dyDescent="0.35">
      <c r="A652" s="68"/>
      <c r="B652" s="241" t="s">
        <v>199</v>
      </c>
      <c r="C652" s="556" t="str">
        <f>IF(ISBLANK(Goals!HL4),"",Goals!HL4)</f>
        <v/>
      </c>
      <c r="D652" s="557"/>
      <c r="E652" s="557"/>
      <c r="F652" s="557"/>
      <c r="G652" s="557"/>
      <c r="H652" s="557"/>
      <c r="I652" s="558"/>
      <c r="J652" s="558"/>
      <c r="K652" s="242"/>
      <c r="L652" s="242"/>
      <c r="M652" s="558"/>
      <c r="N652" s="559"/>
      <c r="CI652"/>
      <c r="CJ652"/>
      <c r="CK652"/>
      <c r="CL652"/>
      <c r="CM652"/>
    </row>
    <row r="653" spans="1:91" s="2" customFormat="1" ht="29.5" hidden="1" customHeight="1" outlineLevel="1" x14ac:dyDescent="0.35">
      <c r="A653" s="68"/>
      <c r="B653" s="243" t="s">
        <v>200</v>
      </c>
      <c r="C653" s="546" t="str">
        <f>IF(ISBLANK(Goals!HK6),"",Goals!HK6)</f>
        <v/>
      </c>
      <c r="D653" s="547"/>
      <c r="E653" s="547"/>
      <c r="F653" s="547"/>
      <c r="G653" s="547"/>
      <c r="H653" s="548"/>
      <c r="I653" s="549" t="str">
        <f>IF($D$5="Program Budget",ROUND('Goals Transposed'!$E219*$AJ$9,0),IF(AND($D$5="Staff Salary",$D$7="Total"),ROUND(SUM('Goals Transposed'!$E219:$P219)*$AJ$30,0),IF(AND($D$5="Staff Salary",$D$7="Individual"),ROUND(SUM(IF($AJ$18="",0,$AJ$18*'Goals Transposed'!$E219),IF($AJ$19="",0,$AJ$19*'Goals Transposed'!$F219),IF($AJ$20="",0,$AJ$20*'Goals Transposed'!$G219),IF($AJ$21="",0,$AJ$21*'Goals Transposed'!$H219),IF($AJ$22="",0,$AJ$22*'Goals Transposed'!$I219),IF($AJ$23="",0,$AJ$23*'Goals Transposed'!$J219),IF($AJ$24="",0,$AJ$24*'Goals Transposed'!$K219),IF($AJ$25="",0,$AJ$25*'Goals Transposed'!$L219),IF($AJ$26="",0,$AJ$26*'Goals Transposed'!$M219),IF($AJ$27="",0,$AJ$27*'Goals Transposed'!$N219),IF($AJ$28="",0,$AJ$28*'Goals Transposed'!$O219),IF($AJ$29="",0,$AJ$29*'Goals Transposed'!$P219)),0),"")))</f>
        <v/>
      </c>
      <c r="J653" s="550"/>
      <c r="K653" s="244" t="str">
        <f>IF($D$5="Program Budget",ROUND('Goals Transposed'!$Q219*$AJ$9,0),IF(AND($D$5="Staff Salary",$D$7="Total"),ROUND(SUM('Goals Transposed'!$Q219:$AB219)*$AJ$30,0),IF(AND($D$5="Staff Salary",$D$7="Individual"),ROUND(SUM(IF($AJ$18="",0,$AJ$18*'Goals Transposed'!$Q219),IF($AJ$19="",0,$AJ$19*'Goals Transposed'!$R219),IF($AJ$20="",0,$AJ$20*'Goals Transposed'!$S219),IF($AJ$21="",0,$AJ$21*'Goals Transposed'!$T219),IF($AJ$22="",0,$AJ$22*'Goals Transposed'!$U219),IF($AJ$23="",0,$AJ$23*'Goals Transposed'!$V219),IF($AJ$24="",0,$AJ$24*'Goals Transposed'!$W219),IF($AJ$25="",0,$AJ$25*'Goals Transposed'!$X219),IF($AJ$26="",0,$AJ$26*'Goals Transposed'!$Y219),IF($AJ$27="",0,$AJ$27*'Goals Transposed'!$Z219),IF($AJ$28="",0,$AJ$28*'Goals Transposed'!$AA219),IF($AJ$29="",0,$AJ$29*'Goals Transposed'!$AB219)),0),"")))</f>
        <v/>
      </c>
      <c r="L653" s="244" t="str">
        <f>IF($D$5="Program Budget",ROUND('Goals Transposed'!$AC219*$AJ$9,0),IF(AND($D$5="Staff Salary",$D$7="Total"),ROUND(SUM('Goals Transposed'!$AC219:$AN219)*$AJ$30,0),IF(AND($D$5="Staff Salary",$D$7="Individual"),ROUND(SUM(IF($AJ$18="",0,$AJ$18*'Goals Transposed'!$AC219),IF($AJ$19="",0,$AJ$19*'Goals Transposed'!$AD219),IF($AJ$20="",0,$AJ$20*'Goals Transposed'!$AE219),IF($AJ$21="",0,$AJ$21*'Goals Transposed'!$AF219),IF($AJ$22="",0,$AJ$22*'Goals Transposed'!$AG219),IF($AJ$23="",0,$AJ$23*'Goals Transposed'!$AH219),IF($AJ$24="",0,$AJ$24*'Goals Transposed'!$AI219),IF($AJ$25="",0,$AJ$25*'Goals Transposed'!$AJ219),IF($AJ$26="",0,$AJ$26*'Goals Transposed'!$AK219),IF($AJ$27="",0,$AJ$27*'Goals Transposed'!$AL219),IF($AJ$28="",0,$AJ$28*'Goals Transposed'!$AM219),IF($AJ$29="",0,$AJ$29*'Goals Transposed'!$AN219)),0),"")))</f>
        <v/>
      </c>
      <c r="M653" s="549" t="str">
        <f>IF($D$5="Program Budget",ROUND('Goals Transposed'!$AO219*$AJ$9,0),IF(AND($D$5="Staff Salary",$D$7="Total"),ROUND(SUM('Goals Transposed'!$AO219:$AZ219)*$AJ$30,0),IF(AND($D$5="Staff Salary",$D$7="Individual"),ROUND(SUM(IF($AJ$18="",0,$AJ$18*'Goals Transposed'!$AO219),IF($AJ$19="",0,$AJ$19*'Goals Transposed'!$AP219),IF($AJ$20="",0,$AJ$20*'Goals Transposed'!$AQ219),IF($AJ$21="",0,$AJ$21*'Goals Transposed'!$AR219),IF($AJ$22="",0,$AJ$22*'Goals Transposed'!$AS219),IF($AJ$23="",0,$AJ$23*'Goals Transposed'!$AT219),IF($AJ$24="",0,$AJ$24*'Goals Transposed'!$AU219),IF($AJ$25="",0,$AJ$25*'Goals Transposed'!$AV219),IF($AJ$26="",0,$AJ$26*'Goals Transposed'!$AW219),IF($AJ$27="",0,$AJ$27*'Goals Transposed'!$AX219),IF($AJ$28="",0,$AJ$28*'Goals Transposed'!$AY219),IF($AJ$29="",0,$AJ$29*'Goals Transposed'!$AZ219)),0),"")))</f>
        <v/>
      </c>
      <c r="N653" s="551"/>
      <c r="CI653"/>
      <c r="CJ653"/>
      <c r="CK653"/>
      <c r="CL653"/>
      <c r="CM653"/>
    </row>
    <row r="654" spans="1:91" s="2" customFormat="1" ht="29.5" hidden="1" customHeight="1" outlineLevel="1" x14ac:dyDescent="0.35">
      <c r="A654" s="68"/>
      <c r="B654" s="243" t="s">
        <v>201</v>
      </c>
      <c r="C654" s="546" t="str">
        <f>IF(ISBLANK(Goals!HL6),"",Goals!HL6)</f>
        <v/>
      </c>
      <c r="D654" s="547"/>
      <c r="E654" s="547"/>
      <c r="F654" s="547"/>
      <c r="G654" s="547"/>
      <c r="H654" s="548"/>
      <c r="I654" s="549" t="str">
        <f>IF($D$5="Program Budget",ROUND('Goals Transposed'!$E220*$AJ$9,0),IF(AND($D$5="Staff Salary",$D$7="Total"),ROUND(SUM('Goals Transposed'!$E220:$P220)*$AJ$30,0),IF(AND($D$5="Staff Salary",$D$7="Individual"),ROUND(SUM(IF($AJ$18="",0,$AJ$18*'Goals Transposed'!$E220),IF($AJ$19="",0,$AJ$19*'Goals Transposed'!$F220),IF($AJ$20="",0,$AJ$20*'Goals Transposed'!$G220),IF($AJ$21="",0,$AJ$21*'Goals Transposed'!$H220),IF($AJ$22="",0,$AJ$22*'Goals Transposed'!$I220),IF($AJ$23="",0,$AJ$23*'Goals Transposed'!$J220),IF($AJ$24="",0,$AJ$24*'Goals Transposed'!$K220),IF($AJ$25="",0,$AJ$25*'Goals Transposed'!$L220),IF($AJ$26="",0,$AJ$26*'Goals Transposed'!$M220),IF($AJ$27="",0,$AJ$27*'Goals Transposed'!$N220),IF($AJ$28="",0,$AJ$28*'Goals Transposed'!$O220),IF($AJ$29="",0,$AJ$29*'Goals Transposed'!$P220)),0),"")))</f>
        <v/>
      </c>
      <c r="J654" s="550"/>
      <c r="K654" s="244" t="str">
        <f>IF($D$5="Program Budget",ROUND('Goals Transposed'!$Q220*$AJ$9,0),IF(AND($D$5="Staff Salary",$D$7="Total"),ROUND(SUM('Goals Transposed'!$Q220:$AB220)*$AJ$30,0),IF(AND($D$5="Staff Salary",$D$7="Individual"),ROUND(SUM(IF($AJ$18="",0,$AJ$18*'Goals Transposed'!$Q220),IF($AJ$19="",0,$AJ$19*'Goals Transposed'!$R220),IF($AJ$20="",0,$AJ$20*'Goals Transposed'!$S220),IF($AJ$21="",0,$AJ$21*'Goals Transposed'!$T220),IF($AJ$22="",0,$AJ$22*'Goals Transposed'!$U220),IF($AJ$23="",0,$AJ$23*'Goals Transposed'!$V220),IF($AJ$24="",0,$AJ$24*'Goals Transposed'!$W220),IF($AJ$25="",0,$AJ$25*'Goals Transposed'!$X220),IF($AJ$26="",0,$AJ$26*'Goals Transposed'!$Y220),IF($AJ$27="",0,$AJ$27*'Goals Transposed'!$Z220),IF($AJ$28="",0,$AJ$28*'Goals Transposed'!$AA220),IF($AJ$29="",0,$AJ$29*'Goals Transposed'!$AB220)),0),"")))</f>
        <v/>
      </c>
      <c r="L654" s="244" t="str">
        <f>IF($D$5="Program Budget",ROUND('Goals Transposed'!$AC220*$AJ$9,0),IF(AND($D$5="Staff Salary",$D$7="Total"),ROUND(SUM('Goals Transposed'!$AC220:$AN220)*$AJ$30,0),IF(AND($D$5="Staff Salary",$D$7="Individual"),ROUND(SUM(IF($AJ$18="",0,$AJ$18*'Goals Transposed'!$AC220),IF($AJ$19="",0,$AJ$19*'Goals Transposed'!$AD220),IF($AJ$20="",0,$AJ$20*'Goals Transposed'!$AE220),IF($AJ$21="",0,$AJ$21*'Goals Transposed'!$AF220),IF($AJ$22="",0,$AJ$22*'Goals Transposed'!$AG220),IF($AJ$23="",0,$AJ$23*'Goals Transposed'!$AH220),IF($AJ$24="",0,$AJ$24*'Goals Transposed'!$AI220),IF($AJ$25="",0,$AJ$25*'Goals Transposed'!$AJ220),IF($AJ$26="",0,$AJ$26*'Goals Transposed'!$AK220),IF($AJ$27="",0,$AJ$27*'Goals Transposed'!$AL220),IF($AJ$28="",0,$AJ$28*'Goals Transposed'!$AM220),IF($AJ$29="",0,$AJ$29*'Goals Transposed'!$AN220)),0),"")))</f>
        <v/>
      </c>
      <c r="M654" s="549" t="str">
        <f>IF($D$5="Program Budget",ROUND('Goals Transposed'!$AO220*$AJ$9,0),IF(AND($D$5="Staff Salary",$D$7="Total"),ROUND(SUM('Goals Transposed'!$AO220:$AZ220)*$AJ$30,0),IF(AND($D$5="Staff Salary",$D$7="Individual"),ROUND(SUM(IF($AJ$18="",0,$AJ$18*'Goals Transposed'!$AO220),IF($AJ$19="",0,$AJ$19*'Goals Transposed'!$AP220),IF($AJ$20="",0,$AJ$20*'Goals Transposed'!$AQ220),IF($AJ$21="",0,$AJ$21*'Goals Transposed'!$AR220),IF($AJ$22="",0,$AJ$22*'Goals Transposed'!$AS220),IF($AJ$23="",0,$AJ$23*'Goals Transposed'!$AT220),IF($AJ$24="",0,$AJ$24*'Goals Transposed'!$AU220),IF($AJ$25="",0,$AJ$25*'Goals Transposed'!$AV220),IF($AJ$26="",0,$AJ$26*'Goals Transposed'!$AW220),IF($AJ$27="",0,$AJ$27*'Goals Transposed'!$AX220),IF($AJ$28="",0,$AJ$28*'Goals Transposed'!$AY220),IF($AJ$29="",0,$AJ$29*'Goals Transposed'!$AZ220)),0),"")))</f>
        <v/>
      </c>
      <c r="N654" s="551"/>
      <c r="CI654"/>
      <c r="CJ654"/>
      <c r="CK654"/>
      <c r="CL654"/>
      <c r="CM654"/>
    </row>
    <row r="655" spans="1:91" s="2" customFormat="1" ht="29.5" hidden="1" customHeight="1" outlineLevel="1" x14ac:dyDescent="0.35">
      <c r="A655" s="68"/>
      <c r="B655" s="243" t="s">
        <v>202</v>
      </c>
      <c r="C655" s="546" t="str">
        <f>IF(ISBLANK(Goals!HM6),"",Goals!HM6)</f>
        <v/>
      </c>
      <c r="D655" s="547"/>
      <c r="E655" s="547"/>
      <c r="F655" s="547"/>
      <c r="G655" s="547"/>
      <c r="H655" s="548"/>
      <c r="I655" s="549" t="str">
        <f>IF($D$5="Program Budget",ROUND('Goals Transposed'!$E221*$AJ$9,0),IF(AND($D$5="Staff Salary",$D$7="Total"),ROUND(SUM('Goals Transposed'!$E221:$P221)*$AJ$30,0),IF(AND($D$5="Staff Salary",$D$7="Individual"),ROUND(SUM(IF($AJ$18="",0,$AJ$18*'Goals Transposed'!$E221),IF($AJ$19="",0,$AJ$19*'Goals Transposed'!$F221),IF($AJ$20="",0,$AJ$20*'Goals Transposed'!$G221),IF($AJ$21="",0,$AJ$21*'Goals Transposed'!$H221),IF($AJ$22="",0,$AJ$22*'Goals Transposed'!$I221),IF($AJ$23="",0,$AJ$23*'Goals Transposed'!$J221),IF($AJ$24="",0,$AJ$24*'Goals Transposed'!$K221),IF($AJ$25="",0,$AJ$25*'Goals Transposed'!$L221),IF($AJ$26="",0,$AJ$26*'Goals Transposed'!$M221),IF($AJ$27="",0,$AJ$27*'Goals Transposed'!$N221),IF($AJ$28="",0,$AJ$28*'Goals Transposed'!$O221),IF($AJ$29="",0,$AJ$29*'Goals Transposed'!$P221)),0),"")))</f>
        <v/>
      </c>
      <c r="J655" s="550"/>
      <c r="K655" s="244" t="str">
        <f>IF($D$5="Program Budget",ROUND('Goals Transposed'!$Q221*$AJ$9,0),IF(AND($D$5="Staff Salary",$D$7="Total"),ROUND(SUM('Goals Transposed'!$Q221:$AB221)*$AJ$30,0),IF(AND($D$5="Staff Salary",$D$7="Individual"),ROUND(SUM(IF($AJ$18="",0,$AJ$18*'Goals Transposed'!$Q221),IF($AJ$19="",0,$AJ$19*'Goals Transposed'!$R221),IF($AJ$20="",0,$AJ$20*'Goals Transposed'!$S221),IF($AJ$21="",0,$AJ$21*'Goals Transposed'!$T221),IF($AJ$22="",0,$AJ$22*'Goals Transposed'!$U221),IF($AJ$23="",0,$AJ$23*'Goals Transposed'!$V221),IF($AJ$24="",0,$AJ$24*'Goals Transposed'!$W221),IF($AJ$25="",0,$AJ$25*'Goals Transposed'!$X221),IF($AJ$26="",0,$AJ$26*'Goals Transposed'!$Y221),IF($AJ$27="",0,$AJ$27*'Goals Transposed'!$Z221),IF($AJ$28="",0,$AJ$28*'Goals Transposed'!$AA221),IF($AJ$29="",0,$AJ$29*'Goals Transposed'!$AB221)),0),"")))</f>
        <v/>
      </c>
      <c r="L655" s="244" t="str">
        <f>IF($D$5="Program Budget",ROUND('Goals Transposed'!$AC221*$AJ$9,0),IF(AND($D$5="Staff Salary",$D$7="Total"),ROUND(SUM('Goals Transposed'!$AC221:$AN221)*$AJ$30,0),IF(AND($D$5="Staff Salary",$D$7="Individual"),ROUND(SUM(IF($AJ$18="",0,$AJ$18*'Goals Transposed'!$AC221),IF($AJ$19="",0,$AJ$19*'Goals Transposed'!$AD221),IF($AJ$20="",0,$AJ$20*'Goals Transposed'!$AE221),IF($AJ$21="",0,$AJ$21*'Goals Transposed'!$AF221),IF($AJ$22="",0,$AJ$22*'Goals Transposed'!$AG221),IF($AJ$23="",0,$AJ$23*'Goals Transposed'!$AH221),IF($AJ$24="",0,$AJ$24*'Goals Transposed'!$AI221),IF($AJ$25="",0,$AJ$25*'Goals Transposed'!$AJ221),IF($AJ$26="",0,$AJ$26*'Goals Transposed'!$AK221),IF($AJ$27="",0,$AJ$27*'Goals Transposed'!$AL221),IF($AJ$28="",0,$AJ$28*'Goals Transposed'!$AM221),IF($AJ$29="",0,$AJ$29*'Goals Transposed'!$AN221)),0),"")))</f>
        <v/>
      </c>
      <c r="M655" s="549" t="str">
        <f>IF($D$5="Program Budget",ROUND('Goals Transposed'!$AO221*$AJ$9,0),IF(AND($D$5="Staff Salary",$D$7="Total"),ROUND(SUM('Goals Transposed'!$AO221:$AZ221)*$AJ$30,0),IF(AND($D$5="Staff Salary",$D$7="Individual"),ROUND(SUM(IF($AJ$18="",0,$AJ$18*'Goals Transposed'!$AO221),IF($AJ$19="",0,$AJ$19*'Goals Transposed'!$AP221),IF($AJ$20="",0,$AJ$20*'Goals Transposed'!$AQ221),IF($AJ$21="",0,$AJ$21*'Goals Transposed'!$AR221),IF($AJ$22="",0,$AJ$22*'Goals Transposed'!$AS221),IF($AJ$23="",0,$AJ$23*'Goals Transposed'!$AT221),IF($AJ$24="",0,$AJ$24*'Goals Transposed'!$AU221),IF($AJ$25="",0,$AJ$25*'Goals Transposed'!$AV221),IF($AJ$26="",0,$AJ$26*'Goals Transposed'!$AW221),IF($AJ$27="",0,$AJ$27*'Goals Transposed'!$AX221),IF($AJ$28="",0,$AJ$28*'Goals Transposed'!$AY221),IF($AJ$29="",0,$AJ$29*'Goals Transposed'!$AZ221)),0),"")))</f>
        <v/>
      </c>
      <c r="N655" s="551"/>
      <c r="CI655"/>
      <c r="CJ655"/>
      <c r="CK655"/>
      <c r="CL655"/>
      <c r="CM655"/>
    </row>
    <row r="656" spans="1:91" s="2" customFormat="1" ht="29.5" hidden="1" customHeight="1" outlineLevel="1" x14ac:dyDescent="0.35">
      <c r="A656" s="68"/>
      <c r="B656" s="243" t="s">
        <v>203</v>
      </c>
      <c r="C656" s="546" t="str">
        <f>IF(ISBLANK(Goals!HN6),"",Goals!HN6)</f>
        <v/>
      </c>
      <c r="D656" s="547"/>
      <c r="E656" s="547"/>
      <c r="F656" s="547"/>
      <c r="G656" s="547"/>
      <c r="H656" s="548"/>
      <c r="I656" s="549" t="str">
        <f>IF($D$5="Program Budget",ROUND('Goals Transposed'!$E222*$AJ$9,0),IF(AND($D$5="Staff Salary",$D$7="Total"),ROUND(SUM('Goals Transposed'!$E222:$P222)*$AJ$30,0),IF(AND($D$5="Staff Salary",$D$7="Individual"),ROUND(SUM(IF($AJ$18="",0,$AJ$18*'Goals Transposed'!$E222),IF($AJ$19="",0,$AJ$19*'Goals Transposed'!$F222),IF($AJ$20="",0,$AJ$20*'Goals Transposed'!$G222),IF($AJ$21="",0,$AJ$21*'Goals Transposed'!$H222),IF($AJ$22="",0,$AJ$22*'Goals Transposed'!$I222),IF($AJ$23="",0,$AJ$23*'Goals Transposed'!$J222),IF($AJ$24="",0,$AJ$24*'Goals Transposed'!$K222),IF($AJ$25="",0,$AJ$25*'Goals Transposed'!$L222),IF($AJ$26="",0,$AJ$26*'Goals Transposed'!$M222),IF($AJ$27="",0,$AJ$27*'Goals Transposed'!$N222),IF($AJ$28="",0,$AJ$28*'Goals Transposed'!$O222),IF($AJ$29="",0,$AJ$29*'Goals Transposed'!$P222)),0),"")))</f>
        <v/>
      </c>
      <c r="J656" s="550"/>
      <c r="K656" s="244" t="str">
        <f>IF($D$5="Program Budget",ROUND('Goals Transposed'!$Q222*$AJ$9,0),IF(AND($D$5="Staff Salary",$D$7="Total"),ROUND(SUM('Goals Transposed'!$Q222:$AB222)*$AJ$30,0),IF(AND($D$5="Staff Salary",$D$7="Individual"),ROUND(SUM(IF($AJ$18="",0,$AJ$18*'Goals Transposed'!$Q222),IF($AJ$19="",0,$AJ$19*'Goals Transposed'!$R222),IF($AJ$20="",0,$AJ$20*'Goals Transposed'!$S222),IF($AJ$21="",0,$AJ$21*'Goals Transposed'!$T222),IF($AJ$22="",0,$AJ$22*'Goals Transposed'!$U222),IF($AJ$23="",0,$AJ$23*'Goals Transposed'!$V222),IF($AJ$24="",0,$AJ$24*'Goals Transposed'!$W222),IF($AJ$25="",0,$AJ$25*'Goals Transposed'!$X222),IF($AJ$26="",0,$AJ$26*'Goals Transposed'!$Y222),IF($AJ$27="",0,$AJ$27*'Goals Transposed'!$Z222),IF($AJ$28="",0,$AJ$28*'Goals Transposed'!$AA222),IF($AJ$29="",0,$AJ$29*'Goals Transposed'!$AB222)),0),"")))</f>
        <v/>
      </c>
      <c r="L656" s="244" t="str">
        <f>IF($D$5="Program Budget",ROUND('Goals Transposed'!$AC222*$AJ$9,0),IF(AND($D$5="Staff Salary",$D$7="Total"),ROUND(SUM('Goals Transposed'!$AC222:$AN222)*$AJ$30,0),IF(AND($D$5="Staff Salary",$D$7="Individual"),ROUND(SUM(IF($AJ$18="",0,$AJ$18*'Goals Transposed'!$AC222),IF($AJ$19="",0,$AJ$19*'Goals Transposed'!$AD222),IF($AJ$20="",0,$AJ$20*'Goals Transposed'!$AE222),IF($AJ$21="",0,$AJ$21*'Goals Transposed'!$AF222),IF($AJ$22="",0,$AJ$22*'Goals Transposed'!$AG222),IF($AJ$23="",0,$AJ$23*'Goals Transposed'!$AH222),IF($AJ$24="",0,$AJ$24*'Goals Transposed'!$AI222),IF($AJ$25="",0,$AJ$25*'Goals Transposed'!$AJ222),IF($AJ$26="",0,$AJ$26*'Goals Transposed'!$AK222),IF($AJ$27="",0,$AJ$27*'Goals Transposed'!$AL222),IF($AJ$28="",0,$AJ$28*'Goals Transposed'!$AM222),IF($AJ$29="",0,$AJ$29*'Goals Transposed'!$AN222)),0),"")))</f>
        <v/>
      </c>
      <c r="M656" s="549" t="str">
        <f>IF($D$5="Program Budget",ROUND('Goals Transposed'!$AO222*$AJ$9,0),IF(AND($D$5="Staff Salary",$D$7="Total"),ROUND(SUM('Goals Transposed'!$AO222:$AZ222)*$AJ$30,0),IF(AND($D$5="Staff Salary",$D$7="Individual"),ROUND(SUM(IF($AJ$18="",0,$AJ$18*'Goals Transposed'!$AO222),IF($AJ$19="",0,$AJ$19*'Goals Transposed'!$AP222),IF($AJ$20="",0,$AJ$20*'Goals Transposed'!$AQ222),IF($AJ$21="",0,$AJ$21*'Goals Transposed'!$AR222),IF($AJ$22="",0,$AJ$22*'Goals Transposed'!$AS222),IF($AJ$23="",0,$AJ$23*'Goals Transposed'!$AT222),IF($AJ$24="",0,$AJ$24*'Goals Transposed'!$AU222),IF($AJ$25="",0,$AJ$25*'Goals Transposed'!$AV222),IF($AJ$26="",0,$AJ$26*'Goals Transposed'!$AW222),IF($AJ$27="",0,$AJ$27*'Goals Transposed'!$AX222),IF($AJ$28="",0,$AJ$28*'Goals Transposed'!$AY222),IF($AJ$29="",0,$AJ$29*'Goals Transposed'!$AZ222)),0),"")))</f>
        <v/>
      </c>
      <c r="N656" s="551"/>
      <c r="CI656"/>
      <c r="CJ656"/>
      <c r="CK656"/>
      <c r="CL656"/>
      <c r="CM656"/>
    </row>
    <row r="657" spans="1:91" s="2" customFormat="1" ht="29.5" hidden="1" customHeight="1" outlineLevel="1" x14ac:dyDescent="0.35">
      <c r="A657" s="68"/>
      <c r="B657" s="243" t="s">
        <v>204</v>
      </c>
      <c r="C657" s="546" t="str">
        <f>IF(ISBLANK(Goals!HO6),"",Goals!HO6)</f>
        <v/>
      </c>
      <c r="D657" s="547"/>
      <c r="E657" s="547"/>
      <c r="F657" s="547"/>
      <c r="G657" s="547"/>
      <c r="H657" s="548"/>
      <c r="I657" s="549" t="str">
        <f>IF($D$5="Program Budget",ROUND('Goals Transposed'!$E223*$AJ$9,0),IF(AND($D$5="Staff Salary",$D$7="Total"),ROUND(SUM('Goals Transposed'!$E223:$P223)*$AJ$30,0),IF(AND($D$5="Staff Salary",$D$7="Individual"),ROUND(SUM(IF($AJ$18="",0,$AJ$18*'Goals Transposed'!$E223),IF($AJ$19="",0,$AJ$19*'Goals Transposed'!$F223),IF($AJ$20="",0,$AJ$20*'Goals Transposed'!$G223),IF($AJ$21="",0,$AJ$21*'Goals Transposed'!$H223),IF($AJ$22="",0,$AJ$22*'Goals Transposed'!$I223),IF($AJ$23="",0,$AJ$23*'Goals Transposed'!$J223),IF($AJ$24="",0,$AJ$24*'Goals Transposed'!$K223),IF($AJ$25="",0,$AJ$25*'Goals Transposed'!$L223),IF($AJ$26="",0,$AJ$26*'Goals Transposed'!$M223),IF($AJ$27="",0,$AJ$27*'Goals Transposed'!$N223),IF($AJ$28="",0,$AJ$28*'Goals Transposed'!$O223),IF($AJ$29="",0,$AJ$29*'Goals Transposed'!$P223)),0),"")))</f>
        <v/>
      </c>
      <c r="J657" s="550"/>
      <c r="K657" s="244" t="str">
        <f>IF($D$5="Program Budget",ROUND('Goals Transposed'!$Q223*$AJ$9,0),IF(AND($D$5="Staff Salary",$D$7="Total"),ROUND(SUM('Goals Transposed'!$Q223:$AB223)*$AJ$30,0),IF(AND($D$5="Staff Salary",$D$7="Individual"),ROUND(SUM(IF($AJ$18="",0,$AJ$18*'Goals Transposed'!$Q223),IF($AJ$19="",0,$AJ$19*'Goals Transposed'!$R223),IF($AJ$20="",0,$AJ$20*'Goals Transposed'!$S223),IF($AJ$21="",0,$AJ$21*'Goals Transposed'!$T223),IF($AJ$22="",0,$AJ$22*'Goals Transposed'!$U223),IF($AJ$23="",0,$AJ$23*'Goals Transposed'!$V223),IF($AJ$24="",0,$AJ$24*'Goals Transposed'!$W223),IF($AJ$25="",0,$AJ$25*'Goals Transposed'!$X223),IF($AJ$26="",0,$AJ$26*'Goals Transposed'!$Y223),IF($AJ$27="",0,$AJ$27*'Goals Transposed'!$Z223),IF($AJ$28="",0,$AJ$28*'Goals Transposed'!$AA223),IF($AJ$29="",0,$AJ$29*'Goals Transposed'!$AB223)),0),"")))</f>
        <v/>
      </c>
      <c r="L657" s="244" t="str">
        <f>IF($D$5="Program Budget",ROUND('Goals Transposed'!$AC223*$AJ$9,0),IF(AND($D$5="Staff Salary",$D$7="Total"),ROUND(SUM('Goals Transposed'!$AC223:$AN223)*$AJ$30,0),IF(AND($D$5="Staff Salary",$D$7="Individual"),ROUND(SUM(IF($AJ$18="",0,$AJ$18*'Goals Transposed'!$AC223),IF($AJ$19="",0,$AJ$19*'Goals Transposed'!$AD223),IF($AJ$20="",0,$AJ$20*'Goals Transposed'!$AE223),IF($AJ$21="",0,$AJ$21*'Goals Transposed'!$AF223),IF($AJ$22="",0,$AJ$22*'Goals Transposed'!$AG223),IF($AJ$23="",0,$AJ$23*'Goals Transposed'!$AH223),IF($AJ$24="",0,$AJ$24*'Goals Transposed'!$AI223),IF($AJ$25="",0,$AJ$25*'Goals Transposed'!$AJ223),IF($AJ$26="",0,$AJ$26*'Goals Transposed'!$AK223),IF($AJ$27="",0,$AJ$27*'Goals Transposed'!$AL223),IF($AJ$28="",0,$AJ$28*'Goals Transposed'!$AM223),IF($AJ$29="",0,$AJ$29*'Goals Transposed'!$AN223)),0),"")))</f>
        <v/>
      </c>
      <c r="M657" s="549" t="str">
        <f>IF($D$5="Program Budget",ROUND('Goals Transposed'!$AO223*$AJ$9,0),IF(AND($D$5="Staff Salary",$D$7="Total"),ROUND(SUM('Goals Transposed'!$AO223:$AZ223)*$AJ$30,0),IF(AND($D$5="Staff Salary",$D$7="Individual"),ROUND(SUM(IF($AJ$18="",0,$AJ$18*'Goals Transposed'!$AO223),IF($AJ$19="",0,$AJ$19*'Goals Transposed'!$AP223),IF($AJ$20="",0,$AJ$20*'Goals Transposed'!$AQ223),IF($AJ$21="",0,$AJ$21*'Goals Transposed'!$AR223),IF($AJ$22="",0,$AJ$22*'Goals Transposed'!$AS223),IF($AJ$23="",0,$AJ$23*'Goals Transposed'!$AT223),IF($AJ$24="",0,$AJ$24*'Goals Transposed'!$AU223),IF($AJ$25="",0,$AJ$25*'Goals Transposed'!$AV223),IF($AJ$26="",0,$AJ$26*'Goals Transposed'!$AW223),IF($AJ$27="",0,$AJ$27*'Goals Transposed'!$AX223),IF($AJ$28="",0,$AJ$28*'Goals Transposed'!$AY223),IF($AJ$29="",0,$AJ$29*'Goals Transposed'!$AZ223)),0),"")))</f>
        <v/>
      </c>
      <c r="N657" s="551"/>
      <c r="CI657"/>
      <c r="CJ657"/>
      <c r="CK657"/>
      <c r="CL657"/>
      <c r="CM657"/>
    </row>
    <row r="658" spans="1:91" s="2" customFormat="1" ht="29.5" hidden="1" customHeight="1" outlineLevel="1" x14ac:dyDescent="0.35">
      <c r="A658" s="68"/>
      <c r="B658" s="243" t="s">
        <v>205</v>
      </c>
      <c r="C658" s="546" t="str">
        <f>IF(ISBLANK(Goals!HP6),"",Goals!HP6)</f>
        <v/>
      </c>
      <c r="D658" s="547"/>
      <c r="E658" s="547"/>
      <c r="F658" s="547"/>
      <c r="G658" s="547"/>
      <c r="H658" s="548"/>
      <c r="I658" s="549" t="str">
        <f>IF($D$5="Program Budget",ROUND('Goals Transposed'!$E224*$AJ$9,0),IF(AND($D$5="Staff Salary",$D$7="Total"),ROUND(SUM('Goals Transposed'!$E224:$P224)*$AJ$30,0),IF(AND($D$5="Staff Salary",$D$7="Individual"),ROUND(SUM(IF($AJ$18="",0,$AJ$18*'Goals Transposed'!$E224),IF($AJ$19="",0,$AJ$19*'Goals Transposed'!$F224),IF($AJ$20="",0,$AJ$20*'Goals Transposed'!$G224),IF($AJ$21="",0,$AJ$21*'Goals Transposed'!$H224),IF($AJ$22="",0,$AJ$22*'Goals Transposed'!$I224),IF($AJ$23="",0,$AJ$23*'Goals Transposed'!$J224),IF($AJ$24="",0,$AJ$24*'Goals Transposed'!$K224),IF($AJ$25="",0,$AJ$25*'Goals Transposed'!$L224),IF($AJ$26="",0,$AJ$26*'Goals Transposed'!$M224),IF($AJ$27="",0,$AJ$27*'Goals Transposed'!$N224),IF($AJ$28="",0,$AJ$28*'Goals Transposed'!$O224),IF($AJ$29="",0,$AJ$29*'Goals Transposed'!$P224)),0),"")))</f>
        <v/>
      </c>
      <c r="J658" s="550"/>
      <c r="K658" s="244" t="str">
        <f>IF($D$5="Program Budget",ROUND('Goals Transposed'!$Q224*$AJ$9,0),IF(AND($D$5="Staff Salary",$D$7="Total"),ROUND(SUM('Goals Transposed'!$Q224:$AB224)*$AJ$30,0),IF(AND($D$5="Staff Salary",$D$7="Individual"),ROUND(SUM(IF($AJ$18="",0,$AJ$18*'Goals Transposed'!$Q224),IF($AJ$19="",0,$AJ$19*'Goals Transposed'!$R224),IF($AJ$20="",0,$AJ$20*'Goals Transposed'!$S224),IF($AJ$21="",0,$AJ$21*'Goals Transposed'!$T224),IF($AJ$22="",0,$AJ$22*'Goals Transposed'!$U224),IF($AJ$23="",0,$AJ$23*'Goals Transposed'!$V224),IF($AJ$24="",0,$AJ$24*'Goals Transposed'!$W224),IF($AJ$25="",0,$AJ$25*'Goals Transposed'!$X224),IF($AJ$26="",0,$AJ$26*'Goals Transposed'!$Y224),IF($AJ$27="",0,$AJ$27*'Goals Transposed'!$Z224),IF($AJ$28="",0,$AJ$28*'Goals Transposed'!$AA224),IF($AJ$29="",0,$AJ$29*'Goals Transposed'!$AB224)),0),"")))</f>
        <v/>
      </c>
      <c r="L658" s="244" t="str">
        <f>IF($D$5="Program Budget",ROUND('Goals Transposed'!$AC224*$AJ$9,0),IF(AND($D$5="Staff Salary",$D$7="Total"),ROUND(SUM('Goals Transposed'!$AC224:$AN224)*$AJ$30,0),IF(AND($D$5="Staff Salary",$D$7="Individual"),ROUND(SUM(IF($AJ$18="",0,$AJ$18*'Goals Transposed'!$AC224),IF($AJ$19="",0,$AJ$19*'Goals Transposed'!$AD224),IF($AJ$20="",0,$AJ$20*'Goals Transposed'!$AE224),IF($AJ$21="",0,$AJ$21*'Goals Transposed'!$AF224),IF($AJ$22="",0,$AJ$22*'Goals Transposed'!$AG224),IF($AJ$23="",0,$AJ$23*'Goals Transposed'!$AH224),IF($AJ$24="",0,$AJ$24*'Goals Transposed'!$AI224),IF($AJ$25="",0,$AJ$25*'Goals Transposed'!$AJ224),IF($AJ$26="",0,$AJ$26*'Goals Transposed'!$AK224),IF($AJ$27="",0,$AJ$27*'Goals Transposed'!$AL224),IF($AJ$28="",0,$AJ$28*'Goals Transposed'!$AM224),IF($AJ$29="",0,$AJ$29*'Goals Transposed'!$AN224)),0),"")))</f>
        <v/>
      </c>
      <c r="M658" s="549" t="str">
        <f>IF($D$5="Program Budget",ROUND('Goals Transposed'!$AO224*$AJ$9,0),IF(AND($D$5="Staff Salary",$D$7="Total"),ROUND(SUM('Goals Transposed'!$AO224:$AZ224)*$AJ$30,0),IF(AND($D$5="Staff Salary",$D$7="Individual"),ROUND(SUM(IF($AJ$18="",0,$AJ$18*'Goals Transposed'!$AO224),IF($AJ$19="",0,$AJ$19*'Goals Transposed'!$AP224),IF($AJ$20="",0,$AJ$20*'Goals Transposed'!$AQ224),IF($AJ$21="",0,$AJ$21*'Goals Transposed'!$AR224),IF($AJ$22="",0,$AJ$22*'Goals Transposed'!$AS224),IF($AJ$23="",0,$AJ$23*'Goals Transposed'!$AT224),IF($AJ$24="",0,$AJ$24*'Goals Transposed'!$AU224),IF($AJ$25="",0,$AJ$25*'Goals Transposed'!$AV224),IF($AJ$26="",0,$AJ$26*'Goals Transposed'!$AW224),IF($AJ$27="",0,$AJ$27*'Goals Transposed'!$AX224),IF($AJ$28="",0,$AJ$28*'Goals Transposed'!$AY224),IF($AJ$29="",0,$AJ$29*'Goals Transposed'!$AZ224)),0),"")))</f>
        <v/>
      </c>
      <c r="N658" s="551"/>
      <c r="CI658"/>
      <c r="CJ658"/>
      <c r="CK658"/>
      <c r="CL658"/>
      <c r="CM658"/>
    </row>
    <row r="659" spans="1:91" s="2" customFormat="1" ht="29.5" hidden="1" customHeight="1" outlineLevel="1" x14ac:dyDescent="0.35">
      <c r="A659" s="68"/>
      <c r="B659" s="245" t="s">
        <v>206</v>
      </c>
      <c r="C659" s="556" t="str">
        <f>IF(ISBLANK(Goals!HR4),"",Goals!HR4)</f>
        <v/>
      </c>
      <c r="D659" s="557"/>
      <c r="E659" s="557"/>
      <c r="F659" s="557"/>
      <c r="G659" s="557"/>
      <c r="H659" s="557"/>
      <c r="I659" s="558"/>
      <c r="J659" s="558"/>
      <c r="K659" s="242"/>
      <c r="L659" s="242"/>
      <c r="M659" s="558"/>
      <c r="N659" s="559"/>
      <c r="CI659"/>
      <c r="CJ659"/>
      <c r="CK659"/>
      <c r="CL659"/>
      <c r="CM659"/>
    </row>
    <row r="660" spans="1:91" s="2" customFormat="1" ht="29.5" hidden="1" customHeight="1" outlineLevel="1" x14ac:dyDescent="0.35">
      <c r="A660" s="68"/>
      <c r="B660" s="243" t="s">
        <v>200</v>
      </c>
      <c r="C660" s="546" t="str">
        <f>IF(ISBLANK(Goals!HQ6),"",Goals!HQ6)</f>
        <v/>
      </c>
      <c r="D660" s="547"/>
      <c r="E660" s="547"/>
      <c r="F660" s="547"/>
      <c r="G660" s="547"/>
      <c r="H660" s="548"/>
      <c r="I660" s="549" t="str">
        <f>IF($D$5="Program Budget",ROUND('Goals Transposed'!$E225*$AJ$9,0),IF(AND($D$5="Staff Salary",$D$7="Total"),ROUND(SUM('Goals Transposed'!$E225:$P225)*$AJ$30,0),IF(AND($D$5="Staff Salary",$D$7="Individual"),ROUND(SUM(IF($AJ$18="",0,$AJ$18*'Goals Transposed'!$E225),IF($AJ$19="",0,$AJ$19*'Goals Transposed'!$F225),IF($AJ$20="",0,$AJ$20*'Goals Transposed'!$G225),IF($AJ$21="",0,$AJ$21*'Goals Transposed'!$H225),IF($AJ$22="",0,$AJ$22*'Goals Transposed'!$I225),IF($AJ$23="",0,$AJ$23*'Goals Transposed'!$J225),IF($AJ$24="",0,$AJ$24*'Goals Transposed'!$K225),IF($AJ$25="",0,$AJ$25*'Goals Transposed'!$L225),IF($AJ$26="",0,$AJ$26*'Goals Transposed'!$M225),IF($AJ$27="",0,$AJ$27*'Goals Transposed'!$N225),IF($AJ$28="",0,$AJ$28*'Goals Transposed'!$O225),IF($AJ$29="",0,$AJ$29*'Goals Transposed'!$P225)),0),"")))</f>
        <v/>
      </c>
      <c r="J660" s="550"/>
      <c r="K660" s="244" t="str">
        <f>IF($D$5="Program Budget",ROUND('Goals Transposed'!$Q225*$AJ$9,0),IF(AND($D$5="Staff Salary",$D$7="Total"),ROUND(SUM('Goals Transposed'!$Q225:$AB225)*$AJ$30,0),IF(AND($D$5="Staff Salary",$D$7="Individual"),ROUND(SUM(IF($AJ$18="",0,$AJ$18*'Goals Transposed'!$Q225),IF($AJ$19="",0,$AJ$19*'Goals Transposed'!$R225),IF($AJ$20="",0,$AJ$20*'Goals Transposed'!$S225),IF($AJ$21="",0,$AJ$21*'Goals Transposed'!$T225),IF($AJ$22="",0,$AJ$22*'Goals Transposed'!$U225),IF($AJ$23="",0,$AJ$23*'Goals Transposed'!$V225),IF($AJ$24="",0,$AJ$24*'Goals Transposed'!$W225),IF($AJ$25="",0,$AJ$25*'Goals Transposed'!$X225),IF($AJ$26="",0,$AJ$26*'Goals Transposed'!$Y225),IF($AJ$27="",0,$AJ$27*'Goals Transposed'!$Z225),IF($AJ$28="",0,$AJ$28*'Goals Transposed'!$AA225),IF($AJ$29="",0,$AJ$29*'Goals Transposed'!$AB225)),0),"")))</f>
        <v/>
      </c>
      <c r="L660" s="244" t="str">
        <f>IF($D$5="Program Budget",ROUND('Goals Transposed'!$AC225*$AJ$9,0),IF(AND($D$5="Staff Salary",$D$7="Total"),ROUND(SUM('Goals Transposed'!$AC225:$AN225)*$AJ$30,0),IF(AND($D$5="Staff Salary",$D$7="Individual"),ROUND(SUM(IF($AJ$18="",0,$AJ$18*'Goals Transposed'!$AC225),IF($AJ$19="",0,$AJ$19*'Goals Transposed'!$AD225),IF($AJ$20="",0,$AJ$20*'Goals Transposed'!$AE225),IF($AJ$21="",0,$AJ$21*'Goals Transposed'!$AF225),IF($AJ$22="",0,$AJ$22*'Goals Transposed'!$AG225),IF($AJ$23="",0,$AJ$23*'Goals Transposed'!$AH225),IF($AJ$24="",0,$AJ$24*'Goals Transposed'!$AI225),IF($AJ$25="",0,$AJ$25*'Goals Transposed'!$AJ225),IF($AJ$26="",0,$AJ$26*'Goals Transposed'!$AK225),IF($AJ$27="",0,$AJ$27*'Goals Transposed'!$AL225),IF($AJ$28="",0,$AJ$28*'Goals Transposed'!$AM225),IF($AJ$29="",0,$AJ$29*'Goals Transposed'!$AN225)),0),"")))</f>
        <v/>
      </c>
      <c r="M660" s="549" t="str">
        <f>IF($D$5="Program Budget",ROUND('Goals Transposed'!$AO225*$AJ$9,0),IF(AND($D$5="Staff Salary",$D$7="Total"),ROUND(SUM('Goals Transposed'!$AO225:$AZ225)*$AJ$30,0),IF(AND($D$5="Staff Salary",$D$7="Individual"),ROUND(SUM(IF($AJ$18="",0,$AJ$18*'Goals Transposed'!$AO225),IF($AJ$19="",0,$AJ$19*'Goals Transposed'!$AP225),IF($AJ$20="",0,$AJ$20*'Goals Transposed'!$AQ225),IF($AJ$21="",0,$AJ$21*'Goals Transposed'!$AR225),IF($AJ$22="",0,$AJ$22*'Goals Transposed'!$AS225),IF($AJ$23="",0,$AJ$23*'Goals Transposed'!$AT225),IF($AJ$24="",0,$AJ$24*'Goals Transposed'!$AU225),IF($AJ$25="",0,$AJ$25*'Goals Transposed'!$AV225),IF($AJ$26="",0,$AJ$26*'Goals Transposed'!$AW225),IF($AJ$27="",0,$AJ$27*'Goals Transposed'!$AX225),IF($AJ$28="",0,$AJ$28*'Goals Transposed'!$AY225),IF($AJ$29="",0,$AJ$29*'Goals Transposed'!$AZ225)),0),"")))</f>
        <v/>
      </c>
      <c r="N660" s="551"/>
      <c r="CI660"/>
      <c r="CJ660"/>
      <c r="CK660"/>
      <c r="CL660"/>
      <c r="CM660"/>
    </row>
    <row r="661" spans="1:91" s="2" customFormat="1" ht="29.5" hidden="1" customHeight="1" outlineLevel="1" x14ac:dyDescent="0.35">
      <c r="A661" s="68"/>
      <c r="B661" s="243" t="s">
        <v>201</v>
      </c>
      <c r="C661" s="546" t="str">
        <f>IF(ISBLANK(Goals!HR6),"",Goals!HR6)</f>
        <v/>
      </c>
      <c r="D661" s="547"/>
      <c r="E661" s="547"/>
      <c r="F661" s="547"/>
      <c r="G661" s="547"/>
      <c r="H661" s="548"/>
      <c r="I661" s="549" t="str">
        <f>IF($D$5="Program Budget",ROUND('Goals Transposed'!$E226*$AJ$9,0),IF(AND($D$5="Staff Salary",$D$7="Total"),ROUND(SUM('Goals Transposed'!$E226:$P226)*$AJ$30,0),IF(AND($D$5="Staff Salary",$D$7="Individual"),ROUND(SUM(IF($AJ$18="",0,$AJ$18*'Goals Transposed'!$E226),IF($AJ$19="",0,$AJ$19*'Goals Transposed'!$F226),IF($AJ$20="",0,$AJ$20*'Goals Transposed'!$G226),IF($AJ$21="",0,$AJ$21*'Goals Transposed'!$H226),IF($AJ$22="",0,$AJ$22*'Goals Transposed'!$I226),IF($AJ$23="",0,$AJ$23*'Goals Transposed'!$J226),IF($AJ$24="",0,$AJ$24*'Goals Transposed'!$K226),IF($AJ$25="",0,$AJ$25*'Goals Transposed'!$L226),IF($AJ$26="",0,$AJ$26*'Goals Transposed'!$M226),IF($AJ$27="",0,$AJ$27*'Goals Transposed'!$N226),IF($AJ$28="",0,$AJ$28*'Goals Transposed'!$O226),IF($AJ$29="",0,$AJ$29*'Goals Transposed'!$P226)),0),"")))</f>
        <v/>
      </c>
      <c r="J661" s="550"/>
      <c r="K661" s="244" t="str">
        <f>IF($D$5="Program Budget",ROUND('Goals Transposed'!$Q226*$AJ$9,0),IF(AND($D$5="Staff Salary",$D$7="Total"),ROUND(SUM('Goals Transposed'!$Q226:$AB226)*$AJ$30,0),IF(AND($D$5="Staff Salary",$D$7="Individual"),ROUND(SUM(IF($AJ$18="",0,$AJ$18*'Goals Transposed'!$Q226),IF($AJ$19="",0,$AJ$19*'Goals Transposed'!$R226),IF($AJ$20="",0,$AJ$20*'Goals Transposed'!$S226),IF($AJ$21="",0,$AJ$21*'Goals Transposed'!$T226),IF($AJ$22="",0,$AJ$22*'Goals Transposed'!$U226),IF($AJ$23="",0,$AJ$23*'Goals Transposed'!$V226),IF($AJ$24="",0,$AJ$24*'Goals Transposed'!$W226),IF($AJ$25="",0,$AJ$25*'Goals Transposed'!$X226),IF($AJ$26="",0,$AJ$26*'Goals Transposed'!$Y226),IF($AJ$27="",0,$AJ$27*'Goals Transposed'!$Z226),IF($AJ$28="",0,$AJ$28*'Goals Transposed'!$AA226),IF($AJ$29="",0,$AJ$29*'Goals Transposed'!$AB226)),0),"")))</f>
        <v/>
      </c>
      <c r="L661" s="244" t="str">
        <f>IF($D$5="Program Budget",ROUND('Goals Transposed'!$AC226*$AJ$9,0),IF(AND($D$5="Staff Salary",$D$7="Total"),ROUND(SUM('Goals Transposed'!$AC226:$AN226)*$AJ$30,0),IF(AND($D$5="Staff Salary",$D$7="Individual"),ROUND(SUM(IF($AJ$18="",0,$AJ$18*'Goals Transposed'!$AC226),IF($AJ$19="",0,$AJ$19*'Goals Transposed'!$AD226),IF($AJ$20="",0,$AJ$20*'Goals Transposed'!$AE226),IF($AJ$21="",0,$AJ$21*'Goals Transposed'!$AF226),IF($AJ$22="",0,$AJ$22*'Goals Transposed'!$AG226),IF($AJ$23="",0,$AJ$23*'Goals Transposed'!$AH226),IF($AJ$24="",0,$AJ$24*'Goals Transposed'!$AI226),IF($AJ$25="",0,$AJ$25*'Goals Transposed'!$AJ226),IF($AJ$26="",0,$AJ$26*'Goals Transposed'!$AK226),IF($AJ$27="",0,$AJ$27*'Goals Transposed'!$AL226),IF($AJ$28="",0,$AJ$28*'Goals Transposed'!$AM226),IF($AJ$29="",0,$AJ$29*'Goals Transposed'!$AN226)),0),"")))</f>
        <v/>
      </c>
      <c r="M661" s="549" t="str">
        <f>IF($D$5="Program Budget",ROUND('Goals Transposed'!$AO226*$AJ$9,0),IF(AND($D$5="Staff Salary",$D$7="Total"),ROUND(SUM('Goals Transposed'!$AO226:$AZ226)*$AJ$30,0),IF(AND($D$5="Staff Salary",$D$7="Individual"),ROUND(SUM(IF($AJ$18="",0,$AJ$18*'Goals Transposed'!$AO226),IF($AJ$19="",0,$AJ$19*'Goals Transposed'!$AP226),IF($AJ$20="",0,$AJ$20*'Goals Transposed'!$AQ226),IF($AJ$21="",0,$AJ$21*'Goals Transposed'!$AR226),IF($AJ$22="",0,$AJ$22*'Goals Transposed'!$AS226),IF($AJ$23="",0,$AJ$23*'Goals Transposed'!$AT226),IF($AJ$24="",0,$AJ$24*'Goals Transposed'!$AU226),IF($AJ$25="",0,$AJ$25*'Goals Transposed'!$AV226),IF($AJ$26="",0,$AJ$26*'Goals Transposed'!$AW226),IF($AJ$27="",0,$AJ$27*'Goals Transposed'!$AX226),IF($AJ$28="",0,$AJ$28*'Goals Transposed'!$AY226),IF($AJ$29="",0,$AJ$29*'Goals Transposed'!$AZ226)),0),"")))</f>
        <v/>
      </c>
      <c r="N661" s="551"/>
      <c r="CI661"/>
      <c r="CJ661"/>
      <c r="CK661"/>
      <c r="CL661"/>
      <c r="CM661"/>
    </row>
    <row r="662" spans="1:91" s="2" customFormat="1" ht="29.5" hidden="1" customHeight="1" outlineLevel="1" x14ac:dyDescent="0.35">
      <c r="A662" s="68"/>
      <c r="B662" s="243" t="s">
        <v>202</v>
      </c>
      <c r="C662" s="546" t="str">
        <f>IF(ISBLANK(Goals!HS6),"",Goals!HS6)</f>
        <v/>
      </c>
      <c r="D662" s="547"/>
      <c r="E662" s="547"/>
      <c r="F662" s="547"/>
      <c r="G662" s="547"/>
      <c r="H662" s="548"/>
      <c r="I662" s="549" t="str">
        <f>IF($D$5="Program Budget",ROUND('Goals Transposed'!$E227*$AJ$9,0),IF(AND($D$5="Staff Salary",$D$7="Total"),ROUND(SUM('Goals Transposed'!$E227:$P227)*$AJ$30,0),IF(AND($D$5="Staff Salary",$D$7="Individual"),ROUND(SUM(IF($AJ$18="",0,$AJ$18*'Goals Transposed'!$E227),IF($AJ$19="",0,$AJ$19*'Goals Transposed'!$F227),IF($AJ$20="",0,$AJ$20*'Goals Transposed'!$G227),IF($AJ$21="",0,$AJ$21*'Goals Transposed'!$H227),IF($AJ$22="",0,$AJ$22*'Goals Transposed'!$I227),IF($AJ$23="",0,$AJ$23*'Goals Transposed'!$J227),IF($AJ$24="",0,$AJ$24*'Goals Transposed'!$K227),IF($AJ$25="",0,$AJ$25*'Goals Transposed'!$L227),IF($AJ$26="",0,$AJ$26*'Goals Transposed'!$M227),IF($AJ$27="",0,$AJ$27*'Goals Transposed'!$N227),IF($AJ$28="",0,$AJ$28*'Goals Transposed'!$O227),IF($AJ$29="",0,$AJ$29*'Goals Transposed'!$P227)),0),"")))</f>
        <v/>
      </c>
      <c r="J662" s="550"/>
      <c r="K662" s="244" t="str">
        <f>IF($D$5="Program Budget",ROUND('Goals Transposed'!$Q227*$AJ$9,0),IF(AND($D$5="Staff Salary",$D$7="Total"),ROUND(SUM('Goals Transposed'!$Q227:$AB227)*$AJ$30,0),IF(AND($D$5="Staff Salary",$D$7="Individual"),ROUND(SUM(IF($AJ$18="",0,$AJ$18*'Goals Transposed'!$Q227),IF($AJ$19="",0,$AJ$19*'Goals Transposed'!$R227),IF($AJ$20="",0,$AJ$20*'Goals Transposed'!$S227),IF($AJ$21="",0,$AJ$21*'Goals Transposed'!$T227),IF($AJ$22="",0,$AJ$22*'Goals Transposed'!$U227),IF($AJ$23="",0,$AJ$23*'Goals Transposed'!$V227),IF($AJ$24="",0,$AJ$24*'Goals Transposed'!$W227),IF($AJ$25="",0,$AJ$25*'Goals Transposed'!$X227),IF($AJ$26="",0,$AJ$26*'Goals Transposed'!$Y227),IF($AJ$27="",0,$AJ$27*'Goals Transposed'!$Z227),IF($AJ$28="",0,$AJ$28*'Goals Transposed'!$AA227),IF($AJ$29="",0,$AJ$29*'Goals Transposed'!$AB227)),0),"")))</f>
        <v/>
      </c>
      <c r="L662" s="244" t="str">
        <f>IF($D$5="Program Budget",ROUND('Goals Transposed'!$AC227*$AJ$9,0),IF(AND($D$5="Staff Salary",$D$7="Total"),ROUND(SUM('Goals Transposed'!$AC227:$AN227)*$AJ$30,0),IF(AND($D$5="Staff Salary",$D$7="Individual"),ROUND(SUM(IF($AJ$18="",0,$AJ$18*'Goals Transposed'!$AC227),IF($AJ$19="",0,$AJ$19*'Goals Transposed'!$AD227),IF($AJ$20="",0,$AJ$20*'Goals Transposed'!$AE227),IF($AJ$21="",0,$AJ$21*'Goals Transposed'!$AF227),IF($AJ$22="",0,$AJ$22*'Goals Transposed'!$AG227),IF($AJ$23="",0,$AJ$23*'Goals Transposed'!$AH227),IF($AJ$24="",0,$AJ$24*'Goals Transposed'!$AI227),IF($AJ$25="",0,$AJ$25*'Goals Transposed'!$AJ227),IF($AJ$26="",0,$AJ$26*'Goals Transposed'!$AK227),IF($AJ$27="",0,$AJ$27*'Goals Transposed'!$AL227),IF($AJ$28="",0,$AJ$28*'Goals Transposed'!$AM227),IF($AJ$29="",0,$AJ$29*'Goals Transposed'!$AN227)),0),"")))</f>
        <v/>
      </c>
      <c r="M662" s="549" t="str">
        <f>IF($D$5="Program Budget",ROUND('Goals Transposed'!$AO227*$AJ$9,0),IF(AND($D$5="Staff Salary",$D$7="Total"),ROUND(SUM('Goals Transposed'!$AO227:$AZ227)*$AJ$30,0),IF(AND($D$5="Staff Salary",$D$7="Individual"),ROUND(SUM(IF($AJ$18="",0,$AJ$18*'Goals Transposed'!$AO227),IF($AJ$19="",0,$AJ$19*'Goals Transposed'!$AP227),IF($AJ$20="",0,$AJ$20*'Goals Transposed'!$AQ227),IF($AJ$21="",0,$AJ$21*'Goals Transposed'!$AR227),IF($AJ$22="",0,$AJ$22*'Goals Transposed'!$AS227),IF($AJ$23="",0,$AJ$23*'Goals Transposed'!$AT227),IF($AJ$24="",0,$AJ$24*'Goals Transposed'!$AU227),IF($AJ$25="",0,$AJ$25*'Goals Transposed'!$AV227),IF($AJ$26="",0,$AJ$26*'Goals Transposed'!$AW227),IF($AJ$27="",0,$AJ$27*'Goals Transposed'!$AX227),IF($AJ$28="",0,$AJ$28*'Goals Transposed'!$AY227),IF($AJ$29="",0,$AJ$29*'Goals Transposed'!$AZ227)),0),"")))</f>
        <v/>
      </c>
      <c r="N662" s="551"/>
      <c r="CI662"/>
      <c r="CJ662"/>
      <c r="CK662"/>
      <c r="CL662"/>
      <c r="CM662"/>
    </row>
    <row r="663" spans="1:91" s="2" customFormat="1" ht="29.5" hidden="1" customHeight="1" outlineLevel="1" x14ac:dyDescent="0.35">
      <c r="A663" s="68"/>
      <c r="B663" s="243" t="s">
        <v>203</v>
      </c>
      <c r="C663" s="546" t="str">
        <f>IF(ISBLANK(Goals!HT6),"",Goals!HT6)</f>
        <v/>
      </c>
      <c r="D663" s="547"/>
      <c r="E663" s="547"/>
      <c r="F663" s="547"/>
      <c r="G663" s="547"/>
      <c r="H663" s="548"/>
      <c r="I663" s="549" t="str">
        <f>IF($D$5="Program Budget",ROUND('Goals Transposed'!$E228*$AJ$9,0),IF(AND($D$5="Staff Salary",$D$7="Total"),ROUND(SUM('Goals Transposed'!$E228:$P228)*$AJ$30,0),IF(AND($D$5="Staff Salary",$D$7="Individual"),ROUND(SUM(IF($AJ$18="",0,$AJ$18*'Goals Transposed'!$E228),IF($AJ$19="",0,$AJ$19*'Goals Transposed'!$F228),IF($AJ$20="",0,$AJ$20*'Goals Transposed'!$G228),IF($AJ$21="",0,$AJ$21*'Goals Transposed'!$H228),IF($AJ$22="",0,$AJ$22*'Goals Transposed'!$I228),IF($AJ$23="",0,$AJ$23*'Goals Transposed'!$J228),IF($AJ$24="",0,$AJ$24*'Goals Transposed'!$K228),IF($AJ$25="",0,$AJ$25*'Goals Transposed'!$L228),IF($AJ$26="",0,$AJ$26*'Goals Transposed'!$M228),IF($AJ$27="",0,$AJ$27*'Goals Transposed'!$N228),IF($AJ$28="",0,$AJ$28*'Goals Transposed'!$O228),IF($AJ$29="",0,$AJ$29*'Goals Transposed'!$P228)),0),"")))</f>
        <v/>
      </c>
      <c r="J663" s="550"/>
      <c r="K663" s="244" t="str">
        <f>IF($D$5="Program Budget",ROUND('Goals Transposed'!$Q228*$AJ$9,0),IF(AND($D$5="Staff Salary",$D$7="Total"),ROUND(SUM('Goals Transposed'!$Q228:$AB228)*$AJ$30,0),IF(AND($D$5="Staff Salary",$D$7="Individual"),ROUND(SUM(IF($AJ$18="",0,$AJ$18*'Goals Transposed'!$Q228),IF($AJ$19="",0,$AJ$19*'Goals Transposed'!$R228),IF($AJ$20="",0,$AJ$20*'Goals Transposed'!$S228),IF($AJ$21="",0,$AJ$21*'Goals Transposed'!$T228),IF($AJ$22="",0,$AJ$22*'Goals Transposed'!$U228),IF($AJ$23="",0,$AJ$23*'Goals Transposed'!$V228),IF($AJ$24="",0,$AJ$24*'Goals Transposed'!$W228),IF($AJ$25="",0,$AJ$25*'Goals Transposed'!$X228),IF($AJ$26="",0,$AJ$26*'Goals Transposed'!$Y228),IF($AJ$27="",0,$AJ$27*'Goals Transposed'!$Z228),IF($AJ$28="",0,$AJ$28*'Goals Transposed'!$AA228),IF($AJ$29="",0,$AJ$29*'Goals Transposed'!$AB228)),0),"")))</f>
        <v/>
      </c>
      <c r="L663" s="244" t="str">
        <f>IF($D$5="Program Budget",ROUND('Goals Transposed'!$AC228*$AJ$9,0),IF(AND($D$5="Staff Salary",$D$7="Total"),ROUND(SUM('Goals Transposed'!$AC228:$AN228)*$AJ$30,0),IF(AND($D$5="Staff Salary",$D$7="Individual"),ROUND(SUM(IF($AJ$18="",0,$AJ$18*'Goals Transposed'!$AC228),IF($AJ$19="",0,$AJ$19*'Goals Transposed'!$AD228),IF($AJ$20="",0,$AJ$20*'Goals Transposed'!$AE228),IF($AJ$21="",0,$AJ$21*'Goals Transposed'!$AF228),IF($AJ$22="",0,$AJ$22*'Goals Transposed'!$AG228),IF($AJ$23="",0,$AJ$23*'Goals Transposed'!$AH228),IF($AJ$24="",0,$AJ$24*'Goals Transposed'!$AI228),IF($AJ$25="",0,$AJ$25*'Goals Transposed'!$AJ228),IF($AJ$26="",0,$AJ$26*'Goals Transposed'!$AK228),IF($AJ$27="",0,$AJ$27*'Goals Transposed'!$AL228),IF($AJ$28="",0,$AJ$28*'Goals Transposed'!$AM228),IF($AJ$29="",0,$AJ$29*'Goals Transposed'!$AN228)),0),"")))</f>
        <v/>
      </c>
      <c r="M663" s="549" t="str">
        <f>IF($D$5="Program Budget",ROUND('Goals Transposed'!$AO228*$AJ$9,0),IF(AND($D$5="Staff Salary",$D$7="Total"),ROUND(SUM('Goals Transposed'!$AO228:$AZ228)*$AJ$30,0),IF(AND($D$5="Staff Salary",$D$7="Individual"),ROUND(SUM(IF($AJ$18="",0,$AJ$18*'Goals Transposed'!$AO228),IF($AJ$19="",0,$AJ$19*'Goals Transposed'!$AP228),IF($AJ$20="",0,$AJ$20*'Goals Transposed'!$AQ228),IF($AJ$21="",0,$AJ$21*'Goals Transposed'!$AR228),IF($AJ$22="",0,$AJ$22*'Goals Transposed'!$AS228),IF($AJ$23="",0,$AJ$23*'Goals Transposed'!$AT228),IF($AJ$24="",0,$AJ$24*'Goals Transposed'!$AU228),IF($AJ$25="",0,$AJ$25*'Goals Transposed'!$AV228),IF($AJ$26="",0,$AJ$26*'Goals Transposed'!$AW228),IF($AJ$27="",0,$AJ$27*'Goals Transposed'!$AX228),IF($AJ$28="",0,$AJ$28*'Goals Transposed'!$AY228),IF($AJ$29="",0,$AJ$29*'Goals Transposed'!$AZ228)),0),"")))</f>
        <v/>
      </c>
      <c r="N663" s="551"/>
      <c r="CI663"/>
      <c r="CJ663"/>
      <c r="CK663"/>
      <c r="CL663"/>
      <c r="CM663"/>
    </row>
    <row r="664" spans="1:91" s="2" customFormat="1" ht="29.5" hidden="1" customHeight="1" outlineLevel="1" x14ac:dyDescent="0.35">
      <c r="A664" s="68"/>
      <c r="B664" s="243" t="s">
        <v>204</v>
      </c>
      <c r="C664" s="546" t="str">
        <f>IF(ISBLANK(Goals!HU6),"",Goals!HU6)</f>
        <v/>
      </c>
      <c r="D664" s="547"/>
      <c r="E664" s="547"/>
      <c r="F664" s="547"/>
      <c r="G664" s="547"/>
      <c r="H664" s="548"/>
      <c r="I664" s="549" t="str">
        <f>IF($D$5="Program Budget",ROUND('Goals Transposed'!$E229*$AJ$9,0),IF(AND($D$5="Staff Salary",$D$7="Total"),ROUND(SUM('Goals Transposed'!$E229:$P229)*$AJ$30,0),IF(AND($D$5="Staff Salary",$D$7="Individual"),ROUND(SUM(IF($AJ$18="",0,$AJ$18*'Goals Transposed'!$E229),IF($AJ$19="",0,$AJ$19*'Goals Transposed'!$F229),IF($AJ$20="",0,$AJ$20*'Goals Transposed'!$G229),IF($AJ$21="",0,$AJ$21*'Goals Transposed'!$H229),IF($AJ$22="",0,$AJ$22*'Goals Transposed'!$I229),IF($AJ$23="",0,$AJ$23*'Goals Transposed'!$J229),IF($AJ$24="",0,$AJ$24*'Goals Transposed'!$K229),IF($AJ$25="",0,$AJ$25*'Goals Transposed'!$L229),IF($AJ$26="",0,$AJ$26*'Goals Transposed'!$M229),IF($AJ$27="",0,$AJ$27*'Goals Transposed'!$N229),IF($AJ$28="",0,$AJ$28*'Goals Transposed'!$O229),IF($AJ$29="",0,$AJ$29*'Goals Transposed'!$P229)),0),"")))</f>
        <v/>
      </c>
      <c r="J664" s="550"/>
      <c r="K664" s="244" t="str">
        <f>IF($D$5="Program Budget",ROUND('Goals Transposed'!$Q229*$AJ$9,0),IF(AND($D$5="Staff Salary",$D$7="Total"),ROUND(SUM('Goals Transposed'!$Q229:$AB229)*$AJ$30,0),IF(AND($D$5="Staff Salary",$D$7="Individual"),ROUND(SUM(IF($AJ$18="",0,$AJ$18*'Goals Transposed'!$Q229),IF($AJ$19="",0,$AJ$19*'Goals Transposed'!$R229),IF($AJ$20="",0,$AJ$20*'Goals Transposed'!$S229),IF($AJ$21="",0,$AJ$21*'Goals Transposed'!$T229),IF($AJ$22="",0,$AJ$22*'Goals Transposed'!$U229),IF($AJ$23="",0,$AJ$23*'Goals Transposed'!$V229),IF($AJ$24="",0,$AJ$24*'Goals Transposed'!$W229),IF($AJ$25="",0,$AJ$25*'Goals Transposed'!$X229),IF($AJ$26="",0,$AJ$26*'Goals Transposed'!$Y229),IF($AJ$27="",0,$AJ$27*'Goals Transposed'!$Z229),IF($AJ$28="",0,$AJ$28*'Goals Transposed'!$AA229),IF($AJ$29="",0,$AJ$29*'Goals Transposed'!$AB229)),0),"")))</f>
        <v/>
      </c>
      <c r="L664" s="244" t="str">
        <f>IF($D$5="Program Budget",ROUND('Goals Transposed'!$AC229*$AJ$9,0),IF(AND($D$5="Staff Salary",$D$7="Total"),ROUND(SUM('Goals Transposed'!$AC229:$AN229)*$AJ$30,0),IF(AND($D$5="Staff Salary",$D$7="Individual"),ROUND(SUM(IF($AJ$18="",0,$AJ$18*'Goals Transposed'!$AC229),IF($AJ$19="",0,$AJ$19*'Goals Transposed'!$AD229),IF($AJ$20="",0,$AJ$20*'Goals Transposed'!$AE229),IF($AJ$21="",0,$AJ$21*'Goals Transposed'!$AF229),IF($AJ$22="",0,$AJ$22*'Goals Transposed'!$AG229),IF($AJ$23="",0,$AJ$23*'Goals Transposed'!$AH229),IF($AJ$24="",0,$AJ$24*'Goals Transposed'!$AI229),IF($AJ$25="",0,$AJ$25*'Goals Transposed'!$AJ229),IF($AJ$26="",0,$AJ$26*'Goals Transposed'!$AK229),IF($AJ$27="",0,$AJ$27*'Goals Transposed'!$AL229),IF($AJ$28="",0,$AJ$28*'Goals Transposed'!$AM229),IF($AJ$29="",0,$AJ$29*'Goals Transposed'!$AN229)),0),"")))</f>
        <v/>
      </c>
      <c r="M664" s="549" t="str">
        <f>IF($D$5="Program Budget",ROUND('Goals Transposed'!$AO229*$AJ$9,0),IF(AND($D$5="Staff Salary",$D$7="Total"),ROUND(SUM('Goals Transposed'!$AO229:$AZ229)*$AJ$30,0),IF(AND($D$5="Staff Salary",$D$7="Individual"),ROUND(SUM(IF($AJ$18="",0,$AJ$18*'Goals Transposed'!$AO229),IF($AJ$19="",0,$AJ$19*'Goals Transposed'!$AP229),IF($AJ$20="",0,$AJ$20*'Goals Transposed'!$AQ229),IF($AJ$21="",0,$AJ$21*'Goals Transposed'!$AR229),IF($AJ$22="",0,$AJ$22*'Goals Transposed'!$AS229),IF($AJ$23="",0,$AJ$23*'Goals Transposed'!$AT229),IF($AJ$24="",0,$AJ$24*'Goals Transposed'!$AU229),IF($AJ$25="",0,$AJ$25*'Goals Transposed'!$AV229),IF($AJ$26="",0,$AJ$26*'Goals Transposed'!$AW229),IF($AJ$27="",0,$AJ$27*'Goals Transposed'!$AX229),IF($AJ$28="",0,$AJ$28*'Goals Transposed'!$AY229),IF($AJ$29="",0,$AJ$29*'Goals Transposed'!$AZ229)),0),"")))</f>
        <v/>
      </c>
      <c r="N664" s="551"/>
      <c r="CI664"/>
      <c r="CJ664"/>
      <c r="CK664"/>
      <c r="CL664"/>
      <c r="CM664"/>
    </row>
    <row r="665" spans="1:91" s="2" customFormat="1" ht="29.5" hidden="1" customHeight="1" outlineLevel="1" x14ac:dyDescent="0.35">
      <c r="A665" s="68"/>
      <c r="B665" s="246" t="s">
        <v>205</v>
      </c>
      <c r="C665" s="546" t="str">
        <f>IF(ISBLANK(Goals!HV6),"",Goals!HV6)</f>
        <v/>
      </c>
      <c r="D665" s="547"/>
      <c r="E665" s="547"/>
      <c r="F665" s="547"/>
      <c r="G665" s="547"/>
      <c r="H665" s="548"/>
      <c r="I665" s="549" t="str">
        <f>IF($D$5="Program Budget",ROUND('Goals Transposed'!$E230*$AJ$9,0),IF(AND($D$5="Staff Salary",$D$7="Total"),ROUND(SUM('Goals Transposed'!$E230:$P230)*$AJ$30,0),IF(AND($D$5="Staff Salary",$D$7="Individual"),ROUND(SUM(IF($AJ$18="",0,$AJ$18*'Goals Transposed'!$E230),IF($AJ$19="",0,$AJ$19*'Goals Transposed'!$F230),IF($AJ$20="",0,$AJ$20*'Goals Transposed'!$G230),IF($AJ$21="",0,$AJ$21*'Goals Transposed'!$H230),IF($AJ$22="",0,$AJ$22*'Goals Transposed'!$I230),IF($AJ$23="",0,$AJ$23*'Goals Transposed'!$J230),IF($AJ$24="",0,$AJ$24*'Goals Transposed'!$K230),IF($AJ$25="",0,$AJ$25*'Goals Transposed'!$L230),IF($AJ$26="",0,$AJ$26*'Goals Transposed'!$M230),IF($AJ$27="",0,$AJ$27*'Goals Transposed'!$N230),IF($AJ$28="",0,$AJ$28*'Goals Transposed'!$O230),IF($AJ$29="",0,$AJ$29*'Goals Transposed'!$P230)),0),"")))</f>
        <v/>
      </c>
      <c r="J665" s="550"/>
      <c r="K665" s="244" t="str">
        <f>IF($D$5="Program Budget",ROUND('Goals Transposed'!$Q230*$AJ$9,0),IF(AND($D$5="Staff Salary",$D$7="Total"),ROUND(SUM('Goals Transposed'!$Q230:$AB230)*$AJ$30,0),IF(AND($D$5="Staff Salary",$D$7="Individual"),ROUND(SUM(IF($AJ$18="",0,$AJ$18*'Goals Transposed'!$Q230),IF($AJ$19="",0,$AJ$19*'Goals Transposed'!$R230),IF($AJ$20="",0,$AJ$20*'Goals Transposed'!$S230),IF($AJ$21="",0,$AJ$21*'Goals Transposed'!$T230),IF($AJ$22="",0,$AJ$22*'Goals Transposed'!$U230),IF($AJ$23="",0,$AJ$23*'Goals Transposed'!$V230),IF($AJ$24="",0,$AJ$24*'Goals Transposed'!$W230),IF($AJ$25="",0,$AJ$25*'Goals Transposed'!$X230),IF($AJ$26="",0,$AJ$26*'Goals Transposed'!$Y230),IF($AJ$27="",0,$AJ$27*'Goals Transposed'!$Z230),IF($AJ$28="",0,$AJ$28*'Goals Transposed'!$AA230),IF($AJ$29="",0,$AJ$29*'Goals Transposed'!$AB230)),0),"")))</f>
        <v/>
      </c>
      <c r="L665" s="244" t="str">
        <f>IF($D$5="Program Budget",ROUND('Goals Transposed'!$AC230*$AJ$9,0),IF(AND($D$5="Staff Salary",$D$7="Total"),ROUND(SUM('Goals Transposed'!$AC230:$AN230)*$AJ$30,0),IF(AND($D$5="Staff Salary",$D$7="Individual"),ROUND(SUM(IF($AJ$18="",0,$AJ$18*'Goals Transposed'!$AC230),IF($AJ$19="",0,$AJ$19*'Goals Transposed'!$AD230),IF($AJ$20="",0,$AJ$20*'Goals Transposed'!$AE230),IF($AJ$21="",0,$AJ$21*'Goals Transposed'!$AF230),IF($AJ$22="",0,$AJ$22*'Goals Transposed'!$AG230),IF($AJ$23="",0,$AJ$23*'Goals Transposed'!$AH230),IF($AJ$24="",0,$AJ$24*'Goals Transposed'!$AI230),IF($AJ$25="",0,$AJ$25*'Goals Transposed'!$AJ230),IF($AJ$26="",0,$AJ$26*'Goals Transposed'!$AK230),IF($AJ$27="",0,$AJ$27*'Goals Transposed'!$AL230),IF($AJ$28="",0,$AJ$28*'Goals Transposed'!$AM230),IF($AJ$29="",0,$AJ$29*'Goals Transposed'!$AN230)),0),"")))</f>
        <v/>
      </c>
      <c r="M665" s="549" t="str">
        <f>IF($D$5="Program Budget",ROUND('Goals Transposed'!$AO230*$AJ$9,0),IF(AND($D$5="Staff Salary",$D$7="Total"),ROUND(SUM('Goals Transposed'!$AO230:$AZ230)*$AJ$30,0),IF(AND($D$5="Staff Salary",$D$7="Individual"),ROUND(SUM(IF($AJ$18="",0,$AJ$18*'Goals Transposed'!$AO230),IF($AJ$19="",0,$AJ$19*'Goals Transposed'!$AP230),IF($AJ$20="",0,$AJ$20*'Goals Transposed'!$AQ230),IF($AJ$21="",0,$AJ$21*'Goals Transposed'!$AR230),IF($AJ$22="",0,$AJ$22*'Goals Transposed'!$AS230),IF($AJ$23="",0,$AJ$23*'Goals Transposed'!$AT230),IF($AJ$24="",0,$AJ$24*'Goals Transposed'!$AU230),IF($AJ$25="",0,$AJ$25*'Goals Transposed'!$AV230),IF($AJ$26="",0,$AJ$26*'Goals Transposed'!$AW230),IF($AJ$27="",0,$AJ$27*'Goals Transposed'!$AX230),IF($AJ$28="",0,$AJ$28*'Goals Transposed'!$AY230),IF($AJ$29="",0,$AJ$29*'Goals Transposed'!$AZ230)),0),"")))</f>
        <v/>
      </c>
      <c r="N665" s="551"/>
      <c r="CI665"/>
      <c r="CJ665"/>
      <c r="CK665"/>
      <c r="CL665"/>
      <c r="CM665"/>
    </row>
    <row r="666" spans="1:91" s="2" customFormat="1" hidden="1" outlineLevel="1" x14ac:dyDescent="0.35">
      <c r="A666" s="68"/>
      <c r="CI666"/>
      <c r="CJ666"/>
      <c r="CK666"/>
      <c r="CL666"/>
      <c r="CM666"/>
    </row>
    <row r="667" spans="1:91" s="2" customFormat="1" ht="29.5" hidden="1" customHeight="1" outlineLevel="1" x14ac:dyDescent="0.35">
      <c r="A667" s="68"/>
      <c r="B667" s="233" t="s">
        <v>215</v>
      </c>
      <c r="C667" s="552" t="str">
        <f>Goals!HX3</f>
        <v>Crisis Intervention and Hotline</v>
      </c>
      <c r="D667" s="553"/>
      <c r="E667" s="553"/>
      <c r="F667" s="553"/>
      <c r="G667" s="553"/>
      <c r="H667" s="553"/>
      <c r="I667" s="234"/>
      <c r="J667" s="234"/>
      <c r="K667" s="234"/>
      <c r="L667" s="234"/>
      <c r="M667" s="234"/>
      <c r="N667" s="235"/>
      <c r="CI667"/>
      <c r="CJ667"/>
      <c r="CK667"/>
      <c r="CL667"/>
      <c r="CM667"/>
    </row>
    <row r="668" spans="1:91" s="2" customFormat="1" ht="29.5" hidden="1" customHeight="1" outlineLevel="1" x14ac:dyDescent="0.35">
      <c r="A668" s="68"/>
      <c r="B668" s="236"/>
      <c r="C668" s="237"/>
      <c r="D668" s="238"/>
      <c r="E668" s="238"/>
      <c r="F668" s="238"/>
      <c r="G668" s="238"/>
      <c r="H668" s="239"/>
      <c r="I668" s="554" t="s">
        <v>2</v>
      </c>
      <c r="J668" s="554"/>
      <c r="K668" s="240" t="s">
        <v>3</v>
      </c>
      <c r="L668" s="240" t="s">
        <v>4</v>
      </c>
      <c r="M668" s="554" t="s">
        <v>5</v>
      </c>
      <c r="N668" s="555"/>
      <c r="CI668"/>
      <c r="CJ668"/>
      <c r="CK668"/>
      <c r="CL668"/>
      <c r="CM668"/>
    </row>
    <row r="669" spans="1:91" s="2" customFormat="1" ht="29.5" hidden="1" customHeight="1" outlineLevel="1" x14ac:dyDescent="0.35">
      <c r="A669" s="68"/>
      <c r="B669" s="241" t="s">
        <v>199</v>
      </c>
      <c r="C669" s="556" t="str">
        <f>IF(ISBLANK(Goals!HX4),"",Goals!HX4)</f>
        <v/>
      </c>
      <c r="D669" s="557"/>
      <c r="E669" s="557"/>
      <c r="F669" s="557"/>
      <c r="G669" s="557"/>
      <c r="H669" s="557"/>
      <c r="I669" s="558"/>
      <c r="J669" s="558"/>
      <c r="K669" s="242"/>
      <c r="L669" s="242"/>
      <c r="M669" s="558"/>
      <c r="N669" s="559"/>
      <c r="CI669"/>
      <c r="CJ669"/>
      <c r="CK669"/>
      <c r="CL669"/>
      <c r="CM669"/>
    </row>
    <row r="670" spans="1:91" s="2" customFormat="1" ht="29.5" hidden="1" customHeight="1" outlineLevel="1" x14ac:dyDescent="0.35">
      <c r="A670" s="68"/>
      <c r="B670" s="243" t="s">
        <v>200</v>
      </c>
      <c r="C670" s="546" t="str">
        <f>IF(ISBLANK(Goals!HW6),"",Goals!HW6)</f>
        <v/>
      </c>
      <c r="D670" s="547"/>
      <c r="E670" s="547"/>
      <c r="F670" s="547"/>
      <c r="G670" s="547"/>
      <c r="H670" s="548"/>
      <c r="I670" s="549" t="str">
        <f>IF($D$5="Program Budget",ROUND('Goals Transposed'!$E231*$AJ$9,0),IF(AND($D$5="Staff Salary",$D$7="Total"),ROUND(SUM('Goals Transposed'!$E231:$P231)*$AJ$30,0),IF(AND($D$5="Staff Salary",$D$7="Individual"),ROUND(SUM(IF($AJ$18="",0,$AJ$18*'Goals Transposed'!$E231),IF($AJ$19="",0,$AJ$19*'Goals Transposed'!$F231),IF($AJ$20="",0,$AJ$20*'Goals Transposed'!$G231),IF($AJ$21="",0,$AJ$21*'Goals Transposed'!$H231),IF($AJ$22="",0,$AJ$22*'Goals Transposed'!$I231),IF($AJ$23="",0,$AJ$23*'Goals Transposed'!$J231),IF($AJ$24="",0,$AJ$24*'Goals Transposed'!$K231),IF($AJ$25="",0,$AJ$25*'Goals Transposed'!$L231),IF($AJ$26="",0,$AJ$26*'Goals Transposed'!$M231),IF($AJ$27="",0,$AJ$27*'Goals Transposed'!$N231),IF($AJ$28="",0,$AJ$28*'Goals Transposed'!$O231),IF($AJ$29="",0,$AJ$29*'Goals Transposed'!$P231)),0),"")))</f>
        <v/>
      </c>
      <c r="J670" s="550"/>
      <c r="K670" s="244" t="str">
        <f>IF($D$5="Program Budget",ROUND('Goals Transposed'!$Q231*$AJ$9,0),IF(AND($D$5="Staff Salary",$D$7="Total"),ROUND(SUM('Goals Transposed'!$Q231:$AB231)*$AJ$30,0),IF(AND($D$5="Staff Salary",$D$7="Individual"),ROUND(SUM(IF($AJ$18="",0,$AJ$18*'Goals Transposed'!$Q231),IF($AJ$19="",0,$AJ$19*'Goals Transposed'!$R231),IF($AJ$20="",0,$AJ$20*'Goals Transposed'!$S231),IF($AJ$21="",0,$AJ$21*'Goals Transposed'!$T231),IF($AJ$22="",0,$AJ$22*'Goals Transposed'!$U231),IF($AJ$23="",0,$AJ$23*'Goals Transposed'!$V231),IF($AJ$24="",0,$AJ$24*'Goals Transposed'!$W231),IF($AJ$25="",0,$AJ$25*'Goals Transposed'!$X231),IF($AJ$26="",0,$AJ$26*'Goals Transposed'!$Y231),IF($AJ$27="",0,$AJ$27*'Goals Transposed'!$Z231),IF($AJ$28="",0,$AJ$28*'Goals Transposed'!$AA231),IF($AJ$29="",0,$AJ$29*'Goals Transposed'!$AB231)),0),"")))</f>
        <v/>
      </c>
      <c r="L670" s="244" t="str">
        <f>IF($D$5="Program Budget",ROUND('Goals Transposed'!$AC231*$AJ$9,0),IF(AND($D$5="Staff Salary",$D$7="Total"),ROUND(SUM('Goals Transposed'!$AC231:$AN231)*$AJ$30,0),IF(AND($D$5="Staff Salary",$D$7="Individual"),ROUND(SUM(IF($AJ$18="",0,$AJ$18*'Goals Transposed'!$AC231),IF($AJ$19="",0,$AJ$19*'Goals Transposed'!$AD231),IF($AJ$20="",0,$AJ$20*'Goals Transposed'!$AE231),IF($AJ$21="",0,$AJ$21*'Goals Transposed'!$AF231),IF($AJ$22="",0,$AJ$22*'Goals Transposed'!$AG231),IF($AJ$23="",0,$AJ$23*'Goals Transposed'!$AH231),IF($AJ$24="",0,$AJ$24*'Goals Transposed'!$AI231),IF($AJ$25="",0,$AJ$25*'Goals Transposed'!$AJ231),IF($AJ$26="",0,$AJ$26*'Goals Transposed'!$AK231),IF($AJ$27="",0,$AJ$27*'Goals Transposed'!$AL231),IF($AJ$28="",0,$AJ$28*'Goals Transposed'!$AM231),IF($AJ$29="",0,$AJ$29*'Goals Transposed'!$AN231)),0),"")))</f>
        <v/>
      </c>
      <c r="M670" s="549" t="str">
        <f>IF($D$5="Program Budget",ROUND('Goals Transposed'!$AO231*$AJ$9,0),IF(AND($D$5="Staff Salary",$D$7="Total"),ROUND(SUM('Goals Transposed'!$AO231:$AZ231)*$AJ$30,0),IF(AND($D$5="Staff Salary",$D$7="Individual"),ROUND(SUM(IF($AJ$18="",0,$AJ$18*'Goals Transposed'!$AO231),IF($AJ$19="",0,$AJ$19*'Goals Transposed'!$AP231),IF($AJ$20="",0,$AJ$20*'Goals Transposed'!$AQ231),IF($AJ$21="",0,$AJ$21*'Goals Transposed'!$AR231),IF($AJ$22="",0,$AJ$22*'Goals Transposed'!$AS231),IF($AJ$23="",0,$AJ$23*'Goals Transposed'!$AT231),IF($AJ$24="",0,$AJ$24*'Goals Transposed'!$AU231),IF($AJ$25="",0,$AJ$25*'Goals Transposed'!$AV231),IF($AJ$26="",0,$AJ$26*'Goals Transposed'!$AW231),IF($AJ$27="",0,$AJ$27*'Goals Transposed'!$AX231),IF($AJ$28="",0,$AJ$28*'Goals Transposed'!$AY231),IF($AJ$29="",0,$AJ$29*'Goals Transposed'!$AZ231)),0),"")))</f>
        <v/>
      </c>
      <c r="N670" s="551"/>
      <c r="CI670"/>
      <c r="CJ670"/>
      <c r="CK670"/>
      <c r="CL670"/>
      <c r="CM670"/>
    </row>
    <row r="671" spans="1:91" s="2" customFormat="1" ht="29.5" hidden="1" customHeight="1" outlineLevel="1" x14ac:dyDescent="0.35">
      <c r="A671" s="68"/>
      <c r="B671" s="243" t="s">
        <v>201</v>
      </c>
      <c r="C671" s="546" t="str">
        <f>IF(ISBLANK(Goals!HX6),"",Goals!HX6)</f>
        <v/>
      </c>
      <c r="D671" s="547"/>
      <c r="E671" s="547"/>
      <c r="F671" s="547"/>
      <c r="G671" s="547"/>
      <c r="H671" s="548"/>
      <c r="I671" s="549" t="str">
        <f>IF($D$5="Program Budget",ROUND('Goals Transposed'!$E232*$AJ$9,0),IF(AND($D$5="Staff Salary",$D$7="Total"),ROUND(SUM('Goals Transposed'!$E232:$P232)*$AJ$30,0),IF(AND($D$5="Staff Salary",$D$7="Individual"),ROUND(SUM(IF($AJ$18="",0,$AJ$18*'Goals Transposed'!$E232),IF($AJ$19="",0,$AJ$19*'Goals Transposed'!$F232),IF($AJ$20="",0,$AJ$20*'Goals Transposed'!$G232),IF($AJ$21="",0,$AJ$21*'Goals Transposed'!$H232),IF($AJ$22="",0,$AJ$22*'Goals Transposed'!$I232),IF($AJ$23="",0,$AJ$23*'Goals Transposed'!$J232),IF($AJ$24="",0,$AJ$24*'Goals Transposed'!$K232),IF($AJ$25="",0,$AJ$25*'Goals Transposed'!$L232),IF($AJ$26="",0,$AJ$26*'Goals Transposed'!$M232),IF($AJ$27="",0,$AJ$27*'Goals Transposed'!$N232),IF($AJ$28="",0,$AJ$28*'Goals Transposed'!$O232),IF($AJ$29="",0,$AJ$29*'Goals Transposed'!$P232)),0),"")))</f>
        <v/>
      </c>
      <c r="J671" s="550"/>
      <c r="K671" s="244" t="str">
        <f>IF($D$5="Program Budget",ROUND('Goals Transposed'!$Q232*$AJ$9,0),IF(AND($D$5="Staff Salary",$D$7="Total"),ROUND(SUM('Goals Transposed'!$Q232:$AB232)*$AJ$30,0),IF(AND($D$5="Staff Salary",$D$7="Individual"),ROUND(SUM(IF($AJ$18="",0,$AJ$18*'Goals Transposed'!$Q232),IF($AJ$19="",0,$AJ$19*'Goals Transposed'!$R232),IF($AJ$20="",0,$AJ$20*'Goals Transposed'!$S232),IF($AJ$21="",0,$AJ$21*'Goals Transposed'!$T232),IF($AJ$22="",0,$AJ$22*'Goals Transposed'!$U232),IF($AJ$23="",0,$AJ$23*'Goals Transposed'!$V232),IF($AJ$24="",0,$AJ$24*'Goals Transposed'!$W232),IF($AJ$25="",0,$AJ$25*'Goals Transposed'!$X232),IF($AJ$26="",0,$AJ$26*'Goals Transposed'!$Y232),IF($AJ$27="",0,$AJ$27*'Goals Transposed'!$Z232),IF($AJ$28="",0,$AJ$28*'Goals Transposed'!$AA232),IF($AJ$29="",0,$AJ$29*'Goals Transposed'!$AB232)),0),"")))</f>
        <v/>
      </c>
      <c r="L671" s="244" t="str">
        <f>IF($D$5="Program Budget",ROUND('Goals Transposed'!$AC232*$AJ$9,0),IF(AND($D$5="Staff Salary",$D$7="Total"),ROUND(SUM('Goals Transposed'!$AC232:$AN232)*$AJ$30,0),IF(AND($D$5="Staff Salary",$D$7="Individual"),ROUND(SUM(IF($AJ$18="",0,$AJ$18*'Goals Transposed'!$AC232),IF($AJ$19="",0,$AJ$19*'Goals Transposed'!$AD232),IF($AJ$20="",0,$AJ$20*'Goals Transposed'!$AE232),IF($AJ$21="",0,$AJ$21*'Goals Transposed'!$AF232),IF($AJ$22="",0,$AJ$22*'Goals Transposed'!$AG232),IF($AJ$23="",0,$AJ$23*'Goals Transposed'!$AH232),IF($AJ$24="",0,$AJ$24*'Goals Transposed'!$AI232),IF($AJ$25="",0,$AJ$25*'Goals Transposed'!$AJ232),IF($AJ$26="",0,$AJ$26*'Goals Transposed'!$AK232),IF($AJ$27="",0,$AJ$27*'Goals Transposed'!$AL232),IF($AJ$28="",0,$AJ$28*'Goals Transposed'!$AM232),IF($AJ$29="",0,$AJ$29*'Goals Transposed'!$AN232)),0),"")))</f>
        <v/>
      </c>
      <c r="M671" s="549" t="str">
        <f>IF($D$5="Program Budget",ROUND('Goals Transposed'!$AO232*$AJ$9,0),IF(AND($D$5="Staff Salary",$D$7="Total"),ROUND(SUM('Goals Transposed'!$AO232:$AZ232)*$AJ$30,0),IF(AND($D$5="Staff Salary",$D$7="Individual"),ROUND(SUM(IF($AJ$18="",0,$AJ$18*'Goals Transposed'!$AO232),IF($AJ$19="",0,$AJ$19*'Goals Transposed'!$AP232),IF($AJ$20="",0,$AJ$20*'Goals Transposed'!$AQ232),IF($AJ$21="",0,$AJ$21*'Goals Transposed'!$AR232),IF($AJ$22="",0,$AJ$22*'Goals Transposed'!$AS232),IF($AJ$23="",0,$AJ$23*'Goals Transposed'!$AT232),IF($AJ$24="",0,$AJ$24*'Goals Transposed'!$AU232),IF($AJ$25="",0,$AJ$25*'Goals Transposed'!$AV232),IF($AJ$26="",0,$AJ$26*'Goals Transposed'!$AW232),IF($AJ$27="",0,$AJ$27*'Goals Transposed'!$AX232),IF($AJ$28="",0,$AJ$28*'Goals Transposed'!$AY232),IF($AJ$29="",0,$AJ$29*'Goals Transposed'!$AZ232)),0),"")))</f>
        <v/>
      </c>
      <c r="N671" s="551"/>
      <c r="CI671"/>
      <c r="CJ671"/>
      <c r="CK671"/>
      <c r="CL671"/>
      <c r="CM671"/>
    </row>
    <row r="672" spans="1:91" s="2" customFormat="1" ht="29.5" hidden="1" customHeight="1" outlineLevel="1" x14ac:dyDescent="0.35">
      <c r="A672" s="68"/>
      <c r="B672" s="243" t="s">
        <v>202</v>
      </c>
      <c r="C672" s="546" t="str">
        <f>IF(ISBLANK(Goals!HY6),"",Goals!HY6)</f>
        <v/>
      </c>
      <c r="D672" s="547"/>
      <c r="E672" s="547"/>
      <c r="F672" s="547"/>
      <c r="G672" s="547"/>
      <c r="H672" s="548"/>
      <c r="I672" s="549" t="str">
        <f>IF($D$5="Program Budget",ROUND('Goals Transposed'!$E233*$AJ$9,0),IF(AND($D$5="Staff Salary",$D$7="Total"),ROUND(SUM('Goals Transposed'!$E233:$P233)*$AJ$30,0),IF(AND($D$5="Staff Salary",$D$7="Individual"),ROUND(SUM(IF($AJ$18="",0,$AJ$18*'Goals Transposed'!$E233),IF($AJ$19="",0,$AJ$19*'Goals Transposed'!$F233),IF($AJ$20="",0,$AJ$20*'Goals Transposed'!$G233),IF($AJ$21="",0,$AJ$21*'Goals Transposed'!$H233),IF($AJ$22="",0,$AJ$22*'Goals Transposed'!$I233),IF($AJ$23="",0,$AJ$23*'Goals Transposed'!$J233),IF($AJ$24="",0,$AJ$24*'Goals Transposed'!$K233),IF($AJ$25="",0,$AJ$25*'Goals Transposed'!$L233),IF($AJ$26="",0,$AJ$26*'Goals Transposed'!$M233),IF($AJ$27="",0,$AJ$27*'Goals Transposed'!$N233),IF($AJ$28="",0,$AJ$28*'Goals Transposed'!$O233),IF($AJ$29="",0,$AJ$29*'Goals Transposed'!$P233)),0),"")))</f>
        <v/>
      </c>
      <c r="J672" s="550"/>
      <c r="K672" s="244" t="str">
        <f>IF($D$5="Program Budget",ROUND('Goals Transposed'!$Q233*$AJ$9,0),IF(AND($D$5="Staff Salary",$D$7="Total"),ROUND(SUM('Goals Transposed'!$Q233:$AB233)*$AJ$30,0),IF(AND($D$5="Staff Salary",$D$7="Individual"),ROUND(SUM(IF($AJ$18="",0,$AJ$18*'Goals Transposed'!$Q233),IF($AJ$19="",0,$AJ$19*'Goals Transposed'!$R233),IF($AJ$20="",0,$AJ$20*'Goals Transposed'!$S233),IF($AJ$21="",0,$AJ$21*'Goals Transposed'!$T233),IF($AJ$22="",0,$AJ$22*'Goals Transposed'!$U233),IF($AJ$23="",0,$AJ$23*'Goals Transposed'!$V233),IF($AJ$24="",0,$AJ$24*'Goals Transposed'!$W233),IF($AJ$25="",0,$AJ$25*'Goals Transposed'!$X233),IF($AJ$26="",0,$AJ$26*'Goals Transposed'!$Y233),IF($AJ$27="",0,$AJ$27*'Goals Transposed'!$Z233),IF($AJ$28="",0,$AJ$28*'Goals Transposed'!$AA233),IF($AJ$29="",0,$AJ$29*'Goals Transposed'!$AB233)),0),"")))</f>
        <v/>
      </c>
      <c r="L672" s="244" t="str">
        <f>IF($D$5="Program Budget",ROUND('Goals Transposed'!$AC233*$AJ$9,0),IF(AND($D$5="Staff Salary",$D$7="Total"),ROUND(SUM('Goals Transposed'!$AC233:$AN233)*$AJ$30,0),IF(AND($D$5="Staff Salary",$D$7="Individual"),ROUND(SUM(IF($AJ$18="",0,$AJ$18*'Goals Transposed'!$AC233),IF($AJ$19="",0,$AJ$19*'Goals Transposed'!$AD233),IF($AJ$20="",0,$AJ$20*'Goals Transposed'!$AE233),IF($AJ$21="",0,$AJ$21*'Goals Transposed'!$AF233),IF($AJ$22="",0,$AJ$22*'Goals Transposed'!$AG233),IF($AJ$23="",0,$AJ$23*'Goals Transposed'!$AH233),IF($AJ$24="",0,$AJ$24*'Goals Transposed'!$AI233),IF($AJ$25="",0,$AJ$25*'Goals Transposed'!$AJ233),IF($AJ$26="",0,$AJ$26*'Goals Transposed'!$AK233),IF($AJ$27="",0,$AJ$27*'Goals Transposed'!$AL233),IF($AJ$28="",0,$AJ$28*'Goals Transposed'!$AM233),IF($AJ$29="",0,$AJ$29*'Goals Transposed'!$AN233)),0),"")))</f>
        <v/>
      </c>
      <c r="M672" s="549" t="str">
        <f>IF($D$5="Program Budget",ROUND('Goals Transposed'!$AO233*$AJ$9,0),IF(AND($D$5="Staff Salary",$D$7="Total"),ROUND(SUM('Goals Transposed'!$AO233:$AZ233)*$AJ$30,0),IF(AND($D$5="Staff Salary",$D$7="Individual"),ROUND(SUM(IF($AJ$18="",0,$AJ$18*'Goals Transposed'!$AO233),IF($AJ$19="",0,$AJ$19*'Goals Transposed'!$AP233),IF($AJ$20="",0,$AJ$20*'Goals Transposed'!$AQ233),IF($AJ$21="",0,$AJ$21*'Goals Transposed'!$AR233),IF($AJ$22="",0,$AJ$22*'Goals Transposed'!$AS233),IF($AJ$23="",0,$AJ$23*'Goals Transposed'!$AT233),IF($AJ$24="",0,$AJ$24*'Goals Transposed'!$AU233),IF($AJ$25="",0,$AJ$25*'Goals Transposed'!$AV233),IF($AJ$26="",0,$AJ$26*'Goals Transposed'!$AW233),IF($AJ$27="",0,$AJ$27*'Goals Transposed'!$AX233),IF($AJ$28="",0,$AJ$28*'Goals Transposed'!$AY233),IF($AJ$29="",0,$AJ$29*'Goals Transposed'!$AZ233)),0),"")))</f>
        <v/>
      </c>
      <c r="N672" s="551"/>
      <c r="CI672"/>
      <c r="CJ672"/>
      <c r="CK672"/>
      <c r="CL672"/>
      <c r="CM672"/>
    </row>
    <row r="673" spans="1:91" s="2" customFormat="1" ht="29.5" hidden="1" customHeight="1" outlineLevel="1" x14ac:dyDescent="0.35">
      <c r="A673" s="68"/>
      <c r="B673" s="243" t="s">
        <v>203</v>
      </c>
      <c r="C673" s="546" t="str">
        <f>IF(ISBLANK(Goals!HZ6),"",Goals!HZ6)</f>
        <v/>
      </c>
      <c r="D673" s="547"/>
      <c r="E673" s="547"/>
      <c r="F673" s="547"/>
      <c r="G673" s="547"/>
      <c r="H673" s="548"/>
      <c r="I673" s="549" t="str">
        <f>IF($D$5="Program Budget",ROUND('Goals Transposed'!$E234*$AJ$9,0),IF(AND($D$5="Staff Salary",$D$7="Total"),ROUND(SUM('Goals Transposed'!$E234:$P234)*$AJ$30,0),IF(AND($D$5="Staff Salary",$D$7="Individual"),ROUND(SUM(IF($AJ$18="",0,$AJ$18*'Goals Transposed'!$E234),IF($AJ$19="",0,$AJ$19*'Goals Transposed'!$F234),IF($AJ$20="",0,$AJ$20*'Goals Transposed'!$G234),IF($AJ$21="",0,$AJ$21*'Goals Transposed'!$H234),IF($AJ$22="",0,$AJ$22*'Goals Transposed'!$I234),IF($AJ$23="",0,$AJ$23*'Goals Transposed'!$J234),IF($AJ$24="",0,$AJ$24*'Goals Transposed'!$K234),IF($AJ$25="",0,$AJ$25*'Goals Transposed'!$L234),IF($AJ$26="",0,$AJ$26*'Goals Transposed'!$M234),IF($AJ$27="",0,$AJ$27*'Goals Transposed'!$N234),IF($AJ$28="",0,$AJ$28*'Goals Transposed'!$O234),IF($AJ$29="",0,$AJ$29*'Goals Transposed'!$P234)),0),"")))</f>
        <v/>
      </c>
      <c r="J673" s="550"/>
      <c r="K673" s="244" t="str">
        <f>IF($D$5="Program Budget",ROUND('Goals Transposed'!$Q234*$AJ$9,0),IF(AND($D$5="Staff Salary",$D$7="Total"),ROUND(SUM('Goals Transposed'!$Q234:$AB234)*$AJ$30,0),IF(AND($D$5="Staff Salary",$D$7="Individual"),ROUND(SUM(IF($AJ$18="",0,$AJ$18*'Goals Transposed'!$Q234),IF($AJ$19="",0,$AJ$19*'Goals Transposed'!$R234),IF($AJ$20="",0,$AJ$20*'Goals Transposed'!$S234),IF($AJ$21="",0,$AJ$21*'Goals Transposed'!$T234),IF($AJ$22="",0,$AJ$22*'Goals Transposed'!$U234),IF($AJ$23="",0,$AJ$23*'Goals Transposed'!$V234),IF($AJ$24="",0,$AJ$24*'Goals Transposed'!$W234),IF($AJ$25="",0,$AJ$25*'Goals Transposed'!$X234),IF($AJ$26="",0,$AJ$26*'Goals Transposed'!$Y234),IF($AJ$27="",0,$AJ$27*'Goals Transposed'!$Z234),IF($AJ$28="",0,$AJ$28*'Goals Transposed'!$AA234),IF($AJ$29="",0,$AJ$29*'Goals Transposed'!$AB234)),0),"")))</f>
        <v/>
      </c>
      <c r="L673" s="244" t="str">
        <f>IF($D$5="Program Budget",ROUND('Goals Transposed'!$AC234*$AJ$9,0),IF(AND($D$5="Staff Salary",$D$7="Total"),ROUND(SUM('Goals Transposed'!$AC234:$AN234)*$AJ$30,0),IF(AND($D$5="Staff Salary",$D$7="Individual"),ROUND(SUM(IF($AJ$18="",0,$AJ$18*'Goals Transposed'!$AC234),IF($AJ$19="",0,$AJ$19*'Goals Transposed'!$AD234),IF($AJ$20="",0,$AJ$20*'Goals Transposed'!$AE234),IF($AJ$21="",0,$AJ$21*'Goals Transposed'!$AF234),IF($AJ$22="",0,$AJ$22*'Goals Transposed'!$AG234),IF($AJ$23="",0,$AJ$23*'Goals Transposed'!$AH234),IF($AJ$24="",0,$AJ$24*'Goals Transposed'!$AI234),IF($AJ$25="",0,$AJ$25*'Goals Transposed'!$AJ234),IF($AJ$26="",0,$AJ$26*'Goals Transposed'!$AK234),IF($AJ$27="",0,$AJ$27*'Goals Transposed'!$AL234),IF($AJ$28="",0,$AJ$28*'Goals Transposed'!$AM234),IF($AJ$29="",0,$AJ$29*'Goals Transposed'!$AN234)),0),"")))</f>
        <v/>
      </c>
      <c r="M673" s="549" t="str">
        <f>IF($D$5="Program Budget",ROUND('Goals Transposed'!$AO234*$AJ$9,0),IF(AND($D$5="Staff Salary",$D$7="Total"),ROUND(SUM('Goals Transposed'!$AO234:$AZ234)*$AJ$30,0),IF(AND($D$5="Staff Salary",$D$7="Individual"),ROUND(SUM(IF($AJ$18="",0,$AJ$18*'Goals Transposed'!$AO234),IF($AJ$19="",0,$AJ$19*'Goals Transposed'!$AP234),IF($AJ$20="",0,$AJ$20*'Goals Transposed'!$AQ234),IF($AJ$21="",0,$AJ$21*'Goals Transposed'!$AR234),IF($AJ$22="",0,$AJ$22*'Goals Transposed'!$AS234),IF($AJ$23="",0,$AJ$23*'Goals Transposed'!$AT234),IF($AJ$24="",0,$AJ$24*'Goals Transposed'!$AU234),IF($AJ$25="",0,$AJ$25*'Goals Transposed'!$AV234),IF($AJ$26="",0,$AJ$26*'Goals Transposed'!$AW234),IF($AJ$27="",0,$AJ$27*'Goals Transposed'!$AX234),IF($AJ$28="",0,$AJ$28*'Goals Transposed'!$AY234),IF($AJ$29="",0,$AJ$29*'Goals Transposed'!$AZ234)),0),"")))</f>
        <v/>
      </c>
      <c r="N673" s="551"/>
      <c r="CI673"/>
      <c r="CJ673"/>
      <c r="CK673"/>
      <c r="CL673"/>
      <c r="CM673"/>
    </row>
    <row r="674" spans="1:91" s="2" customFormat="1" ht="29.5" hidden="1" customHeight="1" outlineLevel="1" x14ac:dyDescent="0.35">
      <c r="A674" s="68"/>
      <c r="B674" s="243" t="s">
        <v>204</v>
      </c>
      <c r="C674" s="546" t="str">
        <f>IF(ISBLANK(Goals!IA6),"",Goals!IA6)</f>
        <v/>
      </c>
      <c r="D674" s="547"/>
      <c r="E674" s="547"/>
      <c r="F674" s="547"/>
      <c r="G674" s="547"/>
      <c r="H674" s="548"/>
      <c r="I674" s="549" t="str">
        <f>IF($D$5="Program Budget",ROUND('Goals Transposed'!$E235*$AJ$9,0),IF(AND($D$5="Staff Salary",$D$7="Total"),ROUND(SUM('Goals Transposed'!$E235:$P235)*$AJ$30,0),IF(AND($D$5="Staff Salary",$D$7="Individual"),ROUND(SUM(IF($AJ$18="",0,$AJ$18*'Goals Transposed'!$E235),IF($AJ$19="",0,$AJ$19*'Goals Transposed'!$F235),IF($AJ$20="",0,$AJ$20*'Goals Transposed'!$G235),IF($AJ$21="",0,$AJ$21*'Goals Transposed'!$H235),IF($AJ$22="",0,$AJ$22*'Goals Transposed'!$I235),IF($AJ$23="",0,$AJ$23*'Goals Transposed'!$J235),IF($AJ$24="",0,$AJ$24*'Goals Transposed'!$K235),IF($AJ$25="",0,$AJ$25*'Goals Transposed'!$L235),IF($AJ$26="",0,$AJ$26*'Goals Transposed'!$M235),IF($AJ$27="",0,$AJ$27*'Goals Transposed'!$N235),IF($AJ$28="",0,$AJ$28*'Goals Transposed'!$O235),IF($AJ$29="",0,$AJ$29*'Goals Transposed'!$P235)),0),"")))</f>
        <v/>
      </c>
      <c r="J674" s="550"/>
      <c r="K674" s="244" t="str">
        <f>IF($D$5="Program Budget",ROUND('Goals Transposed'!$Q235*$AJ$9,0),IF(AND($D$5="Staff Salary",$D$7="Total"),ROUND(SUM('Goals Transposed'!$Q235:$AB235)*$AJ$30,0),IF(AND($D$5="Staff Salary",$D$7="Individual"),ROUND(SUM(IF($AJ$18="",0,$AJ$18*'Goals Transposed'!$Q235),IF($AJ$19="",0,$AJ$19*'Goals Transposed'!$R235),IF($AJ$20="",0,$AJ$20*'Goals Transposed'!$S235),IF($AJ$21="",0,$AJ$21*'Goals Transposed'!$T235),IF($AJ$22="",0,$AJ$22*'Goals Transposed'!$U235),IF($AJ$23="",0,$AJ$23*'Goals Transposed'!$V235),IF($AJ$24="",0,$AJ$24*'Goals Transposed'!$W235),IF($AJ$25="",0,$AJ$25*'Goals Transposed'!$X235),IF($AJ$26="",0,$AJ$26*'Goals Transposed'!$Y235),IF($AJ$27="",0,$AJ$27*'Goals Transposed'!$Z235),IF($AJ$28="",0,$AJ$28*'Goals Transposed'!$AA235),IF($AJ$29="",0,$AJ$29*'Goals Transposed'!$AB235)),0),"")))</f>
        <v/>
      </c>
      <c r="L674" s="244" t="str">
        <f>IF($D$5="Program Budget",ROUND('Goals Transposed'!$AC235*$AJ$9,0),IF(AND($D$5="Staff Salary",$D$7="Total"),ROUND(SUM('Goals Transposed'!$AC235:$AN235)*$AJ$30,0),IF(AND($D$5="Staff Salary",$D$7="Individual"),ROUND(SUM(IF($AJ$18="",0,$AJ$18*'Goals Transposed'!$AC235),IF($AJ$19="",0,$AJ$19*'Goals Transposed'!$AD235),IF($AJ$20="",0,$AJ$20*'Goals Transposed'!$AE235),IF($AJ$21="",0,$AJ$21*'Goals Transposed'!$AF235),IF($AJ$22="",0,$AJ$22*'Goals Transposed'!$AG235),IF($AJ$23="",0,$AJ$23*'Goals Transposed'!$AH235),IF($AJ$24="",0,$AJ$24*'Goals Transposed'!$AI235),IF($AJ$25="",0,$AJ$25*'Goals Transposed'!$AJ235),IF($AJ$26="",0,$AJ$26*'Goals Transposed'!$AK235),IF($AJ$27="",0,$AJ$27*'Goals Transposed'!$AL235),IF($AJ$28="",0,$AJ$28*'Goals Transposed'!$AM235),IF($AJ$29="",0,$AJ$29*'Goals Transposed'!$AN235)),0),"")))</f>
        <v/>
      </c>
      <c r="M674" s="549" t="str">
        <f>IF($D$5="Program Budget",ROUND('Goals Transposed'!$AO235*$AJ$9,0),IF(AND($D$5="Staff Salary",$D$7="Total"),ROUND(SUM('Goals Transposed'!$AO235:$AZ235)*$AJ$30,0),IF(AND($D$5="Staff Salary",$D$7="Individual"),ROUND(SUM(IF($AJ$18="",0,$AJ$18*'Goals Transposed'!$AO235),IF($AJ$19="",0,$AJ$19*'Goals Transposed'!$AP235),IF($AJ$20="",0,$AJ$20*'Goals Transposed'!$AQ235),IF($AJ$21="",0,$AJ$21*'Goals Transposed'!$AR235),IF($AJ$22="",0,$AJ$22*'Goals Transposed'!$AS235),IF($AJ$23="",0,$AJ$23*'Goals Transposed'!$AT235),IF($AJ$24="",0,$AJ$24*'Goals Transposed'!$AU235),IF($AJ$25="",0,$AJ$25*'Goals Transposed'!$AV235),IF($AJ$26="",0,$AJ$26*'Goals Transposed'!$AW235),IF($AJ$27="",0,$AJ$27*'Goals Transposed'!$AX235),IF($AJ$28="",0,$AJ$28*'Goals Transposed'!$AY235),IF($AJ$29="",0,$AJ$29*'Goals Transposed'!$AZ235)),0),"")))</f>
        <v/>
      </c>
      <c r="N674" s="551"/>
      <c r="CI674"/>
      <c r="CJ674"/>
      <c r="CK674"/>
      <c r="CL674"/>
      <c r="CM674"/>
    </row>
    <row r="675" spans="1:91" s="2" customFormat="1" ht="29.5" hidden="1" customHeight="1" outlineLevel="1" x14ac:dyDescent="0.35">
      <c r="A675" s="68"/>
      <c r="B675" s="243" t="s">
        <v>205</v>
      </c>
      <c r="C675" s="546" t="str">
        <f>IF(ISBLANK(Goals!IB6),"",Goals!IB6)</f>
        <v/>
      </c>
      <c r="D675" s="547"/>
      <c r="E675" s="547"/>
      <c r="F675" s="547"/>
      <c r="G675" s="547"/>
      <c r="H675" s="548"/>
      <c r="I675" s="549" t="str">
        <f>IF($D$5="Program Budget",ROUND('Goals Transposed'!$E236*$AJ$9,0),IF(AND($D$5="Staff Salary",$D$7="Total"),ROUND(SUM('Goals Transposed'!$E236:$P236)*$AJ$30,0),IF(AND($D$5="Staff Salary",$D$7="Individual"),ROUND(SUM(IF($AJ$18="",0,$AJ$18*'Goals Transposed'!$E236),IF($AJ$19="",0,$AJ$19*'Goals Transposed'!$F236),IF($AJ$20="",0,$AJ$20*'Goals Transposed'!$G236),IF($AJ$21="",0,$AJ$21*'Goals Transposed'!$H236),IF($AJ$22="",0,$AJ$22*'Goals Transposed'!$I236),IF($AJ$23="",0,$AJ$23*'Goals Transposed'!$J236),IF($AJ$24="",0,$AJ$24*'Goals Transposed'!$K236),IF($AJ$25="",0,$AJ$25*'Goals Transposed'!$L236),IF($AJ$26="",0,$AJ$26*'Goals Transposed'!$M236),IF($AJ$27="",0,$AJ$27*'Goals Transposed'!$N236),IF($AJ$28="",0,$AJ$28*'Goals Transposed'!$O236),IF($AJ$29="",0,$AJ$29*'Goals Transposed'!$P236)),0),"")))</f>
        <v/>
      </c>
      <c r="J675" s="550"/>
      <c r="K675" s="244" t="str">
        <f>IF($D$5="Program Budget",ROUND('Goals Transposed'!$Q236*$AJ$9,0),IF(AND($D$5="Staff Salary",$D$7="Total"),ROUND(SUM('Goals Transposed'!$Q236:$AB236)*$AJ$30,0),IF(AND($D$5="Staff Salary",$D$7="Individual"),ROUND(SUM(IF($AJ$18="",0,$AJ$18*'Goals Transposed'!$Q236),IF($AJ$19="",0,$AJ$19*'Goals Transposed'!$R236),IF($AJ$20="",0,$AJ$20*'Goals Transposed'!$S236),IF($AJ$21="",0,$AJ$21*'Goals Transposed'!$T236),IF($AJ$22="",0,$AJ$22*'Goals Transposed'!$U236),IF($AJ$23="",0,$AJ$23*'Goals Transposed'!$V236),IF($AJ$24="",0,$AJ$24*'Goals Transposed'!$W236),IF($AJ$25="",0,$AJ$25*'Goals Transposed'!$X236),IF($AJ$26="",0,$AJ$26*'Goals Transposed'!$Y236),IF($AJ$27="",0,$AJ$27*'Goals Transposed'!$Z236),IF($AJ$28="",0,$AJ$28*'Goals Transposed'!$AA236),IF($AJ$29="",0,$AJ$29*'Goals Transposed'!$AB236)),0),"")))</f>
        <v/>
      </c>
      <c r="L675" s="244" t="str">
        <f>IF($D$5="Program Budget",ROUND('Goals Transposed'!$AC236*$AJ$9,0),IF(AND($D$5="Staff Salary",$D$7="Total"),ROUND(SUM('Goals Transposed'!$AC236:$AN236)*$AJ$30,0),IF(AND($D$5="Staff Salary",$D$7="Individual"),ROUND(SUM(IF($AJ$18="",0,$AJ$18*'Goals Transposed'!$AC236),IF($AJ$19="",0,$AJ$19*'Goals Transposed'!$AD236),IF($AJ$20="",0,$AJ$20*'Goals Transposed'!$AE236),IF($AJ$21="",0,$AJ$21*'Goals Transposed'!$AF236),IF($AJ$22="",0,$AJ$22*'Goals Transposed'!$AG236),IF($AJ$23="",0,$AJ$23*'Goals Transposed'!$AH236),IF($AJ$24="",0,$AJ$24*'Goals Transposed'!$AI236),IF($AJ$25="",0,$AJ$25*'Goals Transposed'!$AJ236),IF($AJ$26="",0,$AJ$26*'Goals Transposed'!$AK236),IF($AJ$27="",0,$AJ$27*'Goals Transposed'!$AL236),IF($AJ$28="",0,$AJ$28*'Goals Transposed'!$AM236),IF($AJ$29="",0,$AJ$29*'Goals Transposed'!$AN236)),0),"")))</f>
        <v/>
      </c>
      <c r="M675" s="549" t="str">
        <f>IF($D$5="Program Budget",ROUND('Goals Transposed'!$AO236*$AJ$9,0),IF(AND($D$5="Staff Salary",$D$7="Total"),ROUND(SUM('Goals Transposed'!$AO236:$AZ236)*$AJ$30,0),IF(AND($D$5="Staff Salary",$D$7="Individual"),ROUND(SUM(IF($AJ$18="",0,$AJ$18*'Goals Transposed'!$AO236),IF($AJ$19="",0,$AJ$19*'Goals Transposed'!$AP236),IF($AJ$20="",0,$AJ$20*'Goals Transposed'!$AQ236),IF($AJ$21="",0,$AJ$21*'Goals Transposed'!$AR236),IF($AJ$22="",0,$AJ$22*'Goals Transposed'!$AS236),IF($AJ$23="",0,$AJ$23*'Goals Transposed'!$AT236),IF($AJ$24="",0,$AJ$24*'Goals Transposed'!$AU236),IF($AJ$25="",0,$AJ$25*'Goals Transposed'!$AV236),IF($AJ$26="",0,$AJ$26*'Goals Transposed'!$AW236),IF($AJ$27="",0,$AJ$27*'Goals Transposed'!$AX236),IF($AJ$28="",0,$AJ$28*'Goals Transposed'!$AY236),IF($AJ$29="",0,$AJ$29*'Goals Transposed'!$AZ236)),0),"")))</f>
        <v/>
      </c>
      <c r="N675" s="551"/>
      <c r="CI675"/>
      <c r="CJ675"/>
      <c r="CK675"/>
      <c r="CL675"/>
      <c r="CM675"/>
    </row>
    <row r="676" spans="1:91" s="2" customFormat="1" ht="29.5" hidden="1" customHeight="1" outlineLevel="1" x14ac:dyDescent="0.35">
      <c r="A676" s="68"/>
      <c r="B676" s="245" t="s">
        <v>206</v>
      </c>
      <c r="C676" s="556" t="str">
        <f>IF(ISBLANK(Goals!ID4),"",Goals!ID4)</f>
        <v/>
      </c>
      <c r="D676" s="557"/>
      <c r="E676" s="557"/>
      <c r="F676" s="557"/>
      <c r="G676" s="557"/>
      <c r="H676" s="557"/>
      <c r="I676" s="558"/>
      <c r="J676" s="558"/>
      <c r="K676" s="242"/>
      <c r="L676" s="242"/>
      <c r="M676" s="558"/>
      <c r="N676" s="559"/>
      <c r="CI676"/>
      <c r="CJ676"/>
      <c r="CK676"/>
      <c r="CL676"/>
      <c r="CM676"/>
    </row>
    <row r="677" spans="1:91" s="2" customFormat="1" ht="29.5" hidden="1" customHeight="1" outlineLevel="1" x14ac:dyDescent="0.35">
      <c r="A677" s="68"/>
      <c r="B677" s="243" t="s">
        <v>200</v>
      </c>
      <c r="C677" s="546" t="str">
        <f>IF(ISBLANK(Goals!IC6),"",Goals!IC6)</f>
        <v/>
      </c>
      <c r="D677" s="547"/>
      <c r="E677" s="547"/>
      <c r="F677" s="547"/>
      <c r="G677" s="547"/>
      <c r="H677" s="548"/>
      <c r="I677" s="549" t="str">
        <f>IF($D$5="Program Budget",ROUND('Goals Transposed'!$E237*$AJ$9,0),IF(AND($D$5="Staff Salary",$D$7="Total"),ROUND(SUM('Goals Transposed'!$E237:$P237)*$AJ$30,0),IF(AND($D$5="Staff Salary",$D$7="Individual"),ROUND(SUM(IF($AJ$18="",0,$AJ$18*'Goals Transposed'!$E237),IF($AJ$19="",0,$AJ$19*'Goals Transposed'!$F237),IF($AJ$20="",0,$AJ$20*'Goals Transposed'!$G237),IF($AJ$21="",0,$AJ$21*'Goals Transposed'!$H237),IF($AJ$22="",0,$AJ$22*'Goals Transposed'!$I237),IF($AJ$23="",0,$AJ$23*'Goals Transposed'!$J237),IF($AJ$24="",0,$AJ$24*'Goals Transposed'!$K237),IF($AJ$25="",0,$AJ$25*'Goals Transposed'!$L237),IF($AJ$26="",0,$AJ$26*'Goals Transposed'!$M237),IF($AJ$27="",0,$AJ$27*'Goals Transposed'!$N237),IF($AJ$28="",0,$AJ$28*'Goals Transposed'!$O237),IF($AJ$29="",0,$AJ$29*'Goals Transposed'!$P237)),0),"")))</f>
        <v/>
      </c>
      <c r="J677" s="550"/>
      <c r="K677" s="244" t="str">
        <f>IF($D$5="Program Budget",ROUND('Goals Transposed'!$Q237*$AJ$9,0),IF(AND($D$5="Staff Salary",$D$7="Total"),ROUND(SUM('Goals Transposed'!$Q237:$AB237)*$AJ$30,0),IF(AND($D$5="Staff Salary",$D$7="Individual"),ROUND(SUM(IF($AJ$18="",0,$AJ$18*'Goals Transposed'!$Q237),IF($AJ$19="",0,$AJ$19*'Goals Transposed'!$R237),IF($AJ$20="",0,$AJ$20*'Goals Transposed'!$S237),IF($AJ$21="",0,$AJ$21*'Goals Transposed'!$T237),IF($AJ$22="",0,$AJ$22*'Goals Transposed'!$U237),IF($AJ$23="",0,$AJ$23*'Goals Transposed'!$V237),IF($AJ$24="",0,$AJ$24*'Goals Transposed'!$W237),IF($AJ$25="",0,$AJ$25*'Goals Transposed'!$X237),IF($AJ$26="",0,$AJ$26*'Goals Transposed'!$Y237),IF($AJ$27="",0,$AJ$27*'Goals Transposed'!$Z237),IF($AJ$28="",0,$AJ$28*'Goals Transposed'!$AA237),IF($AJ$29="",0,$AJ$29*'Goals Transposed'!$AB237)),0),"")))</f>
        <v/>
      </c>
      <c r="L677" s="244" t="str">
        <f>IF($D$5="Program Budget",ROUND('Goals Transposed'!$AC237*$AJ$9,0),IF(AND($D$5="Staff Salary",$D$7="Total"),ROUND(SUM('Goals Transposed'!$AC237:$AN237)*$AJ$30,0),IF(AND($D$5="Staff Salary",$D$7="Individual"),ROUND(SUM(IF($AJ$18="",0,$AJ$18*'Goals Transposed'!$AC237),IF($AJ$19="",0,$AJ$19*'Goals Transposed'!$AD237),IF($AJ$20="",0,$AJ$20*'Goals Transposed'!$AE237),IF($AJ$21="",0,$AJ$21*'Goals Transposed'!$AF237),IF($AJ$22="",0,$AJ$22*'Goals Transposed'!$AG237),IF($AJ$23="",0,$AJ$23*'Goals Transposed'!$AH237),IF($AJ$24="",0,$AJ$24*'Goals Transposed'!$AI237),IF($AJ$25="",0,$AJ$25*'Goals Transposed'!$AJ237),IF($AJ$26="",0,$AJ$26*'Goals Transposed'!$AK237),IF($AJ$27="",0,$AJ$27*'Goals Transposed'!$AL237),IF($AJ$28="",0,$AJ$28*'Goals Transposed'!$AM237),IF($AJ$29="",0,$AJ$29*'Goals Transposed'!$AN237)),0),"")))</f>
        <v/>
      </c>
      <c r="M677" s="549" t="str">
        <f>IF($D$5="Program Budget",ROUND('Goals Transposed'!$AO237*$AJ$9,0),IF(AND($D$5="Staff Salary",$D$7="Total"),ROUND(SUM('Goals Transposed'!$AO237:$AZ237)*$AJ$30,0),IF(AND($D$5="Staff Salary",$D$7="Individual"),ROUND(SUM(IF($AJ$18="",0,$AJ$18*'Goals Transposed'!$AO237),IF($AJ$19="",0,$AJ$19*'Goals Transposed'!$AP237),IF($AJ$20="",0,$AJ$20*'Goals Transposed'!$AQ237),IF($AJ$21="",0,$AJ$21*'Goals Transposed'!$AR237),IF($AJ$22="",0,$AJ$22*'Goals Transposed'!$AS237),IF($AJ$23="",0,$AJ$23*'Goals Transposed'!$AT237),IF($AJ$24="",0,$AJ$24*'Goals Transposed'!$AU237),IF($AJ$25="",0,$AJ$25*'Goals Transposed'!$AV237),IF($AJ$26="",0,$AJ$26*'Goals Transposed'!$AW237),IF($AJ$27="",0,$AJ$27*'Goals Transposed'!$AX237),IF($AJ$28="",0,$AJ$28*'Goals Transposed'!$AY237),IF($AJ$29="",0,$AJ$29*'Goals Transposed'!$AZ237)),0),"")))</f>
        <v/>
      </c>
      <c r="N677" s="551"/>
      <c r="CI677"/>
      <c r="CJ677"/>
      <c r="CK677"/>
      <c r="CL677"/>
      <c r="CM677"/>
    </row>
    <row r="678" spans="1:91" s="2" customFormat="1" ht="29.5" hidden="1" customHeight="1" outlineLevel="1" x14ac:dyDescent="0.35">
      <c r="A678" s="68"/>
      <c r="B678" s="243" t="s">
        <v>201</v>
      </c>
      <c r="C678" s="546" t="str">
        <f>IF(ISBLANK(Goals!ID6),"",Goals!ID6)</f>
        <v/>
      </c>
      <c r="D678" s="547"/>
      <c r="E678" s="547"/>
      <c r="F678" s="547"/>
      <c r="G678" s="547"/>
      <c r="H678" s="548"/>
      <c r="I678" s="549" t="str">
        <f>IF($D$5="Program Budget",ROUND('Goals Transposed'!$E238*$AJ$9,0),IF(AND($D$5="Staff Salary",$D$7="Total"),ROUND(SUM('Goals Transposed'!$E238:$P238)*$AJ$30,0),IF(AND($D$5="Staff Salary",$D$7="Individual"),ROUND(SUM(IF($AJ$18="",0,$AJ$18*'Goals Transposed'!$E238),IF($AJ$19="",0,$AJ$19*'Goals Transposed'!$F238),IF($AJ$20="",0,$AJ$20*'Goals Transposed'!$G238),IF($AJ$21="",0,$AJ$21*'Goals Transposed'!$H238),IF($AJ$22="",0,$AJ$22*'Goals Transposed'!$I238),IF($AJ$23="",0,$AJ$23*'Goals Transposed'!$J238),IF($AJ$24="",0,$AJ$24*'Goals Transposed'!$K238),IF($AJ$25="",0,$AJ$25*'Goals Transposed'!$L238),IF($AJ$26="",0,$AJ$26*'Goals Transposed'!$M238),IF($AJ$27="",0,$AJ$27*'Goals Transposed'!$N238),IF($AJ$28="",0,$AJ$28*'Goals Transposed'!$O238),IF($AJ$29="",0,$AJ$29*'Goals Transposed'!$P238)),0),"")))</f>
        <v/>
      </c>
      <c r="J678" s="550"/>
      <c r="K678" s="244" t="str">
        <f>IF($D$5="Program Budget",ROUND('Goals Transposed'!$Q238*$AJ$9,0),IF(AND($D$5="Staff Salary",$D$7="Total"),ROUND(SUM('Goals Transposed'!$Q238:$AB238)*$AJ$30,0),IF(AND($D$5="Staff Salary",$D$7="Individual"),ROUND(SUM(IF($AJ$18="",0,$AJ$18*'Goals Transposed'!$Q238),IF($AJ$19="",0,$AJ$19*'Goals Transposed'!$R238),IF($AJ$20="",0,$AJ$20*'Goals Transposed'!$S238),IF($AJ$21="",0,$AJ$21*'Goals Transposed'!$T238),IF($AJ$22="",0,$AJ$22*'Goals Transposed'!$U238),IF($AJ$23="",0,$AJ$23*'Goals Transposed'!$V238),IF($AJ$24="",0,$AJ$24*'Goals Transposed'!$W238),IF($AJ$25="",0,$AJ$25*'Goals Transposed'!$X238),IF($AJ$26="",0,$AJ$26*'Goals Transposed'!$Y238),IF($AJ$27="",0,$AJ$27*'Goals Transposed'!$Z238),IF($AJ$28="",0,$AJ$28*'Goals Transposed'!$AA238),IF($AJ$29="",0,$AJ$29*'Goals Transposed'!$AB238)),0),"")))</f>
        <v/>
      </c>
      <c r="L678" s="244" t="str">
        <f>IF($D$5="Program Budget",ROUND('Goals Transposed'!$AC238*$AJ$9,0),IF(AND($D$5="Staff Salary",$D$7="Total"),ROUND(SUM('Goals Transposed'!$AC238:$AN238)*$AJ$30,0),IF(AND($D$5="Staff Salary",$D$7="Individual"),ROUND(SUM(IF($AJ$18="",0,$AJ$18*'Goals Transposed'!$AC238),IF($AJ$19="",0,$AJ$19*'Goals Transposed'!$AD238),IF($AJ$20="",0,$AJ$20*'Goals Transposed'!$AE238),IF($AJ$21="",0,$AJ$21*'Goals Transposed'!$AF238),IF($AJ$22="",0,$AJ$22*'Goals Transposed'!$AG238),IF($AJ$23="",0,$AJ$23*'Goals Transposed'!$AH238),IF($AJ$24="",0,$AJ$24*'Goals Transposed'!$AI238),IF($AJ$25="",0,$AJ$25*'Goals Transposed'!$AJ238),IF($AJ$26="",0,$AJ$26*'Goals Transposed'!$AK238),IF($AJ$27="",0,$AJ$27*'Goals Transposed'!$AL238),IF($AJ$28="",0,$AJ$28*'Goals Transposed'!$AM238),IF($AJ$29="",0,$AJ$29*'Goals Transposed'!$AN238)),0),"")))</f>
        <v/>
      </c>
      <c r="M678" s="549" t="str">
        <f>IF($D$5="Program Budget",ROUND('Goals Transposed'!$AO238*$AJ$9,0),IF(AND($D$5="Staff Salary",$D$7="Total"),ROUND(SUM('Goals Transposed'!$AO238:$AZ238)*$AJ$30,0),IF(AND($D$5="Staff Salary",$D$7="Individual"),ROUND(SUM(IF($AJ$18="",0,$AJ$18*'Goals Transposed'!$AO238),IF($AJ$19="",0,$AJ$19*'Goals Transposed'!$AP238),IF($AJ$20="",0,$AJ$20*'Goals Transposed'!$AQ238),IF($AJ$21="",0,$AJ$21*'Goals Transposed'!$AR238),IF($AJ$22="",0,$AJ$22*'Goals Transposed'!$AS238),IF($AJ$23="",0,$AJ$23*'Goals Transposed'!$AT238),IF($AJ$24="",0,$AJ$24*'Goals Transposed'!$AU238),IF($AJ$25="",0,$AJ$25*'Goals Transposed'!$AV238),IF($AJ$26="",0,$AJ$26*'Goals Transposed'!$AW238),IF($AJ$27="",0,$AJ$27*'Goals Transposed'!$AX238),IF($AJ$28="",0,$AJ$28*'Goals Transposed'!$AY238),IF($AJ$29="",0,$AJ$29*'Goals Transposed'!$AZ238)),0),"")))</f>
        <v/>
      </c>
      <c r="N678" s="551"/>
      <c r="CI678"/>
      <c r="CJ678"/>
      <c r="CK678"/>
      <c r="CL678"/>
      <c r="CM678"/>
    </row>
    <row r="679" spans="1:91" s="2" customFormat="1" ht="29.5" hidden="1" customHeight="1" outlineLevel="1" x14ac:dyDescent="0.35">
      <c r="A679" s="68"/>
      <c r="B679" s="243" t="s">
        <v>202</v>
      </c>
      <c r="C679" s="546" t="str">
        <f>IF(ISBLANK(Goals!IE6),"",Goals!IE6)</f>
        <v/>
      </c>
      <c r="D679" s="547"/>
      <c r="E679" s="547"/>
      <c r="F679" s="547"/>
      <c r="G679" s="547"/>
      <c r="H679" s="548"/>
      <c r="I679" s="549" t="str">
        <f>IF($D$5="Program Budget",ROUND('Goals Transposed'!$E239*$AJ$9,0),IF(AND($D$5="Staff Salary",$D$7="Total"),ROUND(SUM('Goals Transposed'!$E239:$P239)*$AJ$30,0),IF(AND($D$5="Staff Salary",$D$7="Individual"),ROUND(SUM(IF($AJ$18="",0,$AJ$18*'Goals Transposed'!$E239),IF($AJ$19="",0,$AJ$19*'Goals Transposed'!$F239),IF($AJ$20="",0,$AJ$20*'Goals Transposed'!$G239),IF($AJ$21="",0,$AJ$21*'Goals Transposed'!$H239),IF($AJ$22="",0,$AJ$22*'Goals Transposed'!$I239),IF($AJ$23="",0,$AJ$23*'Goals Transposed'!$J239),IF($AJ$24="",0,$AJ$24*'Goals Transposed'!$K239),IF($AJ$25="",0,$AJ$25*'Goals Transposed'!$L239),IF($AJ$26="",0,$AJ$26*'Goals Transposed'!$M239),IF($AJ$27="",0,$AJ$27*'Goals Transposed'!$N239),IF($AJ$28="",0,$AJ$28*'Goals Transposed'!$O239),IF($AJ$29="",0,$AJ$29*'Goals Transposed'!$P239)),0),"")))</f>
        <v/>
      </c>
      <c r="J679" s="550"/>
      <c r="K679" s="244" t="str">
        <f>IF($D$5="Program Budget",ROUND('Goals Transposed'!$Q239*$AJ$9,0),IF(AND($D$5="Staff Salary",$D$7="Total"),ROUND(SUM('Goals Transposed'!$Q239:$AB239)*$AJ$30,0),IF(AND($D$5="Staff Salary",$D$7="Individual"),ROUND(SUM(IF($AJ$18="",0,$AJ$18*'Goals Transposed'!$Q239),IF($AJ$19="",0,$AJ$19*'Goals Transposed'!$R239),IF($AJ$20="",0,$AJ$20*'Goals Transposed'!$S239),IF($AJ$21="",0,$AJ$21*'Goals Transposed'!$T239),IF($AJ$22="",0,$AJ$22*'Goals Transposed'!$U239),IF($AJ$23="",0,$AJ$23*'Goals Transposed'!$V239),IF($AJ$24="",0,$AJ$24*'Goals Transposed'!$W239),IF($AJ$25="",0,$AJ$25*'Goals Transposed'!$X239),IF($AJ$26="",0,$AJ$26*'Goals Transposed'!$Y239),IF($AJ$27="",0,$AJ$27*'Goals Transposed'!$Z239),IF($AJ$28="",0,$AJ$28*'Goals Transposed'!$AA239),IF($AJ$29="",0,$AJ$29*'Goals Transposed'!$AB239)),0),"")))</f>
        <v/>
      </c>
      <c r="L679" s="244" t="str">
        <f>IF($D$5="Program Budget",ROUND('Goals Transposed'!$AC239*$AJ$9,0),IF(AND($D$5="Staff Salary",$D$7="Total"),ROUND(SUM('Goals Transposed'!$AC239:$AN239)*$AJ$30,0),IF(AND($D$5="Staff Salary",$D$7="Individual"),ROUND(SUM(IF($AJ$18="",0,$AJ$18*'Goals Transposed'!$AC239),IF($AJ$19="",0,$AJ$19*'Goals Transposed'!$AD239),IF($AJ$20="",0,$AJ$20*'Goals Transposed'!$AE239),IF($AJ$21="",0,$AJ$21*'Goals Transposed'!$AF239),IF($AJ$22="",0,$AJ$22*'Goals Transposed'!$AG239),IF($AJ$23="",0,$AJ$23*'Goals Transposed'!$AH239),IF($AJ$24="",0,$AJ$24*'Goals Transposed'!$AI239),IF($AJ$25="",0,$AJ$25*'Goals Transposed'!$AJ239),IF($AJ$26="",0,$AJ$26*'Goals Transposed'!$AK239),IF($AJ$27="",0,$AJ$27*'Goals Transposed'!$AL239),IF($AJ$28="",0,$AJ$28*'Goals Transposed'!$AM239),IF($AJ$29="",0,$AJ$29*'Goals Transposed'!$AN239)),0),"")))</f>
        <v/>
      </c>
      <c r="M679" s="549" t="str">
        <f>IF($D$5="Program Budget",ROUND('Goals Transposed'!$AO239*$AJ$9,0),IF(AND($D$5="Staff Salary",$D$7="Total"),ROUND(SUM('Goals Transposed'!$AO239:$AZ239)*$AJ$30,0),IF(AND($D$5="Staff Salary",$D$7="Individual"),ROUND(SUM(IF($AJ$18="",0,$AJ$18*'Goals Transposed'!$AO239),IF($AJ$19="",0,$AJ$19*'Goals Transposed'!$AP239),IF($AJ$20="",0,$AJ$20*'Goals Transposed'!$AQ239),IF($AJ$21="",0,$AJ$21*'Goals Transposed'!$AR239),IF($AJ$22="",0,$AJ$22*'Goals Transposed'!$AS239),IF($AJ$23="",0,$AJ$23*'Goals Transposed'!$AT239),IF($AJ$24="",0,$AJ$24*'Goals Transposed'!$AU239),IF($AJ$25="",0,$AJ$25*'Goals Transposed'!$AV239),IF($AJ$26="",0,$AJ$26*'Goals Transposed'!$AW239),IF($AJ$27="",0,$AJ$27*'Goals Transposed'!$AX239),IF($AJ$28="",0,$AJ$28*'Goals Transposed'!$AY239),IF($AJ$29="",0,$AJ$29*'Goals Transposed'!$AZ239)),0),"")))</f>
        <v/>
      </c>
      <c r="N679" s="551"/>
      <c r="CI679"/>
      <c r="CJ679"/>
      <c r="CK679"/>
      <c r="CL679"/>
      <c r="CM679"/>
    </row>
    <row r="680" spans="1:91" s="2" customFormat="1" ht="29.5" hidden="1" customHeight="1" outlineLevel="1" x14ac:dyDescent="0.35">
      <c r="A680" s="68"/>
      <c r="B680" s="243" t="s">
        <v>203</v>
      </c>
      <c r="C680" s="546" t="str">
        <f>IF(ISBLANK(Goals!IF6),"",Goals!IF6)</f>
        <v/>
      </c>
      <c r="D680" s="547"/>
      <c r="E680" s="547"/>
      <c r="F680" s="547"/>
      <c r="G680" s="547"/>
      <c r="H680" s="548"/>
      <c r="I680" s="549" t="str">
        <f>IF($D$5="Program Budget",ROUND('Goals Transposed'!$E240*$AJ$9,0),IF(AND($D$5="Staff Salary",$D$7="Total"),ROUND(SUM('Goals Transposed'!$E240:$P240)*$AJ$30,0),IF(AND($D$5="Staff Salary",$D$7="Individual"),ROUND(SUM(IF($AJ$18="",0,$AJ$18*'Goals Transposed'!$E240),IF($AJ$19="",0,$AJ$19*'Goals Transposed'!$F240),IF($AJ$20="",0,$AJ$20*'Goals Transposed'!$G240),IF($AJ$21="",0,$AJ$21*'Goals Transposed'!$H240),IF($AJ$22="",0,$AJ$22*'Goals Transposed'!$I240),IF($AJ$23="",0,$AJ$23*'Goals Transposed'!$J240),IF($AJ$24="",0,$AJ$24*'Goals Transposed'!$K240),IF($AJ$25="",0,$AJ$25*'Goals Transposed'!$L240),IF($AJ$26="",0,$AJ$26*'Goals Transposed'!$M240),IF($AJ$27="",0,$AJ$27*'Goals Transposed'!$N240),IF($AJ$28="",0,$AJ$28*'Goals Transposed'!$O240),IF($AJ$29="",0,$AJ$29*'Goals Transposed'!$P240)),0),"")))</f>
        <v/>
      </c>
      <c r="J680" s="550"/>
      <c r="K680" s="244" t="str">
        <f>IF($D$5="Program Budget",ROUND('Goals Transposed'!$Q240*$AJ$9,0),IF(AND($D$5="Staff Salary",$D$7="Total"),ROUND(SUM('Goals Transposed'!$Q240:$AB240)*$AJ$30,0),IF(AND($D$5="Staff Salary",$D$7="Individual"),ROUND(SUM(IF($AJ$18="",0,$AJ$18*'Goals Transposed'!$Q240),IF($AJ$19="",0,$AJ$19*'Goals Transposed'!$R240),IF($AJ$20="",0,$AJ$20*'Goals Transposed'!$S240),IF($AJ$21="",0,$AJ$21*'Goals Transposed'!$T240),IF($AJ$22="",0,$AJ$22*'Goals Transposed'!$U240),IF($AJ$23="",0,$AJ$23*'Goals Transposed'!$V240),IF($AJ$24="",0,$AJ$24*'Goals Transposed'!$W240),IF($AJ$25="",0,$AJ$25*'Goals Transposed'!$X240),IF($AJ$26="",0,$AJ$26*'Goals Transposed'!$Y240),IF($AJ$27="",0,$AJ$27*'Goals Transposed'!$Z240),IF($AJ$28="",0,$AJ$28*'Goals Transposed'!$AA240),IF($AJ$29="",0,$AJ$29*'Goals Transposed'!$AB240)),0),"")))</f>
        <v/>
      </c>
      <c r="L680" s="244" t="str">
        <f>IF($D$5="Program Budget",ROUND('Goals Transposed'!$AC240*$AJ$9,0),IF(AND($D$5="Staff Salary",$D$7="Total"),ROUND(SUM('Goals Transposed'!$AC240:$AN240)*$AJ$30,0),IF(AND($D$5="Staff Salary",$D$7="Individual"),ROUND(SUM(IF($AJ$18="",0,$AJ$18*'Goals Transposed'!$AC240),IF($AJ$19="",0,$AJ$19*'Goals Transposed'!$AD240),IF($AJ$20="",0,$AJ$20*'Goals Transposed'!$AE240),IF($AJ$21="",0,$AJ$21*'Goals Transposed'!$AF240),IF($AJ$22="",0,$AJ$22*'Goals Transposed'!$AG240),IF($AJ$23="",0,$AJ$23*'Goals Transposed'!$AH240),IF($AJ$24="",0,$AJ$24*'Goals Transposed'!$AI240),IF($AJ$25="",0,$AJ$25*'Goals Transposed'!$AJ240),IF($AJ$26="",0,$AJ$26*'Goals Transposed'!$AK240),IF($AJ$27="",0,$AJ$27*'Goals Transposed'!$AL240),IF($AJ$28="",0,$AJ$28*'Goals Transposed'!$AM240),IF($AJ$29="",0,$AJ$29*'Goals Transposed'!$AN240)),0),"")))</f>
        <v/>
      </c>
      <c r="M680" s="549" t="str">
        <f>IF($D$5="Program Budget",ROUND('Goals Transposed'!$AO240*$AJ$9,0),IF(AND($D$5="Staff Salary",$D$7="Total"),ROUND(SUM('Goals Transposed'!$AO240:$AZ240)*$AJ$30,0),IF(AND($D$5="Staff Salary",$D$7="Individual"),ROUND(SUM(IF($AJ$18="",0,$AJ$18*'Goals Transposed'!$AO240),IF($AJ$19="",0,$AJ$19*'Goals Transposed'!$AP240),IF($AJ$20="",0,$AJ$20*'Goals Transposed'!$AQ240),IF($AJ$21="",0,$AJ$21*'Goals Transposed'!$AR240),IF($AJ$22="",0,$AJ$22*'Goals Transposed'!$AS240),IF($AJ$23="",0,$AJ$23*'Goals Transposed'!$AT240),IF($AJ$24="",0,$AJ$24*'Goals Transposed'!$AU240),IF($AJ$25="",0,$AJ$25*'Goals Transposed'!$AV240),IF($AJ$26="",0,$AJ$26*'Goals Transposed'!$AW240),IF($AJ$27="",0,$AJ$27*'Goals Transposed'!$AX240),IF($AJ$28="",0,$AJ$28*'Goals Transposed'!$AY240),IF($AJ$29="",0,$AJ$29*'Goals Transposed'!$AZ240)),0),"")))</f>
        <v/>
      </c>
      <c r="N680" s="551"/>
      <c r="CI680"/>
      <c r="CJ680"/>
      <c r="CK680"/>
      <c r="CL680"/>
      <c r="CM680"/>
    </row>
    <row r="681" spans="1:91" s="2" customFormat="1" ht="29.5" hidden="1" customHeight="1" outlineLevel="1" x14ac:dyDescent="0.35">
      <c r="A681" s="68"/>
      <c r="B681" s="243" t="s">
        <v>204</v>
      </c>
      <c r="C681" s="546" t="str">
        <f>IF(ISBLANK(Goals!IG6),"",Goals!IG6)</f>
        <v/>
      </c>
      <c r="D681" s="547"/>
      <c r="E681" s="547"/>
      <c r="F681" s="547"/>
      <c r="G681" s="547"/>
      <c r="H681" s="548"/>
      <c r="I681" s="549" t="str">
        <f>IF($D$5="Program Budget",ROUND('Goals Transposed'!$E241*$AJ$9,0),IF(AND($D$5="Staff Salary",$D$7="Total"),ROUND(SUM('Goals Transposed'!$E241:$P241)*$AJ$30,0),IF(AND($D$5="Staff Salary",$D$7="Individual"),ROUND(SUM(IF($AJ$18="",0,$AJ$18*'Goals Transposed'!$E241),IF($AJ$19="",0,$AJ$19*'Goals Transposed'!$F241),IF($AJ$20="",0,$AJ$20*'Goals Transposed'!$G241),IF($AJ$21="",0,$AJ$21*'Goals Transposed'!$H241),IF($AJ$22="",0,$AJ$22*'Goals Transposed'!$I241),IF($AJ$23="",0,$AJ$23*'Goals Transposed'!$J241),IF($AJ$24="",0,$AJ$24*'Goals Transposed'!$K241),IF($AJ$25="",0,$AJ$25*'Goals Transposed'!$L241),IF($AJ$26="",0,$AJ$26*'Goals Transposed'!$M241),IF($AJ$27="",0,$AJ$27*'Goals Transposed'!$N241),IF($AJ$28="",0,$AJ$28*'Goals Transposed'!$O241),IF($AJ$29="",0,$AJ$29*'Goals Transposed'!$P241)),0),"")))</f>
        <v/>
      </c>
      <c r="J681" s="550"/>
      <c r="K681" s="244" t="str">
        <f>IF($D$5="Program Budget",ROUND('Goals Transposed'!$Q241*$AJ$9,0),IF(AND($D$5="Staff Salary",$D$7="Total"),ROUND(SUM('Goals Transposed'!$Q241:$AB241)*$AJ$30,0),IF(AND($D$5="Staff Salary",$D$7="Individual"),ROUND(SUM(IF($AJ$18="",0,$AJ$18*'Goals Transposed'!$Q241),IF($AJ$19="",0,$AJ$19*'Goals Transposed'!$R241),IF($AJ$20="",0,$AJ$20*'Goals Transposed'!$S241),IF($AJ$21="",0,$AJ$21*'Goals Transposed'!$T241),IF($AJ$22="",0,$AJ$22*'Goals Transposed'!$U241),IF($AJ$23="",0,$AJ$23*'Goals Transposed'!$V241),IF($AJ$24="",0,$AJ$24*'Goals Transposed'!$W241),IF($AJ$25="",0,$AJ$25*'Goals Transposed'!$X241),IF($AJ$26="",0,$AJ$26*'Goals Transposed'!$Y241),IF($AJ$27="",0,$AJ$27*'Goals Transposed'!$Z241),IF($AJ$28="",0,$AJ$28*'Goals Transposed'!$AA241),IF($AJ$29="",0,$AJ$29*'Goals Transposed'!$AB241)),0),"")))</f>
        <v/>
      </c>
      <c r="L681" s="244" t="str">
        <f>IF($D$5="Program Budget",ROUND('Goals Transposed'!$AC241*$AJ$9,0),IF(AND($D$5="Staff Salary",$D$7="Total"),ROUND(SUM('Goals Transposed'!$AC241:$AN241)*$AJ$30,0),IF(AND($D$5="Staff Salary",$D$7="Individual"),ROUND(SUM(IF($AJ$18="",0,$AJ$18*'Goals Transposed'!$AC241),IF($AJ$19="",0,$AJ$19*'Goals Transposed'!$AD241),IF($AJ$20="",0,$AJ$20*'Goals Transposed'!$AE241),IF($AJ$21="",0,$AJ$21*'Goals Transposed'!$AF241),IF($AJ$22="",0,$AJ$22*'Goals Transposed'!$AG241),IF($AJ$23="",0,$AJ$23*'Goals Transposed'!$AH241),IF($AJ$24="",0,$AJ$24*'Goals Transposed'!$AI241),IF($AJ$25="",0,$AJ$25*'Goals Transposed'!$AJ241),IF($AJ$26="",0,$AJ$26*'Goals Transposed'!$AK241),IF($AJ$27="",0,$AJ$27*'Goals Transposed'!$AL241),IF($AJ$28="",0,$AJ$28*'Goals Transposed'!$AM241),IF($AJ$29="",0,$AJ$29*'Goals Transposed'!$AN241)),0),"")))</f>
        <v/>
      </c>
      <c r="M681" s="549" t="str">
        <f>IF($D$5="Program Budget",ROUND('Goals Transposed'!$AO241*$AJ$9,0),IF(AND($D$5="Staff Salary",$D$7="Total"),ROUND(SUM('Goals Transposed'!$AO241:$AZ241)*$AJ$30,0),IF(AND($D$5="Staff Salary",$D$7="Individual"),ROUND(SUM(IF($AJ$18="",0,$AJ$18*'Goals Transposed'!$AO241),IF($AJ$19="",0,$AJ$19*'Goals Transposed'!$AP241),IF($AJ$20="",0,$AJ$20*'Goals Transposed'!$AQ241),IF($AJ$21="",0,$AJ$21*'Goals Transposed'!$AR241),IF($AJ$22="",0,$AJ$22*'Goals Transposed'!$AS241),IF($AJ$23="",0,$AJ$23*'Goals Transposed'!$AT241),IF($AJ$24="",0,$AJ$24*'Goals Transposed'!$AU241),IF($AJ$25="",0,$AJ$25*'Goals Transposed'!$AV241),IF($AJ$26="",0,$AJ$26*'Goals Transposed'!$AW241),IF($AJ$27="",0,$AJ$27*'Goals Transposed'!$AX241),IF($AJ$28="",0,$AJ$28*'Goals Transposed'!$AY241),IF($AJ$29="",0,$AJ$29*'Goals Transposed'!$AZ241)),0),"")))</f>
        <v/>
      </c>
      <c r="N681" s="551"/>
      <c r="CI681"/>
      <c r="CJ681"/>
      <c r="CK681"/>
      <c r="CL681"/>
      <c r="CM681"/>
    </row>
    <row r="682" spans="1:91" s="2" customFormat="1" ht="29.5" hidden="1" customHeight="1" outlineLevel="1" x14ac:dyDescent="0.35">
      <c r="A682" s="68"/>
      <c r="B682" s="246" t="s">
        <v>205</v>
      </c>
      <c r="C682" s="546" t="str">
        <f>IF(ISBLANK(Goals!IH6),"",Goals!IH6)</f>
        <v/>
      </c>
      <c r="D682" s="547"/>
      <c r="E682" s="547"/>
      <c r="F682" s="547"/>
      <c r="G682" s="547"/>
      <c r="H682" s="548"/>
      <c r="I682" s="549" t="str">
        <f>IF($D$5="Program Budget",ROUND('Goals Transposed'!$E242*$AJ$9,0),IF(AND($D$5="Staff Salary",$D$7="Total"),ROUND(SUM('Goals Transposed'!$E242:$P242)*$AJ$30,0),IF(AND($D$5="Staff Salary",$D$7="Individual"),ROUND(SUM(IF($AJ$18="",0,$AJ$18*'Goals Transposed'!$E242),IF($AJ$19="",0,$AJ$19*'Goals Transposed'!$F242),IF($AJ$20="",0,$AJ$20*'Goals Transposed'!$G242),IF($AJ$21="",0,$AJ$21*'Goals Transposed'!$H242),IF($AJ$22="",0,$AJ$22*'Goals Transposed'!$I242),IF($AJ$23="",0,$AJ$23*'Goals Transposed'!$J242),IF($AJ$24="",0,$AJ$24*'Goals Transposed'!$K242),IF($AJ$25="",0,$AJ$25*'Goals Transposed'!$L242),IF($AJ$26="",0,$AJ$26*'Goals Transposed'!$M242),IF($AJ$27="",0,$AJ$27*'Goals Transposed'!$N242),IF($AJ$28="",0,$AJ$28*'Goals Transposed'!$O242),IF($AJ$29="",0,$AJ$29*'Goals Transposed'!$P242)),0),"")))</f>
        <v/>
      </c>
      <c r="J682" s="550"/>
      <c r="K682" s="244" t="str">
        <f>IF($D$5="Program Budget",ROUND('Goals Transposed'!$Q242*$AJ$9,0),IF(AND($D$5="Staff Salary",$D$7="Total"),ROUND(SUM('Goals Transposed'!$Q242:$AB242)*$AJ$30,0),IF(AND($D$5="Staff Salary",$D$7="Individual"),ROUND(SUM(IF($AJ$18="",0,$AJ$18*'Goals Transposed'!$Q242),IF($AJ$19="",0,$AJ$19*'Goals Transposed'!$R242),IF($AJ$20="",0,$AJ$20*'Goals Transposed'!$S242),IF($AJ$21="",0,$AJ$21*'Goals Transposed'!$T242),IF($AJ$22="",0,$AJ$22*'Goals Transposed'!$U242),IF($AJ$23="",0,$AJ$23*'Goals Transposed'!$V242),IF($AJ$24="",0,$AJ$24*'Goals Transposed'!$W242),IF($AJ$25="",0,$AJ$25*'Goals Transposed'!$X242),IF($AJ$26="",0,$AJ$26*'Goals Transposed'!$Y242),IF($AJ$27="",0,$AJ$27*'Goals Transposed'!$Z242),IF($AJ$28="",0,$AJ$28*'Goals Transposed'!$AA242),IF($AJ$29="",0,$AJ$29*'Goals Transposed'!$AB242)),0),"")))</f>
        <v/>
      </c>
      <c r="L682" s="244" t="str">
        <f>IF($D$5="Program Budget",ROUND('Goals Transposed'!$AC242*$AJ$9,0),IF(AND($D$5="Staff Salary",$D$7="Total"),ROUND(SUM('Goals Transposed'!$AC242:$AN242)*$AJ$30,0),IF(AND($D$5="Staff Salary",$D$7="Individual"),ROUND(SUM(IF($AJ$18="",0,$AJ$18*'Goals Transposed'!$AC242),IF($AJ$19="",0,$AJ$19*'Goals Transposed'!$AD242),IF($AJ$20="",0,$AJ$20*'Goals Transposed'!$AE242),IF($AJ$21="",0,$AJ$21*'Goals Transposed'!$AF242),IF($AJ$22="",0,$AJ$22*'Goals Transposed'!$AG242),IF($AJ$23="",0,$AJ$23*'Goals Transposed'!$AH242),IF($AJ$24="",0,$AJ$24*'Goals Transposed'!$AI242),IF($AJ$25="",0,$AJ$25*'Goals Transposed'!$AJ242),IF($AJ$26="",0,$AJ$26*'Goals Transposed'!$AK242),IF($AJ$27="",0,$AJ$27*'Goals Transposed'!$AL242),IF($AJ$28="",0,$AJ$28*'Goals Transposed'!$AM242),IF($AJ$29="",0,$AJ$29*'Goals Transposed'!$AN242)),0),"")))</f>
        <v/>
      </c>
      <c r="M682" s="549" t="str">
        <f>IF($D$5="Program Budget",ROUND('Goals Transposed'!$AO242*$AJ$9,0),IF(AND($D$5="Staff Salary",$D$7="Total"),ROUND(SUM('Goals Transposed'!$AO242:$AZ242)*$AJ$30,0),IF(AND($D$5="Staff Salary",$D$7="Individual"),ROUND(SUM(IF($AJ$18="",0,$AJ$18*'Goals Transposed'!$AO242),IF($AJ$19="",0,$AJ$19*'Goals Transposed'!$AP242),IF($AJ$20="",0,$AJ$20*'Goals Transposed'!$AQ242),IF($AJ$21="",0,$AJ$21*'Goals Transposed'!$AR242),IF($AJ$22="",0,$AJ$22*'Goals Transposed'!$AS242),IF($AJ$23="",0,$AJ$23*'Goals Transposed'!$AT242),IF($AJ$24="",0,$AJ$24*'Goals Transposed'!$AU242),IF($AJ$25="",0,$AJ$25*'Goals Transposed'!$AV242),IF($AJ$26="",0,$AJ$26*'Goals Transposed'!$AW242),IF($AJ$27="",0,$AJ$27*'Goals Transposed'!$AX242),IF($AJ$28="",0,$AJ$28*'Goals Transposed'!$AY242),IF($AJ$29="",0,$AJ$29*'Goals Transposed'!$AZ242)),0),"")))</f>
        <v/>
      </c>
      <c r="N682" s="551"/>
      <c r="CI682"/>
      <c r="CJ682"/>
      <c r="CK682"/>
      <c r="CL682"/>
      <c r="CM682"/>
    </row>
    <row r="683" spans="1:91" s="2" customFormat="1" hidden="1" outlineLevel="1" x14ac:dyDescent="0.35">
      <c r="A683" s="68"/>
      <c r="CI683"/>
      <c r="CJ683"/>
      <c r="CK683"/>
      <c r="CL683"/>
      <c r="CM683"/>
    </row>
    <row r="684" spans="1:91" s="2" customFormat="1" x14ac:dyDescent="0.35">
      <c r="A684" s="68"/>
      <c r="CI684"/>
      <c r="CJ684"/>
      <c r="CK684"/>
      <c r="CL684"/>
      <c r="CM684"/>
    </row>
    <row r="685" spans="1:91" s="2" customFormat="1" x14ac:dyDescent="0.35">
      <c r="A685" s="68"/>
      <c r="CI685"/>
      <c r="CJ685"/>
      <c r="CK685"/>
      <c r="CL685"/>
      <c r="CM685"/>
    </row>
    <row r="686" spans="1:91" s="2" customFormat="1" x14ac:dyDescent="0.35">
      <c r="A686" s="68"/>
      <c r="CI686"/>
      <c r="CJ686"/>
      <c r="CK686"/>
      <c r="CL686"/>
      <c r="CM686"/>
    </row>
    <row r="687" spans="1:91" s="2" customFormat="1" x14ac:dyDescent="0.35">
      <c r="A687" s="68"/>
      <c r="CI687"/>
      <c r="CJ687"/>
      <c r="CK687"/>
      <c r="CL687"/>
      <c r="CM687"/>
    </row>
    <row r="688" spans="1:91" s="2" customFormat="1" x14ac:dyDescent="0.35">
      <c r="A688" s="68"/>
      <c r="CI688"/>
      <c r="CJ688"/>
      <c r="CK688"/>
      <c r="CL688"/>
      <c r="CM688"/>
    </row>
    <row r="689" spans="1:91" s="2" customFormat="1" x14ac:dyDescent="0.35">
      <c r="A689" s="68"/>
      <c r="CI689"/>
      <c r="CJ689"/>
      <c r="CK689"/>
      <c r="CL689"/>
      <c r="CM689"/>
    </row>
    <row r="690" spans="1:91" s="2" customFormat="1" x14ac:dyDescent="0.35">
      <c r="A690" s="68"/>
      <c r="CI690"/>
      <c r="CJ690"/>
      <c r="CK690"/>
      <c r="CL690"/>
      <c r="CM690"/>
    </row>
    <row r="691" spans="1:91" s="2" customFormat="1" x14ac:dyDescent="0.35">
      <c r="A691" s="68"/>
      <c r="CI691"/>
      <c r="CJ691"/>
      <c r="CK691"/>
      <c r="CL691"/>
      <c r="CM691"/>
    </row>
    <row r="692" spans="1:91" s="2" customFormat="1" x14ac:dyDescent="0.35">
      <c r="A692" s="68"/>
      <c r="CI692"/>
      <c r="CJ692"/>
      <c r="CK692"/>
      <c r="CL692"/>
      <c r="CM692"/>
    </row>
    <row r="693" spans="1:91" s="2" customFormat="1" x14ac:dyDescent="0.35">
      <c r="A693" s="68"/>
      <c r="CI693"/>
      <c r="CJ693"/>
      <c r="CK693"/>
      <c r="CL693"/>
      <c r="CM693"/>
    </row>
    <row r="694" spans="1:91" s="2" customFormat="1" x14ac:dyDescent="0.35">
      <c r="A694" s="68"/>
      <c r="CI694"/>
      <c r="CJ694"/>
      <c r="CK694"/>
      <c r="CL694"/>
      <c r="CM694"/>
    </row>
    <row r="695" spans="1:91" s="2" customFormat="1" x14ac:dyDescent="0.35">
      <c r="A695" s="68"/>
      <c r="CI695"/>
      <c r="CJ695"/>
      <c r="CK695"/>
      <c r="CL695"/>
      <c r="CM695"/>
    </row>
    <row r="696" spans="1:91" s="2" customFormat="1" x14ac:dyDescent="0.35">
      <c r="A696" s="68"/>
      <c r="CI696"/>
      <c r="CJ696"/>
      <c r="CK696"/>
      <c r="CL696"/>
      <c r="CM696"/>
    </row>
    <row r="697" spans="1:91" s="2" customFormat="1" x14ac:dyDescent="0.35">
      <c r="A697" s="68"/>
      <c r="CI697"/>
      <c r="CJ697"/>
      <c r="CK697"/>
      <c r="CL697"/>
      <c r="CM697"/>
    </row>
    <row r="698" spans="1:91" s="2" customFormat="1" x14ac:dyDescent="0.35">
      <c r="A698" s="68"/>
      <c r="CI698"/>
      <c r="CJ698"/>
      <c r="CK698"/>
      <c r="CL698"/>
      <c r="CM698"/>
    </row>
    <row r="699" spans="1:91" s="2" customFormat="1" x14ac:dyDescent="0.35">
      <c r="A699" s="68"/>
      <c r="CI699"/>
      <c r="CJ699"/>
      <c r="CK699"/>
      <c r="CL699"/>
      <c r="CM699"/>
    </row>
    <row r="700" spans="1:91" s="2" customFormat="1" x14ac:dyDescent="0.35">
      <c r="A700" s="68"/>
      <c r="CI700"/>
      <c r="CJ700"/>
      <c r="CK700"/>
      <c r="CL700"/>
      <c r="CM700"/>
    </row>
    <row r="701" spans="1:91" s="2" customFormat="1" x14ac:dyDescent="0.35">
      <c r="A701" s="68"/>
      <c r="CI701"/>
      <c r="CJ701"/>
      <c r="CK701"/>
      <c r="CL701"/>
      <c r="CM701"/>
    </row>
    <row r="702" spans="1:91" s="2" customFormat="1" x14ac:dyDescent="0.35">
      <c r="A702" s="68"/>
      <c r="CI702"/>
      <c r="CJ702"/>
      <c r="CK702"/>
      <c r="CL702"/>
      <c r="CM702"/>
    </row>
    <row r="703" spans="1:91" s="2" customFormat="1" x14ac:dyDescent="0.35">
      <c r="A703" s="68"/>
      <c r="CI703"/>
      <c r="CJ703"/>
      <c r="CK703"/>
      <c r="CL703"/>
      <c r="CM703"/>
    </row>
    <row r="704" spans="1:91" s="2" customFormat="1" x14ac:dyDescent="0.35">
      <c r="A704" s="68"/>
      <c r="CI704"/>
      <c r="CJ704"/>
      <c r="CK704"/>
      <c r="CL704"/>
      <c r="CM704"/>
    </row>
    <row r="705" spans="1:91" s="2" customFormat="1" x14ac:dyDescent="0.35">
      <c r="A705" s="68"/>
      <c r="CI705"/>
      <c r="CJ705"/>
      <c r="CK705"/>
      <c r="CL705"/>
      <c r="CM705"/>
    </row>
    <row r="706" spans="1:91" s="2" customFormat="1" x14ac:dyDescent="0.35">
      <c r="A706" s="68"/>
      <c r="CI706"/>
      <c r="CJ706"/>
      <c r="CK706"/>
      <c r="CL706"/>
      <c r="CM706"/>
    </row>
    <row r="707" spans="1:91" s="2" customFormat="1" x14ac:dyDescent="0.35">
      <c r="A707" s="68"/>
      <c r="CI707"/>
      <c r="CJ707"/>
      <c r="CK707"/>
      <c r="CL707"/>
      <c r="CM707"/>
    </row>
    <row r="708" spans="1:91" s="2" customFormat="1" x14ac:dyDescent="0.35">
      <c r="A708" s="68"/>
      <c r="CI708"/>
      <c r="CJ708"/>
      <c r="CK708"/>
      <c r="CL708"/>
      <c r="CM708"/>
    </row>
    <row r="709" spans="1:91" s="2" customFormat="1" x14ac:dyDescent="0.35">
      <c r="A709" s="68"/>
      <c r="CI709"/>
      <c r="CJ709"/>
      <c r="CK709"/>
      <c r="CL709"/>
      <c r="CM709"/>
    </row>
    <row r="710" spans="1:91" s="2" customFormat="1" x14ac:dyDescent="0.35">
      <c r="A710" s="68"/>
      <c r="CI710"/>
      <c r="CJ710"/>
      <c r="CK710"/>
      <c r="CL710"/>
      <c r="CM710"/>
    </row>
    <row r="711" spans="1:91" s="2" customFormat="1" x14ac:dyDescent="0.35">
      <c r="A711" s="68"/>
      <c r="CI711"/>
      <c r="CJ711"/>
      <c r="CK711"/>
      <c r="CL711"/>
      <c r="CM711"/>
    </row>
    <row r="712" spans="1:91" s="2" customFormat="1" x14ac:dyDescent="0.35">
      <c r="A712" s="68"/>
      <c r="CI712"/>
      <c r="CJ712"/>
      <c r="CK712"/>
      <c r="CL712"/>
      <c r="CM712"/>
    </row>
    <row r="713" spans="1:91" s="2" customFormat="1" x14ac:dyDescent="0.35">
      <c r="A713" s="68"/>
      <c r="CI713"/>
      <c r="CJ713"/>
      <c r="CK713"/>
      <c r="CL713"/>
      <c r="CM713"/>
    </row>
    <row r="714" spans="1:91" s="2" customFormat="1" x14ac:dyDescent="0.35">
      <c r="A714" s="68"/>
      <c r="CI714"/>
      <c r="CJ714"/>
      <c r="CK714"/>
      <c r="CL714"/>
      <c r="CM714"/>
    </row>
    <row r="715" spans="1:91" s="2" customFormat="1" x14ac:dyDescent="0.35">
      <c r="A715" s="68"/>
      <c r="CI715"/>
      <c r="CJ715"/>
      <c r="CK715"/>
      <c r="CL715"/>
      <c r="CM715"/>
    </row>
    <row r="716" spans="1:91" s="2" customFormat="1" x14ac:dyDescent="0.35">
      <c r="A716" s="68"/>
      <c r="CI716"/>
      <c r="CJ716"/>
      <c r="CK716"/>
      <c r="CL716"/>
      <c r="CM716"/>
    </row>
    <row r="717" spans="1:91" s="2" customFormat="1" x14ac:dyDescent="0.35">
      <c r="A717" s="68"/>
      <c r="CI717"/>
      <c r="CJ717"/>
      <c r="CK717"/>
      <c r="CL717"/>
      <c r="CM717"/>
    </row>
    <row r="718" spans="1:91" s="2" customFormat="1" x14ac:dyDescent="0.35">
      <c r="A718" s="68"/>
      <c r="CI718"/>
      <c r="CJ718"/>
      <c r="CK718"/>
      <c r="CL718"/>
      <c r="CM718"/>
    </row>
    <row r="719" spans="1:91" s="2" customFormat="1" x14ac:dyDescent="0.35">
      <c r="A719" s="68"/>
      <c r="CI719"/>
      <c r="CJ719"/>
      <c r="CK719"/>
      <c r="CL719"/>
      <c r="CM719"/>
    </row>
    <row r="720" spans="1:91" s="2" customFormat="1" x14ac:dyDescent="0.35">
      <c r="A720" s="68"/>
      <c r="CI720"/>
      <c r="CJ720"/>
      <c r="CK720"/>
      <c r="CL720"/>
      <c r="CM720"/>
    </row>
    <row r="721" spans="1:91" s="2" customFormat="1" x14ac:dyDescent="0.35">
      <c r="A721" s="68"/>
      <c r="CI721"/>
      <c r="CJ721"/>
      <c r="CK721"/>
      <c r="CL721"/>
      <c r="CM721"/>
    </row>
    <row r="722" spans="1:91" s="2" customFormat="1" x14ac:dyDescent="0.35">
      <c r="A722" s="68"/>
      <c r="CI722"/>
      <c r="CJ722"/>
      <c r="CK722"/>
      <c r="CL722"/>
      <c r="CM722"/>
    </row>
    <row r="723" spans="1:91" s="2" customFormat="1" x14ac:dyDescent="0.35">
      <c r="A723" s="68"/>
      <c r="CI723"/>
      <c r="CJ723"/>
      <c r="CK723"/>
      <c r="CL723"/>
      <c r="CM723"/>
    </row>
    <row r="724" spans="1:91" s="2" customFormat="1" x14ac:dyDescent="0.35">
      <c r="A724" s="68"/>
      <c r="CI724"/>
      <c r="CJ724"/>
      <c r="CK724"/>
      <c r="CL724"/>
      <c r="CM724"/>
    </row>
    <row r="725" spans="1:91" s="2" customFormat="1" x14ac:dyDescent="0.35">
      <c r="A725" s="68"/>
      <c r="CI725"/>
      <c r="CJ725"/>
      <c r="CK725"/>
      <c r="CL725"/>
      <c r="CM725"/>
    </row>
    <row r="726" spans="1:91" s="2" customFormat="1" x14ac:dyDescent="0.35">
      <c r="A726" s="68"/>
      <c r="CI726"/>
      <c r="CJ726"/>
      <c r="CK726"/>
      <c r="CL726"/>
      <c r="CM726"/>
    </row>
    <row r="727" spans="1:91" s="2" customFormat="1" x14ac:dyDescent="0.35">
      <c r="A727" s="68"/>
      <c r="CI727"/>
      <c r="CJ727"/>
      <c r="CK727"/>
      <c r="CL727"/>
      <c r="CM727"/>
    </row>
    <row r="728" spans="1:91" s="2" customFormat="1" x14ac:dyDescent="0.35">
      <c r="A728" s="68"/>
      <c r="CI728"/>
      <c r="CJ728"/>
      <c r="CK728"/>
      <c r="CL728"/>
      <c r="CM728"/>
    </row>
    <row r="729" spans="1:91" s="2" customFormat="1" x14ac:dyDescent="0.35">
      <c r="A729" s="68"/>
      <c r="CI729"/>
      <c r="CJ729"/>
      <c r="CK729"/>
      <c r="CL729"/>
      <c r="CM729"/>
    </row>
    <row r="730" spans="1:91" s="2" customFormat="1" x14ac:dyDescent="0.35">
      <c r="A730" s="68"/>
      <c r="CI730"/>
      <c r="CJ730"/>
      <c r="CK730"/>
      <c r="CL730"/>
      <c r="CM730"/>
    </row>
    <row r="731" spans="1:91" s="2" customFormat="1" x14ac:dyDescent="0.35">
      <c r="A731" s="68"/>
      <c r="CI731"/>
      <c r="CJ731"/>
      <c r="CK731"/>
      <c r="CL731"/>
      <c r="CM731"/>
    </row>
    <row r="732" spans="1:91" s="2" customFormat="1" x14ac:dyDescent="0.35">
      <c r="A732" s="68"/>
      <c r="CI732"/>
      <c r="CJ732"/>
      <c r="CK732"/>
      <c r="CL732"/>
      <c r="CM732"/>
    </row>
    <row r="733" spans="1:91" s="2" customFormat="1" x14ac:dyDescent="0.35">
      <c r="A733" s="68"/>
      <c r="CI733"/>
      <c r="CJ733"/>
      <c r="CK733"/>
      <c r="CL733"/>
      <c r="CM733"/>
    </row>
    <row r="734" spans="1:91" s="2" customFormat="1" x14ac:dyDescent="0.35">
      <c r="A734" s="68"/>
      <c r="CI734"/>
      <c r="CJ734"/>
      <c r="CK734"/>
      <c r="CL734"/>
      <c r="CM734"/>
    </row>
    <row r="735" spans="1:91" s="2" customFormat="1" x14ac:dyDescent="0.35">
      <c r="A735" s="68"/>
      <c r="CI735"/>
      <c r="CJ735"/>
      <c r="CK735"/>
      <c r="CL735"/>
      <c r="CM735"/>
    </row>
    <row r="736" spans="1:91" s="2" customFormat="1" x14ac:dyDescent="0.35">
      <c r="A736" s="68"/>
      <c r="CI736"/>
      <c r="CJ736"/>
      <c r="CK736"/>
      <c r="CL736"/>
      <c r="CM736"/>
    </row>
    <row r="737" spans="1:91" s="2" customFormat="1" x14ac:dyDescent="0.35">
      <c r="A737" s="68"/>
      <c r="CI737"/>
      <c r="CJ737"/>
      <c r="CK737"/>
      <c r="CL737"/>
      <c r="CM737"/>
    </row>
    <row r="738" spans="1:91" s="2" customFormat="1" x14ac:dyDescent="0.35">
      <c r="A738" s="68"/>
      <c r="CI738"/>
      <c r="CJ738"/>
      <c r="CK738"/>
      <c r="CL738"/>
      <c r="CM738"/>
    </row>
    <row r="739" spans="1:91" s="2" customFormat="1" x14ac:dyDescent="0.35">
      <c r="A739" s="68"/>
      <c r="CI739"/>
      <c r="CJ739"/>
      <c r="CK739"/>
      <c r="CL739"/>
      <c r="CM739"/>
    </row>
    <row r="740" spans="1:91" s="2" customFormat="1" x14ac:dyDescent="0.35">
      <c r="A740" s="68"/>
      <c r="CI740"/>
      <c r="CJ740"/>
      <c r="CK740"/>
      <c r="CL740"/>
      <c r="CM740"/>
    </row>
    <row r="741" spans="1:91" s="2" customFormat="1" x14ac:dyDescent="0.35">
      <c r="A741" s="68"/>
      <c r="CI741"/>
      <c r="CJ741"/>
      <c r="CK741"/>
      <c r="CL741"/>
      <c r="CM741"/>
    </row>
    <row r="742" spans="1:91" s="2" customFormat="1" x14ac:dyDescent="0.35">
      <c r="A742" s="68"/>
      <c r="CI742"/>
      <c r="CJ742"/>
      <c r="CK742"/>
      <c r="CL742"/>
      <c r="CM742"/>
    </row>
    <row r="743" spans="1:91" s="2" customFormat="1" x14ac:dyDescent="0.35">
      <c r="A743" s="68"/>
      <c r="CI743"/>
      <c r="CJ743"/>
      <c r="CK743"/>
      <c r="CL743"/>
      <c r="CM743"/>
    </row>
    <row r="744" spans="1:91" s="2" customFormat="1" x14ac:dyDescent="0.35">
      <c r="A744" s="68"/>
      <c r="CI744"/>
      <c r="CJ744"/>
      <c r="CK744"/>
      <c r="CL744"/>
      <c r="CM744"/>
    </row>
    <row r="745" spans="1:91" s="2" customFormat="1" x14ac:dyDescent="0.35">
      <c r="A745" s="68"/>
      <c r="CI745"/>
      <c r="CJ745"/>
      <c r="CK745"/>
      <c r="CL745"/>
      <c r="CM745"/>
    </row>
    <row r="746" spans="1:91" s="2" customFormat="1" x14ac:dyDescent="0.35">
      <c r="A746" s="68"/>
      <c r="CI746"/>
      <c r="CJ746"/>
      <c r="CK746"/>
      <c r="CL746"/>
      <c r="CM746"/>
    </row>
    <row r="747" spans="1:91" s="2" customFormat="1" x14ac:dyDescent="0.35">
      <c r="A747" s="68"/>
      <c r="CI747"/>
      <c r="CJ747"/>
      <c r="CK747"/>
      <c r="CL747"/>
      <c r="CM747"/>
    </row>
    <row r="748" spans="1:91" s="2" customFormat="1" x14ac:dyDescent="0.35">
      <c r="A748" s="68"/>
      <c r="CI748"/>
      <c r="CJ748"/>
      <c r="CK748"/>
      <c r="CL748"/>
      <c r="CM748"/>
    </row>
    <row r="749" spans="1:91" s="2" customFormat="1" x14ac:dyDescent="0.35">
      <c r="A749" s="68"/>
      <c r="CI749"/>
      <c r="CJ749"/>
      <c r="CK749"/>
      <c r="CL749"/>
      <c r="CM749"/>
    </row>
    <row r="750" spans="1:91" s="2" customFormat="1" x14ac:dyDescent="0.35">
      <c r="A750" s="68"/>
      <c r="CI750"/>
      <c r="CJ750"/>
      <c r="CK750"/>
      <c r="CL750"/>
      <c r="CM750"/>
    </row>
    <row r="751" spans="1:91" s="2" customFormat="1" x14ac:dyDescent="0.35">
      <c r="A751" s="68"/>
      <c r="CI751"/>
      <c r="CJ751"/>
      <c r="CK751"/>
      <c r="CL751"/>
      <c r="CM751"/>
    </row>
    <row r="752" spans="1:91" s="2" customFormat="1" x14ac:dyDescent="0.35">
      <c r="A752" s="68"/>
      <c r="CI752"/>
      <c r="CJ752"/>
      <c r="CK752"/>
      <c r="CL752"/>
      <c r="CM752"/>
    </row>
    <row r="753" spans="1:91" s="2" customFormat="1" x14ac:dyDescent="0.35">
      <c r="A753" s="68"/>
      <c r="CI753"/>
      <c r="CJ753"/>
      <c r="CK753"/>
      <c r="CL753"/>
      <c r="CM753"/>
    </row>
    <row r="754" spans="1:91" s="2" customFormat="1" x14ac:dyDescent="0.35">
      <c r="A754" s="68"/>
      <c r="CI754"/>
      <c r="CJ754"/>
      <c r="CK754"/>
      <c r="CL754"/>
      <c r="CM754"/>
    </row>
    <row r="755" spans="1:91" s="2" customFormat="1" x14ac:dyDescent="0.35">
      <c r="A755" s="68"/>
      <c r="CI755"/>
      <c r="CJ755"/>
      <c r="CK755"/>
      <c r="CL755"/>
      <c r="CM755"/>
    </row>
    <row r="756" spans="1:91" s="2" customFormat="1" x14ac:dyDescent="0.35">
      <c r="A756" s="68"/>
      <c r="CI756"/>
      <c r="CJ756"/>
      <c r="CK756"/>
      <c r="CL756"/>
      <c r="CM756"/>
    </row>
    <row r="757" spans="1:91" s="2" customFormat="1" x14ac:dyDescent="0.35">
      <c r="A757" s="68"/>
      <c r="CI757"/>
      <c r="CJ757"/>
      <c r="CK757"/>
      <c r="CL757"/>
      <c r="CM757"/>
    </row>
    <row r="758" spans="1:91" s="2" customFormat="1" x14ac:dyDescent="0.35">
      <c r="A758" s="68"/>
      <c r="CI758"/>
      <c r="CJ758"/>
      <c r="CK758"/>
      <c r="CL758"/>
      <c r="CM758"/>
    </row>
    <row r="759" spans="1:91" s="2" customFormat="1" x14ac:dyDescent="0.35">
      <c r="A759" s="68"/>
      <c r="CI759"/>
      <c r="CJ759"/>
      <c r="CK759"/>
      <c r="CL759"/>
      <c r="CM759"/>
    </row>
    <row r="760" spans="1:91" s="2" customFormat="1" x14ac:dyDescent="0.35">
      <c r="A760" s="68"/>
      <c r="CI760"/>
      <c r="CJ760"/>
      <c r="CK760"/>
      <c r="CL760"/>
      <c r="CM760"/>
    </row>
    <row r="761" spans="1:91" s="2" customFormat="1" x14ac:dyDescent="0.35">
      <c r="A761" s="68"/>
      <c r="CI761"/>
      <c r="CJ761"/>
      <c r="CK761"/>
      <c r="CL761"/>
      <c r="CM761"/>
    </row>
    <row r="762" spans="1:91" s="2" customFormat="1" x14ac:dyDescent="0.35">
      <c r="A762" s="68"/>
      <c r="CI762"/>
      <c r="CJ762"/>
      <c r="CK762"/>
      <c r="CL762"/>
      <c r="CM762"/>
    </row>
    <row r="763" spans="1:91" s="2" customFormat="1" x14ac:dyDescent="0.35">
      <c r="A763" s="68"/>
      <c r="CI763"/>
      <c r="CJ763"/>
      <c r="CK763"/>
      <c r="CL763"/>
      <c r="CM763"/>
    </row>
    <row r="764" spans="1:91" s="2" customFormat="1" x14ac:dyDescent="0.35">
      <c r="A764" s="68"/>
      <c r="CI764"/>
      <c r="CJ764"/>
      <c r="CK764"/>
      <c r="CL764"/>
      <c r="CM764"/>
    </row>
    <row r="765" spans="1:91" s="2" customFormat="1" x14ac:dyDescent="0.35">
      <c r="A765" s="68"/>
      <c r="CI765"/>
      <c r="CJ765"/>
      <c r="CK765"/>
      <c r="CL765"/>
      <c r="CM765"/>
    </row>
    <row r="766" spans="1:91" s="2" customFormat="1" x14ac:dyDescent="0.35">
      <c r="A766" s="68"/>
      <c r="CI766"/>
      <c r="CJ766"/>
      <c r="CK766"/>
      <c r="CL766"/>
      <c r="CM766"/>
    </row>
    <row r="767" spans="1:91" s="2" customFormat="1" x14ac:dyDescent="0.35">
      <c r="A767" s="68"/>
      <c r="CI767"/>
      <c r="CJ767"/>
      <c r="CK767"/>
      <c r="CL767"/>
      <c r="CM767"/>
    </row>
    <row r="768" spans="1:91" s="2" customFormat="1" x14ac:dyDescent="0.35">
      <c r="A768" s="68"/>
      <c r="CI768"/>
      <c r="CJ768"/>
      <c r="CK768"/>
      <c r="CL768"/>
      <c r="CM768"/>
    </row>
    <row r="769" spans="1:91" s="2" customFormat="1" x14ac:dyDescent="0.35">
      <c r="A769" s="68"/>
      <c r="CI769"/>
      <c r="CJ769"/>
      <c r="CK769"/>
      <c r="CL769"/>
      <c r="CM769"/>
    </row>
    <row r="770" spans="1:91" s="2" customFormat="1" x14ac:dyDescent="0.35">
      <c r="A770" s="68"/>
      <c r="CI770"/>
      <c r="CJ770"/>
      <c r="CK770"/>
      <c r="CL770"/>
      <c r="CM770"/>
    </row>
    <row r="771" spans="1:91" s="2" customFormat="1" x14ac:dyDescent="0.35">
      <c r="A771" s="68"/>
      <c r="CI771"/>
      <c r="CJ771"/>
      <c r="CK771"/>
      <c r="CL771"/>
      <c r="CM771"/>
    </row>
    <row r="772" spans="1:91" s="2" customFormat="1" x14ac:dyDescent="0.35">
      <c r="A772" s="68"/>
      <c r="CI772"/>
      <c r="CJ772"/>
      <c r="CK772"/>
      <c r="CL772"/>
      <c r="CM772"/>
    </row>
    <row r="773" spans="1:91" s="2" customFormat="1" x14ac:dyDescent="0.35">
      <c r="A773" s="68"/>
      <c r="CI773"/>
      <c r="CJ773"/>
      <c r="CK773"/>
      <c r="CL773"/>
      <c r="CM773"/>
    </row>
    <row r="774" spans="1:91" s="2" customFormat="1" x14ac:dyDescent="0.35">
      <c r="A774" s="68"/>
      <c r="CI774"/>
      <c r="CJ774"/>
      <c r="CK774"/>
      <c r="CL774"/>
      <c r="CM774"/>
    </row>
    <row r="775" spans="1:91" s="2" customFormat="1" x14ac:dyDescent="0.35">
      <c r="A775" s="68"/>
      <c r="CI775"/>
      <c r="CJ775"/>
      <c r="CK775"/>
      <c r="CL775"/>
      <c r="CM775"/>
    </row>
    <row r="776" spans="1:91" s="2" customFormat="1" x14ac:dyDescent="0.35">
      <c r="A776" s="68"/>
      <c r="CI776"/>
      <c r="CJ776"/>
      <c r="CK776"/>
      <c r="CL776"/>
      <c r="CM776"/>
    </row>
    <row r="777" spans="1:91" s="2" customFormat="1" x14ac:dyDescent="0.35">
      <c r="A777" s="68"/>
      <c r="CI777"/>
      <c r="CJ777"/>
      <c r="CK777"/>
      <c r="CL777"/>
      <c r="CM777"/>
    </row>
    <row r="778" spans="1:91" s="2" customFormat="1" x14ac:dyDescent="0.35">
      <c r="A778" s="68"/>
      <c r="CI778"/>
      <c r="CJ778"/>
      <c r="CK778"/>
      <c r="CL778"/>
      <c r="CM778"/>
    </row>
    <row r="779" spans="1:91" s="2" customFormat="1" x14ac:dyDescent="0.35">
      <c r="A779" s="68"/>
      <c r="CI779"/>
      <c r="CJ779"/>
      <c r="CK779"/>
      <c r="CL779"/>
      <c r="CM779"/>
    </row>
    <row r="780" spans="1:91" s="2" customFormat="1" x14ac:dyDescent="0.35">
      <c r="A780" s="68"/>
      <c r="CI780"/>
      <c r="CJ780"/>
      <c r="CK780"/>
      <c r="CL780"/>
      <c r="CM780"/>
    </row>
    <row r="781" spans="1:91" s="2" customFormat="1" x14ac:dyDescent="0.35">
      <c r="A781" s="68"/>
      <c r="CI781"/>
      <c r="CJ781"/>
      <c r="CK781"/>
      <c r="CL781"/>
      <c r="CM781"/>
    </row>
    <row r="782" spans="1:91" s="2" customFormat="1" x14ac:dyDescent="0.35">
      <c r="A782" s="68"/>
      <c r="CI782"/>
      <c r="CJ782"/>
      <c r="CK782"/>
      <c r="CL782"/>
      <c r="CM782"/>
    </row>
    <row r="783" spans="1:91" s="2" customFormat="1" x14ac:dyDescent="0.35">
      <c r="A783" s="68"/>
      <c r="CI783"/>
      <c r="CJ783"/>
      <c r="CK783"/>
      <c r="CL783"/>
      <c r="CM783"/>
    </row>
    <row r="784" spans="1:91" s="2" customFormat="1" x14ac:dyDescent="0.35">
      <c r="A784" s="68"/>
      <c r="CI784"/>
      <c r="CJ784"/>
      <c r="CK784"/>
      <c r="CL784"/>
      <c r="CM784"/>
    </row>
    <row r="785" spans="1:91" s="2" customFormat="1" x14ac:dyDescent="0.35">
      <c r="A785" s="68"/>
      <c r="CI785"/>
      <c r="CJ785"/>
      <c r="CK785"/>
      <c r="CL785"/>
      <c r="CM785"/>
    </row>
    <row r="786" spans="1:91" s="2" customFormat="1" x14ac:dyDescent="0.35">
      <c r="A786" s="68"/>
      <c r="CI786"/>
      <c r="CJ786"/>
      <c r="CK786"/>
      <c r="CL786"/>
      <c r="CM786"/>
    </row>
    <row r="787" spans="1:91" s="2" customFormat="1" x14ac:dyDescent="0.35">
      <c r="A787" s="68"/>
      <c r="CI787"/>
      <c r="CJ787"/>
      <c r="CK787"/>
      <c r="CL787"/>
      <c r="CM787"/>
    </row>
    <row r="788" spans="1:91" s="2" customFormat="1" x14ac:dyDescent="0.35">
      <c r="A788" s="68"/>
      <c r="CI788"/>
      <c r="CJ788"/>
      <c r="CK788"/>
      <c r="CL788"/>
      <c r="CM788"/>
    </row>
    <row r="789" spans="1:91" s="2" customFormat="1" x14ac:dyDescent="0.35">
      <c r="A789" s="68"/>
      <c r="CI789"/>
      <c r="CJ789"/>
      <c r="CK789"/>
      <c r="CL789"/>
      <c r="CM789"/>
    </row>
    <row r="790" spans="1:91" s="2" customFormat="1" x14ac:dyDescent="0.35">
      <c r="A790" s="68"/>
      <c r="CI790"/>
      <c r="CJ790"/>
      <c r="CK790"/>
      <c r="CL790"/>
      <c r="CM790"/>
    </row>
    <row r="791" spans="1:91" s="2" customFormat="1" x14ac:dyDescent="0.35">
      <c r="A791" s="68"/>
      <c r="CI791"/>
      <c r="CJ791"/>
      <c r="CK791"/>
      <c r="CL791"/>
      <c r="CM791"/>
    </row>
    <row r="792" spans="1:91" s="2" customFormat="1" x14ac:dyDescent="0.35">
      <c r="A792" s="68"/>
      <c r="CI792"/>
      <c r="CJ792"/>
      <c r="CK792"/>
      <c r="CL792"/>
      <c r="CM792"/>
    </row>
    <row r="793" spans="1:91" s="2" customFormat="1" x14ac:dyDescent="0.35">
      <c r="A793" s="68"/>
      <c r="CI793"/>
      <c r="CJ793"/>
      <c r="CK793"/>
      <c r="CL793"/>
      <c r="CM793"/>
    </row>
    <row r="794" spans="1:91" s="2" customFormat="1" x14ac:dyDescent="0.35">
      <c r="A794" s="68"/>
      <c r="CI794"/>
      <c r="CJ794"/>
      <c r="CK794"/>
      <c r="CL794"/>
      <c r="CM794"/>
    </row>
    <row r="795" spans="1:91" s="2" customFormat="1" x14ac:dyDescent="0.35">
      <c r="A795" s="68"/>
      <c r="CI795"/>
      <c r="CJ795"/>
      <c r="CK795"/>
      <c r="CL795"/>
      <c r="CM795"/>
    </row>
    <row r="796" spans="1:91" s="2" customFormat="1" x14ac:dyDescent="0.35">
      <c r="A796" s="68"/>
      <c r="CI796"/>
      <c r="CJ796"/>
      <c r="CK796"/>
      <c r="CL796"/>
      <c r="CM796"/>
    </row>
    <row r="797" spans="1:91" s="2" customFormat="1" x14ac:dyDescent="0.35">
      <c r="A797" s="68"/>
      <c r="CI797"/>
      <c r="CJ797"/>
      <c r="CK797"/>
      <c r="CL797"/>
      <c r="CM797"/>
    </row>
    <row r="798" spans="1:91" s="2" customFormat="1" x14ac:dyDescent="0.35">
      <c r="A798" s="68"/>
      <c r="CI798"/>
      <c r="CJ798"/>
      <c r="CK798"/>
      <c r="CL798"/>
      <c r="CM798"/>
    </row>
    <row r="799" spans="1:91" s="2" customFormat="1" x14ac:dyDescent="0.35">
      <c r="A799" s="68"/>
      <c r="CI799"/>
      <c r="CJ799"/>
      <c r="CK799"/>
      <c r="CL799"/>
      <c r="CM799"/>
    </row>
    <row r="800" spans="1:91" s="2" customFormat="1" x14ac:dyDescent="0.35">
      <c r="A800" s="68"/>
      <c r="CI800"/>
      <c r="CJ800"/>
      <c r="CK800"/>
      <c r="CL800"/>
      <c r="CM800"/>
    </row>
    <row r="801" spans="1:91" s="2" customFormat="1" x14ac:dyDescent="0.35">
      <c r="A801" s="68"/>
      <c r="CI801"/>
      <c r="CJ801"/>
      <c r="CK801"/>
      <c r="CL801"/>
      <c r="CM801"/>
    </row>
    <row r="802" spans="1:91" s="2" customFormat="1" x14ac:dyDescent="0.35">
      <c r="A802" s="68"/>
      <c r="CI802"/>
      <c r="CJ802"/>
      <c r="CK802"/>
      <c r="CL802"/>
      <c r="CM802"/>
    </row>
    <row r="803" spans="1:91" s="2" customFormat="1" x14ac:dyDescent="0.35">
      <c r="A803" s="68"/>
      <c r="CI803"/>
      <c r="CJ803"/>
      <c r="CK803"/>
      <c r="CL803"/>
      <c r="CM803"/>
    </row>
    <row r="804" spans="1:91" s="2" customFormat="1" x14ac:dyDescent="0.35">
      <c r="A804" s="68"/>
      <c r="CI804"/>
      <c r="CJ804"/>
      <c r="CK804"/>
      <c r="CL804"/>
      <c r="CM804"/>
    </row>
    <row r="805" spans="1:91" s="2" customFormat="1" x14ac:dyDescent="0.35">
      <c r="A805" s="68"/>
      <c r="CI805"/>
      <c r="CJ805"/>
      <c r="CK805"/>
      <c r="CL805"/>
      <c r="CM805"/>
    </row>
    <row r="806" spans="1:91" s="2" customFormat="1" x14ac:dyDescent="0.35">
      <c r="A806" s="68"/>
      <c r="CI806"/>
      <c r="CJ806"/>
      <c r="CK806"/>
      <c r="CL806"/>
      <c r="CM806"/>
    </row>
    <row r="807" spans="1:91" s="2" customFormat="1" x14ac:dyDescent="0.35">
      <c r="A807" s="68"/>
      <c r="CI807"/>
      <c r="CJ807"/>
      <c r="CK807"/>
      <c r="CL807"/>
      <c r="CM807"/>
    </row>
    <row r="808" spans="1:91" s="2" customFormat="1" x14ac:dyDescent="0.35">
      <c r="A808" s="68"/>
      <c r="CI808"/>
      <c r="CJ808"/>
      <c r="CK808"/>
      <c r="CL808"/>
      <c r="CM808"/>
    </row>
    <row r="809" spans="1:91" s="2" customFormat="1" x14ac:dyDescent="0.35">
      <c r="A809" s="68"/>
      <c r="CI809"/>
      <c r="CJ809"/>
      <c r="CK809"/>
      <c r="CL809"/>
      <c r="CM809"/>
    </row>
    <row r="810" spans="1:91" s="2" customFormat="1" x14ac:dyDescent="0.35">
      <c r="A810" s="68"/>
      <c r="CI810"/>
      <c r="CJ810"/>
      <c r="CK810"/>
      <c r="CL810"/>
      <c r="CM810"/>
    </row>
    <row r="811" spans="1:91" s="2" customFormat="1" x14ac:dyDescent="0.35">
      <c r="A811" s="68"/>
      <c r="CI811"/>
      <c r="CJ811"/>
      <c r="CK811"/>
      <c r="CL811"/>
      <c r="CM811"/>
    </row>
    <row r="812" spans="1:91" s="2" customFormat="1" x14ac:dyDescent="0.35">
      <c r="A812" s="68"/>
      <c r="CI812"/>
      <c r="CJ812"/>
      <c r="CK812"/>
      <c r="CL812"/>
      <c r="CM812"/>
    </row>
    <row r="813" spans="1:91" s="2" customFormat="1" x14ac:dyDescent="0.35">
      <c r="A813" s="68"/>
      <c r="CI813"/>
      <c r="CJ813"/>
      <c r="CK813"/>
      <c r="CL813"/>
      <c r="CM813"/>
    </row>
    <row r="814" spans="1:91" s="2" customFormat="1" x14ac:dyDescent="0.35">
      <c r="A814" s="68"/>
      <c r="CI814"/>
      <c r="CJ814"/>
      <c r="CK814"/>
      <c r="CL814"/>
      <c r="CM814"/>
    </row>
    <row r="815" spans="1:91" s="2" customFormat="1" x14ac:dyDescent="0.35">
      <c r="A815" s="68"/>
      <c r="CI815"/>
      <c r="CJ815"/>
      <c r="CK815"/>
      <c r="CL815"/>
      <c r="CM815"/>
    </row>
    <row r="816" spans="1:91" s="2" customFormat="1" x14ac:dyDescent="0.35">
      <c r="A816" s="68"/>
      <c r="CI816"/>
      <c r="CJ816"/>
      <c r="CK816"/>
      <c r="CL816"/>
      <c r="CM816"/>
    </row>
    <row r="817" spans="1:91" s="2" customFormat="1" x14ac:dyDescent="0.35">
      <c r="A817" s="68"/>
      <c r="CI817"/>
      <c r="CJ817"/>
      <c r="CK817"/>
      <c r="CL817"/>
      <c r="CM817"/>
    </row>
    <row r="818" spans="1:91" s="2" customFormat="1" x14ac:dyDescent="0.35">
      <c r="A818" s="68"/>
      <c r="CI818"/>
      <c r="CJ818"/>
      <c r="CK818"/>
      <c r="CL818"/>
      <c r="CM818"/>
    </row>
    <row r="819" spans="1:91" s="2" customFormat="1" x14ac:dyDescent="0.35">
      <c r="A819" s="68"/>
      <c r="CI819"/>
      <c r="CJ819"/>
      <c r="CK819"/>
      <c r="CL819"/>
      <c r="CM819"/>
    </row>
    <row r="820" spans="1:91" s="2" customFormat="1" x14ac:dyDescent="0.35">
      <c r="A820" s="68"/>
      <c r="CI820"/>
      <c r="CJ820"/>
      <c r="CK820"/>
      <c r="CL820"/>
      <c r="CM820"/>
    </row>
    <row r="821" spans="1:91" s="2" customFormat="1" x14ac:dyDescent="0.35">
      <c r="A821" s="68"/>
      <c r="CI821"/>
      <c r="CJ821"/>
      <c r="CK821"/>
      <c r="CL821"/>
      <c r="CM821"/>
    </row>
    <row r="822" spans="1:91" s="2" customFormat="1" x14ac:dyDescent="0.35">
      <c r="A822" s="68"/>
      <c r="CI822"/>
      <c r="CJ822"/>
      <c r="CK822"/>
      <c r="CL822"/>
      <c r="CM822"/>
    </row>
    <row r="823" spans="1:91" s="2" customFormat="1" x14ac:dyDescent="0.35">
      <c r="A823" s="68"/>
      <c r="CI823"/>
      <c r="CJ823"/>
      <c r="CK823"/>
      <c r="CL823"/>
      <c r="CM823"/>
    </row>
    <row r="824" spans="1:91" s="2" customFormat="1" x14ac:dyDescent="0.35">
      <c r="A824" s="68"/>
      <c r="CI824"/>
      <c r="CJ824"/>
      <c r="CK824"/>
      <c r="CL824"/>
      <c r="CM824"/>
    </row>
    <row r="825" spans="1:91" s="2" customFormat="1" x14ac:dyDescent="0.35">
      <c r="A825" s="68"/>
      <c r="CI825"/>
      <c r="CJ825"/>
      <c r="CK825"/>
      <c r="CL825"/>
      <c r="CM825"/>
    </row>
    <row r="826" spans="1:91" s="2" customFormat="1" x14ac:dyDescent="0.35">
      <c r="A826" s="68"/>
      <c r="CI826"/>
      <c r="CJ826"/>
      <c r="CK826"/>
      <c r="CL826"/>
      <c r="CM826"/>
    </row>
    <row r="827" spans="1:91" s="2" customFormat="1" x14ac:dyDescent="0.35">
      <c r="A827" s="68"/>
      <c r="CI827"/>
      <c r="CJ827"/>
      <c r="CK827"/>
      <c r="CL827"/>
      <c r="CM827"/>
    </row>
    <row r="828" spans="1:91" s="2" customFormat="1" x14ac:dyDescent="0.35">
      <c r="A828" s="68"/>
      <c r="CI828"/>
      <c r="CJ828"/>
      <c r="CK828"/>
      <c r="CL828"/>
      <c r="CM828"/>
    </row>
    <row r="829" spans="1:91" s="2" customFormat="1" x14ac:dyDescent="0.35">
      <c r="A829" s="68"/>
      <c r="CI829"/>
      <c r="CJ829"/>
      <c r="CK829"/>
      <c r="CL829"/>
      <c r="CM829"/>
    </row>
    <row r="830" spans="1:91" s="2" customFormat="1" x14ac:dyDescent="0.35">
      <c r="A830" s="68"/>
      <c r="CI830"/>
      <c r="CJ830"/>
      <c r="CK830"/>
      <c r="CL830"/>
      <c r="CM830"/>
    </row>
    <row r="831" spans="1:91" s="2" customFormat="1" x14ac:dyDescent="0.35">
      <c r="A831" s="68"/>
      <c r="CI831"/>
      <c r="CJ831"/>
      <c r="CK831"/>
      <c r="CL831"/>
      <c r="CM831"/>
    </row>
    <row r="832" spans="1:91" s="2" customFormat="1" x14ac:dyDescent="0.35">
      <c r="A832" s="68"/>
      <c r="CI832"/>
      <c r="CJ832"/>
      <c r="CK832"/>
      <c r="CL832"/>
      <c r="CM832"/>
    </row>
    <row r="833" spans="1:91" s="2" customFormat="1" x14ac:dyDescent="0.35">
      <c r="A833" s="68"/>
      <c r="CI833"/>
      <c r="CJ833"/>
      <c r="CK833"/>
      <c r="CL833"/>
      <c r="CM833"/>
    </row>
    <row r="834" spans="1:91" s="2" customFormat="1" x14ac:dyDescent="0.35">
      <c r="A834" s="68"/>
      <c r="CI834"/>
      <c r="CJ834"/>
      <c r="CK834"/>
      <c r="CL834"/>
      <c r="CM834"/>
    </row>
    <row r="835" spans="1:91" s="2" customFormat="1" x14ac:dyDescent="0.35">
      <c r="A835" s="68"/>
      <c r="CI835"/>
      <c r="CJ835"/>
      <c r="CK835"/>
      <c r="CL835"/>
      <c r="CM835"/>
    </row>
    <row r="836" spans="1:91" s="2" customFormat="1" x14ac:dyDescent="0.35">
      <c r="A836" s="68"/>
      <c r="CI836"/>
      <c r="CJ836"/>
      <c r="CK836"/>
      <c r="CL836"/>
      <c r="CM836"/>
    </row>
    <row r="837" spans="1:91" s="2" customFormat="1" x14ac:dyDescent="0.35">
      <c r="A837" s="68"/>
      <c r="CI837"/>
      <c r="CJ837"/>
      <c r="CK837"/>
      <c r="CL837"/>
      <c r="CM837"/>
    </row>
    <row r="838" spans="1:91" s="2" customFormat="1" x14ac:dyDescent="0.35">
      <c r="A838" s="68"/>
      <c r="CI838"/>
      <c r="CJ838"/>
      <c r="CK838"/>
      <c r="CL838"/>
      <c r="CM838"/>
    </row>
    <row r="839" spans="1:91" s="2" customFormat="1" x14ac:dyDescent="0.35">
      <c r="A839" s="68"/>
      <c r="CI839"/>
      <c r="CJ839"/>
      <c r="CK839"/>
      <c r="CL839"/>
      <c r="CM839"/>
    </row>
    <row r="840" spans="1:91" s="2" customFormat="1" x14ac:dyDescent="0.35">
      <c r="A840" s="68"/>
      <c r="CI840"/>
      <c r="CJ840"/>
      <c r="CK840"/>
      <c r="CL840"/>
      <c r="CM840"/>
    </row>
    <row r="841" spans="1:91" s="2" customFormat="1" x14ac:dyDescent="0.35">
      <c r="A841" s="68"/>
      <c r="CI841"/>
      <c r="CJ841"/>
      <c r="CK841"/>
      <c r="CL841"/>
      <c r="CM841"/>
    </row>
    <row r="842" spans="1:91" s="2" customFormat="1" x14ac:dyDescent="0.35">
      <c r="A842" s="68"/>
      <c r="CI842"/>
      <c r="CJ842"/>
      <c r="CK842"/>
      <c r="CL842"/>
      <c r="CM842"/>
    </row>
    <row r="843" spans="1:91" s="2" customFormat="1" x14ac:dyDescent="0.35">
      <c r="A843" s="68"/>
      <c r="CI843"/>
      <c r="CJ843"/>
      <c r="CK843"/>
      <c r="CL843"/>
      <c r="CM843"/>
    </row>
    <row r="844" spans="1:91" s="2" customFormat="1" x14ac:dyDescent="0.35">
      <c r="A844" s="68"/>
      <c r="CI844"/>
      <c r="CJ844"/>
      <c r="CK844"/>
      <c r="CL844"/>
      <c r="CM844"/>
    </row>
    <row r="845" spans="1:91" s="2" customFormat="1" x14ac:dyDescent="0.35">
      <c r="A845" s="68"/>
      <c r="CI845"/>
      <c r="CJ845"/>
      <c r="CK845"/>
      <c r="CL845"/>
      <c r="CM845"/>
    </row>
    <row r="846" spans="1:91" s="2" customFormat="1" x14ac:dyDescent="0.35">
      <c r="A846" s="68"/>
      <c r="CI846"/>
      <c r="CJ846"/>
      <c r="CK846"/>
      <c r="CL846"/>
      <c r="CM846"/>
    </row>
    <row r="847" spans="1:91" s="2" customFormat="1" x14ac:dyDescent="0.35">
      <c r="A847" s="68"/>
      <c r="CI847"/>
      <c r="CJ847"/>
      <c r="CK847"/>
      <c r="CL847"/>
      <c r="CM847"/>
    </row>
    <row r="848" spans="1:91" s="2" customFormat="1" x14ac:dyDescent="0.35">
      <c r="A848" s="68"/>
      <c r="CI848"/>
      <c r="CJ848"/>
      <c r="CK848"/>
      <c r="CL848"/>
      <c r="CM848"/>
    </row>
    <row r="849" spans="1:91" s="2" customFormat="1" x14ac:dyDescent="0.35">
      <c r="A849" s="68"/>
      <c r="CI849"/>
      <c r="CJ849"/>
      <c r="CK849"/>
      <c r="CL849"/>
      <c r="CM849"/>
    </row>
    <row r="850" spans="1:91" s="2" customFormat="1" x14ac:dyDescent="0.35">
      <c r="A850" s="68"/>
      <c r="CI850"/>
      <c r="CJ850"/>
      <c r="CK850"/>
      <c r="CL850"/>
      <c r="CM850"/>
    </row>
    <row r="851" spans="1:91" s="2" customFormat="1" x14ac:dyDescent="0.35">
      <c r="A851" s="68"/>
      <c r="CI851"/>
      <c r="CJ851"/>
      <c r="CK851"/>
      <c r="CL851"/>
      <c r="CM851"/>
    </row>
    <row r="852" spans="1:91" s="2" customFormat="1" x14ac:dyDescent="0.35">
      <c r="A852" s="68"/>
      <c r="CI852"/>
      <c r="CJ852"/>
      <c r="CK852"/>
      <c r="CL852"/>
      <c r="CM852"/>
    </row>
    <row r="853" spans="1:91" s="2" customFormat="1" x14ac:dyDescent="0.35">
      <c r="A853" s="68"/>
      <c r="CI853"/>
      <c r="CJ853"/>
      <c r="CK853"/>
      <c r="CL853"/>
      <c r="CM853"/>
    </row>
    <row r="854" spans="1:91" s="2" customFormat="1" x14ac:dyDescent="0.35">
      <c r="A854" s="68"/>
      <c r="CI854"/>
      <c r="CJ854"/>
      <c r="CK854"/>
      <c r="CL854"/>
      <c r="CM854"/>
    </row>
    <row r="855" spans="1:91" s="2" customFormat="1" x14ac:dyDescent="0.35">
      <c r="A855" s="68"/>
      <c r="CI855"/>
      <c r="CJ855"/>
      <c r="CK855"/>
      <c r="CL855"/>
      <c r="CM855"/>
    </row>
    <row r="856" spans="1:91" s="2" customFormat="1" x14ac:dyDescent="0.35">
      <c r="A856" s="68"/>
      <c r="CI856"/>
      <c r="CJ856"/>
      <c r="CK856"/>
      <c r="CL856"/>
      <c r="CM856"/>
    </row>
    <row r="857" spans="1:91" s="2" customFormat="1" x14ac:dyDescent="0.35">
      <c r="A857" s="68"/>
      <c r="CI857"/>
      <c r="CJ857"/>
      <c r="CK857"/>
      <c r="CL857"/>
      <c r="CM857"/>
    </row>
    <row r="858" spans="1:91" s="2" customFormat="1" x14ac:dyDescent="0.35">
      <c r="A858" s="68"/>
      <c r="CI858"/>
      <c r="CJ858"/>
      <c r="CK858"/>
      <c r="CL858"/>
      <c r="CM858"/>
    </row>
    <row r="859" spans="1:91" s="2" customFormat="1" x14ac:dyDescent="0.35">
      <c r="A859" s="68"/>
      <c r="CI859"/>
      <c r="CJ859"/>
      <c r="CK859"/>
      <c r="CL859"/>
      <c r="CM859"/>
    </row>
    <row r="860" spans="1:91" s="2" customFormat="1" x14ac:dyDescent="0.35">
      <c r="A860" s="68"/>
      <c r="CI860"/>
      <c r="CJ860"/>
      <c r="CK860"/>
      <c r="CL860"/>
      <c r="CM860"/>
    </row>
    <row r="861" spans="1:91" s="2" customFormat="1" x14ac:dyDescent="0.35">
      <c r="A861" s="68"/>
      <c r="CI861"/>
      <c r="CJ861"/>
      <c r="CK861"/>
      <c r="CL861"/>
      <c r="CM861"/>
    </row>
    <row r="862" spans="1:91" s="2" customFormat="1" x14ac:dyDescent="0.35">
      <c r="A862" s="68"/>
      <c r="CI862"/>
      <c r="CJ862"/>
      <c r="CK862"/>
      <c r="CL862"/>
      <c r="CM862"/>
    </row>
    <row r="863" spans="1:91" s="2" customFormat="1" x14ac:dyDescent="0.35">
      <c r="A863" s="68"/>
      <c r="CI863"/>
      <c r="CJ863"/>
      <c r="CK863"/>
      <c r="CL863"/>
      <c r="CM863"/>
    </row>
    <row r="864" spans="1:91" s="2" customFormat="1" x14ac:dyDescent="0.35">
      <c r="A864" s="68"/>
      <c r="CI864"/>
      <c r="CJ864"/>
      <c r="CK864"/>
      <c r="CL864"/>
      <c r="CM864"/>
    </row>
    <row r="865" spans="1:91" s="2" customFormat="1" x14ac:dyDescent="0.35">
      <c r="A865" s="68"/>
      <c r="CI865"/>
      <c r="CJ865"/>
      <c r="CK865"/>
      <c r="CL865"/>
      <c r="CM865"/>
    </row>
    <row r="866" spans="1:91" s="2" customFormat="1" x14ac:dyDescent="0.35">
      <c r="A866" s="68"/>
      <c r="CI866"/>
      <c r="CJ866"/>
      <c r="CK866"/>
      <c r="CL866"/>
      <c r="CM866"/>
    </row>
    <row r="867" spans="1:91" s="2" customFormat="1" x14ac:dyDescent="0.35">
      <c r="A867" s="68"/>
      <c r="CI867"/>
      <c r="CJ867"/>
      <c r="CK867"/>
      <c r="CL867"/>
      <c r="CM867"/>
    </row>
    <row r="868" spans="1:91" s="2" customFormat="1" x14ac:dyDescent="0.35">
      <c r="A868" s="68"/>
      <c r="CI868"/>
      <c r="CJ868"/>
      <c r="CK868"/>
      <c r="CL868"/>
      <c r="CM868"/>
    </row>
    <row r="869" spans="1:91" s="2" customFormat="1" x14ac:dyDescent="0.35">
      <c r="A869" s="68"/>
      <c r="CI869"/>
      <c r="CJ869"/>
      <c r="CK869"/>
      <c r="CL869"/>
      <c r="CM869"/>
    </row>
    <row r="870" spans="1:91" s="2" customFormat="1" x14ac:dyDescent="0.35">
      <c r="A870" s="68"/>
      <c r="CI870"/>
      <c r="CJ870"/>
      <c r="CK870"/>
      <c r="CL870"/>
      <c r="CM870"/>
    </row>
    <row r="871" spans="1:91" s="2" customFormat="1" x14ac:dyDescent="0.35">
      <c r="A871" s="68"/>
      <c r="CI871"/>
      <c r="CJ871"/>
      <c r="CK871"/>
      <c r="CL871"/>
      <c r="CM871"/>
    </row>
    <row r="872" spans="1:91" s="2" customFormat="1" x14ac:dyDescent="0.35">
      <c r="A872" s="68"/>
      <c r="CI872"/>
      <c r="CJ872"/>
      <c r="CK872"/>
      <c r="CL872"/>
      <c r="CM872"/>
    </row>
    <row r="873" spans="1:91" s="2" customFormat="1" x14ac:dyDescent="0.35">
      <c r="A873" s="68"/>
      <c r="CI873"/>
      <c r="CJ873"/>
      <c r="CK873"/>
      <c r="CL873"/>
      <c r="CM873"/>
    </row>
    <row r="874" spans="1:91" s="2" customFormat="1" x14ac:dyDescent="0.35">
      <c r="A874" s="68"/>
      <c r="CI874"/>
      <c r="CJ874"/>
      <c r="CK874"/>
      <c r="CL874"/>
      <c r="CM874"/>
    </row>
    <row r="875" spans="1:91" s="2" customFormat="1" x14ac:dyDescent="0.35">
      <c r="A875" s="68"/>
      <c r="CI875"/>
      <c r="CJ875"/>
      <c r="CK875"/>
      <c r="CL875"/>
      <c r="CM875"/>
    </row>
    <row r="876" spans="1:91" s="2" customFormat="1" x14ac:dyDescent="0.35">
      <c r="A876" s="68"/>
      <c r="CI876"/>
      <c r="CJ876"/>
      <c r="CK876"/>
      <c r="CL876"/>
      <c r="CM876"/>
    </row>
    <row r="877" spans="1:91" s="2" customFormat="1" x14ac:dyDescent="0.35">
      <c r="A877" s="68"/>
      <c r="CI877"/>
      <c r="CJ877"/>
      <c r="CK877"/>
      <c r="CL877"/>
      <c r="CM877"/>
    </row>
    <row r="878" spans="1:91" s="2" customFormat="1" x14ac:dyDescent="0.35">
      <c r="A878" s="68"/>
      <c r="CI878"/>
      <c r="CJ878"/>
      <c r="CK878"/>
      <c r="CL878"/>
      <c r="CM878"/>
    </row>
    <row r="879" spans="1:91" s="2" customFormat="1" x14ac:dyDescent="0.35">
      <c r="A879" s="68"/>
      <c r="CI879"/>
      <c r="CJ879"/>
      <c r="CK879"/>
      <c r="CL879"/>
      <c r="CM879"/>
    </row>
    <row r="880" spans="1:91" s="2" customFormat="1" x14ac:dyDescent="0.35">
      <c r="A880" s="68"/>
      <c r="CI880"/>
      <c r="CJ880"/>
      <c r="CK880"/>
      <c r="CL880"/>
      <c r="CM880"/>
    </row>
    <row r="881" spans="1:91" s="2" customFormat="1" x14ac:dyDescent="0.35">
      <c r="A881" s="68"/>
      <c r="CI881"/>
      <c r="CJ881"/>
      <c r="CK881"/>
      <c r="CL881"/>
      <c r="CM881"/>
    </row>
    <row r="882" spans="1:91" s="2" customFormat="1" x14ac:dyDescent="0.35">
      <c r="A882" s="68"/>
      <c r="CI882"/>
      <c r="CJ882"/>
      <c r="CK882"/>
      <c r="CL882"/>
      <c r="CM882"/>
    </row>
    <row r="883" spans="1:91" s="2" customFormat="1" x14ac:dyDescent="0.35">
      <c r="A883" s="68"/>
      <c r="CI883"/>
      <c r="CJ883"/>
      <c r="CK883"/>
      <c r="CL883"/>
      <c r="CM883"/>
    </row>
    <row r="884" spans="1:91" s="2" customFormat="1" x14ac:dyDescent="0.35">
      <c r="A884" s="68"/>
      <c r="CI884"/>
      <c r="CJ884"/>
      <c r="CK884"/>
      <c r="CL884"/>
      <c r="CM884"/>
    </row>
    <row r="885" spans="1:91" s="2" customFormat="1" x14ac:dyDescent="0.35">
      <c r="A885" s="68"/>
      <c r="CI885"/>
      <c r="CJ885"/>
      <c r="CK885"/>
      <c r="CL885"/>
      <c r="CM885"/>
    </row>
    <row r="886" spans="1:91" s="2" customFormat="1" x14ac:dyDescent="0.35">
      <c r="A886" s="68"/>
      <c r="CI886"/>
      <c r="CJ886"/>
      <c r="CK886"/>
      <c r="CL886"/>
      <c r="CM886"/>
    </row>
    <row r="887" spans="1:91" s="2" customFormat="1" x14ac:dyDescent="0.35">
      <c r="A887" s="68"/>
      <c r="CI887"/>
      <c r="CJ887"/>
      <c r="CK887"/>
      <c r="CL887"/>
      <c r="CM887"/>
    </row>
    <row r="888" spans="1:91" s="2" customFormat="1" x14ac:dyDescent="0.35">
      <c r="A888" s="68"/>
      <c r="CI888"/>
      <c r="CJ888"/>
      <c r="CK888"/>
      <c r="CL888"/>
      <c r="CM888"/>
    </row>
    <row r="889" spans="1:91" s="2" customFormat="1" x14ac:dyDescent="0.35">
      <c r="A889" s="68"/>
      <c r="CI889"/>
      <c r="CJ889"/>
      <c r="CK889"/>
      <c r="CL889"/>
      <c r="CM889"/>
    </row>
    <row r="890" spans="1:91" s="2" customFormat="1" x14ac:dyDescent="0.35">
      <c r="A890" s="68"/>
      <c r="CI890"/>
      <c r="CJ890"/>
      <c r="CK890"/>
      <c r="CL890"/>
      <c r="CM890"/>
    </row>
    <row r="891" spans="1:91" s="2" customFormat="1" x14ac:dyDescent="0.35">
      <c r="A891" s="68"/>
      <c r="CI891"/>
      <c r="CJ891"/>
      <c r="CK891"/>
      <c r="CL891"/>
      <c r="CM891"/>
    </row>
    <row r="892" spans="1:91" s="2" customFormat="1" x14ac:dyDescent="0.35">
      <c r="A892" s="68"/>
      <c r="CI892"/>
      <c r="CJ892"/>
      <c r="CK892"/>
      <c r="CL892"/>
      <c r="CM892"/>
    </row>
    <row r="893" spans="1:91" s="2" customFormat="1" x14ac:dyDescent="0.35">
      <c r="A893" s="68"/>
      <c r="CI893"/>
      <c r="CJ893"/>
      <c r="CK893"/>
      <c r="CL893"/>
      <c r="CM893"/>
    </row>
    <row r="894" spans="1:91" s="2" customFormat="1" x14ac:dyDescent="0.35">
      <c r="A894" s="68"/>
      <c r="CI894"/>
      <c r="CJ894"/>
      <c r="CK894"/>
      <c r="CL894"/>
      <c r="CM894"/>
    </row>
    <row r="895" spans="1:91" s="2" customFormat="1" x14ac:dyDescent="0.35">
      <c r="A895" s="68"/>
      <c r="CI895"/>
      <c r="CJ895"/>
      <c r="CK895"/>
      <c r="CL895"/>
      <c r="CM895"/>
    </row>
    <row r="896" spans="1:91" s="2" customFormat="1" x14ac:dyDescent="0.35">
      <c r="A896" s="68"/>
      <c r="CI896"/>
      <c r="CJ896"/>
      <c r="CK896"/>
      <c r="CL896"/>
      <c r="CM896"/>
    </row>
    <row r="897" spans="1:91" s="2" customFormat="1" x14ac:dyDescent="0.35">
      <c r="A897" s="68"/>
      <c r="CI897"/>
      <c r="CJ897"/>
      <c r="CK897"/>
      <c r="CL897"/>
      <c r="CM897"/>
    </row>
    <row r="898" spans="1:91" s="2" customFormat="1" x14ac:dyDescent="0.35">
      <c r="A898" s="68"/>
      <c r="CI898"/>
      <c r="CJ898"/>
      <c r="CK898"/>
      <c r="CL898"/>
      <c r="CM898"/>
    </row>
    <row r="899" spans="1:91" s="2" customFormat="1" x14ac:dyDescent="0.35">
      <c r="A899" s="68"/>
      <c r="CI899"/>
      <c r="CJ899"/>
      <c r="CK899"/>
      <c r="CL899"/>
      <c r="CM899"/>
    </row>
    <row r="900" spans="1:91" s="2" customFormat="1" x14ac:dyDescent="0.35">
      <c r="A900" s="68"/>
      <c r="CI900"/>
      <c r="CJ900"/>
      <c r="CK900"/>
      <c r="CL900"/>
      <c r="CM900"/>
    </row>
    <row r="901" spans="1:91" s="2" customFormat="1" x14ac:dyDescent="0.35">
      <c r="A901" s="68"/>
      <c r="CI901"/>
      <c r="CJ901"/>
      <c r="CK901"/>
      <c r="CL901"/>
      <c r="CM901"/>
    </row>
    <row r="902" spans="1:91" s="2" customFormat="1" x14ac:dyDescent="0.35">
      <c r="A902" s="68"/>
      <c r="CI902"/>
      <c r="CJ902"/>
      <c r="CK902"/>
      <c r="CL902"/>
      <c r="CM902"/>
    </row>
    <row r="903" spans="1:91" s="2" customFormat="1" x14ac:dyDescent="0.35">
      <c r="A903" s="68"/>
      <c r="CI903"/>
      <c r="CJ903"/>
      <c r="CK903"/>
      <c r="CL903"/>
      <c r="CM903"/>
    </row>
    <row r="904" spans="1:91" s="2" customFormat="1" x14ac:dyDescent="0.35">
      <c r="A904" s="68"/>
      <c r="CI904"/>
      <c r="CJ904"/>
      <c r="CK904"/>
      <c r="CL904"/>
      <c r="CM904"/>
    </row>
    <row r="905" spans="1:91" s="2" customFormat="1" x14ac:dyDescent="0.35">
      <c r="A905" s="68"/>
      <c r="CI905"/>
      <c r="CJ905"/>
      <c r="CK905"/>
      <c r="CL905"/>
      <c r="CM905"/>
    </row>
    <row r="906" spans="1:91" s="2" customFormat="1" x14ac:dyDescent="0.35">
      <c r="A906" s="68"/>
      <c r="CI906"/>
      <c r="CJ906"/>
      <c r="CK906"/>
      <c r="CL906"/>
      <c r="CM906"/>
    </row>
    <row r="907" spans="1:91" s="2" customFormat="1" x14ac:dyDescent="0.35">
      <c r="A907" s="68"/>
      <c r="CI907"/>
      <c r="CJ907"/>
      <c r="CK907"/>
      <c r="CL907"/>
      <c r="CM907"/>
    </row>
    <row r="908" spans="1:91" s="2" customFormat="1" x14ac:dyDescent="0.35">
      <c r="A908" s="68"/>
      <c r="CI908"/>
      <c r="CJ908"/>
      <c r="CK908"/>
      <c r="CL908"/>
      <c r="CM908"/>
    </row>
    <row r="909" spans="1:91" s="2" customFormat="1" x14ac:dyDescent="0.35">
      <c r="A909" s="68"/>
      <c r="CI909"/>
      <c r="CJ909"/>
      <c r="CK909"/>
      <c r="CL909"/>
      <c r="CM909"/>
    </row>
    <row r="910" spans="1:91" s="2" customFormat="1" x14ac:dyDescent="0.35">
      <c r="A910" s="68"/>
      <c r="CI910"/>
      <c r="CJ910"/>
      <c r="CK910"/>
      <c r="CL910"/>
      <c r="CM910"/>
    </row>
    <row r="911" spans="1:91" s="2" customFormat="1" x14ac:dyDescent="0.35">
      <c r="A911" s="68"/>
      <c r="CI911"/>
      <c r="CJ911"/>
      <c r="CK911"/>
      <c r="CL911"/>
      <c r="CM911"/>
    </row>
    <row r="912" spans="1:91" s="2" customFormat="1" x14ac:dyDescent="0.35">
      <c r="A912" s="68"/>
      <c r="CI912"/>
      <c r="CJ912"/>
      <c r="CK912"/>
      <c r="CL912"/>
      <c r="CM912"/>
    </row>
    <row r="913" spans="1:91" s="2" customFormat="1" x14ac:dyDescent="0.35">
      <c r="A913" s="68"/>
      <c r="CI913"/>
      <c r="CJ913"/>
      <c r="CK913"/>
      <c r="CL913"/>
      <c r="CM913"/>
    </row>
    <row r="914" spans="1:91" s="2" customFormat="1" x14ac:dyDescent="0.35">
      <c r="A914" s="68"/>
      <c r="CI914"/>
      <c r="CJ914"/>
      <c r="CK914"/>
      <c r="CL914"/>
      <c r="CM914"/>
    </row>
    <row r="915" spans="1:91" s="2" customFormat="1" x14ac:dyDescent="0.35">
      <c r="A915" s="68"/>
      <c r="CI915"/>
      <c r="CJ915"/>
      <c r="CK915"/>
      <c r="CL915"/>
      <c r="CM915"/>
    </row>
    <row r="916" spans="1:91" s="2" customFormat="1" x14ac:dyDescent="0.35">
      <c r="A916" s="68"/>
      <c r="CI916"/>
      <c r="CJ916"/>
      <c r="CK916"/>
      <c r="CL916"/>
      <c r="CM916"/>
    </row>
    <row r="917" spans="1:91" s="2" customFormat="1" x14ac:dyDescent="0.35">
      <c r="A917" s="68"/>
      <c r="CI917"/>
      <c r="CJ917"/>
      <c r="CK917"/>
      <c r="CL917"/>
      <c r="CM917"/>
    </row>
    <row r="918" spans="1:91" s="2" customFormat="1" x14ac:dyDescent="0.35">
      <c r="A918" s="68"/>
      <c r="CI918"/>
      <c r="CJ918"/>
      <c r="CK918"/>
      <c r="CL918"/>
      <c r="CM918"/>
    </row>
    <row r="919" spans="1:91" s="2" customFormat="1" x14ac:dyDescent="0.35">
      <c r="A919" s="68"/>
      <c r="CI919"/>
      <c r="CJ919"/>
      <c r="CK919"/>
      <c r="CL919"/>
      <c r="CM919"/>
    </row>
    <row r="920" spans="1:91" s="2" customFormat="1" x14ac:dyDescent="0.35">
      <c r="A920" s="68"/>
      <c r="CI920"/>
      <c r="CJ920"/>
      <c r="CK920"/>
      <c r="CL920"/>
      <c r="CM920"/>
    </row>
    <row r="921" spans="1:91" s="2" customFormat="1" x14ac:dyDescent="0.35">
      <c r="A921" s="68"/>
      <c r="CI921"/>
      <c r="CJ921"/>
      <c r="CK921"/>
      <c r="CL921"/>
      <c r="CM921"/>
    </row>
    <row r="922" spans="1:91" s="2" customFormat="1" x14ac:dyDescent="0.35">
      <c r="A922" s="68"/>
      <c r="CI922"/>
      <c r="CJ922"/>
      <c r="CK922"/>
      <c r="CL922"/>
      <c r="CM922"/>
    </row>
    <row r="923" spans="1:91" s="2" customFormat="1" x14ac:dyDescent="0.35">
      <c r="A923" s="68"/>
      <c r="CI923"/>
      <c r="CJ923"/>
      <c r="CK923"/>
      <c r="CL923"/>
      <c r="CM923"/>
    </row>
    <row r="924" spans="1:91" s="2" customFormat="1" x14ac:dyDescent="0.35">
      <c r="A924" s="68"/>
      <c r="CI924"/>
      <c r="CJ924"/>
      <c r="CK924"/>
      <c r="CL924"/>
      <c r="CM924"/>
    </row>
    <row r="925" spans="1:91" s="2" customFormat="1" x14ac:dyDescent="0.35">
      <c r="A925" s="68"/>
      <c r="CI925"/>
      <c r="CJ925"/>
      <c r="CK925"/>
      <c r="CL925"/>
      <c r="CM925"/>
    </row>
    <row r="926" spans="1:91" s="2" customFormat="1" x14ac:dyDescent="0.35">
      <c r="A926" s="68"/>
      <c r="CI926"/>
      <c r="CJ926"/>
      <c r="CK926"/>
      <c r="CL926"/>
      <c r="CM926"/>
    </row>
    <row r="927" spans="1:91" s="2" customFormat="1" x14ac:dyDescent="0.35">
      <c r="A927" s="68"/>
      <c r="CI927"/>
      <c r="CJ927"/>
      <c r="CK927"/>
      <c r="CL927"/>
      <c r="CM927"/>
    </row>
    <row r="928" spans="1:91" s="2" customFormat="1" x14ac:dyDescent="0.35">
      <c r="A928" s="68"/>
      <c r="CI928"/>
      <c r="CJ928"/>
      <c r="CK928"/>
      <c r="CL928"/>
      <c r="CM928"/>
    </row>
    <row r="929" spans="1:91" s="2" customFormat="1" x14ac:dyDescent="0.35">
      <c r="A929" s="68"/>
      <c r="CI929"/>
      <c r="CJ929"/>
      <c r="CK929"/>
      <c r="CL929"/>
      <c r="CM929"/>
    </row>
    <row r="930" spans="1:91" s="2" customFormat="1" x14ac:dyDescent="0.35">
      <c r="A930" s="68"/>
      <c r="CI930"/>
      <c r="CJ930"/>
      <c r="CK930"/>
      <c r="CL930"/>
      <c r="CM930"/>
    </row>
    <row r="931" spans="1:91" s="2" customFormat="1" x14ac:dyDescent="0.35">
      <c r="A931" s="68"/>
      <c r="CI931"/>
      <c r="CJ931"/>
      <c r="CK931"/>
      <c r="CL931"/>
      <c r="CM931"/>
    </row>
    <row r="932" spans="1:91" s="2" customFormat="1" x14ac:dyDescent="0.35">
      <c r="A932" s="68"/>
      <c r="CI932"/>
      <c r="CJ932"/>
      <c r="CK932"/>
      <c r="CL932"/>
      <c r="CM932"/>
    </row>
    <row r="933" spans="1:91" s="2" customFormat="1" x14ac:dyDescent="0.35">
      <c r="A933" s="68"/>
      <c r="CI933"/>
      <c r="CJ933"/>
      <c r="CK933"/>
      <c r="CL933"/>
      <c r="CM933"/>
    </row>
    <row r="934" spans="1:91" s="2" customFormat="1" x14ac:dyDescent="0.35">
      <c r="A934" s="68"/>
      <c r="CI934"/>
      <c r="CJ934"/>
      <c r="CK934"/>
      <c r="CL934"/>
      <c r="CM934"/>
    </row>
    <row r="935" spans="1:91" s="2" customFormat="1" x14ac:dyDescent="0.35">
      <c r="A935" s="68"/>
      <c r="CI935"/>
      <c r="CJ935"/>
      <c r="CK935"/>
      <c r="CL935"/>
      <c r="CM935"/>
    </row>
    <row r="936" spans="1:91" s="2" customFormat="1" x14ac:dyDescent="0.35">
      <c r="A936" s="68"/>
      <c r="CI936"/>
      <c r="CJ936"/>
      <c r="CK936"/>
      <c r="CL936"/>
      <c r="CM936"/>
    </row>
    <row r="937" spans="1:91" s="2" customFormat="1" x14ac:dyDescent="0.35">
      <c r="A937" s="68"/>
      <c r="CI937"/>
      <c r="CJ937"/>
      <c r="CK937"/>
      <c r="CL937"/>
      <c r="CM937"/>
    </row>
    <row r="938" spans="1:91" s="2" customFormat="1" x14ac:dyDescent="0.35">
      <c r="A938" s="68"/>
      <c r="CI938"/>
      <c r="CJ938"/>
      <c r="CK938"/>
      <c r="CL938"/>
      <c r="CM938"/>
    </row>
    <row r="939" spans="1:91" s="2" customFormat="1" x14ac:dyDescent="0.35">
      <c r="A939" s="68"/>
      <c r="CI939"/>
      <c r="CJ939"/>
      <c r="CK939"/>
      <c r="CL939"/>
      <c r="CM939"/>
    </row>
    <row r="940" spans="1:91" s="2" customFormat="1" x14ac:dyDescent="0.35">
      <c r="A940" s="68"/>
      <c r="CI940"/>
      <c r="CJ940"/>
      <c r="CK940"/>
      <c r="CL940"/>
      <c r="CM940"/>
    </row>
    <row r="941" spans="1:91" s="2" customFormat="1" x14ac:dyDescent="0.35">
      <c r="A941" s="68"/>
      <c r="CI941"/>
      <c r="CJ941"/>
      <c r="CK941"/>
      <c r="CL941"/>
      <c r="CM941"/>
    </row>
    <row r="942" spans="1:91" s="2" customFormat="1" x14ac:dyDescent="0.35">
      <c r="A942" s="68"/>
      <c r="CI942"/>
      <c r="CJ942"/>
      <c r="CK942"/>
      <c r="CL942"/>
      <c r="CM942"/>
    </row>
    <row r="943" spans="1:91" s="2" customFormat="1" x14ac:dyDescent="0.35">
      <c r="A943" s="68"/>
      <c r="CI943"/>
      <c r="CJ943"/>
      <c r="CK943"/>
      <c r="CL943"/>
      <c r="CM943"/>
    </row>
    <row r="944" spans="1:91" s="2" customFormat="1" x14ac:dyDescent="0.35">
      <c r="A944" s="68"/>
      <c r="CI944"/>
      <c r="CJ944"/>
      <c r="CK944"/>
      <c r="CL944"/>
      <c r="CM944"/>
    </row>
    <row r="945" spans="1:91" s="2" customFormat="1" x14ac:dyDescent="0.35">
      <c r="A945" s="68"/>
      <c r="CI945"/>
      <c r="CJ945"/>
      <c r="CK945"/>
      <c r="CL945"/>
      <c r="CM945"/>
    </row>
    <row r="946" spans="1:91" s="2" customFormat="1" x14ac:dyDescent="0.35">
      <c r="A946" s="68"/>
      <c r="CI946"/>
      <c r="CJ946"/>
      <c r="CK946"/>
      <c r="CL946"/>
      <c r="CM946"/>
    </row>
    <row r="947" spans="1:91" s="2" customFormat="1" x14ac:dyDescent="0.35">
      <c r="A947" s="68"/>
      <c r="CI947"/>
      <c r="CJ947"/>
      <c r="CK947"/>
      <c r="CL947"/>
      <c r="CM947"/>
    </row>
    <row r="948" spans="1:91" s="2" customFormat="1" x14ac:dyDescent="0.35">
      <c r="A948" s="68"/>
      <c r="CI948"/>
      <c r="CJ948"/>
      <c r="CK948"/>
      <c r="CL948"/>
      <c r="CM948"/>
    </row>
    <row r="949" spans="1:91" s="2" customFormat="1" x14ac:dyDescent="0.35">
      <c r="A949" s="68"/>
      <c r="CI949"/>
      <c r="CJ949"/>
      <c r="CK949"/>
      <c r="CL949"/>
      <c r="CM949"/>
    </row>
    <row r="950" spans="1:91" s="2" customFormat="1" x14ac:dyDescent="0.35">
      <c r="A950" s="68"/>
      <c r="CI950"/>
      <c r="CJ950"/>
      <c r="CK950"/>
      <c r="CL950"/>
      <c r="CM950"/>
    </row>
    <row r="951" spans="1:91" s="2" customFormat="1" x14ac:dyDescent="0.35">
      <c r="A951" s="68"/>
      <c r="CI951"/>
      <c r="CJ951"/>
      <c r="CK951"/>
      <c r="CL951"/>
      <c r="CM951"/>
    </row>
    <row r="952" spans="1:91" s="2" customFormat="1" x14ac:dyDescent="0.35">
      <c r="A952" s="68"/>
      <c r="CI952"/>
      <c r="CJ952"/>
      <c r="CK952"/>
      <c r="CL952"/>
      <c r="CM952"/>
    </row>
    <row r="953" spans="1:91" s="2" customFormat="1" x14ac:dyDescent="0.35">
      <c r="A953" s="68"/>
      <c r="CI953"/>
      <c r="CJ953"/>
      <c r="CK953"/>
      <c r="CL953"/>
      <c r="CM953"/>
    </row>
    <row r="954" spans="1:91" s="2" customFormat="1" x14ac:dyDescent="0.35">
      <c r="A954" s="68"/>
      <c r="CI954"/>
      <c r="CJ954"/>
      <c r="CK954"/>
      <c r="CL954"/>
      <c r="CM954"/>
    </row>
    <row r="955" spans="1:91" s="2" customFormat="1" x14ac:dyDescent="0.35">
      <c r="A955" s="68"/>
      <c r="CI955"/>
      <c r="CJ955"/>
      <c r="CK955"/>
      <c r="CL955"/>
      <c r="CM955"/>
    </row>
    <row r="956" spans="1:91" s="2" customFormat="1" x14ac:dyDescent="0.35">
      <c r="A956" s="68"/>
      <c r="CI956"/>
      <c r="CJ956"/>
      <c r="CK956"/>
      <c r="CL956"/>
      <c r="CM956"/>
    </row>
    <row r="957" spans="1:91" s="2" customFormat="1" x14ac:dyDescent="0.35">
      <c r="A957" s="68"/>
      <c r="CI957"/>
      <c r="CJ957"/>
      <c r="CK957"/>
      <c r="CL957"/>
      <c r="CM957"/>
    </row>
    <row r="958" spans="1:91" s="2" customFormat="1" x14ac:dyDescent="0.35">
      <c r="A958" s="68"/>
      <c r="CI958"/>
      <c r="CJ958"/>
      <c r="CK958"/>
      <c r="CL958"/>
      <c r="CM958"/>
    </row>
    <row r="959" spans="1:91" s="2" customFormat="1" x14ac:dyDescent="0.35">
      <c r="A959" s="68"/>
      <c r="CI959"/>
      <c r="CJ959"/>
      <c r="CK959"/>
      <c r="CL959"/>
      <c r="CM959"/>
    </row>
    <row r="960" spans="1:91" s="2" customFormat="1" x14ac:dyDescent="0.35">
      <c r="A960" s="68"/>
      <c r="CI960"/>
      <c r="CJ960"/>
      <c r="CK960"/>
      <c r="CL960"/>
      <c r="CM960"/>
    </row>
    <row r="961" spans="1:91" s="2" customFormat="1" x14ac:dyDescent="0.35">
      <c r="A961" s="68"/>
      <c r="CI961"/>
      <c r="CJ961"/>
      <c r="CK961"/>
      <c r="CL961"/>
      <c r="CM961"/>
    </row>
    <row r="962" spans="1:91" s="2" customFormat="1" x14ac:dyDescent="0.35">
      <c r="A962" s="68"/>
      <c r="CI962"/>
      <c r="CJ962"/>
      <c r="CK962"/>
      <c r="CL962"/>
      <c r="CM962"/>
    </row>
    <row r="963" spans="1:91" s="2" customFormat="1" x14ac:dyDescent="0.35">
      <c r="A963" s="68"/>
      <c r="CI963"/>
      <c r="CJ963"/>
      <c r="CK963"/>
      <c r="CL963"/>
      <c r="CM963"/>
    </row>
    <row r="964" spans="1:91" s="2" customFormat="1" x14ac:dyDescent="0.35">
      <c r="A964" s="68"/>
      <c r="CI964"/>
      <c r="CJ964"/>
      <c r="CK964"/>
      <c r="CL964"/>
      <c r="CM964"/>
    </row>
    <row r="965" spans="1:91" s="2" customFormat="1" x14ac:dyDescent="0.35">
      <c r="A965" s="68"/>
      <c r="CI965"/>
      <c r="CJ965"/>
      <c r="CK965"/>
      <c r="CL965"/>
      <c r="CM965"/>
    </row>
    <row r="966" spans="1:91" s="2" customFormat="1" x14ac:dyDescent="0.35">
      <c r="A966" s="68"/>
      <c r="CI966"/>
      <c r="CJ966"/>
      <c r="CK966"/>
      <c r="CL966"/>
      <c r="CM966"/>
    </row>
    <row r="967" spans="1:91" s="2" customFormat="1" x14ac:dyDescent="0.35">
      <c r="A967" s="68"/>
      <c r="CI967"/>
      <c r="CJ967"/>
      <c r="CK967"/>
      <c r="CL967"/>
      <c r="CM967"/>
    </row>
    <row r="968" spans="1:91" s="2" customFormat="1" x14ac:dyDescent="0.35">
      <c r="A968" s="68"/>
      <c r="CI968"/>
      <c r="CJ968"/>
      <c r="CK968"/>
      <c r="CL968"/>
      <c r="CM968"/>
    </row>
    <row r="969" spans="1:91" s="2" customFormat="1" x14ac:dyDescent="0.35">
      <c r="A969" s="68"/>
      <c r="CI969"/>
      <c r="CJ969"/>
      <c r="CK969"/>
      <c r="CL969"/>
      <c r="CM969"/>
    </row>
    <row r="970" spans="1:91" s="2" customFormat="1" x14ac:dyDescent="0.35">
      <c r="A970" s="68"/>
      <c r="CI970"/>
      <c r="CJ970"/>
      <c r="CK970"/>
      <c r="CL970"/>
      <c r="CM970"/>
    </row>
    <row r="971" spans="1:91" s="2" customFormat="1" x14ac:dyDescent="0.35">
      <c r="A971" s="68"/>
      <c r="CI971"/>
      <c r="CJ971"/>
      <c r="CK971"/>
      <c r="CL971"/>
      <c r="CM971"/>
    </row>
    <row r="972" spans="1:91" s="2" customFormat="1" x14ac:dyDescent="0.35">
      <c r="A972" s="68"/>
      <c r="CI972"/>
      <c r="CJ972"/>
      <c r="CK972"/>
      <c r="CL972"/>
      <c r="CM972"/>
    </row>
    <row r="973" spans="1:91" s="2" customFormat="1" x14ac:dyDescent="0.35">
      <c r="A973" s="68"/>
      <c r="CI973"/>
      <c r="CJ973"/>
      <c r="CK973"/>
      <c r="CL973"/>
      <c r="CM973"/>
    </row>
    <row r="974" spans="1:91" s="2" customFormat="1" x14ac:dyDescent="0.35">
      <c r="A974" s="68"/>
      <c r="CI974"/>
      <c r="CJ974"/>
      <c r="CK974"/>
      <c r="CL974"/>
      <c r="CM974"/>
    </row>
    <row r="975" spans="1:91" s="2" customFormat="1" x14ac:dyDescent="0.35">
      <c r="A975" s="68"/>
      <c r="CI975"/>
      <c r="CJ975"/>
      <c r="CK975"/>
      <c r="CL975"/>
      <c r="CM975"/>
    </row>
    <row r="976" spans="1:91" s="2" customFormat="1" x14ac:dyDescent="0.35">
      <c r="A976" s="68"/>
      <c r="CI976"/>
      <c r="CJ976"/>
      <c r="CK976"/>
      <c r="CL976"/>
      <c r="CM976"/>
    </row>
    <row r="977" spans="1:91" s="2" customFormat="1" x14ac:dyDescent="0.35">
      <c r="A977" s="68"/>
      <c r="CI977"/>
      <c r="CJ977"/>
      <c r="CK977"/>
      <c r="CL977"/>
      <c r="CM977"/>
    </row>
    <row r="978" spans="1:91" s="2" customFormat="1" x14ac:dyDescent="0.35">
      <c r="A978" s="68"/>
      <c r="CI978"/>
      <c r="CJ978"/>
      <c r="CK978"/>
      <c r="CL978"/>
      <c r="CM978"/>
    </row>
    <row r="979" spans="1:91" s="2" customFormat="1" x14ac:dyDescent="0.35">
      <c r="A979" s="68"/>
      <c r="CI979"/>
      <c r="CJ979"/>
      <c r="CK979"/>
      <c r="CL979"/>
      <c r="CM979"/>
    </row>
    <row r="980" spans="1:91" s="2" customFormat="1" x14ac:dyDescent="0.35">
      <c r="A980" s="68"/>
      <c r="CI980"/>
      <c r="CJ980"/>
      <c r="CK980"/>
      <c r="CL980"/>
      <c r="CM980"/>
    </row>
    <row r="981" spans="1:91" s="2" customFormat="1" x14ac:dyDescent="0.35">
      <c r="A981" s="68"/>
      <c r="CI981"/>
      <c r="CJ981"/>
      <c r="CK981"/>
      <c r="CL981"/>
      <c r="CM981"/>
    </row>
    <row r="982" spans="1:91" s="2" customFormat="1" x14ac:dyDescent="0.35">
      <c r="A982" s="68"/>
      <c r="CI982"/>
      <c r="CJ982"/>
      <c r="CK982"/>
      <c r="CL982"/>
      <c r="CM982"/>
    </row>
    <row r="983" spans="1:91" s="2" customFormat="1" x14ac:dyDescent="0.35">
      <c r="A983" s="68"/>
      <c r="CI983"/>
      <c r="CJ983"/>
      <c r="CK983"/>
      <c r="CL983"/>
      <c r="CM983"/>
    </row>
    <row r="984" spans="1:91" s="2" customFormat="1" x14ac:dyDescent="0.35">
      <c r="A984" s="68"/>
      <c r="CI984"/>
      <c r="CJ984"/>
      <c r="CK984"/>
      <c r="CL984"/>
      <c r="CM984"/>
    </row>
    <row r="985" spans="1:91" s="2" customFormat="1" x14ac:dyDescent="0.35">
      <c r="A985" s="68"/>
      <c r="CI985"/>
      <c r="CJ985"/>
      <c r="CK985"/>
      <c r="CL985"/>
      <c r="CM985"/>
    </row>
    <row r="986" spans="1:91" s="2" customFormat="1" x14ac:dyDescent="0.35">
      <c r="A986" s="68"/>
      <c r="CI986"/>
      <c r="CJ986"/>
      <c r="CK986"/>
      <c r="CL986"/>
      <c r="CM986"/>
    </row>
    <row r="987" spans="1:91" s="2" customFormat="1" x14ac:dyDescent="0.35">
      <c r="A987" s="68"/>
      <c r="CI987"/>
      <c r="CJ987"/>
      <c r="CK987"/>
      <c r="CL987"/>
      <c r="CM987"/>
    </row>
    <row r="988" spans="1:91" s="2" customFormat="1" x14ac:dyDescent="0.35">
      <c r="A988" s="68"/>
      <c r="CI988"/>
      <c r="CJ988"/>
      <c r="CK988"/>
      <c r="CL988"/>
      <c r="CM988"/>
    </row>
    <row r="989" spans="1:91" s="2" customFormat="1" x14ac:dyDescent="0.35">
      <c r="A989" s="68"/>
      <c r="CI989"/>
      <c r="CJ989"/>
      <c r="CK989"/>
      <c r="CL989"/>
      <c r="CM989"/>
    </row>
    <row r="990" spans="1:91" s="2" customFormat="1" x14ac:dyDescent="0.35">
      <c r="A990" s="68"/>
      <c r="CI990"/>
      <c r="CJ990"/>
      <c r="CK990"/>
      <c r="CL990"/>
      <c r="CM990"/>
    </row>
    <row r="991" spans="1:91" s="2" customFormat="1" x14ac:dyDescent="0.35">
      <c r="A991" s="68"/>
      <c r="CI991"/>
      <c r="CJ991"/>
      <c r="CK991"/>
      <c r="CL991"/>
      <c r="CM991"/>
    </row>
    <row r="992" spans="1:91" s="2" customFormat="1" x14ac:dyDescent="0.35">
      <c r="A992" s="68"/>
      <c r="CI992"/>
      <c r="CJ992"/>
      <c r="CK992"/>
      <c r="CL992"/>
      <c r="CM992"/>
    </row>
    <row r="993" spans="1:91" s="2" customFormat="1" x14ac:dyDescent="0.35">
      <c r="A993" s="68"/>
      <c r="CI993"/>
      <c r="CJ993"/>
      <c r="CK993"/>
      <c r="CL993"/>
      <c r="CM993"/>
    </row>
    <row r="994" spans="1:91" s="2" customFormat="1" x14ac:dyDescent="0.35">
      <c r="A994" s="68"/>
      <c r="CI994"/>
      <c r="CJ994"/>
      <c r="CK994"/>
      <c r="CL994"/>
      <c r="CM994"/>
    </row>
    <row r="995" spans="1:91" s="2" customFormat="1" x14ac:dyDescent="0.35">
      <c r="A995" s="68"/>
      <c r="CI995"/>
      <c r="CJ995"/>
      <c r="CK995"/>
      <c r="CL995"/>
      <c r="CM995"/>
    </row>
    <row r="996" spans="1:91" s="2" customFormat="1" x14ac:dyDescent="0.35">
      <c r="A996" s="68"/>
      <c r="CI996"/>
      <c r="CJ996"/>
      <c r="CK996"/>
      <c r="CL996"/>
      <c r="CM996"/>
    </row>
    <row r="997" spans="1:91" s="2" customFormat="1" x14ac:dyDescent="0.35">
      <c r="A997" s="68"/>
      <c r="CI997"/>
      <c r="CJ997"/>
      <c r="CK997"/>
      <c r="CL997"/>
      <c r="CM997"/>
    </row>
    <row r="998" spans="1:91" s="2" customFormat="1" x14ac:dyDescent="0.35">
      <c r="A998" s="68"/>
      <c r="CI998"/>
      <c r="CJ998"/>
      <c r="CK998"/>
      <c r="CL998"/>
      <c r="CM998"/>
    </row>
    <row r="999" spans="1:91" s="2" customFormat="1" x14ac:dyDescent="0.35">
      <c r="A999" s="68"/>
      <c r="CI999"/>
      <c r="CJ999"/>
      <c r="CK999"/>
      <c r="CL999"/>
      <c r="CM999"/>
    </row>
    <row r="1000" spans="1:91" s="2" customFormat="1" x14ac:dyDescent="0.35">
      <c r="A1000" s="68"/>
      <c r="CI1000"/>
      <c r="CJ1000"/>
      <c r="CK1000"/>
      <c r="CL1000"/>
      <c r="CM1000"/>
    </row>
    <row r="1001" spans="1:91" s="2" customFormat="1" x14ac:dyDescent="0.35">
      <c r="A1001" s="68"/>
      <c r="CI1001"/>
      <c r="CJ1001"/>
      <c r="CK1001"/>
      <c r="CL1001"/>
      <c r="CM1001"/>
    </row>
    <row r="1002" spans="1:91" s="2" customFormat="1" x14ac:dyDescent="0.35">
      <c r="A1002" s="68"/>
      <c r="CI1002"/>
      <c r="CJ1002"/>
      <c r="CK1002"/>
      <c r="CL1002"/>
      <c r="CM1002"/>
    </row>
    <row r="1003" spans="1:91" s="2" customFormat="1" x14ac:dyDescent="0.35">
      <c r="A1003" s="68"/>
      <c r="CI1003"/>
      <c r="CJ1003"/>
      <c r="CK1003"/>
      <c r="CL1003"/>
      <c r="CM1003"/>
    </row>
    <row r="1004" spans="1:91" s="2" customFormat="1" x14ac:dyDescent="0.35">
      <c r="A1004" s="68"/>
      <c r="CI1004"/>
      <c r="CJ1004"/>
      <c r="CK1004"/>
      <c r="CL1004"/>
      <c r="CM1004"/>
    </row>
    <row r="1005" spans="1:91" s="2" customFormat="1" x14ac:dyDescent="0.35">
      <c r="A1005" s="68"/>
      <c r="CI1005"/>
      <c r="CJ1005"/>
      <c r="CK1005"/>
      <c r="CL1005"/>
      <c r="CM1005"/>
    </row>
    <row r="1006" spans="1:91" s="2" customFormat="1" x14ac:dyDescent="0.35">
      <c r="A1006" s="68"/>
      <c r="CI1006"/>
      <c r="CJ1006"/>
      <c r="CK1006"/>
      <c r="CL1006"/>
      <c r="CM1006"/>
    </row>
    <row r="1007" spans="1:91" s="2" customFormat="1" x14ac:dyDescent="0.35">
      <c r="A1007" s="68"/>
      <c r="CI1007"/>
      <c r="CJ1007"/>
      <c r="CK1007"/>
      <c r="CL1007"/>
      <c r="CM1007"/>
    </row>
    <row r="1008" spans="1:91" s="2" customFormat="1" x14ac:dyDescent="0.35">
      <c r="A1008" s="68"/>
      <c r="CI1008"/>
      <c r="CJ1008"/>
      <c r="CK1008"/>
      <c r="CL1008"/>
      <c r="CM1008"/>
    </row>
    <row r="1009" spans="1:91" s="2" customFormat="1" x14ac:dyDescent="0.35">
      <c r="A1009" s="68"/>
      <c r="CI1009"/>
      <c r="CJ1009"/>
      <c r="CK1009"/>
      <c r="CL1009"/>
      <c r="CM1009"/>
    </row>
    <row r="1010" spans="1:91" s="2" customFormat="1" x14ac:dyDescent="0.35">
      <c r="A1010" s="68"/>
      <c r="CI1010"/>
      <c r="CJ1010"/>
      <c r="CK1010"/>
      <c r="CL1010"/>
      <c r="CM1010"/>
    </row>
    <row r="1011" spans="1:91" s="2" customFormat="1" x14ac:dyDescent="0.35">
      <c r="A1011" s="68"/>
      <c r="CI1011"/>
      <c r="CJ1011"/>
      <c r="CK1011"/>
      <c r="CL1011"/>
      <c r="CM1011"/>
    </row>
    <row r="1012" spans="1:91" s="2" customFormat="1" x14ac:dyDescent="0.35">
      <c r="A1012" s="68"/>
      <c r="CI1012"/>
      <c r="CJ1012"/>
      <c r="CK1012"/>
      <c r="CL1012"/>
      <c r="CM1012"/>
    </row>
    <row r="1013" spans="1:91" s="2" customFormat="1" x14ac:dyDescent="0.35">
      <c r="A1013" s="68"/>
      <c r="CI1013"/>
      <c r="CJ1013"/>
      <c r="CK1013"/>
      <c r="CL1013"/>
      <c r="CM1013"/>
    </row>
    <row r="1014" spans="1:91" s="2" customFormat="1" x14ac:dyDescent="0.35">
      <c r="A1014" s="68"/>
      <c r="CI1014"/>
      <c r="CJ1014"/>
      <c r="CK1014"/>
      <c r="CL1014"/>
      <c r="CM1014"/>
    </row>
    <row r="1015" spans="1:91" s="2" customFormat="1" x14ac:dyDescent="0.35">
      <c r="A1015" s="68"/>
      <c r="CI1015"/>
      <c r="CJ1015"/>
      <c r="CK1015"/>
      <c r="CL1015"/>
      <c r="CM1015"/>
    </row>
    <row r="1016" spans="1:91" s="2" customFormat="1" x14ac:dyDescent="0.35">
      <c r="A1016" s="68"/>
      <c r="CI1016"/>
      <c r="CJ1016"/>
      <c r="CK1016"/>
      <c r="CL1016"/>
      <c r="CM1016"/>
    </row>
    <row r="1017" spans="1:91" s="2" customFormat="1" x14ac:dyDescent="0.35">
      <c r="A1017" s="68"/>
      <c r="CI1017"/>
      <c r="CJ1017"/>
      <c r="CK1017"/>
      <c r="CL1017"/>
      <c r="CM1017"/>
    </row>
    <row r="1018" spans="1:91" s="2" customFormat="1" x14ac:dyDescent="0.35">
      <c r="A1018" s="68"/>
      <c r="CI1018"/>
      <c r="CJ1018"/>
      <c r="CK1018"/>
      <c r="CL1018"/>
      <c r="CM1018"/>
    </row>
    <row r="1019" spans="1:91" s="2" customFormat="1" x14ac:dyDescent="0.35">
      <c r="A1019" s="68"/>
      <c r="CI1019"/>
      <c r="CJ1019"/>
      <c r="CK1019"/>
      <c r="CL1019"/>
      <c r="CM1019"/>
    </row>
    <row r="1020" spans="1:91" s="2" customFormat="1" x14ac:dyDescent="0.35">
      <c r="A1020" s="68"/>
      <c r="CI1020"/>
      <c r="CJ1020"/>
      <c r="CK1020"/>
      <c r="CL1020"/>
      <c r="CM1020"/>
    </row>
    <row r="1021" spans="1:91" s="2" customFormat="1" x14ac:dyDescent="0.35">
      <c r="A1021" s="68"/>
      <c r="CI1021"/>
      <c r="CJ1021"/>
      <c r="CK1021"/>
      <c r="CL1021"/>
      <c r="CM1021"/>
    </row>
    <row r="1022" spans="1:91" s="2" customFormat="1" x14ac:dyDescent="0.35">
      <c r="A1022" s="68"/>
      <c r="CI1022"/>
      <c r="CJ1022"/>
      <c r="CK1022"/>
      <c r="CL1022"/>
      <c r="CM1022"/>
    </row>
    <row r="1023" spans="1:91" s="2" customFormat="1" x14ac:dyDescent="0.35">
      <c r="A1023" s="68"/>
      <c r="CI1023"/>
      <c r="CJ1023"/>
      <c r="CK1023"/>
      <c r="CL1023"/>
      <c r="CM1023"/>
    </row>
    <row r="1024" spans="1:91" s="2" customFormat="1" x14ac:dyDescent="0.35">
      <c r="A1024" s="68"/>
      <c r="CI1024"/>
      <c r="CJ1024"/>
      <c r="CK1024"/>
      <c r="CL1024"/>
      <c r="CM1024"/>
    </row>
    <row r="1025" spans="1:91" s="2" customFormat="1" x14ac:dyDescent="0.35">
      <c r="A1025" s="68"/>
      <c r="CI1025"/>
      <c r="CJ1025"/>
      <c r="CK1025"/>
      <c r="CL1025"/>
      <c r="CM1025"/>
    </row>
    <row r="1026" spans="1:91" s="2" customFormat="1" x14ac:dyDescent="0.35">
      <c r="A1026" s="68"/>
      <c r="CI1026"/>
      <c r="CJ1026"/>
      <c r="CK1026"/>
      <c r="CL1026"/>
      <c r="CM1026"/>
    </row>
    <row r="1027" spans="1:91" s="2" customFormat="1" x14ac:dyDescent="0.35">
      <c r="A1027" s="68"/>
      <c r="CI1027"/>
      <c r="CJ1027"/>
      <c r="CK1027"/>
      <c r="CL1027"/>
      <c r="CM1027"/>
    </row>
    <row r="1028" spans="1:91" s="2" customFormat="1" x14ac:dyDescent="0.35">
      <c r="A1028" s="68"/>
      <c r="CI1028"/>
      <c r="CJ1028"/>
      <c r="CK1028"/>
      <c r="CL1028"/>
      <c r="CM1028"/>
    </row>
    <row r="1029" spans="1:91" s="2" customFormat="1" x14ac:dyDescent="0.35">
      <c r="A1029" s="68"/>
      <c r="CI1029"/>
      <c r="CJ1029"/>
      <c r="CK1029"/>
      <c r="CL1029"/>
      <c r="CM1029"/>
    </row>
    <row r="1030" spans="1:91" s="2" customFormat="1" x14ac:dyDescent="0.35">
      <c r="A1030" s="68"/>
      <c r="CI1030"/>
      <c r="CJ1030"/>
      <c r="CK1030"/>
      <c r="CL1030"/>
      <c r="CM1030"/>
    </row>
    <row r="1031" spans="1:91" s="2" customFormat="1" x14ac:dyDescent="0.35">
      <c r="A1031" s="68"/>
      <c r="CI1031"/>
      <c r="CJ1031"/>
      <c r="CK1031"/>
      <c r="CL1031"/>
      <c r="CM1031"/>
    </row>
    <row r="1032" spans="1:91" s="2" customFormat="1" x14ac:dyDescent="0.35">
      <c r="A1032" s="68"/>
      <c r="CI1032"/>
      <c r="CJ1032"/>
      <c r="CK1032"/>
      <c r="CL1032"/>
      <c r="CM1032"/>
    </row>
    <row r="1033" spans="1:91" s="2" customFormat="1" x14ac:dyDescent="0.35">
      <c r="A1033" s="68"/>
      <c r="CI1033"/>
      <c r="CJ1033"/>
      <c r="CK1033"/>
      <c r="CL1033"/>
      <c r="CM1033"/>
    </row>
    <row r="1034" spans="1:91" s="2" customFormat="1" x14ac:dyDescent="0.35">
      <c r="A1034" s="68"/>
      <c r="CI1034"/>
      <c r="CJ1034"/>
      <c r="CK1034"/>
      <c r="CL1034"/>
      <c r="CM1034"/>
    </row>
    <row r="1035" spans="1:91" s="2" customFormat="1" x14ac:dyDescent="0.35">
      <c r="A1035" s="68"/>
      <c r="CI1035"/>
      <c r="CJ1035"/>
      <c r="CK1035"/>
      <c r="CL1035"/>
      <c r="CM1035"/>
    </row>
    <row r="1036" spans="1:91" s="2" customFormat="1" x14ac:dyDescent="0.35">
      <c r="A1036" s="68"/>
      <c r="CI1036"/>
      <c r="CJ1036"/>
      <c r="CK1036"/>
      <c r="CL1036"/>
      <c r="CM1036"/>
    </row>
    <row r="1037" spans="1:91" s="2" customFormat="1" x14ac:dyDescent="0.35">
      <c r="A1037" s="68"/>
      <c r="CI1037"/>
      <c r="CJ1037"/>
      <c r="CK1037"/>
      <c r="CL1037"/>
      <c r="CM1037"/>
    </row>
    <row r="1038" spans="1:91" s="2" customFormat="1" x14ac:dyDescent="0.35">
      <c r="A1038" s="68"/>
      <c r="CI1038"/>
      <c r="CJ1038"/>
      <c r="CK1038"/>
      <c r="CL1038"/>
      <c r="CM1038"/>
    </row>
    <row r="1039" spans="1:91" s="2" customFormat="1" x14ac:dyDescent="0.35">
      <c r="A1039" s="68"/>
      <c r="CI1039"/>
      <c r="CJ1039"/>
      <c r="CK1039"/>
      <c r="CL1039"/>
      <c r="CM1039"/>
    </row>
    <row r="1040" spans="1:91" s="2" customFormat="1" x14ac:dyDescent="0.35">
      <c r="A1040" s="68"/>
      <c r="CI1040"/>
      <c r="CJ1040"/>
      <c r="CK1040"/>
      <c r="CL1040"/>
      <c r="CM1040"/>
    </row>
    <row r="1041" spans="1:91" s="2" customFormat="1" x14ac:dyDescent="0.35">
      <c r="A1041" s="68"/>
      <c r="CI1041"/>
      <c r="CJ1041"/>
      <c r="CK1041"/>
      <c r="CL1041"/>
      <c r="CM1041"/>
    </row>
    <row r="1042" spans="1:91" s="2" customFormat="1" x14ac:dyDescent="0.35">
      <c r="A1042" s="68"/>
      <c r="CI1042"/>
      <c r="CJ1042"/>
      <c r="CK1042"/>
      <c r="CL1042"/>
      <c r="CM1042"/>
    </row>
    <row r="1043" spans="1:91" s="2" customFormat="1" x14ac:dyDescent="0.35">
      <c r="A1043" s="68"/>
      <c r="CI1043"/>
      <c r="CJ1043"/>
      <c r="CK1043"/>
      <c r="CL1043"/>
      <c r="CM1043"/>
    </row>
    <row r="1044" spans="1:91" s="2" customFormat="1" x14ac:dyDescent="0.35">
      <c r="A1044" s="68"/>
      <c r="CI1044"/>
      <c r="CJ1044"/>
      <c r="CK1044"/>
      <c r="CL1044"/>
      <c r="CM1044"/>
    </row>
    <row r="1045" spans="1:91" s="2" customFormat="1" x14ac:dyDescent="0.35">
      <c r="A1045" s="68"/>
      <c r="CI1045"/>
      <c r="CJ1045"/>
      <c r="CK1045"/>
      <c r="CL1045"/>
      <c r="CM1045"/>
    </row>
    <row r="1046" spans="1:91" s="2" customFormat="1" x14ac:dyDescent="0.35">
      <c r="A1046" s="68"/>
      <c r="CI1046"/>
      <c r="CJ1046"/>
      <c r="CK1046"/>
      <c r="CL1046"/>
      <c r="CM1046"/>
    </row>
    <row r="1047" spans="1:91" s="2" customFormat="1" x14ac:dyDescent="0.35">
      <c r="A1047" s="68"/>
      <c r="CI1047"/>
      <c r="CJ1047"/>
      <c r="CK1047"/>
      <c r="CL1047"/>
      <c r="CM1047"/>
    </row>
    <row r="1048" spans="1:91" s="2" customFormat="1" x14ac:dyDescent="0.35">
      <c r="A1048" s="68"/>
      <c r="CI1048"/>
      <c r="CJ1048"/>
      <c r="CK1048"/>
      <c r="CL1048"/>
      <c r="CM1048"/>
    </row>
    <row r="1049" spans="1:91" s="2" customFormat="1" x14ac:dyDescent="0.35">
      <c r="A1049" s="68"/>
      <c r="CI1049"/>
      <c r="CJ1049"/>
      <c r="CK1049"/>
      <c r="CL1049"/>
      <c r="CM1049"/>
    </row>
    <row r="1050" spans="1:91" s="2" customFormat="1" x14ac:dyDescent="0.35">
      <c r="A1050" s="68"/>
      <c r="CI1050"/>
      <c r="CJ1050"/>
      <c r="CK1050"/>
      <c r="CL1050"/>
      <c r="CM1050"/>
    </row>
    <row r="1051" spans="1:91" s="2" customFormat="1" x14ac:dyDescent="0.35">
      <c r="A1051" s="68"/>
      <c r="CI1051"/>
      <c r="CJ1051"/>
      <c r="CK1051"/>
      <c r="CL1051"/>
      <c r="CM1051"/>
    </row>
    <row r="1052" spans="1:91" s="2" customFormat="1" x14ac:dyDescent="0.35">
      <c r="A1052" s="68"/>
      <c r="CI1052"/>
      <c r="CJ1052"/>
      <c r="CK1052"/>
      <c r="CL1052"/>
      <c r="CM1052"/>
    </row>
    <row r="1053" spans="1:91" s="2" customFormat="1" x14ac:dyDescent="0.35">
      <c r="A1053" s="68"/>
      <c r="CI1053"/>
      <c r="CJ1053"/>
      <c r="CK1053"/>
      <c r="CL1053"/>
      <c r="CM1053"/>
    </row>
    <row r="1054" spans="1:91" s="2" customFormat="1" x14ac:dyDescent="0.35">
      <c r="A1054" s="68"/>
      <c r="CI1054"/>
      <c r="CJ1054"/>
      <c r="CK1054"/>
      <c r="CL1054"/>
      <c r="CM1054"/>
    </row>
    <row r="1055" spans="1:91" s="2" customFormat="1" x14ac:dyDescent="0.35">
      <c r="A1055" s="68"/>
      <c r="CI1055"/>
      <c r="CJ1055"/>
      <c r="CK1055"/>
      <c r="CL1055"/>
      <c r="CM1055"/>
    </row>
    <row r="1056" spans="1:91" s="2" customFormat="1" x14ac:dyDescent="0.35">
      <c r="A1056" s="68"/>
      <c r="CI1056"/>
      <c r="CJ1056"/>
      <c r="CK1056"/>
      <c r="CL1056"/>
      <c r="CM1056"/>
    </row>
    <row r="1057" spans="1:91" s="2" customFormat="1" x14ac:dyDescent="0.35">
      <c r="A1057" s="68"/>
      <c r="CI1057"/>
      <c r="CJ1057"/>
      <c r="CK1057"/>
      <c r="CL1057"/>
      <c r="CM1057"/>
    </row>
    <row r="1058" spans="1:91" s="2" customFormat="1" x14ac:dyDescent="0.35">
      <c r="A1058" s="68"/>
      <c r="CI1058"/>
      <c r="CJ1058"/>
      <c r="CK1058"/>
      <c r="CL1058"/>
      <c r="CM1058"/>
    </row>
    <row r="1059" spans="1:91" s="2" customFormat="1" x14ac:dyDescent="0.35">
      <c r="A1059" s="68"/>
      <c r="CI1059"/>
      <c r="CJ1059"/>
      <c r="CK1059"/>
      <c r="CL1059"/>
      <c r="CM1059"/>
    </row>
    <row r="1060" spans="1:91" s="2" customFormat="1" x14ac:dyDescent="0.35">
      <c r="A1060" s="68"/>
      <c r="CI1060"/>
      <c r="CJ1060"/>
      <c r="CK1060"/>
      <c r="CL1060"/>
      <c r="CM1060"/>
    </row>
    <row r="1061" spans="1:91" s="2" customFormat="1" x14ac:dyDescent="0.35">
      <c r="A1061" s="68"/>
      <c r="CI1061"/>
      <c r="CJ1061"/>
      <c r="CK1061"/>
      <c r="CL1061"/>
      <c r="CM1061"/>
    </row>
    <row r="1062" spans="1:91" s="2" customFormat="1" x14ac:dyDescent="0.35">
      <c r="A1062" s="68"/>
      <c r="CI1062"/>
      <c r="CJ1062"/>
      <c r="CK1062"/>
      <c r="CL1062"/>
      <c r="CM1062"/>
    </row>
    <row r="1063" spans="1:91" s="2" customFormat="1" x14ac:dyDescent="0.35">
      <c r="A1063" s="68"/>
      <c r="CI1063"/>
      <c r="CJ1063"/>
      <c r="CK1063"/>
      <c r="CL1063"/>
      <c r="CM1063"/>
    </row>
    <row r="1064" spans="1:91" s="2" customFormat="1" x14ac:dyDescent="0.35">
      <c r="A1064" s="68"/>
      <c r="CI1064"/>
      <c r="CJ1064"/>
      <c r="CK1064"/>
      <c r="CL1064"/>
      <c r="CM1064"/>
    </row>
    <row r="1065" spans="1:91" s="2" customFormat="1" x14ac:dyDescent="0.35">
      <c r="A1065" s="68"/>
      <c r="CI1065"/>
      <c r="CJ1065"/>
      <c r="CK1065"/>
      <c r="CL1065"/>
      <c r="CM1065"/>
    </row>
    <row r="1066" spans="1:91" s="2" customFormat="1" x14ac:dyDescent="0.35">
      <c r="A1066" s="68"/>
      <c r="CI1066"/>
      <c r="CJ1066"/>
      <c r="CK1066"/>
      <c r="CL1066"/>
      <c r="CM1066"/>
    </row>
    <row r="1067" spans="1:91" s="2" customFormat="1" x14ac:dyDescent="0.35">
      <c r="A1067" s="68"/>
      <c r="CI1067"/>
      <c r="CJ1067"/>
      <c r="CK1067"/>
      <c r="CL1067"/>
      <c r="CM1067"/>
    </row>
    <row r="1068" spans="1:91" s="2" customFormat="1" x14ac:dyDescent="0.35">
      <c r="A1068" s="68"/>
      <c r="CI1068"/>
      <c r="CJ1068"/>
      <c r="CK1068"/>
      <c r="CL1068"/>
      <c r="CM1068"/>
    </row>
    <row r="1069" spans="1:91" s="2" customFormat="1" x14ac:dyDescent="0.35">
      <c r="A1069" s="68"/>
      <c r="CI1069"/>
      <c r="CJ1069"/>
      <c r="CK1069"/>
      <c r="CL1069"/>
      <c r="CM1069"/>
    </row>
    <row r="1070" spans="1:91" s="2" customFormat="1" x14ac:dyDescent="0.35">
      <c r="A1070" s="68"/>
      <c r="CI1070"/>
      <c r="CJ1070"/>
      <c r="CK1070"/>
      <c r="CL1070"/>
      <c r="CM1070"/>
    </row>
    <row r="1071" spans="1:91" s="2" customFormat="1" x14ac:dyDescent="0.35">
      <c r="A1071" s="68"/>
      <c r="CI1071"/>
      <c r="CJ1071"/>
      <c r="CK1071"/>
      <c r="CL1071"/>
      <c r="CM1071"/>
    </row>
    <row r="1072" spans="1:91" s="2" customFormat="1" x14ac:dyDescent="0.35">
      <c r="A1072" s="68"/>
      <c r="CI1072"/>
      <c r="CJ1072"/>
      <c r="CK1072"/>
      <c r="CL1072"/>
      <c r="CM1072"/>
    </row>
    <row r="1073" spans="1:91" s="2" customFormat="1" x14ac:dyDescent="0.35">
      <c r="A1073" s="68"/>
      <c r="CI1073"/>
      <c r="CJ1073"/>
      <c r="CK1073"/>
      <c r="CL1073"/>
      <c r="CM1073"/>
    </row>
    <row r="1074" spans="1:91" s="2" customFormat="1" x14ac:dyDescent="0.35">
      <c r="A1074" s="68"/>
      <c r="CI1074"/>
      <c r="CJ1074"/>
      <c r="CK1074"/>
      <c r="CL1074"/>
      <c r="CM1074"/>
    </row>
    <row r="1075" spans="1:91" s="2" customFormat="1" x14ac:dyDescent="0.35">
      <c r="A1075" s="68"/>
      <c r="CI1075"/>
      <c r="CJ1075"/>
      <c r="CK1075"/>
      <c r="CL1075"/>
      <c r="CM1075"/>
    </row>
    <row r="1076" spans="1:91" s="2" customFormat="1" x14ac:dyDescent="0.35">
      <c r="A1076" s="68"/>
      <c r="CI1076"/>
      <c r="CJ1076"/>
      <c r="CK1076"/>
      <c r="CL1076"/>
      <c r="CM1076"/>
    </row>
    <row r="1077" spans="1:91" s="2" customFormat="1" x14ac:dyDescent="0.35">
      <c r="A1077" s="68"/>
      <c r="CI1077"/>
      <c r="CJ1077"/>
      <c r="CK1077"/>
      <c r="CL1077"/>
      <c r="CM1077"/>
    </row>
    <row r="1078" spans="1:91" s="2" customFormat="1" x14ac:dyDescent="0.35">
      <c r="A1078" s="68"/>
      <c r="CI1078"/>
      <c r="CJ1078"/>
      <c r="CK1078"/>
      <c r="CL1078"/>
      <c r="CM1078"/>
    </row>
    <row r="1079" spans="1:91" s="2" customFormat="1" x14ac:dyDescent="0.35">
      <c r="A1079" s="68"/>
      <c r="CI1079"/>
      <c r="CJ1079"/>
      <c r="CK1079"/>
      <c r="CL1079"/>
      <c r="CM1079"/>
    </row>
    <row r="1080" spans="1:91" s="2" customFormat="1" x14ac:dyDescent="0.35">
      <c r="A1080" s="68"/>
      <c r="CI1080"/>
      <c r="CJ1080"/>
      <c r="CK1080"/>
      <c r="CL1080"/>
      <c r="CM1080"/>
    </row>
    <row r="1081" spans="1:91" s="2" customFormat="1" x14ac:dyDescent="0.35">
      <c r="A1081" s="68"/>
      <c r="CI1081"/>
      <c r="CJ1081"/>
      <c r="CK1081"/>
      <c r="CL1081"/>
      <c r="CM1081"/>
    </row>
    <row r="1082" spans="1:91" s="2" customFormat="1" x14ac:dyDescent="0.35">
      <c r="A1082" s="68"/>
      <c r="CI1082"/>
      <c r="CJ1082"/>
      <c r="CK1082"/>
      <c r="CL1082"/>
      <c r="CM1082"/>
    </row>
    <row r="1083" spans="1:91" s="2" customFormat="1" x14ac:dyDescent="0.35">
      <c r="A1083" s="68"/>
      <c r="CI1083"/>
      <c r="CJ1083"/>
      <c r="CK1083"/>
      <c r="CL1083"/>
      <c r="CM1083"/>
    </row>
    <row r="1084" spans="1:91" s="2" customFormat="1" x14ac:dyDescent="0.35">
      <c r="A1084" s="68"/>
      <c r="CI1084"/>
      <c r="CJ1084"/>
      <c r="CK1084"/>
      <c r="CL1084"/>
      <c r="CM1084"/>
    </row>
    <row r="1085" spans="1:91" s="2" customFormat="1" x14ac:dyDescent="0.35">
      <c r="A1085" s="68"/>
      <c r="CI1085"/>
      <c r="CJ1085"/>
      <c r="CK1085"/>
      <c r="CL1085"/>
      <c r="CM1085"/>
    </row>
    <row r="1086" spans="1:91" s="2" customFormat="1" x14ac:dyDescent="0.35">
      <c r="A1086" s="68"/>
      <c r="CI1086"/>
      <c r="CJ1086"/>
      <c r="CK1086"/>
      <c r="CL1086"/>
      <c r="CM1086"/>
    </row>
    <row r="1087" spans="1:91" s="2" customFormat="1" x14ac:dyDescent="0.35">
      <c r="A1087" s="68"/>
      <c r="CI1087"/>
      <c r="CJ1087"/>
      <c r="CK1087"/>
      <c r="CL1087"/>
      <c r="CM1087"/>
    </row>
    <row r="1088" spans="1:91" s="2" customFormat="1" x14ac:dyDescent="0.35">
      <c r="A1088" s="68"/>
      <c r="CI1088"/>
      <c r="CJ1088"/>
      <c r="CK1088"/>
      <c r="CL1088"/>
      <c r="CM1088"/>
    </row>
    <row r="1089" spans="1:91" s="2" customFormat="1" x14ac:dyDescent="0.35">
      <c r="A1089" s="68"/>
      <c r="CI1089"/>
      <c r="CJ1089"/>
      <c r="CK1089"/>
      <c r="CL1089"/>
      <c r="CM1089"/>
    </row>
    <row r="1090" spans="1:91" s="2" customFormat="1" x14ac:dyDescent="0.35">
      <c r="A1090" s="68"/>
      <c r="CI1090"/>
      <c r="CJ1090"/>
      <c r="CK1090"/>
      <c r="CL1090"/>
      <c r="CM1090"/>
    </row>
    <row r="1091" spans="1:91" s="2" customFormat="1" x14ac:dyDescent="0.35">
      <c r="A1091" s="68"/>
      <c r="CI1091"/>
      <c r="CJ1091"/>
      <c r="CK1091"/>
      <c r="CL1091"/>
      <c r="CM1091"/>
    </row>
    <row r="1092" spans="1:91" s="2" customFormat="1" x14ac:dyDescent="0.35">
      <c r="A1092" s="68"/>
      <c r="CI1092"/>
      <c r="CJ1092"/>
      <c r="CK1092"/>
      <c r="CL1092"/>
      <c r="CM1092"/>
    </row>
    <row r="1093" spans="1:91" s="2" customFormat="1" x14ac:dyDescent="0.35">
      <c r="A1093" s="68"/>
      <c r="CI1093"/>
      <c r="CJ1093"/>
      <c r="CK1093"/>
      <c r="CL1093"/>
      <c r="CM1093"/>
    </row>
    <row r="1094" spans="1:91" s="2" customFormat="1" x14ac:dyDescent="0.35">
      <c r="A1094" s="68"/>
      <c r="CI1094"/>
      <c r="CJ1094"/>
      <c r="CK1094"/>
      <c r="CL1094"/>
      <c r="CM1094"/>
    </row>
    <row r="1095" spans="1:91" s="2" customFormat="1" x14ac:dyDescent="0.35">
      <c r="A1095" s="68"/>
      <c r="CI1095"/>
      <c r="CJ1095"/>
      <c r="CK1095"/>
      <c r="CL1095"/>
      <c r="CM1095"/>
    </row>
    <row r="1096" spans="1:91" s="2" customFormat="1" x14ac:dyDescent="0.35">
      <c r="A1096" s="68"/>
      <c r="CI1096"/>
      <c r="CJ1096"/>
      <c r="CK1096"/>
      <c r="CL1096"/>
      <c r="CM1096"/>
    </row>
    <row r="1097" spans="1:91" s="2" customFormat="1" x14ac:dyDescent="0.35">
      <c r="A1097" s="68"/>
      <c r="CI1097"/>
      <c r="CJ1097"/>
      <c r="CK1097"/>
      <c r="CL1097"/>
      <c r="CM1097"/>
    </row>
    <row r="1098" spans="1:91" s="2" customFormat="1" x14ac:dyDescent="0.35">
      <c r="A1098" s="68"/>
      <c r="CI1098"/>
      <c r="CJ1098"/>
      <c r="CK1098"/>
      <c r="CL1098"/>
      <c r="CM1098"/>
    </row>
    <row r="1099" spans="1:91" s="2" customFormat="1" x14ac:dyDescent="0.35">
      <c r="A1099" s="68"/>
      <c r="CI1099"/>
      <c r="CJ1099"/>
      <c r="CK1099"/>
      <c r="CL1099"/>
      <c r="CM1099"/>
    </row>
    <row r="1100" spans="1:91" s="2" customFormat="1" x14ac:dyDescent="0.35">
      <c r="A1100" s="68"/>
      <c r="CI1100"/>
      <c r="CJ1100"/>
      <c r="CK1100"/>
      <c r="CL1100"/>
      <c r="CM1100"/>
    </row>
    <row r="1101" spans="1:91" s="2" customFormat="1" x14ac:dyDescent="0.35">
      <c r="A1101" s="68"/>
      <c r="CI1101"/>
      <c r="CJ1101"/>
      <c r="CK1101"/>
      <c r="CL1101"/>
      <c r="CM1101"/>
    </row>
    <row r="1102" spans="1:91" s="2" customFormat="1" x14ac:dyDescent="0.35">
      <c r="A1102" s="68"/>
      <c r="CI1102"/>
      <c r="CJ1102"/>
      <c r="CK1102"/>
      <c r="CL1102"/>
      <c r="CM1102"/>
    </row>
    <row r="1103" spans="1:91" s="2" customFormat="1" x14ac:dyDescent="0.35">
      <c r="A1103" s="68"/>
      <c r="CI1103"/>
      <c r="CJ1103"/>
      <c r="CK1103"/>
      <c r="CL1103"/>
      <c r="CM1103"/>
    </row>
    <row r="1104" spans="1:91" s="2" customFormat="1" x14ac:dyDescent="0.35">
      <c r="A1104" s="68"/>
      <c r="CI1104"/>
      <c r="CJ1104"/>
      <c r="CK1104"/>
      <c r="CL1104"/>
      <c r="CM1104"/>
    </row>
    <row r="1105" spans="1:91" s="2" customFormat="1" x14ac:dyDescent="0.35">
      <c r="A1105" s="68"/>
      <c r="CI1105"/>
      <c r="CJ1105"/>
      <c r="CK1105"/>
      <c r="CL1105"/>
      <c r="CM1105"/>
    </row>
    <row r="1106" spans="1:91" s="2" customFormat="1" x14ac:dyDescent="0.35">
      <c r="A1106" s="68"/>
      <c r="CI1106"/>
      <c r="CJ1106"/>
      <c r="CK1106"/>
      <c r="CL1106"/>
      <c r="CM1106"/>
    </row>
    <row r="1107" spans="1:91" s="2" customFormat="1" x14ac:dyDescent="0.35">
      <c r="A1107" s="68"/>
      <c r="CI1107"/>
      <c r="CJ1107"/>
      <c r="CK1107"/>
      <c r="CL1107"/>
      <c r="CM1107"/>
    </row>
    <row r="1108" spans="1:91" s="2" customFormat="1" x14ac:dyDescent="0.35">
      <c r="A1108" s="68"/>
      <c r="CI1108"/>
      <c r="CJ1108"/>
      <c r="CK1108"/>
      <c r="CL1108"/>
      <c r="CM1108"/>
    </row>
    <row r="1109" spans="1:91" s="2" customFormat="1" x14ac:dyDescent="0.35">
      <c r="A1109" s="68"/>
      <c r="CI1109"/>
      <c r="CJ1109"/>
      <c r="CK1109"/>
      <c r="CL1109"/>
      <c r="CM1109"/>
    </row>
    <row r="1110" spans="1:91" s="2" customFormat="1" x14ac:dyDescent="0.35">
      <c r="A1110" s="68"/>
      <c r="CI1110"/>
      <c r="CJ1110"/>
      <c r="CK1110"/>
      <c r="CL1110"/>
      <c r="CM1110"/>
    </row>
    <row r="1111" spans="1:91" s="2" customFormat="1" x14ac:dyDescent="0.35">
      <c r="A1111" s="68"/>
      <c r="CI1111"/>
      <c r="CJ1111"/>
      <c r="CK1111"/>
      <c r="CL1111"/>
      <c r="CM1111"/>
    </row>
    <row r="1112" spans="1:91" s="2" customFormat="1" x14ac:dyDescent="0.35">
      <c r="A1112" s="68"/>
      <c r="CI1112"/>
      <c r="CJ1112"/>
      <c r="CK1112"/>
      <c r="CL1112"/>
      <c r="CM1112"/>
    </row>
    <row r="1113" spans="1:91" s="2" customFormat="1" x14ac:dyDescent="0.35">
      <c r="A1113" s="68"/>
      <c r="CI1113"/>
      <c r="CJ1113"/>
      <c r="CK1113"/>
      <c r="CL1113"/>
      <c r="CM1113"/>
    </row>
    <row r="1114" spans="1:91" s="2" customFormat="1" x14ac:dyDescent="0.35">
      <c r="A1114" s="68"/>
      <c r="CI1114"/>
      <c r="CJ1114"/>
      <c r="CK1114"/>
      <c r="CL1114"/>
      <c r="CM1114"/>
    </row>
    <row r="1115" spans="1:91" s="2" customFormat="1" x14ac:dyDescent="0.35">
      <c r="A1115" s="68"/>
      <c r="CI1115"/>
      <c r="CJ1115"/>
      <c r="CK1115"/>
      <c r="CL1115"/>
      <c r="CM1115"/>
    </row>
    <row r="1116" spans="1:91" s="2" customFormat="1" x14ac:dyDescent="0.35">
      <c r="A1116" s="68"/>
      <c r="CI1116"/>
      <c r="CJ1116"/>
      <c r="CK1116"/>
      <c r="CL1116"/>
      <c r="CM1116"/>
    </row>
    <row r="1117" spans="1:91" s="2" customFormat="1" x14ac:dyDescent="0.35">
      <c r="A1117" s="68"/>
      <c r="CI1117"/>
      <c r="CJ1117"/>
      <c r="CK1117"/>
      <c r="CL1117"/>
      <c r="CM1117"/>
    </row>
    <row r="1118" spans="1:91" s="2" customFormat="1" x14ac:dyDescent="0.35">
      <c r="A1118" s="68"/>
      <c r="CI1118"/>
      <c r="CJ1118"/>
      <c r="CK1118"/>
      <c r="CL1118"/>
      <c r="CM1118"/>
    </row>
    <row r="1119" spans="1:91" s="2" customFormat="1" x14ac:dyDescent="0.35">
      <c r="A1119" s="68"/>
      <c r="CI1119"/>
      <c r="CJ1119"/>
      <c r="CK1119"/>
      <c r="CL1119"/>
      <c r="CM1119"/>
    </row>
    <row r="1120" spans="1:91" s="2" customFormat="1" x14ac:dyDescent="0.35">
      <c r="A1120" s="68"/>
      <c r="CI1120"/>
      <c r="CJ1120"/>
      <c r="CK1120"/>
      <c r="CL1120"/>
      <c r="CM1120"/>
    </row>
    <row r="1121" spans="1:91" s="2" customFormat="1" x14ac:dyDescent="0.35">
      <c r="A1121" s="68"/>
      <c r="CI1121"/>
      <c r="CJ1121"/>
      <c r="CK1121"/>
      <c r="CL1121"/>
      <c r="CM1121"/>
    </row>
    <row r="1122" spans="1:91" s="2" customFormat="1" x14ac:dyDescent="0.35">
      <c r="A1122" s="68"/>
      <c r="CI1122"/>
      <c r="CJ1122"/>
      <c r="CK1122"/>
      <c r="CL1122"/>
      <c r="CM1122"/>
    </row>
    <row r="1123" spans="1:91" s="2" customFormat="1" x14ac:dyDescent="0.35">
      <c r="A1123" s="68"/>
      <c r="CI1123"/>
      <c r="CJ1123"/>
      <c r="CK1123"/>
      <c r="CL1123"/>
      <c r="CM1123"/>
    </row>
    <row r="1124" spans="1:91" s="2" customFormat="1" x14ac:dyDescent="0.35">
      <c r="A1124" s="68"/>
      <c r="CI1124"/>
      <c r="CJ1124"/>
      <c r="CK1124"/>
      <c r="CL1124"/>
      <c r="CM1124"/>
    </row>
    <row r="1125" spans="1:91" s="2" customFormat="1" x14ac:dyDescent="0.35">
      <c r="A1125" s="68"/>
      <c r="CI1125"/>
      <c r="CJ1125"/>
      <c r="CK1125"/>
      <c r="CL1125"/>
      <c r="CM1125"/>
    </row>
    <row r="1126" spans="1:91" s="2" customFormat="1" x14ac:dyDescent="0.35">
      <c r="A1126" s="68"/>
      <c r="CI1126"/>
      <c r="CJ1126"/>
      <c r="CK1126"/>
      <c r="CL1126"/>
      <c r="CM1126"/>
    </row>
    <row r="1127" spans="1:91" s="2" customFormat="1" x14ac:dyDescent="0.35">
      <c r="A1127" s="68"/>
      <c r="CI1127"/>
      <c r="CJ1127"/>
      <c r="CK1127"/>
      <c r="CL1127"/>
      <c r="CM1127"/>
    </row>
    <row r="1128" spans="1:91" s="2" customFormat="1" x14ac:dyDescent="0.35">
      <c r="A1128" s="68"/>
      <c r="CI1128"/>
      <c r="CJ1128"/>
      <c r="CK1128"/>
      <c r="CL1128"/>
      <c r="CM1128"/>
    </row>
    <row r="1129" spans="1:91" s="2" customFormat="1" x14ac:dyDescent="0.35">
      <c r="A1129" s="68"/>
      <c r="CI1129"/>
      <c r="CJ1129"/>
      <c r="CK1129"/>
      <c r="CL1129"/>
      <c r="CM1129"/>
    </row>
    <row r="1130" spans="1:91" s="2" customFormat="1" x14ac:dyDescent="0.35">
      <c r="A1130" s="68"/>
      <c r="CI1130"/>
      <c r="CJ1130"/>
      <c r="CK1130"/>
      <c r="CL1130"/>
      <c r="CM1130"/>
    </row>
    <row r="1131" spans="1:91" s="2" customFormat="1" x14ac:dyDescent="0.35">
      <c r="A1131" s="68"/>
      <c r="CI1131"/>
      <c r="CJ1131"/>
      <c r="CK1131"/>
      <c r="CL1131"/>
      <c r="CM1131"/>
    </row>
    <row r="1132" spans="1:91" s="2" customFormat="1" x14ac:dyDescent="0.35">
      <c r="A1132" s="68"/>
      <c r="CI1132"/>
      <c r="CJ1132"/>
      <c r="CK1132"/>
      <c r="CL1132"/>
      <c r="CM1132"/>
    </row>
    <row r="1133" spans="1:91" s="2" customFormat="1" x14ac:dyDescent="0.35">
      <c r="A1133" s="68"/>
      <c r="CI1133"/>
      <c r="CJ1133"/>
      <c r="CK1133"/>
      <c r="CL1133"/>
      <c r="CM1133"/>
    </row>
    <row r="1134" spans="1:91" s="2" customFormat="1" x14ac:dyDescent="0.35">
      <c r="A1134" s="68"/>
      <c r="CI1134"/>
      <c r="CJ1134"/>
      <c r="CK1134"/>
      <c r="CL1134"/>
      <c r="CM1134"/>
    </row>
    <row r="1135" spans="1:91" s="2" customFormat="1" x14ac:dyDescent="0.35">
      <c r="A1135" s="68"/>
      <c r="CI1135"/>
      <c r="CJ1135"/>
      <c r="CK1135"/>
      <c r="CL1135"/>
      <c r="CM1135"/>
    </row>
    <row r="1136" spans="1:91" s="2" customFormat="1" x14ac:dyDescent="0.35">
      <c r="A1136" s="68"/>
      <c r="CI1136"/>
      <c r="CJ1136"/>
      <c r="CK1136"/>
      <c r="CL1136"/>
      <c r="CM1136"/>
    </row>
    <row r="1137" spans="1:91" s="2" customFormat="1" x14ac:dyDescent="0.35">
      <c r="A1137" s="68"/>
      <c r="CI1137"/>
      <c r="CJ1137"/>
      <c r="CK1137"/>
      <c r="CL1137"/>
      <c r="CM1137"/>
    </row>
    <row r="1138" spans="1:91" s="2" customFormat="1" x14ac:dyDescent="0.35">
      <c r="A1138" s="68"/>
      <c r="CI1138"/>
      <c r="CJ1138"/>
      <c r="CK1138"/>
      <c r="CL1138"/>
      <c r="CM1138"/>
    </row>
    <row r="1139" spans="1:91" s="2" customFormat="1" x14ac:dyDescent="0.35">
      <c r="A1139" s="68"/>
      <c r="CI1139"/>
      <c r="CJ1139"/>
      <c r="CK1139"/>
      <c r="CL1139"/>
      <c r="CM1139"/>
    </row>
    <row r="1140" spans="1:91" s="2" customFormat="1" x14ac:dyDescent="0.35">
      <c r="A1140" s="68"/>
      <c r="CI1140"/>
      <c r="CJ1140"/>
      <c r="CK1140"/>
      <c r="CL1140"/>
      <c r="CM1140"/>
    </row>
    <row r="1141" spans="1:91" s="2" customFormat="1" x14ac:dyDescent="0.35">
      <c r="A1141" s="68"/>
      <c r="CI1141"/>
      <c r="CJ1141"/>
      <c r="CK1141"/>
      <c r="CL1141"/>
      <c r="CM1141"/>
    </row>
    <row r="1142" spans="1:91" s="2" customFormat="1" x14ac:dyDescent="0.35">
      <c r="A1142" s="68"/>
      <c r="CI1142"/>
      <c r="CJ1142"/>
      <c r="CK1142"/>
      <c r="CL1142"/>
      <c r="CM1142"/>
    </row>
    <row r="1143" spans="1:91" s="2" customFormat="1" x14ac:dyDescent="0.35">
      <c r="A1143" s="68"/>
      <c r="CI1143"/>
      <c r="CJ1143"/>
      <c r="CK1143"/>
      <c r="CL1143"/>
      <c r="CM1143"/>
    </row>
    <row r="1144" spans="1:91" s="2" customFormat="1" x14ac:dyDescent="0.35">
      <c r="A1144" s="68"/>
      <c r="CI1144"/>
      <c r="CJ1144"/>
      <c r="CK1144"/>
      <c r="CL1144"/>
      <c r="CM1144"/>
    </row>
    <row r="1145" spans="1:91" s="2" customFormat="1" x14ac:dyDescent="0.35">
      <c r="A1145" s="68"/>
      <c r="CI1145"/>
      <c r="CJ1145"/>
      <c r="CK1145"/>
      <c r="CL1145"/>
      <c r="CM1145"/>
    </row>
    <row r="1146" spans="1:91" s="2" customFormat="1" x14ac:dyDescent="0.35">
      <c r="A1146" s="68"/>
      <c r="CI1146"/>
      <c r="CJ1146"/>
      <c r="CK1146"/>
      <c r="CL1146"/>
      <c r="CM1146"/>
    </row>
    <row r="1147" spans="1:91" s="2" customFormat="1" x14ac:dyDescent="0.35">
      <c r="A1147" s="68"/>
      <c r="CI1147"/>
      <c r="CJ1147"/>
      <c r="CK1147"/>
      <c r="CL1147"/>
      <c r="CM1147"/>
    </row>
    <row r="1148" spans="1:91" s="2" customFormat="1" x14ac:dyDescent="0.35">
      <c r="A1148" s="68"/>
      <c r="CI1148"/>
      <c r="CJ1148"/>
      <c r="CK1148"/>
      <c r="CL1148"/>
      <c r="CM1148"/>
    </row>
    <row r="1149" spans="1:91" s="2" customFormat="1" x14ac:dyDescent="0.35">
      <c r="A1149" s="68"/>
      <c r="CI1149"/>
      <c r="CJ1149"/>
      <c r="CK1149"/>
      <c r="CL1149"/>
      <c r="CM1149"/>
    </row>
    <row r="1150" spans="1:91" s="2" customFormat="1" x14ac:dyDescent="0.35">
      <c r="A1150" s="68"/>
      <c r="CI1150"/>
      <c r="CJ1150"/>
      <c r="CK1150"/>
      <c r="CL1150"/>
      <c r="CM1150"/>
    </row>
    <row r="1151" spans="1:91" s="2" customFormat="1" x14ac:dyDescent="0.35">
      <c r="A1151" s="68"/>
      <c r="CI1151"/>
      <c r="CJ1151"/>
      <c r="CK1151"/>
      <c r="CL1151"/>
      <c r="CM1151"/>
    </row>
    <row r="1152" spans="1:91" s="2" customFormat="1" x14ac:dyDescent="0.35">
      <c r="A1152" s="68"/>
      <c r="CI1152"/>
      <c r="CJ1152"/>
      <c r="CK1152"/>
      <c r="CL1152"/>
      <c r="CM1152"/>
    </row>
    <row r="1153" spans="1:91" s="2" customFormat="1" x14ac:dyDescent="0.35">
      <c r="A1153" s="68"/>
      <c r="CI1153"/>
      <c r="CJ1153"/>
      <c r="CK1153"/>
      <c r="CL1153"/>
      <c r="CM1153"/>
    </row>
    <row r="1154" spans="1:91" s="2" customFormat="1" x14ac:dyDescent="0.35">
      <c r="A1154" s="68"/>
      <c r="CI1154"/>
      <c r="CJ1154"/>
      <c r="CK1154"/>
      <c r="CL1154"/>
      <c r="CM1154"/>
    </row>
    <row r="1155" spans="1:91" s="2" customFormat="1" x14ac:dyDescent="0.35">
      <c r="A1155" s="68"/>
      <c r="CI1155"/>
      <c r="CJ1155"/>
      <c r="CK1155"/>
      <c r="CL1155"/>
      <c r="CM1155"/>
    </row>
    <row r="1156" spans="1:91" s="2" customFormat="1" x14ac:dyDescent="0.35">
      <c r="A1156" s="68"/>
      <c r="CI1156"/>
      <c r="CJ1156"/>
      <c r="CK1156"/>
      <c r="CL1156"/>
      <c r="CM1156"/>
    </row>
    <row r="1157" spans="1:91" s="2" customFormat="1" x14ac:dyDescent="0.35">
      <c r="A1157" s="68"/>
      <c r="CI1157"/>
      <c r="CJ1157"/>
      <c r="CK1157"/>
      <c r="CL1157"/>
      <c r="CM1157"/>
    </row>
    <row r="1158" spans="1:91" s="2" customFormat="1" x14ac:dyDescent="0.35">
      <c r="A1158" s="68"/>
      <c r="CI1158"/>
      <c r="CJ1158"/>
      <c r="CK1158"/>
      <c r="CL1158"/>
      <c r="CM1158"/>
    </row>
    <row r="1159" spans="1:91" s="2" customFormat="1" x14ac:dyDescent="0.35">
      <c r="A1159" s="68"/>
      <c r="CI1159"/>
      <c r="CJ1159"/>
      <c r="CK1159"/>
      <c r="CL1159"/>
      <c r="CM1159"/>
    </row>
    <row r="1160" spans="1:91" s="2" customFormat="1" x14ac:dyDescent="0.35">
      <c r="A1160" s="68"/>
      <c r="CI1160"/>
      <c r="CJ1160"/>
      <c r="CK1160"/>
      <c r="CL1160"/>
      <c r="CM1160"/>
    </row>
    <row r="1161" spans="1:91" s="2" customFormat="1" x14ac:dyDescent="0.35">
      <c r="A1161" s="68"/>
      <c r="CI1161"/>
      <c r="CJ1161"/>
      <c r="CK1161"/>
      <c r="CL1161"/>
      <c r="CM1161"/>
    </row>
    <row r="1162" spans="1:91" s="2" customFormat="1" x14ac:dyDescent="0.35">
      <c r="A1162" s="68"/>
      <c r="CI1162"/>
      <c r="CJ1162"/>
      <c r="CK1162"/>
      <c r="CL1162"/>
      <c r="CM1162"/>
    </row>
    <row r="1163" spans="1:91" s="2" customFormat="1" x14ac:dyDescent="0.35">
      <c r="A1163" s="68"/>
      <c r="CI1163"/>
      <c r="CJ1163"/>
      <c r="CK1163"/>
      <c r="CL1163"/>
      <c r="CM1163"/>
    </row>
    <row r="1164" spans="1:91" s="2" customFormat="1" x14ac:dyDescent="0.35">
      <c r="A1164" s="68"/>
      <c r="CI1164"/>
      <c r="CJ1164"/>
      <c r="CK1164"/>
      <c r="CL1164"/>
      <c r="CM1164"/>
    </row>
    <row r="1165" spans="1:91" s="2" customFormat="1" x14ac:dyDescent="0.35">
      <c r="A1165" s="68"/>
      <c r="CI1165"/>
      <c r="CJ1165"/>
      <c r="CK1165"/>
      <c r="CL1165"/>
      <c r="CM1165"/>
    </row>
    <row r="1166" spans="1:91" s="2" customFormat="1" x14ac:dyDescent="0.35">
      <c r="A1166" s="68"/>
      <c r="CI1166"/>
      <c r="CJ1166"/>
      <c r="CK1166"/>
      <c r="CL1166"/>
      <c r="CM1166"/>
    </row>
    <row r="1167" spans="1:91" s="2" customFormat="1" x14ac:dyDescent="0.35">
      <c r="A1167" s="68"/>
      <c r="CI1167"/>
      <c r="CJ1167"/>
      <c r="CK1167"/>
      <c r="CL1167"/>
      <c r="CM1167"/>
    </row>
    <row r="1168" spans="1:91" s="2" customFormat="1" x14ac:dyDescent="0.35">
      <c r="A1168" s="68"/>
      <c r="CI1168"/>
      <c r="CJ1168"/>
      <c r="CK1168"/>
      <c r="CL1168"/>
      <c r="CM1168"/>
    </row>
    <row r="1169" spans="1:91" s="2" customFormat="1" x14ac:dyDescent="0.35">
      <c r="A1169" s="68"/>
      <c r="CI1169"/>
      <c r="CJ1169"/>
      <c r="CK1169"/>
      <c r="CL1169"/>
      <c r="CM1169"/>
    </row>
    <row r="1170" spans="1:91" s="2" customFormat="1" x14ac:dyDescent="0.35">
      <c r="A1170" s="68"/>
      <c r="CI1170"/>
      <c r="CJ1170"/>
      <c r="CK1170"/>
      <c r="CL1170"/>
      <c r="CM1170"/>
    </row>
    <row r="1171" spans="1:91" s="2" customFormat="1" x14ac:dyDescent="0.35">
      <c r="A1171" s="68"/>
      <c r="CI1171"/>
      <c r="CJ1171"/>
      <c r="CK1171"/>
      <c r="CL1171"/>
      <c r="CM1171"/>
    </row>
    <row r="1172" spans="1:91" s="2" customFormat="1" x14ac:dyDescent="0.35">
      <c r="A1172" s="68"/>
      <c r="CI1172"/>
      <c r="CJ1172"/>
      <c r="CK1172"/>
      <c r="CL1172"/>
      <c r="CM1172"/>
    </row>
    <row r="1173" spans="1:91" s="2" customFormat="1" x14ac:dyDescent="0.35">
      <c r="A1173" s="68"/>
      <c r="CI1173"/>
      <c r="CJ1173"/>
      <c r="CK1173"/>
      <c r="CL1173"/>
      <c r="CM1173"/>
    </row>
    <row r="1174" spans="1:91" s="2" customFormat="1" x14ac:dyDescent="0.35">
      <c r="A1174" s="68"/>
      <c r="CI1174"/>
      <c r="CJ1174"/>
      <c r="CK1174"/>
      <c r="CL1174"/>
      <c r="CM1174"/>
    </row>
    <row r="1175" spans="1:91" s="2" customFormat="1" x14ac:dyDescent="0.35">
      <c r="A1175" s="68"/>
      <c r="CI1175"/>
      <c r="CJ1175"/>
      <c r="CK1175"/>
      <c r="CL1175"/>
      <c r="CM1175"/>
    </row>
    <row r="1176" spans="1:91" s="2" customFormat="1" x14ac:dyDescent="0.35">
      <c r="A1176" s="68"/>
      <c r="CI1176"/>
      <c r="CJ1176"/>
      <c r="CK1176"/>
      <c r="CL1176"/>
      <c r="CM1176"/>
    </row>
    <row r="1177" spans="1:91" s="2" customFormat="1" x14ac:dyDescent="0.35">
      <c r="A1177" s="68"/>
      <c r="CI1177"/>
      <c r="CJ1177"/>
      <c r="CK1177"/>
      <c r="CL1177"/>
      <c r="CM1177"/>
    </row>
    <row r="1178" spans="1:91" s="2" customFormat="1" x14ac:dyDescent="0.35">
      <c r="A1178" s="68"/>
      <c r="CI1178"/>
      <c r="CJ1178"/>
      <c r="CK1178"/>
      <c r="CL1178"/>
      <c r="CM1178"/>
    </row>
    <row r="1179" spans="1:91" s="2" customFormat="1" x14ac:dyDescent="0.35">
      <c r="A1179" s="68"/>
      <c r="CI1179"/>
      <c r="CJ1179"/>
      <c r="CK1179"/>
      <c r="CL1179"/>
      <c r="CM1179"/>
    </row>
    <row r="1180" spans="1:91" s="2" customFormat="1" x14ac:dyDescent="0.35">
      <c r="A1180" s="68"/>
      <c r="CI1180"/>
      <c r="CJ1180"/>
      <c r="CK1180"/>
      <c r="CL1180"/>
      <c r="CM1180"/>
    </row>
    <row r="1181" spans="1:91" s="2" customFormat="1" x14ac:dyDescent="0.35">
      <c r="A1181" s="68"/>
      <c r="CI1181"/>
      <c r="CJ1181"/>
      <c r="CK1181"/>
      <c r="CL1181"/>
      <c r="CM1181"/>
    </row>
    <row r="1182" spans="1:91" s="2" customFormat="1" x14ac:dyDescent="0.35">
      <c r="A1182" s="68"/>
      <c r="CI1182"/>
      <c r="CJ1182"/>
      <c r="CK1182"/>
      <c r="CL1182"/>
      <c r="CM1182"/>
    </row>
    <row r="1183" spans="1:91" s="2" customFormat="1" x14ac:dyDescent="0.35">
      <c r="A1183" s="68"/>
      <c r="CI1183"/>
      <c r="CJ1183"/>
      <c r="CK1183"/>
      <c r="CL1183"/>
      <c r="CM1183"/>
    </row>
    <row r="1184" spans="1:91" s="2" customFormat="1" x14ac:dyDescent="0.35">
      <c r="A1184" s="68"/>
      <c r="CI1184"/>
      <c r="CJ1184"/>
      <c r="CK1184"/>
      <c r="CL1184"/>
      <c r="CM1184"/>
    </row>
    <row r="1185" spans="1:91" s="2" customFormat="1" x14ac:dyDescent="0.35">
      <c r="A1185" s="68"/>
      <c r="CI1185"/>
      <c r="CJ1185"/>
      <c r="CK1185"/>
      <c r="CL1185"/>
      <c r="CM1185"/>
    </row>
    <row r="1186" spans="1:91" s="2" customFormat="1" x14ac:dyDescent="0.35">
      <c r="A1186" s="68"/>
      <c r="CI1186"/>
      <c r="CJ1186"/>
      <c r="CK1186"/>
      <c r="CL1186"/>
      <c r="CM1186"/>
    </row>
    <row r="1187" spans="1:91" s="2" customFormat="1" x14ac:dyDescent="0.35">
      <c r="A1187" s="68"/>
      <c r="CI1187"/>
      <c r="CJ1187"/>
      <c r="CK1187"/>
      <c r="CL1187"/>
      <c r="CM1187"/>
    </row>
    <row r="1188" spans="1:91" s="2" customFormat="1" x14ac:dyDescent="0.35">
      <c r="A1188" s="68"/>
      <c r="CI1188"/>
      <c r="CJ1188"/>
      <c r="CK1188"/>
      <c r="CL1188"/>
      <c r="CM1188"/>
    </row>
    <row r="1189" spans="1:91" s="2" customFormat="1" x14ac:dyDescent="0.35">
      <c r="A1189" s="68"/>
      <c r="CI1189"/>
      <c r="CJ1189"/>
      <c r="CK1189"/>
      <c r="CL1189"/>
      <c r="CM1189"/>
    </row>
    <row r="1190" spans="1:91" s="2" customFormat="1" x14ac:dyDescent="0.35">
      <c r="A1190" s="68"/>
      <c r="CI1190"/>
      <c r="CJ1190"/>
      <c r="CK1190"/>
      <c r="CL1190"/>
      <c r="CM1190"/>
    </row>
    <row r="1191" spans="1:91" s="2" customFormat="1" x14ac:dyDescent="0.35">
      <c r="A1191" s="68"/>
      <c r="CI1191"/>
      <c r="CJ1191"/>
      <c r="CK1191"/>
      <c r="CL1191"/>
      <c r="CM1191"/>
    </row>
    <row r="1192" spans="1:91" s="2" customFormat="1" x14ac:dyDescent="0.35">
      <c r="A1192" s="68"/>
      <c r="CI1192"/>
      <c r="CJ1192"/>
      <c r="CK1192"/>
      <c r="CL1192"/>
      <c r="CM1192"/>
    </row>
    <row r="1193" spans="1:91" s="2" customFormat="1" x14ac:dyDescent="0.35">
      <c r="A1193" s="68"/>
      <c r="CI1193"/>
      <c r="CJ1193"/>
      <c r="CK1193"/>
      <c r="CL1193"/>
      <c r="CM1193"/>
    </row>
    <row r="1194" spans="1:91" s="2" customFormat="1" x14ac:dyDescent="0.35">
      <c r="A1194" s="68"/>
      <c r="CI1194"/>
      <c r="CJ1194"/>
      <c r="CK1194"/>
      <c r="CL1194"/>
      <c r="CM1194"/>
    </row>
    <row r="1195" spans="1:91" s="2" customFormat="1" x14ac:dyDescent="0.35">
      <c r="A1195" s="68"/>
      <c r="CI1195"/>
      <c r="CJ1195"/>
      <c r="CK1195"/>
      <c r="CL1195"/>
      <c r="CM1195"/>
    </row>
    <row r="1196" spans="1:91" s="2" customFormat="1" x14ac:dyDescent="0.35">
      <c r="A1196" s="68"/>
      <c r="CI1196"/>
      <c r="CJ1196"/>
      <c r="CK1196"/>
      <c r="CL1196"/>
      <c r="CM1196"/>
    </row>
    <row r="1197" spans="1:91" s="2" customFormat="1" x14ac:dyDescent="0.35">
      <c r="A1197" s="68"/>
      <c r="CI1197"/>
      <c r="CJ1197"/>
      <c r="CK1197"/>
      <c r="CL1197"/>
      <c r="CM1197"/>
    </row>
    <row r="1198" spans="1:91" s="2" customFormat="1" x14ac:dyDescent="0.35">
      <c r="A1198" s="68"/>
      <c r="CI1198"/>
      <c r="CJ1198"/>
      <c r="CK1198"/>
      <c r="CL1198"/>
      <c r="CM1198"/>
    </row>
    <row r="1199" spans="1:91" s="2" customFormat="1" x14ac:dyDescent="0.35">
      <c r="A1199" s="68"/>
      <c r="CI1199"/>
      <c r="CJ1199"/>
      <c r="CK1199"/>
      <c r="CL1199"/>
      <c r="CM1199"/>
    </row>
    <row r="1200" spans="1:91" s="2" customFormat="1" x14ac:dyDescent="0.35">
      <c r="A1200" s="68"/>
      <c r="CI1200"/>
      <c r="CJ1200"/>
      <c r="CK1200"/>
      <c r="CL1200"/>
      <c r="CM1200"/>
    </row>
    <row r="1201" spans="1:91" s="2" customFormat="1" x14ac:dyDescent="0.35">
      <c r="A1201" s="68"/>
      <c r="CI1201"/>
      <c r="CJ1201"/>
      <c r="CK1201"/>
      <c r="CL1201"/>
      <c r="CM1201"/>
    </row>
    <row r="1202" spans="1:91" s="2" customFormat="1" x14ac:dyDescent="0.35">
      <c r="A1202" s="68"/>
      <c r="CI1202"/>
      <c r="CJ1202"/>
      <c r="CK1202"/>
      <c r="CL1202"/>
      <c r="CM1202"/>
    </row>
    <row r="1203" spans="1:91" s="2" customFormat="1" x14ac:dyDescent="0.35">
      <c r="A1203" s="68"/>
      <c r="CI1203"/>
      <c r="CJ1203"/>
      <c r="CK1203"/>
      <c r="CL1203"/>
      <c r="CM1203"/>
    </row>
    <row r="1204" spans="1:91" s="2" customFormat="1" x14ac:dyDescent="0.35">
      <c r="A1204" s="68"/>
      <c r="CI1204"/>
      <c r="CJ1204"/>
      <c r="CK1204"/>
      <c r="CL1204"/>
      <c r="CM1204"/>
    </row>
    <row r="1205" spans="1:91" s="2" customFormat="1" x14ac:dyDescent="0.35">
      <c r="A1205" s="68"/>
      <c r="CI1205"/>
      <c r="CJ1205"/>
      <c r="CK1205"/>
      <c r="CL1205"/>
      <c r="CM1205"/>
    </row>
    <row r="1206" spans="1:91" s="2" customFormat="1" x14ac:dyDescent="0.35">
      <c r="A1206" s="68"/>
      <c r="CI1206"/>
      <c r="CJ1206"/>
      <c r="CK1206"/>
      <c r="CL1206"/>
      <c r="CM1206"/>
    </row>
    <row r="1207" spans="1:91" s="2" customFormat="1" x14ac:dyDescent="0.35">
      <c r="A1207" s="68"/>
      <c r="CI1207"/>
      <c r="CJ1207"/>
      <c r="CK1207"/>
      <c r="CL1207"/>
      <c r="CM1207"/>
    </row>
    <row r="1208" spans="1:91" s="2" customFormat="1" x14ac:dyDescent="0.35">
      <c r="A1208" s="68"/>
      <c r="CI1208"/>
      <c r="CJ1208"/>
      <c r="CK1208"/>
      <c r="CL1208"/>
      <c r="CM1208"/>
    </row>
    <row r="1209" spans="1:91" s="2" customFormat="1" x14ac:dyDescent="0.35">
      <c r="A1209" s="68"/>
      <c r="CI1209"/>
      <c r="CJ1209"/>
      <c r="CK1209"/>
      <c r="CL1209"/>
      <c r="CM1209"/>
    </row>
    <row r="1210" spans="1:91" s="2" customFormat="1" x14ac:dyDescent="0.35">
      <c r="A1210" s="68"/>
      <c r="CI1210"/>
      <c r="CJ1210"/>
      <c r="CK1210"/>
      <c r="CL1210"/>
      <c r="CM1210"/>
    </row>
    <row r="1211" spans="1:91" s="2" customFormat="1" x14ac:dyDescent="0.35">
      <c r="A1211" s="68"/>
      <c r="CI1211"/>
      <c r="CJ1211"/>
      <c r="CK1211"/>
      <c r="CL1211"/>
      <c r="CM1211"/>
    </row>
    <row r="1212" spans="1:91" s="2" customFormat="1" x14ac:dyDescent="0.35">
      <c r="A1212" s="68"/>
      <c r="CI1212"/>
      <c r="CJ1212"/>
      <c r="CK1212"/>
      <c r="CL1212"/>
      <c r="CM1212"/>
    </row>
    <row r="1213" spans="1:91" s="2" customFormat="1" x14ac:dyDescent="0.35">
      <c r="A1213" s="68"/>
      <c r="CI1213"/>
      <c r="CJ1213"/>
      <c r="CK1213"/>
      <c r="CL1213"/>
      <c r="CM1213"/>
    </row>
    <row r="1214" spans="1:91" s="2" customFormat="1" x14ac:dyDescent="0.35">
      <c r="A1214" s="68"/>
      <c r="CI1214"/>
      <c r="CJ1214"/>
      <c r="CK1214"/>
      <c r="CL1214"/>
      <c r="CM1214"/>
    </row>
    <row r="1215" spans="1:91" s="2" customFormat="1" x14ac:dyDescent="0.35">
      <c r="A1215" s="68"/>
      <c r="CI1215"/>
      <c r="CJ1215"/>
      <c r="CK1215"/>
      <c r="CL1215"/>
      <c r="CM1215"/>
    </row>
    <row r="1216" spans="1:91" s="2" customFormat="1" x14ac:dyDescent="0.35">
      <c r="A1216" s="68"/>
      <c r="CI1216"/>
      <c r="CJ1216"/>
      <c r="CK1216"/>
      <c r="CL1216"/>
      <c r="CM1216"/>
    </row>
    <row r="1217" spans="1:91" s="2" customFormat="1" x14ac:dyDescent="0.35">
      <c r="A1217" s="68"/>
      <c r="CI1217"/>
      <c r="CJ1217"/>
      <c r="CK1217"/>
      <c r="CL1217"/>
      <c r="CM1217"/>
    </row>
    <row r="1218" spans="1:91" s="2" customFormat="1" x14ac:dyDescent="0.35">
      <c r="A1218" s="68"/>
      <c r="CI1218"/>
      <c r="CJ1218"/>
      <c r="CK1218"/>
      <c r="CL1218"/>
      <c r="CM1218"/>
    </row>
    <row r="1219" spans="1:91" s="2" customFormat="1" x14ac:dyDescent="0.35">
      <c r="A1219" s="68"/>
      <c r="CI1219"/>
      <c r="CJ1219"/>
      <c r="CK1219"/>
      <c r="CL1219"/>
      <c r="CM1219"/>
    </row>
    <row r="1220" spans="1:91" s="2" customFormat="1" x14ac:dyDescent="0.35">
      <c r="A1220" s="68"/>
      <c r="CI1220"/>
      <c r="CJ1220"/>
      <c r="CK1220"/>
      <c r="CL1220"/>
      <c r="CM1220"/>
    </row>
    <row r="1221" spans="1:91" s="2" customFormat="1" x14ac:dyDescent="0.35">
      <c r="A1221" s="68"/>
      <c r="CI1221"/>
      <c r="CJ1221"/>
      <c r="CK1221"/>
      <c r="CL1221"/>
      <c r="CM1221"/>
    </row>
    <row r="1222" spans="1:91" s="2" customFormat="1" x14ac:dyDescent="0.35">
      <c r="A1222" s="68"/>
      <c r="CI1222"/>
      <c r="CJ1222"/>
      <c r="CK1222"/>
      <c r="CL1222"/>
      <c r="CM1222"/>
    </row>
    <row r="1223" spans="1:91" s="2" customFormat="1" x14ac:dyDescent="0.35">
      <c r="A1223" s="68"/>
      <c r="CI1223"/>
      <c r="CJ1223"/>
      <c r="CK1223"/>
      <c r="CL1223"/>
      <c r="CM1223"/>
    </row>
    <row r="1224" spans="1:91" s="2" customFormat="1" x14ac:dyDescent="0.35">
      <c r="A1224" s="68"/>
      <c r="CI1224"/>
      <c r="CJ1224"/>
      <c r="CK1224"/>
      <c r="CL1224"/>
      <c r="CM1224"/>
    </row>
    <row r="1225" spans="1:91" s="2" customFormat="1" x14ac:dyDescent="0.35">
      <c r="A1225" s="68"/>
      <c r="CI1225"/>
      <c r="CJ1225"/>
      <c r="CK1225"/>
      <c r="CL1225"/>
      <c r="CM1225"/>
    </row>
    <row r="1226" spans="1:91" s="2" customFormat="1" x14ac:dyDescent="0.35">
      <c r="A1226" s="68"/>
      <c r="CI1226"/>
      <c r="CJ1226"/>
      <c r="CK1226"/>
      <c r="CL1226"/>
      <c r="CM1226"/>
    </row>
    <row r="1227" spans="1:91" s="2" customFormat="1" x14ac:dyDescent="0.35">
      <c r="A1227" s="68"/>
      <c r="CI1227"/>
      <c r="CJ1227"/>
      <c r="CK1227"/>
      <c r="CL1227"/>
      <c r="CM1227"/>
    </row>
    <row r="1228" spans="1:91" s="2" customFormat="1" x14ac:dyDescent="0.35">
      <c r="A1228" s="68"/>
      <c r="CI1228"/>
      <c r="CJ1228"/>
      <c r="CK1228"/>
      <c r="CL1228"/>
      <c r="CM1228"/>
    </row>
    <row r="1229" spans="1:91" s="2" customFormat="1" x14ac:dyDescent="0.35">
      <c r="A1229" s="68"/>
      <c r="CI1229"/>
      <c r="CJ1229"/>
      <c r="CK1229"/>
      <c r="CL1229"/>
      <c r="CM1229"/>
    </row>
    <row r="1230" spans="1:91" s="2" customFormat="1" x14ac:dyDescent="0.35">
      <c r="A1230" s="68"/>
      <c r="CI1230"/>
      <c r="CJ1230"/>
      <c r="CK1230"/>
      <c r="CL1230"/>
      <c r="CM1230"/>
    </row>
    <row r="1231" spans="1:91" s="2" customFormat="1" x14ac:dyDescent="0.35">
      <c r="A1231" s="68"/>
      <c r="CI1231"/>
      <c r="CJ1231"/>
      <c r="CK1231"/>
      <c r="CL1231"/>
      <c r="CM1231"/>
    </row>
    <row r="1232" spans="1:91" s="2" customFormat="1" x14ac:dyDescent="0.35">
      <c r="A1232" s="68"/>
      <c r="CI1232"/>
      <c r="CJ1232"/>
      <c r="CK1232"/>
      <c r="CL1232"/>
      <c r="CM1232"/>
    </row>
    <row r="1233" spans="1:91" s="2" customFormat="1" x14ac:dyDescent="0.35">
      <c r="A1233" s="68"/>
      <c r="CI1233"/>
      <c r="CJ1233"/>
      <c r="CK1233"/>
      <c r="CL1233"/>
      <c r="CM1233"/>
    </row>
    <row r="1234" spans="1:91" s="2" customFormat="1" x14ac:dyDescent="0.35">
      <c r="A1234" s="68"/>
      <c r="CI1234"/>
      <c r="CJ1234"/>
      <c r="CK1234"/>
      <c r="CL1234"/>
      <c r="CM1234"/>
    </row>
    <row r="1235" spans="1:91" s="2" customFormat="1" x14ac:dyDescent="0.35">
      <c r="A1235" s="68"/>
      <c r="CI1235"/>
      <c r="CJ1235"/>
      <c r="CK1235"/>
      <c r="CL1235"/>
      <c r="CM1235"/>
    </row>
    <row r="1236" spans="1:91" s="2" customFormat="1" x14ac:dyDescent="0.35">
      <c r="A1236" s="68"/>
      <c r="CI1236"/>
      <c r="CJ1236"/>
      <c r="CK1236"/>
      <c r="CL1236"/>
      <c r="CM1236"/>
    </row>
    <row r="1237" spans="1:91" s="2" customFormat="1" x14ac:dyDescent="0.35">
      <c r="A1237" s="68"/>
      <c r="CI1237"/>
      <c r="CJ1237"/>
      <c r="CK1237"/>
      <c r="CL1237"/>
      <c r="CM1237"/>
    </row>
    <row r="1238" spans="1:91" s="2" customFormat="1" x14ac:dyDescent="0.35">
      <c r="A1238" s="68"/>
      <c r="CI1238"/>
      <c r="CJ1238"/>
      <c r="CK1238"/>
      <c r="CL1238"/>
      <c r="CM1238"/>
    </row>
    <row r="1239" spans="1:91" s="2" customFormat="1" x14ac:dyDescent="0.35">
      <c r="A1239" s="68"/>
      <c r="CI1239"/>
      <c r="CJ1239"/>
      <c r="CK1239"/>
      <c r="CL1239"/>
      <c r="CM1239"/>
    </row>
    <row r="1240" spans="1:91" s="2" customFormat="1" x14ac:dyDescent="0.35">
      <c r="A1240" s="68"/>
      <c r="CI1240"/>
      <c r="CJ1240"/>
      <c r="CK1240"/>
      <c r="CL1240"/>
      <c r="CM1240"/>
    </row>
    <row r="1241" spans="1:91" s="2" customFormat="1" x14ac:dyDescent="0.35">
      <c r="A1241" s="68"/>
      <c r="CI1241"/>
      <c r="CJ1241"/>
      <c r="CK1241"/>
      <c r="CL1241"/>
      <c r="CM1241"/>
    </row>
    <row r="1242" spans="1:91" s="2" customFormat="1" x14ac:dyDescent="0.35">
      <c r="A1242" s="68"/>
      <c r="CI1242"/>
      <c r="CJ1242"/>
      <c r="CK1242"/>
      <c r="CL1242"/>
      <c r="CM1242"/>
    </row>
    <row r="1243" spans="1:91" s="2" customFormat="1" x14ac:dyDescent="0.35">
      <c r="A1243" s="68"/>
      <c r="CI1243"/>
      <c r="CJ1243"/>
      <c r="CK1243"/>
      <c r="CL1243"/>
      <c r="CM1243"/>
    </row>
    <row r="1244" spans="1:91" s="2" customFormat="1" x14ac:dyDescent="0.35">
      <c r="A1244" s="68"/>
      <c r="CI1244"/>
      <c r="CJ1244"/>
      <c r="CK1244"/>
      <c r="CL1244"/>
      <c r="CM1244"/>
    </row>
    <row r="1245" spans="1:91" s="2" customFormat="1" x14ac:dyDescent="0.35">
      <c r="A1245" s="68"/>
      <c r="CI1245"/>
      <c r="CJ1245"/>
      <c r="CK1245"/>
      <c r="CL1245"/>
      <c r="CM1245"/>
    </row>
    <row r="1246" spans="1:91" s="2" customFormat="1" x14ac:dyDescent="0.35">
      <c r="A1246" s="68"/>
      <c r="CI1246"/>
      <c r="CJ1246"/>
      <c r="CK1246"/>
      <c r="CL1246"/>
      <c r="CM1246"/>
    </row>
    <row r="1247" spans="1:91" s="2" customFormat="1" x14ac:dyDescent="0.35">
      <c r="A1247" s="68"/>
      <c r="CI1247"/>
      <c r="CJ1247"/>
      <c r="CK1247"/>
      <c r="CL1247"/>
      <c r="CM1247"/>
    </row>
    <row r="1248" spans="1:91" s="2" customFormat="1" x14ac:dyDescent="0.35">
      <c r="A1248" s="68"/>
      <c r="CI1248"/>
      <c r="CJ1248"/>
      <c r="CK1248"/>
      <c r="CL1248"/>
      <c r="CM1248"/>
    </row>
    <row r="1249" spans="1:91" s="2" customFormat="1" x14ac:dyDescent="0.35">
      <c r="A1249" s="68"/>
      <c r="CI1249"/>
      <c r="CJ1249"/>
      <c r="CK1249"/>
      <c r="CL1249"/>
      <c r="CM1249"/>
    </row>
    <row r="1250" spans="1:91" s="2" customFormat="1" x14ac:dyDescent="0.35">
      <c r="A1250" s="68"/>
      <c r="CI1250"/>
      <c r="CJ1250"/>
      <c r="CK1250"/>
      <c r="CL1250"/>
      <c r="CM1250"/>
    </row>
    <row r="1251" spans="1:91" s="2" customFormat="1" x14ac:dyDescent="0.35">
      <c r="A1251" s="68"/>
      <c r="CI1251"/>
      <c r="CJ1251"/>
      <c r="CK1251"/>
      <c r="CL1251"/>
      <c r="CM1251"/>
    </row>
    <row r="1252" spans="1:91" s="2" customFormat="1" x14ac:dyDescent="0.35">
      <c r="A1252" s="68"/>
      <c r="CI1252"/>
      <c r="CJ1252"/>
      <c r="CK1252"/>
      <c r="CL1252"/>
      <c r="CM1252"/>
    </row>
    <row r="1253" spans="1:91" s="2" customFormat="1" x14ac:dyDescent="0.35">
      <c r="A1253" s="68"/>
      <c r="CI1253"/>
      <c r="CJ1253"/>
      <c r="CK1253"/>
      <c r="CL1253"/>
      <c r="CM1253"/>
    </row>
    <row r="1254" spans="1:91" s="2" customFormat="1" x14ac:dyDescent="0.35">
      <c r="A1254" s="68"/>
      <c r="CI1254"/>
      <c r="CJ1254"/>
      <c r="CK1254"/>
      <c r="CL1254"/>
      <c r="CM1254"/>
    </row>
    <row r="1255" spans="1:91" s="2" customFormat="1" x14ac:dyDescent="0.35">
      <c r="A1255" s="68"/>
      <c r="CI1255"/>
      <c r="CJ1255"/>
      <c r="CK1255"/>
      <c r="CL1255"/>
      <c r="CM1255"/>
    </row>
    <row r="1256" spans="1:91" s="2" customFormat="1" x14ac:dyDescent="0.35">
      <c r="A1256" s="68"/>
      <c r="CI1256"/>
      <c r="CJ1256"/>
      <c r="CK1256"/>
      <c r="CL1256"/>
      <c r="CM1256"/>
    </row>
    <row r="1257" spans="1:91" s="2" customFormat="1" x14ac:dyDescent="0.35">
      <c r="A1257" s="68"/>
      <c r="CI1257"/>
      <c r="CJ1257"/>
      <c r="CK1257"/>
      <c r="CL1257"/>
      <c r="CM1257"/>
    </row>
    <row r="1258" spans="1:91" s="2" customFormat="1" x14ac:dyDescent="0.35">
      <c r="A1258" s="68"/>
      <c r="CI1258"/>
      <c r="CJ1258"/>
      <c r="CK1258"/>
      <c r="CL1258"/>
      <c r="CM1258"/>
    </row>
    <row r="1259" spans="1:91" s="2" customFormat="1" x14ac:dyDescent="0.35">
      <c r="A1259" s="68"/>
      <c r="CI1259"/>
      <c r="CJ1259"/>
      <c r="CK1259"/>
      <c r="CL1259"/>
      <c r="CM1259"/>
    </row>
    <row r="1260" spans="1:91" s="2" customFormat="1" x14ac:dyDescent="0.35">
      <c r="A1260" s="68"/>
      <c r="CI1260"/>
      <c r="CJ1260"/>
      <c r="CK1260"/>
      <c r="CL1260"/>
      <c r="CM1260"/>
    </row>
    <row r="1261" spans="1:91" s="2" customFormat="1" x14ac:dyDescent="0.35">
      <c r="A1261" s="68"/>
      <c r="CI1261"/>
      <c r="CJ1261"/>
      <c r="CK1261"/>
      <c r="CL1261"/>
      <c r="CM1261"/>
    </row>
    <row r="1262" spans="1:91" s="2" customFormat="1" x14ac:dyDescent="0.35">
      <c r="A1262" s="68"/>
      <c r="CI1262"/>
      <c r="CJ1262"/>
      <c r="CK1262"/>
      <c r="CL1262"/>
      <c r="CM1262"/>
    </row>
    <row r="1263" spans="1:91" s="2" customFormat="1" x14ac:dyDescent="0.35">
      <c r="A1263" s="68"/>
      <c r="CI1263"/>
      <c r="CJ1263"/>
      <c r="CK1263"/>
      <c r="CL1263"/>
      <c r="CM1263"/>
    </row>
    <row r="1264" spans="1:91" s="2" customFormat="1" x14ac:dyDescent="0.35">
      <c r="A1264" s="68"/>
      <c r="CI1264"/>
      <c r="CJ1264"/>
      <c r="CK1264"/>
      <c r="CL1264"/>
      <c r="CM1264"/>
    </row>
    <row r="1265" spans="1:91" s="2" customFormat="1" x14ac:dyDescent="0.35">
      <c r="A1265" s="68"/>
      <c r="CI1265"/>
      <c r="CJ1265"/>
      <c r="CK1265"/>
      <c r="CL1265"/>
      <c r="CM1265"/>
    </row>
    <row r="1266" spans="1:91" s="2" customFormat="1" x14ac:dyDescent="0.35">
      <c r="A1266" s="68"/>
      <c r="CI1266"/>
      <c r="CJ1266"/>
      <c r="CK1266"/>
      <c r="CL1266"/>
      <c r="CM1266"/>
    </row>
    <row r="1267" spans="1:91" s="2" customFormat="1" x14ac:dyDescent="0.35">
      <c r="A1267" s="68"/>
      <c r="CI1267"/>
      <c r="CJ1267"/>
      <c r="CK1267"/>
      <c r="CL1267"/>
      <c r="CM1267"/>
    </row>
    <row r="1268" spans="1:91" s="2" customFormat="1" x14ac:dyDescent="0.35">
      <c r="A1268" s="68"/>
      <c r="CI1268"/>
      <c r="CJ1268"/>
      <c r="CK1268"/>
      <c r="CL1268"/>
      <c r="CM1268"/>
    </row>
    <row r="1269" spans="1:91" s="2" customFormat="1" x14ac:dyDescent="0.35">
      <c r="A1269" s="68"/>
      <c r="CI1269"/>
      <c r="CJ1269"/>
      <c r="CK1269"/>
      <c r="CL1269"/>
      <c r="CM1269"/>
    </row>
    <row r="1270" spans="1:91" s="2" customFormat="1" x14ac:dyDescent="0.35">
      <c r="A1270" s="68"/>
      <c r="CI1270"/>
      <c r="CJ1270"/>
      <c r="CK1270"/>
      <c r="CL1270"/>
      <c r="CM1270"/>
    </row>
    <row r="1271" spans="1:91" s="2" customFormat="1" x14ac:dyDescent="0.35">
      <c r="A1271" s="68"/>
      <c r="CI1271"/>
      <c r="CJ1271"/>
      <c r="CK1271"/>
      <c r="CL1271"/>
      <c r="CM1271"/>
    </row>
    <row r="1272" spans="1:91" s="2" customFormat="1" x14ac:dyDescent="0.35">
      <c r="A1272" s="68"/>
      <c r="CI1272"/>
      <c r="CJ1272"/>
      <c r="CK1272"/>
      <c r="CL1272"/>
      <c r="CM1272"/>
    </row>
    <row r="1273" spans="1:91" s="2" customFormat="1" x14ac:dyDescent="0.35">
      <c r="A1273" s="68"/>
      <c r="CI1273"/>
      <c r="CJ1273"/>
      <c r="CK1273"/>
      <c r="CL1273"/>
      <c r="CM1273"/>
    </row>
    <row r="1274" spans="1:91" s="2" customFormat="1" x14ac:dyDescent="0.35">
      <c r="A1274" s="68"/>
      <c r="CI1274"/>
      <c r="CJ1274"/>
      <c r="CK1274"/>
      <c r="CL1274"/>
      <c r="CM1274"/>
    </row>
    <row r="1275" spans="1:91" s="2" customFormat="1" x14ac:dyDescent="0.35">
      <c r="A1275" s="68"/>
      <c r="CI1275"/>
      <c r="CJ1275"/>
      <c r="CK1275"/>
      <c r="CL1275"/>
      <c r="CM1275"/>
    </row>
    <row r="1276" spans="1:91" s="2" customFormat="1" x14ac:dyDescent="0.35">
      <c r="A1276" s="68"/>
      <c r="CI1276"/>
      <c r="CJ1276"/>
      <c r="CK1276"/>
      <c r="CL1276"/>
      <c r="CM1276"/>
    </row>
    <row r="1277" spans="1:91" s="2" customFormat="1" x14ac:dyDescent="0.35">
      <c r="A1277" s="68"/>
      <c r="CI1277"/>
      <c r="CJ1277"/>
      <c r="CK1277"/>
      <c r="CL1277"/>
      <c r="CM1277"/>
    </row>
    <row r="1278" spans="1:91" s="2" customFormat="1" x14ac:dyDescent="0.35">
      <c r="A1278" s="68"/>
      <c r="CI1278"/>
      <c r="CJ1278"/>
      <c r="CK1278"/>
      <c r="CL1278"/>
      <c r="CM1278"/>
    </row>
    <row r="1279" spans="1:91" s="2" customFormat="1" x14ac:dyDescent="0.35">
      <c r="A1279" s="68"/>
      <c r="CI1279"/>
      <c r="CJ1279"/>
      <c r="CK1279"/>
      <c r="CL1279"/>
      <c r="CM1279"/>
    </row>
    <row r="1280" spans="1:91" s="2" customFormat="1" x14ac:dyDescent="0.35">
      <c r="A1280" s="68"/>
      <c r="CI1280"/>
      <c r="CJ1280"/>
      <c r="CK1280"/>
      <c r="CL1280"/>
      <c r="CM1280"/>
    </row>
    <row r="1281" spans="1:91" s="2" customFormat="1" x14ac:dyDescent="0.35">
      <c r="A1281" s="68"/>
      <c r="CI1281"/>
      <c r="CJ1281"/>
      <c r="CK1281"/>
      <c r="CL1281"/>
      <c r="CM1281"/>
    </row>
    <row r="1282" spans="1:91" s="2" customFormat="1" x14ac:dyDescent="0.35">
      <c r="A1282" s="68"/>
      <c r="CI1282"/>
      <c r="CJ1282"/>
      <c r="CK1282"/>
      <c r="CL1282"/>
      <c r="CM1282"/>
    </row>
    <row r="1283" spans="1:91" s="2" customFormat="1" x14ac:dyDescent="0.35">
      <c r="A1283" s="68"/>
      <c r="CI1283"/>
      <c r="CJ1283"/>
      <c r="CK1283"/>
      <c r="CL1283"/>
      <c r="CM1283"/>
    </row>
    <row r="1284" spans="1:91" s="2" customFormat="1" x14ac:dyDescent="0.35">
      <c r="A1284" s="68"/>
      <c r="CI1284"/>
      <c r="CJ1284"/>
      <c r="CK1284"/>
      <c r="CL1284"/>
      <c r="CM1284"/>
    </row>
    <row r="1285" spans="1:91" s="2" customFormat="1" x14ac:dyDescent="0.35">
      <c r="A1285" s="68"/>
      <c r="CI1285"/>
      <c r="CJ1285"/>
      <c r="CK1285"/>
      <c r="CL1285"/>
      <c r="CM1285"/>
    </row>
    <row r="1286" spans="1:91" s="2" customFormat="1" x14ac:dyDescent="0.35">
      <c r="A1286" s="68"/>
      <c r="CI1286"/>
      <c r="CJ1286"/>
      <c r="CK1286"/>
      <c r="CL1286"/>
      <c r="CM1286"/>
    </row>
    <row r="1287" spans="1:91" s="2" customFormat="1" x14ac:dyDescent="0.35">
      <c r="A1287" s="68"/>
      <c r="CI1287"/>
      <c r="CJ1287"/>
      <c r="CK1287"/>
      <c r="CL1287"/>
      <c r="CM1287"/>
    </row>
    <row r="1288" spans="1:91" s="2" customFormat="1" x14ac:dyDescent="0.35">
      <c r="A1288" s="68"/>
      <c r="CI1288"/>
      <c r="CJ1288"/>
      <c r="CK1288"/>
      <c r="CL1288"/>
      <c r="CM1288"/>
    </row>
    <row r="1289" spans="1:91" s="2" customFormat="1" x14ac:dyDescent="0.35">
      <c r="A1289" s="68"/>
      <c r="CI1289"/>
      <c r="CJ1289"/>
      <c r="CK1289"/>
      <c r="CL1289"/>
      <c r="CM1289"/>
    </row>
    <row r="1290" spans="1:91" s="2" customFormat="1" x14ac:dyDescent="0.35">
      <c r="A1290" s="68"/>
      <c r="CI1290"/>
      <c r="CJ1290"/>
      <c r="CK1290"/>
      <c r="CL1290"/>
      <c r="CM1290"/>
    </row>
    <row r="1291" spans="1:91" s="2" customFormat="1" x14ac:dyDescent="0.35">
      <c r="A1291" s="68"/>
      <c r="CI1291"/>
      <c r="CJ1291"/>
      <c r="CK1291"/>
      <c r="CL1291"/>
      <c r="CM1291"/>
    </row>
    <row r="1292" spans="1:91" s="2" customFormat="1" x14ac:dyDescent="0.35">
      <c r="A1292" s="68"/>
      <c r="CI1292"/>
      <c r="CJ1292"/>
      <c r="CK1292"/>
      <c r="CL1292"/>
      <c r="CM1292"/>
    </row>
    <row r="1293" spans="1:91" s="2" customFormat="1" x14ac:dyDescent="0.35">
      <c r="A1293" s="68"/>
      <c r="CI1293"/>
      <c r="CJ1293"/>
      <c r="CK1293"/>
      <c r="CL1293"/>
      <c r="CM1293"/>
    </row>
    <row r="1294" spans="1:91" s="2" customFormat="1" x14ac:dyDescent="0.35">
      <c r="A1294" s="68"/>
      <c r="CI1294"/>
      <c r="CJ1294"/>
      <c r="CK1294"/>
      <c r="CL1294"/>
      <c r="CM1294"/>
    </row>
    <row r="1295" spans="1:91" s="2" customFormat="1" x14ac:dyDescent="0.35">
      <c r="A1295" s="68"/>
      <c r="CI1295"/>
      <c r="CJ1295"/>
      <c r="CK1295"/>
      <c r="CL1295"/>
      <c r="CM1295"/>
    </row>
    <row r="1296" spans="1:91" s="2" customFormat="1" x14ac:dyDescent="0.35">
      <c r="A1296" s="68"/>
      <c r="CI1296"/>
      <c r="CJ1296"/>
      <c r="CK1296"/>
      <c r="CL1296"/>
      <c r="CM1296"/>
    </row>
    <row r="1297" spans="1:91" s="2" customFormat="1" x14ac:dyDescent="0.35">
      <c r="A1297" s="68"/>
      <c r="CI1297"/>
      <c r="CJ1297"/>
      <c r="CK1297"/>
      <c r="CL1297"/>
      <c r="CM1297"/>
    </row>
    <row r="1298" spans="1:91" s="2" customFormat="1" x14ac:dyDescent="0.35">
      <c r="A1298" s="68"/>
      <c r="CI1298"/>
      <c r="CJ1298"/>
      <c r="CK1298"/>
      <c r="CL1298"/>
      <c r="CM1298"/>
    </row>
    <row r="1299" spans="1:91" s="2" customFormat="1" x14ac:dyDescent="0.35">
      <c r="A1299" s="68"/>
      <c r="CI1299"/>
      <c r="CJ1299"/>
      <c r="CK1299"/>
      <c r="CL1299"/>
      <c r="CM1299"/>
    </row>
    <row r="1300" spans="1:91" s="2" customFormat="1" x14ac:dyDescent="0.35">
      <c r="A1300" s="68"/>
      <c r="CI1300"/>
      <c r="CJ1300"/>
      <c r="CK1300"/>
      <c r="CL1300"/>
      <c r="CM1300"/>
    </row>
    <row r="1301" spans="1:91" s="2" customFormat="1" x14ac:dyDescent="0.35">
      <c r="A1301" s="68"/>
      <c r="CI1301"/>
      <c r="CJ1301"/>
      <c r="CK1301"/>
      <c r="CL1301"/>
      <c r="CM1301"/>
    </row>
    <row r="1302" spans="1:91" s="2" customFormat="1" x14ac:dyDescent="0.35">
      <c r="A1302" s="68"/>
      <c r="CI1302"/>
      <c r="CJ1302"/>
      <c r="CK1302"/>
      <c r="CL1302"/>
      <c r="CM1302"/>
    </row>
    <row r="1303" spans="1:91" s="2" customFormat="1" x14ac:dyDescent="0.35">
      <c r="A1303" s="68"/>
      <c r="CI1303"/>
      <c r="CJ1303"/>
      <c r="CK1303"/>
      <c r="CL1303"/>
      <c r="CM1303"/>
    </row>
    <row r="1304" spans="1:91" s="2" customFormat="1" x14ac:dyDescent="0.35">
      <c r="A1304" s="68"/>
      <c r="CI1304"/>
      <c r="CJ1304"/>
      <c r="CK1304"/>
      <c r="CL1304"/>
      <c r="CM1304"/>
    </row>
    <row r="1305" spans="1:91" s="2" customFormat="1" x14ac:dyDescent="0.35">
      <c r="A1305" s="68"/>
      <c r="CI1305"/>
      <c r="CJ1305"/>
      <c r="CK1305"/>
      <c r="CL1305"/>
      <c r="CM1305"/>
    </row>
    <row r="1306" spans="1:91" s="2" customFormat="1" x14ac:dyDescent="0.35">
      <c r="A1306" s="68"/>
      <c r="CI1306"/>
      <c r="CJ1306"/>
      <c r="CK1306"/>
      <c r="CL1306"/>
      <c r="CM1306"/>
    </row>
    <row r="1307" spans="1:91" s="2" customFormat="1" x14ac:dyDescent="0.35">
      <c r="A1307" s="68"/>
      <c r="CI1307"/>
      <c r="CJ1307"/>
      <c r="CK1307"/>
      <c r="CL1307"/>
      <c r="CM1307"/>
    </row>
    <row r="1308" spans="1:91" s="2" customFormat="1" x14ac:dyDescent="0.35">
      <c r="A1308" s="68"/>
      <c r="CI1308"/>
      <c r="CJ1308"/>
      <c r="CK1308"/>
      <c r="CL1308"/>
      <c r="CM1308"/>
    </row>
    <row r="1309" spans="1:91" s="2" customFormat="1" x14ac:dyDescent="0.35">
      <c r="A1309" s="68"/>
      <c r="CI1309"/>
      <c r="CJ1309"/>
      <c r="CK1309"/>
      <c r="CL1309"/>
      <c r="CM1309"/>
    </row>
    <row r="1310" spans="1:91" s="2" customFormat="1" x14ac:dyDescent="0.35">
      <c r="A1310" s="68"/>
      <c r="CI1310"/>
      <c r="CJ1310"/>
      <c r="CK1310"/>
      <c r="CL1310"/>
      <c r="CM1310"/>
    </row>
    <row r="1311" spans="1:91" s="2" customFormat="1" x14ac:dyDescent="0.35">
      <c r="A1311" s="68"/>
      <c r="CI1311"/>
      <c r="CJ1311"/>
      <c r="CK1311"/>
      <c r="CL1311"/>
      <c r="CM1311"/>
    </row>
    <row r="1312" spans="1:91" s="2" customFormat="1" x14ac:dyDescent="0.35">
      <c r="A1312" s="68"/>
      <c r="CI1312"/>
      <c r="CJ1312"/>
      <c r="CK1312"/>
      <c r="CL1312"/>
      <c r="CM1312"/>
    </row>
    <row r="1313" spans="1:91" s="2" customFormat="1" x14ac:dyDescent="0.35">
      <c r="A1313" s="68"/>
      <c r="CI1313"/>
      <c r="CJ1313"/>
      <c r="CK1313"/>
      <c r="CL1313"/>
      <c r="CM1313"/>
    </row>
    <row r="1314" spans="1:91" s="2" customFormat="1" x14ac:dyDescent="0.35">
      <c r="A1314" s="68"/>
      <c r="CI1314"/>
      <c r="CJ1314"/>
      <c r="CK1314"/>
      <c r="CL1314"/>
      <c r="CM1314"/>
    </row>
    <row r="1315" spans="1:91" s="2" customFormat="1" x14ac:dyDescent="0.35">
      <c r="A1315" s="68"/>
      <c r="CI1315"/>
      <c r="CJ1315"/>
      <c r="CK1315"/>
      <c r="CL1315"/>
      <c r="CM1315"/>
    </row>
    <row r="1316" spans="1:91" s="2" customFormat="1" x14ac:dyDescent="0.35">
      <c r="A1316" s="68"/>
      <c r="CI1316"/>
      <c r="CJ1316"/>
      <c r="CK1316"/>
      <c r="CL1316"/>
      <c r="CM1316"/>
    </row>
    <row r="1317" spans="1:91" s="2" customFormat="1" x14ac:dyDescent="0.35">
      <c r="A1317" s="68"/>
      <c r="CI1317"/>
      <c r="CJ1317"/>
      <c r="CK1317"/>
      <c r="CL1317"/>
      <c r="CM1317"/>
    </row>
    <row r="1318" spans="1:91" s="2" customFormat="1" x14ac:dyDescent="0.35">
      <c r="A1318" s="68"/>
      <c r="CI1318"/>
      <c r="CJ1318"/>
      <c r="CK1318"/>
      <c r="CL1318"/>
      <c r="CM1318"/>
    </row>
    <row r="1319" spans="1:91" s="2" customFormat="1" x14ac:dyDescent="0.35">
      <c r="A1319" s="68"/>
      <c r="CI1319"/>
      <c r="CJ1319"/>
      <c r="CK1319"/>
      <c r="CL1319"/>
      <c r="CM1319"/>
    </row>
    <row r="1320" spans="1:91" s="2" customFormat="1" x14ac:dyDescent="0.35">
      <c r="A1320" s="68"/>
      <c r="CI1320"/>
      <c r="CJ1320"/>
      <c r="CK1320"/>
      <c r="CL1320"/>
      <c r="CM1320"/>
    </row>
    <row r="1321" spans="1:91" s="2" customFormat="1" x14ac:dyDescent="0.35">
      <c r="A1321" s="68"/>
      <c r="CI1321"/>
      <c r="CJ1321"/>
      <c r="CK1321"/>
      <c r="CL1321"/>
      <c r="CM1321"/>
    </row>
    <row r="1322" spans="1:91" s="2" customFormat="1" x14ac:dyDescent="0.35">
      <c r="A1322" s="68"/>
      <c r="CI1322"/>
      <c r="CJ1322"/>
      <c r="CK1322"/>
      <c r="CL1322"/>
      <c r="CM1322"/>
    </row>
    <row r="1323" spans="1:91" s="2" customFormat="1" x14ac:dyDescent="0.35">
      <c r="A1323" s="68"/>
      <c r="CI1323"/>
      <c r="CJ1323"/>
      <c r="CK1323"/>
      <c r="CL1323"/>
      <c r="CM1323"/>
    </row>
    <row r="1324" spans="1:91" s="2" customFormat="1" x14ac:dyDescent="0.35">
      <c r="A1324" s="68"/>
      <c r="CI1324"/>
      <c r="CJ1324"/>
      <c r="CK1324"/>
      <c r="CL1324"/>
      <c r="CM1324"/>
    </row>
    <row r="1325" spans="1:91" s="2" customFormat="1" x14ac:dyDescent="0.35">
      <c r="A1325" s="68"/>
      <c r="CI1325"/>
      <c r="CJ1325"/>
      <c r="CK1325"/>
      <c r="CL1325"/>
      <c r="CM1325"/>
    </row>
    <row r="1326" spans="1:91" s="2" customFormat="1" x14ac:dyDescent="0.35">
      <c r="A1326" s="68"/>
      <c r="CI1326"/>
      <c r="CJ1326"/>
      <c r="CK1326"/>
      <c r="CL1326"/>
      <c r="CM1326"/>
    </row>
    <row r="1327" spans="1:91" s="2" customFormat="1" x14ac:dyDescent="0.35">
      <c r="A1327" s="68"/>
      <c r="CI1327"/>
      <c r="CJ1327"/>
      <c r="CK1327"/>
      <c r="CL1327"/>
      <c r="CM1327"/>
    </row>
    <row r="1328" spans="1:91" s="2" customFormat="1" x14ac:dyDescent="0.35">
      <c r="A1328" s="68"/>
      <c r="CI1328"/>
      <c r="CJ1328"/>
      <c r="CK1328"/>
      <c r="CL1328"/>
      <c r="CM1328"/>
    </row>
    <row r="1329" spans="1:91" s="2" customFormat="1" x14ac:dyDescent="0.35">
      <c r="A1329" s="68"/>
      <c r="CI1329"/>
      <c r="CJ1329"/>
      <c r="CK1329"/>
      <c r="CL1329"/>
      <c r="CM1329"/>
    </row>
    <row r="1330" spans="1:91" s="2" customFormat="1" x14ac:dyDescent="0.35">
      <c r="A1330" s="68"/>
      <c r="CI1330"/>
      <c r="CJ1330"/>
      <c r="CK1330"/>
      <c r="CL1330"/>
      <c r="CM1330"/>
    </row>
    <row r="1331" spans="1:91" s="2" customFormat="1" x14ac:dyDescent="0.35">
      <c r="A1331" s="68"/>
      <c r="CI1331"/>
      <c r="CJ1331"/>
      <c r="CK1331"/>
      <c r="CL1331"/>
      <c r="CM1331"/>
    </row>
    <row r="1332" spans="1:91" s="2" customFormat="1" x14ac:dyDescent="0.35">
      <c r="A1332" s="68"/>
      <c r="CI1332"/>
      <c r="CJ1332"/>
      <c r="CK1332"/>
      <c r="CL1332"/>
      <c r="CM1332"/>
    </row>
    <row r="1333" spans="1:91" s="2" customFormat="1" x14ac:dyDescent="0.35">
      <c r="A1333" s="68"/>
      <c r="B1333"/>
      <c r="C1333"/>
      <c r="D1333"/>
      <c r="E1333"/>
      <c r="F1333"/>
      <c r="G1333"/>
      <c r="H1333"/>
      <c r="I1333"/>
      <c r="J1333"/>
      <c r="K1333"/>
      <c r="L1333"/>
      <c r="M1333"/>
      <c r="N1333"/>
      <c r="O1333"/>
      <c r="P1333"/>
      <c r="Q1333"/>
      <c r="R1333"/>
      <c r="S1333"/>
      <c r="T1333"/>
      <c r="U1333"/>
      <c r="V1333"/>
      <c r="W1333"/>
      <c r="X1333"/>
      <c r="Y1333"/>
      <c r="Z1333"/>
      <c r="AA1333"/>
      <c r="AB1333"/>
      <c r="AC1333"/>
      <c r="AD1333"/>
      <c r="CI1333"/>
      <c r="CJ1333"/>
      <c r="CK1333"/>
      <c r="CL1333"/>
      <c r="CM1333"/>
    </row>
    <row r="1334" spans="1:91" s="2" customFormat="1" x14ac:dyDescent="0.35">
      <c r="A1334" s="68"/>
      <c r="B1334"/>
      <c r="C1334"/>
      <c r="D1334"/>
      <c r="E1334"/>
      <c r="F1334"/>
      <c r="G1334"/>
      <c r="H1334"/>
      <c r="I1334"/>
      <c r="J1334"/>
      <c r="K1334"/>
      <c r="L1334"/>
      <c r="M1334"/>
      <c r="N1334"/>
      <c r="O1334"/>
      <c r="P1334"/>
      <c r="Q1334"/>
      <c r="R1334"/>
      <c r="S1334"/>
      <c r="T1334"/>
      <c r="U1334"/>
      <c r="V1334"/>
      <c r="W1334"/>
      <c r="X1334"/>
      <c r="Y1334"/>
      <c r="Z1334"/>
      <c r="AA1334"/>
      <c r="AB1334"/>
      <c r="AC1334"/>
      <c r="AD1334"/>
      <c r="CI1334"/>
      <c r="CJ1334"/>
      <c r="CK1334"/>
      <c r="CL1334"/>
      <c r="CM1334"/>
    </row>
    <row r="1335" spans="1:91" s="2" customFormat="1" x14ac:dyDescent="0.35">
      <c r="A1335" s="68"/>
      <c r="B1335"/>
      <c r="C1335"/>
      <c r="D1335"/>
      <c r="E1335"/>
      <c r="F1335"/>
      <c r="G1335"/>
      <c r="H1335"/>
      <c r="I1335"/>
      <c r="J1335"/>
      <c r="K1335"/>
      <c r="L1335"/>
      <c r="M1335"/>
      <c r="N1335"/>
      <c r="O1335"/>
      <c r="P1335"/>
      <c r="Q1335"/>
      <c r="R1335"/>
      <c r="S1335"/>
      <c r="T1335"/>
      <c r="U1335"/>
      <c r="V1335"/>
      <c r="W1335"/>
      <c r="X1335"/>
      <c r="Y1335"/>
      <c r="Z1335"/>
      <c r="AA1335"/>
      <c r="AB1335"/>
      <c r="AC1335"/>
      <c r="AD1335"/>
      <c r="CI1335"/>
      <c r="CJ1335"/>
      <c r="CK1335"/>
      <c r="CL1335"/>
      <c r="CM1335"/>
    </row>
    <row r="1336" spans="1:91" s="2" customFormat="1" x14ac:dyDescent="0.35">
      <c r="A1336" s="68"/>
      <c r="B1336"/>
      <c r="C1336"/>
      <c r="D1336"/>
      <c r="E1336"/>
      <c r="F1336"/>
      <c r="G1336"/>
      <c r="H1336"/>
      <c r="I1336"/>
      <c r="J1336"/>
      <c r="K1336"/>
      <c r="L1336"/>
      <c r="M1336"/>
      <c r="N1336"/>
      <c r="O1336"/>
      <c r="P1336"/>
      <c r="Q1336"/>
      <c r="R1336"/>
      <c r="S1336"/>
      <c r="T1336"/>
      <c r="U1336"/>
      <c r="V1336"/>
      <c r="W1336"/>
      <c r="X1336"/>
      <c r="Y1336"/>
      <c r="Z1336"/>
      <c r="AA1336"/>
      <c r="AB1336"/>
      <c r="AC1336"/>
      <c r="AD1336"/>
      <c r="CI1336"/>
      <c r="CJ1336"/>
      <c r="CK1336"/>
      <c r="CL1336"/>
      <c r="CM1336"/>
    </row>
    <row r="1337" spans="1:91" s="2" customFormat="1" x14ac:dyDescent="0.35">
      <c r="A1337" s="68"/>
      <c r="B1337"/>
      <c r="C1337"/>
      <c r="D1337"/>
      <c r="E1337"/>
      <c r="F1337"/>
      <c r="G1337"/>
      <c r="H1337"/>
      <c r="I1337"/>
      <c r="J1337"/>
      <c r="K1337"/>
      <c r="L1337"/>
      <c r="M1337"/>
      <c r="N1337"/>
      <c r="O1337"/>
      <c r="P1337"/>
      <c r="Q1337"/>
      <c r="R1337"/>
      <c r="S1337"/>
      <c r="T1337"/>
      <c r="U1337"/>
      <c r="V1337"/>
      <c r="W1337"/>
      <c r="X1337"/>
      <c r="Y1337"/>
      <c r="Z1337"/>
      <c r="AA1337"/>
      <c r="AB1337"/>
      <c r="AC1337"/>
      <c r="AD1337"/>
      <c r="CI1337"/>
      <c r="CJ1337"/>
      <c r="CK1337"/>
      <c r="CL1337"/>
      <c r="CM1337"/>
    </row>
    <row r="1338" spans="1:91" s="2" customFormat="1" x14ac:dyDescent="0.35">
      <c r="A1338" s="68"/>
      <c r="B1338"/>
      <c r="C1338"/>
      <c r="D1338"/>
      <c r="E1338"/>
      <c r="F1338"/>
      <c r="G1338"/>
      <c r="H1338"/>
      <c r="I1338"/>
      <c r="J1338"/>
      <c r="K1338"/>
      <c r="L1338"/>
      <c r="M1338"/>
      <c r="N1338"/>
      <c r="O1338"/>
      <c r="P1338"/>
      <c r="Q1338"/>
      <c r="R1338"/>
      <c r="S1338"/>
      <c r="T1338"/>
      <c r="U1338"/>
      <c r="V1338"/>
      <c r="W1338"/>
      <c r="X1338"/>
      <c r="Y1338"/>
      <c r="Z1338"/>
      <c r="AA1338"/>
      <c r="AB1338"/>
      <c r="AC1338"/>
      <c r="AD1338"/>
      <c r="CI1338"/>
      <c r="CJ1338"/>
      <c r="CK1338"/>
      <c r="CL1338"/>
      <c r="CM1338"/>
    </row>
    <row r="1339" spans="1:91" s="2" customFormat="1" x14ac:dyDescent="0.35">
      <c r="A1339" s="68"/>
      <c r="B1339"/>
      <c r="C1339"/>
      <c r="D1339"/>
      <c r="E1339"/>
      <c r="F1339"/>
      <c r="G1339"/>
      <c r="H1339"/>
      <c r="I1339"/>
      <c r="J1339"/>
      <c r="K1339"/>
      <c r="L1339"/>
      <c r="M1339"/>
      <c r="N1339"/>
      <c r="O1339"/>
      <c r="P1339"/>
      <c r="Q1339"/>
      <c r="R1339"/>
      <c r="S1339"/>
      <c r="T1339"/>
      <c r="U1339"/>
      <c r="V1339"/>
      <c r="W1339"/>
      <c r="X1339"/>
      <c r="Y1339"/>
      <c r="Z1339"/>
      <c r="AA1339"/>
      <c r="AB1339"/>
      <c r="AC1339"/>
      <c r="AD1339"/>
      <c r="CI1339"/>
      <c r="CJ1339"/>
      <c r="CK1339"/>
      <c r="CL1339"/>
      <c r="CM1339"/>
    </row>
    <row r="1340" spans="1:91" s="2" customFormat="1" x14ac:dyDescent="0.35">
      <c r="A1340" s="68"/>
      <c r="B1340"/>
      <c r="C1340"/>
      <c r="D1340"/>
      <c r="E1340"/>
      <c r="F1340"/>
      <c r="G1340"/>
      <c r="H1340"/>
      <c r="I1340"/>
      <c r="J1340"/>
      <c r="K1340"/>
      <c r="L1340"/>
      <c r="M1340"/>
      <c r="N1340"/>
      <c r="O1340"/>
      <c r="P1340"/>
      <c r="Q1340"/>
      <c r="R1340"/>
      <c r="S1340"/>
      <c r="T1340"/>
      <c r="U1340"/>
      <c r="V1340"/>
      <c r="W1340"/>
      <c r="X1340"/>
      <c r="Y1340"/>
      <c r="Z1340"/>
      <c r="AA1340"/>
      <c r="AB1340"/>
      <c r="AC1340"/>
      <c r="AD1340"/>
      <c r="CI1340"/>
      <c r="CJ1340"/>
      <c r="CK1340"/>
      <c r="CL1340"/>
      <c r="CM1340"/>
    </row>
    <row r="1341" spans="1:91" s="2" customFormat="1" x14ac:dyDescent="0.35">
      <c r="A1341" s="68"/>
      <c r="B1341"/>
      <c r="C1341"/>
      <c r="D1341"/>
      <c r="E1341"/>
      <c r="F1341"/>
      <c r="G1341"/>
      <c r="H1341"/>
      <c r="I1341"/>
      <c r="J1341"/>
      <c r="K1341"/>
      <c r="L1341"/>
      <c r="M1341"/>
      <c r="N1341"/>
      <c r="O1341"/>
      <c r="P1341"/>
      <c r="Q1341"/>
      <c r="R1341"/>
      <c r="S1341"/>
      <c r="T1341"/>
      <c r="U1341"/>
      <c r="V1341"/>
      <c r="W1341"/>
      <c r="X1341"/>
      <c r="Y1341"/>
      <c r="Z1341"/>
      <c r="AA1341"/>
      <c r="AB1341"/>
      <c r="AC1341"/>
      <c r="AD1341"/>
      <c r="CI1341"/>
      <c r="CJ1341"/>
      <c r="CK1341"/>
      <c r="CL1341"/>
      <c r="CM1341"/>
    </row>
    <row r="1342" spans="1:91" s="2" customFormat="1" x14ac:dyDescent="0.35">
      <c r="A1342" s="68"/>
      <c r="B1342"/>
      <c r="C1342"/>
      <c r="D1342"/>
      <c r="E1342"/>
      <c r="F1342"/>
      <c r="G1342"/>
      <c r="H1342"/>
      <c r="I1342"/>
      <c r="J1342"/>
      <c r="K1342"/>
      <c r="L1342"/>
      <c r="M1342"/>
      <c r="N1342"/>
      <c r="O1342"/>
      <c r="P1342"/>
      <c r="Q1342"/>
      <c r="R1342"/>
      <c r="S1342"/>
      <c r="T1342"/>
      <c r="U1342"/>
      <c r="V1342"/>
      <c r="W1342"/>
      <c r="X1342"/>
      <c r="Y1342"/>
      <c r="Z1342"/>
      <c r="AA1342"/>
      <c r="AB1342"/>
      <c r="AC1342"/>
      <c r="AD1342"/>
      <c r="CI1342"/>
      <c r="CJ1342"/>
      <c r="CK1342"/>
      <c r="CL1342"/>
      <c r="CM1342"/>
    </row>
    <row r="1343" spans="1:91" s="2" customFormat="1" x14ac:dyDescent="0.35">
      <c r="A1343" s="68"/>
      <c r="B1343"/>
      <c r="C1343"/>
      <c r="D1343"/>
      <c r="E1343"/>
      <c r="F1343"/>
      <c r="G1343"/>
      <c r="H1343"/>
      <c r="I1343"/>
      <c r="J1343"/>
      <c r="K1343"/>
      <c r="L1343"/>
      <c r="M1343"/>
      <c r="N1343"/>
      <c r="O1343"/>
      <c r="P1343"/>
      <c r="Q1343"/>
      <c r="R1343"/>
      <c r="S1343"/>
      <c r="T1343"/>
      <c r="U1343"/>
      <c r="V1343"/>
      <c r="W1343"/>
      <c r="X1343"/>
      <c r="Y1343"/>
      <c r="Z1343"/>
      <c r="AA1343"/>
      <c r="AB1343"/>
      <c r="AC1343"/>
      <c r="AD1343"/>
      <c r="CI1343"/>
      <c r="CJ1343"/>
      <c r="CK1343"/>
      <c r="CL1343"/>
      <c r="CM1343"/>
    </row>
    <row r="1344" spans="1:91" s="2" customFormat="1" x14ac:dyDescent="0.35">
      <c r="A1344" s="68"/>
      <c r="B1344"/>
      <c r="C1344"/>
      <c r="D1344"/>
      <c r="E1344"/>
      <c r="F1344"/>
      <c r="G1344"/>
      <c r="H1344"/>
      <c r="I1344"/>
      <c r="J1344"/>
      <c r="K1344"/>
      <c r="L1344"/>
      <c r="M1344"/>
      <c r="N1344"/>
      <c r="O1344"/>
      <c r="P1344"/>
      <c r="Q1344"/>
      <c r="R1344"/>
      <c r="S1344"/>
      <c r="T1344"/>
      <c r="U1344"/>
      <c r="V1344"/>
      <c r="W1344"/>
      <c r="X1344"/>
      <c r="Y1344"/>
      <c r="Z1344"/>
      <c r="AA1344"/>
      <c r="AB1344"/>
      <c r="AC1344"/>
      <c r="AD1344"/>
      <c r="CI1344"/>
      <c r="CJ1344"/>
      <c r="CK1344"/>
      <c r="CL1344"/>
      <c r="CM1344"/>
    </row>
    <row r="1345" spans="1:91" s="2" customFormat="1" x14ac:dyDescent="0.35">
      <c r="A1345" s="68"/>
      <c r="B1345"/>
      <c r="C1345"/>
      <c r="D1345"/>
      <c r="E1345"/>
      <c r="F1345"/>
      <c r="G1345"/>
      <c r="H1345"/>
      <c r="I1345"/>
      <c r="J1345"/>
      <c r="K1345"/>
      <c r="L1345"/>
      <c r="M1345"/>
      <c r="N1345"/>
      <c r="O1345"/>
      <c r="P1345"/>
      <c r="Q1345"/>
      <c r="R1345"/>
      <c r="S1345"/>
      <c r="T1345"/>
      <c r="U1345"/>
      <c r="V1345"/>
      <c r="W1345"/>
      <c r="X1345"/>
      <c r="Y1345"/>
      <c r="Z1345"/>
      <c r="AA1345"/>
      <c r="AB1345"/>
      <c r="AC1345"/>
      <c r="AD1345"/>
      <c r="CI1345"/>
      <c r="CJ1345"/>
      <c r="CK1345"/>
      <c r="CL1345"/>
      <c r="CM1345"/>
    </row>
    <row r="1346" spans="1:91" s="2" customFormat="1" x14ac:dyDescent="0.35">
      <c r="A1346" s="68"/>
      <c r="B1346"/>
      <c r="C1346"/>
      <c r="D1346"/>
      <c r="E1346"/>
      <c r="F1346"/>
      <c r="G1346"/>
      <c r="H1346"/>
      <c r="I1346"/>
      <c r="J1346"/>
      <c r="K1346"/>
      <c r="L1346"/>
      <c r="M1346"/>
      <c r="N1346"/>
      <c r="O1346"/>
      <c r="P1346"/>
      <c r="Q1346"/>
      <c r="R1346"/>
      <c r="S1346"/>
      <c r="T1346"/>
      <c r="U1346"/>
      <c r="V1346"/>
      <c r="W1346"/>
      <c r="X1346"/>
      <c r="Y1346"/>
      <c r="Z1346"/>
      <c r="AA1346"/>
      <c r="AB1346"/>
      <c r="AC1346"/>
      <c r="AD1346"/>
      <c r="CI1346"/>
      <c r="CJ1346"/>
      <c r="CK1346"/>
      <c r="CL1346"/>
      <c r="CM1346"/>
    </row>
    <row r="1347" spans="1:91" s="2" customFormat="1" x14ac:dyDescent="0.35">
      <c r="A1347" s="68"/>
      <c r="B1347"/>
      <c r="C1347"/>
      <c r="D1347"/>
      <c r="E1347"/>
      <c r="F1347"/>
      <c r="G1347"/>
      <c r="H1347"/>
      <c r="I1347"/>
      <c r="J1347"/>
      <c r="K1347"/>
      <c r="L1347"/>
      <c r="M1347"/>
      <c r="N1347"/>
      <c r="O1347"/>
      <c r="P1347"/>
      <c r="Q1347"/>
      <c r="R1347"/>
      <c r="S1347"/>
      <c r="T1347"/>
      <c r="U1347"/>
      <c r="V1347"/>
      <c r="W1347"/>
      <c r="X1347"/>
      <c r="Y1347"/>
      <c r="Z1347"/>
      <c r="AA1347"/>
      <c r="AB1347"/>
      <c r="AC1347"/>
      <c r="AD1347"/>
      <c r="CI1347"/>
      <c r="CJ1347"/>
      <c r="CK1347"/>
      <c r="CL1347"/>
      <c r="CM1347"/>
    </row>
    <row r="1348" spans="1:91" s="2" customFormat="1" x14ac:dyDescent="0.35">
      <c r="A1348" s="68"/>
      <c r="B1348"/>
      <c r="C1348"/>
      <c r="D1348"/>
      <c r="E1348"/>
      <c r="F1348"/>
      <c r="G1348"/>
      <c r="H1348"/>
      <c r="I1348"/>
      <c r="J1348"/>
      <c r="K1348"/>
      <c r="L1348"/>
      <c r="M1348"/>
      <c r="N1348"/>
      <c r="O1348"/>
      <c r="P1348"/>
      <c r="Q1348"/>
      <c r="R1348"/>
      <c r="S1348"/>
      <c r="T1348"/>
      <c r="U1348"/>
      <c r="V1348"/>
      <c r="W1348"/>
      <c r="X1348"/>
      <c r="Y1348"/>
      <c r="Z1348"/>
      <c r="AA1348"/>
      <c r="AB1348"/>
      <c r="AC1348"/>
      <c r="AD1348"/>
      <c r="CI1348"/>
      <c r="CJ1348"/>
      <c r="CK1348"/>
      <c r="CL1348"/>
      <c r="CM1348"/>
    </row>
    <row r="1349" spans="1:91" s="2" customFormat="1" x14ac:dyDescent="0.35">
      <c r="A1349" s="68"/>
      <c r="B1349"/>
      <c r="C1349"/>
      <c r="D1349"/>
      <c r="E1349"/>
      <c r="F1349"/>
      <c r="G1349"/>
      <c r="H1349"/>
      <c r="I1349"/>
      <c r="J1349"/>
      <c r="K1349"/>
      <c r="L1349"/>
      <c r="M1349"/>
      <c r="N1349"/>
      <c r="O1349"/>
      <c r="P1349"/>
      <c r="Q1349"/>
      <c r="R1349"/>
      <c r="S1349"/>
      <c r="T1349"/>
      <c r="U1349"/>
      <c r="V1349"/>
      <c r="W1349"/>
      <c r="X1349"/>
      <c r="Y1349"/>
      <c r="Z1349"/>
      <c r="AA1349"/>
      <c r="AB1349"/>
      <c r="AC1349"/>
      <c r="AD1349"/>
      <c r="CI1349"/>
      <c r="CJ1349"/>
      <c r="CK1349"/>
      <c r="CL1349"/>
      <c r="CM1349"/>
    </row>
    <row r="1350" spans="1:91" s="2" customFormat="1" x14ac:dyDescent="0.35">
      <c r="A1350" s="68"/>
      <c r="B1350"/>
      <c r="C1350"/>
      <c r="D1350"/>
      <c r="E1350"/>
      <c r="F1350"/>
      <c r="G1350"/>
      <c r="H1350"/>
      <c r="I1350"/>
      <c r="J1350"/>
      <c r="K1350"/>
      <c r="L1350"/>
      <c r="M1350"/>
      <c r="N1350"/>
      <c r="O1350"/>
      <c r="P1350"/>
      <c r="Q1350"/>
      <c r="R1350"/>
      <c r="S1350"/>
      <c r="T1350"/>
      <c r="U1350"/>
      <c r="V1350"/>
      <c r="W1350"/>
      <c r="X1350"/>
      <c r="Y1350"/>
      <c r="Z1350"/>
      <c r="AA1350"/>
      <c r="AB1350"/>
      <c r="AC1350"/>
      <c r="AD1350"/>
      <c r="CI1350"/>
      <c r="CJ1350"/>
      <c r="CK1350"/>
      <c r="CL1350"/>
      <c r="CM1350"/>
    </row>
    <row r="1351" spans="1:91" s="2" customFormat="1" x14ac:dyDescent="0.35">
      <c r="A1351" s="68"/>
      <c r="B1351"/>
      <c r="C1351"/>
      <c r="D1351"/>
      <c r="E1351"/>
      <c r="F1351"/>
      <c r="G1351"/>
      <c r="H1351"/>
      <c r="I1351"/>
      <c r="J1351"/>
      <c r="K1351"/>
      <c r="L1351"/>
      <c r="M1351"/>
      <c r="N1351"/>
      <c r="O1351"/>
      <c r="P1351"/>
      <c r="Q1351"/>
      <c r="R1351"/>
      <c r="S1351"/>
      <c r="T1351"/>
      <c r="U1351"/>
      <c r="V1351"/>
      <c r="W1351"/>
      <c r="X1351"/>
      <c r="Y1351"/>
      <c r="Z1351"/>
      <c r="AA1351"/>
      <c r="AB1351"/>
      <c r="AC1351"/>
      <c r="AD1351"/>
      <c r="CI1351"/>
      <c r="CJ1351"/>
      <c r="CK1351"/>
      <c r="CL1351"/>
      <c r="CM1351"/>
    </row>
    <row r="1352" spans="1:91" s="2" customFormat="1" x14ac:dyDescent="0.35">
      <c r="A1352" s="68"/>
      <c r="B1352"/>
      <c r="C1352"/>
      <c r="D1352"/>
      <c r="E1352"/>
      <c r="F1352"/>
      <c r="G1352"/>
      <c r="H1352"/>
      <c r="I1352"/>
      <c r="J1352"/>
      <c r="K1352"/>
      <c r="L1352"/>
      <c r="M1352"/>
      <c r="N1352"/>
      <c r="O1352"/>
      <c r="P1352"/>
      <c r="Q1352"/>
      <c r="R1352"/>
      <c r="S1352"/>
      <c r="T1352"/>
      <c r="U1352"/>
      <c r="V1352"/>
      <c r="W1352"/>
      <c r="X1352"/>
      <c r="Y1352"/>
      <c r="Z1352"/>
      <c r="AA1352"/>
      <c r="AB1352"/>
      <c r="AC1352"/>
      <c r="AD1352"/>
      <c r="CI1352"/>
      <c r="CJ1352"/>
      <c r="CK1352"/>
      <c r="CL1352"/>
      <c r="CM1352"/>
    </row>
    <row r="1353" spans="1:91" s="2" customFormat="1" x14ac:dyDescent="0.35">
      <c r="A1353" s="68"/>
      <c r="B1353"/>
      <c r="C1353"/>
      <c r="D1353"/>
      <c r="E1353"/>
      <c r="F1353"/>
      <c r="G1353"/>
      <c r="H1353"/>
      <c r="I1353"/>
      <c r="J1353"/>
      <c r="K1353"/>
      <c r="L1353"/>
      <c r="M1353"/>
      <c r="N1353"/>
      <c r="O1353"/>
      <c r="P1353"/>
      <c r="Q1353"/>
      <c r="R1353"/>
      <c r="S1353"/>
      <c r="T1353"/>
      <c r="U1353"/>
      <c r="V1353"/>
      <c r="W1353"/>
      <c r="X1353"/>
      <c r="Y1353"/>
      <c r="Z1353"/>
      <c r="AA1353"/>
      <c r="AB1353"/>
      <c r="AC1353"/>
      <c r="AD1353"/>
      <c r="CI1353"/>
      <c r="CJ1353"/>
      <c r="CK1353"/>
      <c r="CL1353"/>
      <c r="CM1353"/>
    </row>
    <row r="1354" spans="1:91" s="2" customFormat="1" x14ac:dyDescent="0.35">
      <c r="A1354" s="68"/>
      <c r="B1354"/>
      <c r="C1354"/>
      <c r="D1354"/>
      <c r="E1354"/>
      <c r="F1354"/>
      <c r="G1354"/>
      <c r="H1354"/>
      <c r="I1354"/>
      <c r="J1354"/>
      <c r="K1354"/>
      <c r="L1354"/>
      <c r="M1354"/>
      <c r="N1354"/>
      <c r="O1354"/>
      <c r="P1354"/>
      <c r="Q1354"/>
      <c r="R1354"/>
      <c r="S1354"/>
      <c r="T1354"/>
      <c r="U1354"/>
      <c r="V1354"/>
      <c r="W1354"/>
      <c r="X1354"/>
      <c r="Y1354"/>
      <c r="Z1354"/>
      <c r="AA1354"/>
      <c r="AB1354"/>
      <c r="AC1354"/>
      <c r="AD1354"/>
      <c r="CI1354"/>
      <c r="CJ1354"/>
      <c r="CK1354"/>
      <c r="CL1354"/>
      <c r="CM1354"/>
    </row>
    <row r="1355" spans="1:91" s="2" customFormat="1" x14ac:dyDescent="0.35">
      <c r="A1355" s="68"/>
      <c r="B1355"/>
      <c r="C1355"/>
      <c r="D1355"/>
      <c r="E1355"/>
      <c r="F1355"/>
      <c r="G1355"/>
      <c r="H1355"/>
      <c r="I1355"/>
      <c r="J1355"/>
      <c r="K1355"/>
      <c r="L1355"/>
      <c r="M1355"/>
      <c r="N1355"/>
      <c r="O1355"/>
      <c r="P1355"/>
      <c r="Q1355"/>
      <c r="R1355"/>
      <c r="S1355"/>
      <c r="T1355"/>
      <c r="U1355"/>
      <c r="V1355"/>
      <c r="W1355"/>
      <c r="X1355"/>
      <c r="Y1355"/>
      <c r="Z1355"/>
      <c r="AA1355"/>
      <c r="AB1355"/>
      <c r="AC1355"/>
      <c r="AD1355"/>
      <c r="CI1355"/>
      <c r="CJ1355"/>
      <c r="CK1355"/>
      <c r="CL1355"/>
      <c r="CM1355"/>
    </row>
    <row r="1356" spans="1:91" s="2" customFormat="1" x14ac:dyDescent="0.35">
      <c r="A1356" s="68"/>
      <c r="B1356"/>
      <c r="C1356"/>
      <c r="D1356"/>
      <c r="E1356"/>
      <c r="F1356"/>
      <c r="G1356"/>
      <c r="H1356"/>
      <c r="I1356"/>
      <c r="J1356"/>
      <c r="K1356"/>
      <c r="L1356"/>
      <c r="M1356"/>
      <c r="N1356"/>
      <c r="O1356"/>
      <c r="P1356"/>
      <c r="Q1356"/>
      <c r="R1356"/>
      <c r="S1356"/>
      <c r="T1356"/>
      <c r="U1356"/>
      <c r="V1356"/>
      <c r="W1356"/>
      <c r="X1356"/>
      <c r="Y1356"/>
      <c r="Z1356"/>
      <c r="AA1356"/>
      <c r="AB1356"/>
      <c r="AC1356"/>
      <c r="AD1356"/>
      <c r="CI1356"/>
      <c r="CJ1356"/>
      <c r="CK1356"/>
      <c r="CL1356"/>
      <c r="CM1356"/>
    </row>
    <row r="1357" spans="1:91" s="2" customFormat="1" x14ac:dyDescent="0.35">
      <c r="A1357" s="68"/>
      <c r="B1357"/>
      <c r="C1357"/>
      <c r="D1357"/>
      <c r="E1357"/>
      <c r="F1357"/>
      <c r="G1357"/>
      <c r="H1357"/>
      <c r="I1357"/>
      <c r="J1357"/>
      <c r="K1357"/>
      <c r="L1357"/>
      <c r="M1357"/>
      <c r="N1357"/>
      <c r="O1357"/>
      <c r="P1357"/>
      <c r="Q1357"/>
      <c r="R1357"/>
      <c r="S1357"/>
      <c r="T1357"/>
      <c r="U1357"/>
      <c r="V1357"/>
      <c r="W1357"/>
      <c r="X1357"/>
      <c r="Y1357"/>
      <c r="Z1357"/>
      <c r="AA1357"/>
      <c r="AB1357"/>
      <c r="AC1357"/>
      <c r="AD1357"/>
      <c r="CI1357"/>
      <c r="CJ1357"/>
      <c r="CK1357"/>
      <c r="CL1357"/>
      <c r="CM1357"/>
    </row>
    <row r="1358" spans="1:91" s="2" customFormat="1" x14ac:dyDescent="0.35">
      <c r="A1358" s="68"/>
      <c r="B1358"/>
      <c r="C1358"/>
      <c r="D1358"/>
      <c r="E1358"/>
      <c r="F1358"/>
      <c r="G1358"/>
      <c r="H1358"/>
      <c r="I1358"/>
      <c r="J1358"/>
      <c r="K1358"/>
      <c r="L1358"/>
      <c r="M1358"/>
      <c r="N1358"/>
      <c r="O1358"/>
      <c r="P1358"/>
      <c r="Q1358"/>
      <c r="R1358"/>
      <c r="S1358"/>
      <c r="T1358"/>
      <c r="U1358"/>
      <c r="V1358"/>
      <c r="W1358"/>
      <c r="X1358"/>
      <c r="Y1358"/>
      <c r="Z1358"/>
      <c r="AA1358"/>
      <c r="AB1358"/>
      <c r="AC1358"/>
      <c r="AD1358"/>
      <c r="CI1358"/>
      <c r="CJ1358"/>
      <c r="CK1358"/>
      <c r="CL1358"/>
      <c r="CM1358"/>
    </row>
    <row r="1359" spans="1:91" s="2" customFormat="1" x14ac:dyDescent="0.35">
      <c r="A1359" s="68"/>
      <c r="B1359"/>
      <c r="C1359"/>
      <c r="D1359"/>
      <c r="E1359"/>
      <c r="F1359"/>
      <c r="G1359"/>
      <c r="H1359"/>
      <c r="I1359"/>
      <c r="J1359"/>
      <c r="K1359"/>
      <c r="L1359"/>
      <c r="M1359"/>
      <c r="N1359"/>
      <c r="O1359"/>
      <c r="P1359"/>
      <c r="Q1359"/>
      <c r="R1359"/>
      <c r="S1359"/>
      <c r="T1359"/>
      <c r="U1359"/>
      <c r="V1359"/>
      <c r="W1359"/>
      <c r="X1359"/>
      <c r="Y1359"/>
      <c r="Z1359"/>
      <c r="AA1359"/>
      <c r="AB1359"/>
      <c r="AC1359"/>
      <c r="AD1359"/>
      <c r="CI1359"/>
      <c r="CJ1359"/>
      <c r="CK1359"/>
      <c r="CL1359"/>
      <c r="CM1359"/>
    </row>
    <row r="1360" spans="1:91" s="2" customFormat="1" x14ac:dyDescent="0.35">
      <c r="A1360" s="68"/>
      <c r="B1360"/>
      <c r="C1360"/>
      <c r="D1360"/>
      <c r="E1360"/>
      <c r="F1360"/>
      <c r="G1360"/>
      <c r="H1360"/>
      <c r="I1360"/>
      <c r="J1360"/>
      <c r="K1360"/>
      <c r="L1360"/>
      <c r="M1360"/>
      <c r="N1360"/>
      <c r="O1360"/>
      <c r="P1360"/>
      <c r="Q1360"/>
      <c r="R1360"/>
      <c r="S1360"/>
      <c r="T1360"/>
      <c r="U1360"/>
      <c r="V1360"/>
      <c r="W1360"/>
      <c r="X1360"/>
      <c r="Y1360"/>
      <c r="Z1360"/>
      <c r="AA1360"/>
      <c r="AB1360"/>
      <c r="AC1360"/>
      <c r="AD1360"/>
      <c r="CI1360"/>
      <c r="CJ1360"/>
      <c r="CK1360"/>
      <c r="CL1360"/>
      <c r="CM1360"/>
    </row>
    <row r="1361" spans="1:91" s="2" customFormat="1" x14ac:dyDescent="0.35">
      <c r="A1361" s="68"/>
      <c r="B1361"/>
      <c r="C1361"/>
      <c r="D1361"/>
      <c r="E1361"/>
      <c r="F1361"/>
      <c r="G1361"/>
      <c r="H1361"/>
      <c r="I1361"/>
      <c r="J1361"/>
      <c r="K1361"/>
      <c r="L1361"/>
      <c r="M1361"/>
      <c r="N1361"/>
      <c r="O1361"/>
      <c r="P1361"/>
      <c r="Q1361"/>
      <c r="R1361"/>
      <c r="S1361"/>
      <c r="T1361"/>
      <c r="U1361"/>
      <c r="V1361"/>
      <c r="W1361"/>
      <c r="X1361"/>
      <c r="Y1361"/>
      <c r="Z1361"/>
      <c r="AA1361"/>
      <c r="AB1361"/>
      <c r="AC1361"/>
      <c r="AD1361"/>
      <c r="CI1361"/>
      <c r="CJ1361"/>
      <c r="CK1361"/>
      <c r="CL1361"/>
      <c r="CM1361"/>
    </row>
    <row r="1362" spans="1:91" s="2" customFormat="1" x14ac:dyDescent="0.35">
      <c r="A1362" s="68"/>
      <c r="B1362"/>
      <c r="C1362"/>
      <c r="D1362"/>
      <c r="E1362"/>
      <c r="F1362"/>
      <c r="G1362"/>
      <c r="H1362"/>
      <c r="I1362"/>
      <c r="J1362"/>
      <c r="K1362"/>
      <c r="L1362"/>
      <c r="M1362"/>
      <c r="N1362"/>
      <c r="O1362"/>
      <c r="P1362"/>
      <c r="Q1362"/>
      <c r="R1362"/>
      <c r="S1362"/>
      <c r="T1362"/>
      <c r="U1362"/>
      <c r="V1362"/>
      <c r="W1362"/>
      <c r="X1362"/>
      <c r="Y1362"/>
      <c r="Z1362"/>
      <c r="AA1362"/>
      <c r="AB1362"/>
      <c r="AC1362"/>
      <c r="AD1362"/>
      <c r="CI1362"/>
      <c r="CJ1362"/>
      <c r="CK1362"/>
      <c r="CL1362"/>
      <c r="CM1362"/>
    </row>
    <row r="1363" spans="1:91" s="2" customFormat="1" x14ac:dyDescent="0.35">
      <c r="A1363" s="68"/>
      <c r="B1363"/>
      <c r="C1363"/>
      <c r="D1363"/>
      <c r="E1363"/>
      <c r="F1363"/>
      <c r="G1363"/>
      <c r="H1363"/>
      <c r="I1363"/>
      <c r="J1363"/>
      <c r="K1363"/>
      <c r="L1363"/>
      <c r="M1363"/>
      <c r="N1363"/>
      <c r="O1363"/>
      <c r="P1363"/>
      <c r="Q1363"/>
      <c r="R1363"/>
      <c r="S1363"/>
      <c r="T1363"/>
      <c r="U1363"/>
      <c r="V1363"/>
      <c r="W1363"/>
      <c r="X1363"/>
      <c r="Y1363"/>
      <c r="Z1363"/>
      <c r="AA1363"/>
      <c r="AB1363"/>
      <c r="AC1363"/>
      <c r="AD1363"/>
      <c r="CI1363"/>
      <c r="CJ1363"/>
      <c r="CK1363"/>
      <c r="CL1363"/>
      <c r="CM1363"/>
    </row>
    <row r="1364" spans="1:91" s="2" customFormat="1" x14ac:dyDescent="0.35">
      <c r="A1364" s="68"/>
      <c r="B1364"/>
      <c r="C1364"/>
      <c r="D1364"/>
      <c r="E1364"/>
      <c r="F1364"/>
      <c r="G1364"/>
      <c r="H1364"/>
      <c r="I1364"/>
      <c r="J1364"/>
      <c r="K1364"/>
      <c r="L1364"/>
      <c r="M1364"/>
      <c r="N1364"/>
      <c r="O1364"/>
      <c r="P1364"/>
      <c r="Q1364"/>
      <c r="R1364"/>
      <c r="S1364"/>
      <c r="T1364"/>
      <c r="U1364"/>
      <c r="V1364"/>
      <c r="W1364"/>
      <c r="X1364"/>
      <c r="Y1364"/>
      <c r="Z1364"/>
      <c r="AA1364"/>
      <c r="AB1364"/>
      <c r="AC1364"/>
      <c r="AD1364"/>
      <c r="CI1364"/>
      <c r="CJ1364"/>
      <c r="CK1364"/>
      <c r="CL1364"/>
      <c r="CM1364"/>
    </row>
    <row r="1365" spans="1:91" s="2" customFormat="1" x14ac:dyDescent="0.35">
      <c r="A1365" s="68"/>
      <c r="B1365"/>
      <c r="C1365"/>
      <c r="D1365"/>
      <c r="E1365"/>
      <c r="F1365"/>
      <c r="G1365"/>
      <c r="H1365"/>
      <c r="I1365"/>
      <c r="J1365"/>
      <c r="K1365"/>
      <c r="L1365"/>
      <c r="M1365"/>
      <c r="N1365"/>
      <c r="O1365"/>
      <c r="P1365"/>
      <c r="Q1365"/>
      <c r="R1365"/>
      <c r="S1365"/>
      <c r="T1365"/>
      <c r="U1365"/>
      <c r="V1365"/>
      <c r="W1365"/>
      <c r="X1365"/>
      <c r="Y1365"/>
      <c r="Z1365"/>
      <c r="AA1365"/>
      <c r="AB1365"/>
      <c r="AC1365"/>
      <c r="AD1365"/>
      <c r="CI1365"/>
      <c r="CJ1365"/>
      <c r="CK1365"/>
      <c r="CL1365"/>
      <c r="CM1365"/>
    </row>
    <row r="1366" spans="1:91" s="2" customFormat="1" x14ac:dyDescent="0.35">
      <c r="A1366" s="68"/>
      <c r="B1366"/>
      <c r="C1366"/>
      <c r="D1366"/>
      <c r="E1366"/>
      <c r="F1366"/>
      <c r="G1366"/>
      <c r="H1366"/>
      <c r="I1366"/>
      <c r="J1366"/>
      <c r="K1366"/>
      <c r="L1366"/>
      <c r="M1366"/>
      <c r="N1366"/>
      <c r="O1366"/>
      <c r="P1366"/>
      <c r="Q1366"/>
      <c r="R1366"/>
      <c r="S1366"/>
      <c r="T1366"/>
      <c r="U1366"/>
      <c r="V1366"/>
      <c r="W1366"/>
      <c r="X1366"/>
      <c r="Y1366"/>
      <c r="Z1366"/>
      <c r="AA1366"/>
      <c r="AB1366"/>
      <c r="AC1366"/>
      <c r="AD1366"/>
      <c r="CI1366"/>
      <c r="CJ1366"/>
      <c r="CK1366"/>
      <c r="CL1366"/>
      <c r="CM1366"/>
    </row>
    <row r="1367" spans="1:91" s="2" customFormat="1" x14ac:dyDescent="0.35">
      <c r="A1367" s="68"/>
      <c r="B1367"/>
      <c r="C1367"/>
      <c r="D1367"/>
      <c r="E1367"/>
      <c r="F1367"/>
      <c r="G1367"/>
      <c r="H1367"/>
      <c r="I1367"/>
      <c r="J1367"/>
      <c r="K1367"/>
      <c r="L1367"/>
      <c r="M1367"/>
      <c r="N1367"/>
      <c r="O1367"/>
      <c r="P1367"/>
      <c r="Q1367"/>
      <c r="R1367"/>
      <c r="S1367"/>
      <c r="T1367"/>
      <c r="U1367"/>
      <c r="V1367"/>
      <c r="W1367"/>
      <c r="X1367"/>
      <c r="Y1367"/>
      <c r="Z1367"/>
      <c r="AA1367"/>
      <c r="AB1367"/>
      <c r="AC1367"/>
      <c r="AD1367"/>
      <c r="CI1367"/>
      <c r="CJ1367"/>
      <c r="CK1367"/>
      <c r="CL1367"/>
      <c r="CM1367"/>
    </row>
    <row r="1368" spans="1:91" s="2" customFormat="1" x14ac:dyDescent="0.35">
      <c r="A1368" s="68"/>
      <c r="B1368"/>
      <c r="C1368"/>
      <c r="D1368"/>
      <c r="E1368"/>
      <c r="F1368"/>
      <c r="G1368"/>
      <c r="H1368"/>
      <c r="I1368"/>
      <c r="J1368"/>
      <c r="K1368"/>
      <c r="L1368"/>
      <c r="M1368"/>
      <c r="N1368"/>
      <c r="O1368"/>
      <c r="P1368"/>
      <c r="Q1368"/>
      <c r="R1368"/>
      <c r="S1368"/>
      <c r="T1368"/>
      <c r="U1368"/>
      <c r="V1368"/>
      <c r="W1368"/>
      <c r="X1368"/>
      <c r="Y1368"/>
      <c r="Z1368"/>
      <c r="AA1368"/>
      <c r="AB1368"/>
      <c r="AC1368"/>
      <c r="AD1368"/>
      <c r="CI1368"/>
      <c r="CJ1368"/>
      <c r="CK1368"/>
      <c r="CL1368"/>
      <c r="CM1368"/>
    </row>
    <row r="1369" spans="1:91" s="2" customFormat="1" x14ac:dyDescent="0.35">
      <c r="A1369" s="68"/>
      <c r="B1369"/>
      <c r="C1369"/>
      <c r="D1369"/>
      <c r="E1369"/>
      <c r="F1369"/>
      <c r="G1369"/>
      <c r="H1369"/>
      <c r="I1369"/>
      <c r="J1369"/>
      <c r="K1369"/>
      <c r="L1369"/>
      <c r="M1369"/>
      <c r="N1369"/>
      <c r="O1369"/>
      <c r="P1369"/>
      <c r="Q1369"/>
      <c r="R1369"/>
      <c r="S1369"/>
      <c r="T1369"/>
      <c r="U1369"/>
      <c r="V1369"/>
      <c r="W1369"/>
      <c r="X1369"/>
      <c r="Y1369"/>
      <c r="Z1369"/>
      <c r="AA1369"/>
      <c r="AB1369"/>
      <c r="AC1369"/>
      <c r="AD1369"/>
      <c r="CI1369"/>
      <c r="CJ1369"/>
      <c r="CK1369"/>
      <c r="CL1369"/>
      <c r="CM1369"/>
    </row>
    <row r="1370" spans="1:91" s="2" customFormat="1" x14ac:dyDescent="0.35">
      <c r="A1370" s="68"/>
      <c r="B1370"/>
      <c r="C1370"/>
      <c r="D1370"/>
      <c r="E1370"/>
      <c r="F1370"/>
      <c r="G1370"/>
      <c r="H1370"/>
      <c r="I1370"/>
      <c r="J1370"/>
      <c r="K1370"/>
      <c r="L1370"/>
      <c r="M1370"/>
      <c r="N1370"/>
      <c r="O1370"/>
      <c r="P1370"/>
      <c r="Q1370"/>
      <c r="R1370"/>
      <c r="S1370"/>
      <c r="T1370"/>
      <c r="U1370"/>
      <c r="V1370"/>
      <c r="W1370"/>
      <c r="X1370"/>
      <c r="Y1370"/>
      <c r="Z1370"/>
      <c r="AA1370"/>
      <c r="AB1370"/>
      <c r="AC1370"/>
      <c r="AD1370"/>
      <c r="CI1370"/>
      <c r="CJ1370"/>
      <c r="CK1370"/>
      <c r="CL1370"/>
      <c r="CM1370"/>
    </row>
    <row r="1371" spans="1:91" s="2" customFormat="1" x14ac:dyDescent="0.35">
      <c r="A1371" s="68"/>
      <c r="B1371"/>
      <c r="C1371"/>
      <c r="D1371"/>
      <c r="E1371"/>
      <c r="F1371"/>
      <c r="G1371"/>
      <c r="H1371"/>
      <c r="I1371"/>
      <c r="J1371"/>
      <c r="K1371"/>
      <c r="L1371"/>
      <c r="M1371"/>
      <c r="N1371"/>
      <c r="O1371"/>
      <c r="P1371"/>
      <c r="Q1371"/>
      <c r="R1371"/>
      <c r="S1371"/>
      <c r="T1371"/>
      <c r="U1371"/>
      <c r="V1371"/>
      <c r="W1371"/>
      <c r="X1371"/>
      <c r="Y1371"/>
      <c r="Z1371"/>
      <c r="AA1371"/>
      <c r="AB1371"/>
      <c r="AC1371"/>
      <c r="AD1371"/>
      <c r="CI1371"/>
      <c r="CJ1371"/>
      <c r="CK1371"/>
      <c r="CL1371"/>
      <c r="CM1371"/>
    </row>
    <row r="1372" spans="1:91" s="2" customFormat="1" x14ac:dyDescent="0.35">
      <c r="A1372" s="68"/>
      <c r="B1372"/>
      <c r="C1372"/>
      <c r="D1372"/>
      <c r="E1372"/>
      <c r="F1372"/>
      <c r="G1372"/>
      <c r="H1372"/>
      <c r="I1372"/>
      <c r="J1372"/>
      <c r="K1372"/>
      <c r="L1372"/>
      <c r="M1372"/>
      <c r="N1372"/>
      <c r="O1372"/>
      <c r="P1372"/>
      <c r="Q1372"/>
      <c r="R1372"/>
      <c r="S1372"/>
      <c r="T1372"/>
      <c r="U1372"/>
      <c r="V1372"/>
      <c r="W1372"/>
      <c r="X1372"/>
      <c r="Y1372"/>
      <c r="Z1372"/>
      <c r="AA1372"/>
      <c r="AB1372"/>
      <c r="AC1372"/>
      <c r="AD1372"/>
      <c r="CI1372"/>
      <c r="CJ1372"/>
      <c r="CK1372"/>
      <c r="CL1372"/>
      <c r="CM1372"/>
    </row>
    <row r="1373" spans="1:91" s="2" customFormat="1" x14ac:dyDescent="0.35">
      <c r="A1373" s="68"/>
      <c r="B1373"/>
      <c r="C1373"/>
      <c r="D1373"/>
      <c r="E1373"/>
      <c r="F1373"/>
      <c r="G1373"/>
      <c r="H1373"/>
      <c r="I1373"/>
      <c r="J1373"/>
      <c r="K1373"/>
      <c r="L1373"/>
      <c r="M1373"/>
      <c r="N1373"/>
      <c r="O1373"/>
      <c r="P1373"/>
      <c r="Q1373"/>
      <c r="R1373"/>
      <c r="S1373"/>
      <c r="T1373"/>
      <c r="U1373"/>
      <c r="V1373"/>
      <c r="W1373"/>
      <c r="X1373"/>
      <c r="Y1373"/>
      <c r="Z1373"/>
      <c r="AA1373"/>
      <c r="AB1373"/>
      <c r="AC1373"/>
      <c r="AD1373"/>
      <c r="CI1373"/>
      <c r="CJ1373"/>
      <c r="CK1373"/>
      <c r="CL1373"/>
      <c r="CM1373"/>
    </row>
    <row r="1374" spans="1:91" s="2" customFormat="1" x14ac:dyDescent="0.35">
      <c r="A1374" s="68"/>
      <c r="B1374"/>
      <c r="C1374"/>
      <c r="D1374"/>
      <c r="E1374"/>
      <c r="F1374"/>
      <c r="G1374"/>
      <c r="H1374"/>
      <c r="I1374"/>
      <c r="J1374"/>
      <c r="K1374"/>
      <c r="L1374"/>
      <c r="M1374"/>
      <c r="N1374"/>
      <c r="O1374"/>
      <c r="P1374"/>
      <c r="Q1374"/>
      <c r="R1374"/>
      <c r="S1374"/>
      <c r="T1374"/>
      <c r="U1374"/>
      <c r="V1374"/>
      <c r="W1374"/>
      <c r="X1374"/>
      <c r="Y1374"/>
      <c r="Z1374"/>
      <c r="AA1374"/>
      <c r="AB1374"/>
      <c r="AC1374"/>
      <c r="AD1374"/>
      <c r="CI1374"/>
      <c r="CJ1374"/>
      <c r="CK1374"/>
      <c r="CL1374"/>
      <c r="CM1374"/>
    </row>
    <row r="1375" spans="1:91" s="2" customFormat="1" x14ac:dyDescent="0.35">
      <c r="A1375" s="68"/>
      <c r="B1375"/>
      <c r="C1375"/>
      <c r="D1375"/>
      <c r="E1375"/>
      <c r="F1375"/>
      <c r="G1375"/>
      <c r="H1375"/>
      <c r="I1375"/>
      <c r="J1375"/>
      <c r="K1375"/>
      <c r="L1375"/>
      <c r="M1375"/>
      <c r="N1375"/>
      <c r="O1375"/>
      <c r="P1375"/>
      <c r="Q1375"/>
      <c r="R1375"/>
      <c r="S1375"/>
      <c r="T1375"/>
      <c r="U1375"/>
      <c r="V1375"/>
      <c r="W1375"/>
      <c r="X1375"/>
      <c r="Y1375"/>
      <c r="Z1375"/>
      <c r="AA1375"/>
      <c r="AB1375"/>
      <c r="AC1375"/>
      <c r="AD1375"/>
      <c r="CI1375"/>
      <c r="CJ1375"/>
      <c r="CK1375"/>
      <c r="CL1375"/>
      <c r="CM1375"/>
    </row>
    <row r="1376" spans="1:91" s="2" customFormat="1" x14ac:dyDescent="0.35">
      <c r="A1376" s="68"/>
      <c r="B1376"/>
      <c r="C1376"/>
      <c r="D1376"/>
      <c r="E1376"/>
      <c r="F1376"/>
      <c r="G1376"/>
      <c r="H1376"/>
      <c r="I1376"/>
      <c r="J1376"/>
      <c r="K1376"/>
      <c r="L1376"/>
      <c r="M1376"/>
      <c r="N1376"/>
      <c r="O1376"/>
      <c r="P1376"/>
      <c r="Q1376"/>
      <c r="R1376"/>
      <c r="S1376"/>
      <c r="T1376"/>
      <c r="U1376"/>
      <c r="V1376"/>
      <c r="W1376"/>
      <c r="X1376"/>
      <c r="Y1376"/>
      <c r="Z1376"/>
      <c r="AA1376"/>
      <c r="AB1376"/>
      <c r="AC1376"/>
      <c r="AD1376"/>
      <c r="CI1376"/>
      <c r="CJ1376"/>
      <c r="CK1376"/>
      <c r="CL1376"/>
      <c r="CM1376"/>
    </row>
    <row r="1377" spans="1:91" s="2" customFormat="1" x14ac:dyDescent="0.35">
      <c r="A1377" s="68"/>
      <c r="B1377"/>
      <c r="C1377"/>
      <c r="D1377"/>
      <c r="E1377"/>
      <c r="F1377"/>
      <c r="G1377"/>
      <c r="H1377"/>
      <c r="I1377"/>
      <c r="J1377"/>
      <c r="K1377"/>
      <c r="L1377"/>
      <c r="M1377"/>
      <c r="N1377"/>
      <c r="O1377"/>
      <c r="P1377"/>
      <c r="Q1377"/>
      <c r="R1377"/>
      <c r="S1377"/>
      <c r="T1377"/>
      <c r="U1377"/>
      <c r="V1377"/>
      <c r="W1377"/>
      <c r="X1377"/>
      <c r="Y1377"/>
      <c r="Z1377"/>
      <c r="AA1377"/>
      <c r="AB1377"/>
      <c r="AC1377"/>
      <c r="AD1377"/>
      <c r="CI1377"/>
      <c r="CJ1377"/>
      <c r="CK1377"/>
      <c r="CL1377"/>
      <c r="CM1377"/>
    </row>
    <row r="1378" spans="1:91" s="2" customFormat="1" x14ac:dyDescent="0.35">
      <c r="A1378" s="68"/>
      <c r="B1378"/>
      <c r="C1378"/>
      <c r="D1378"/>
      <c r="E1378"/>
      <c r="F1378"/>
      <c r="G1378"/>
      <c r="H1378"/>
      <c r="I1378"/>
      <c r="J1378"/>
      <c r="K1378"/>
      <c r="L1378"/>
      <c r="M1378"/>
      <c r="N1378"/>
      <c r="O1378"/>
      <c r="P1378"/>
      <c r="Q1378"/>
      <c r="R1378"/>
      <c r="S1378"/>
      <c r="T1378"/>
      <c r="U1378"/>
      <c r="V1378"/>
      <c r="W1378"/>
      <c r="X1378"/>
      <c r="Y1378"/>
      <c r="Z1378"/>
      <c r="AA1378"/>
      <c r="AB1378"/>
      <c r="AC1378"/>
      <c r="AD1378"/>
      <c r="CI1378"/>
      <c r="CJ1378"/>
      <c r="CK1378"/>
      <c r="CL1378"/>
      <c r="CM1378"/>
    </row>
    <row r="1379" spans="1:91" s="2" customFormat="1" x14ac:dyDescent="0.35">
      <c r="A1379" s="68"/>
      <c r="B1379"/>
      <c r="C1379"/>
      <c r="D1379"/>
      <c r="E1379"/>
      <c r="F1379"/>
      <c r="G1379"/>
      <c r="H1379"/>
      <c r="I1379"/>
      <c r="J1379"/>
      <c r="K1379"/>
      <c r="L1379"/>
      <c r="M1379"/>
      <c r="N1379"/>
      <c r="O1379"/>
      <c r="P1379"/>
      <c r="Q1379"/>
      <c r="R1379"/>
      <c r="S1379"/>
      <c r="T1379"/>
      <c r="U1379"/>
      <c r="V1379"/>
      <c r="W1379"/>
      <c r="X1379"/>
      <c r="Y1379"/>
      <c r="Z1379"/>
      <c r="AA1379"/>
      <c r="AB1379"/>
      <c r="AC1379"/>
      <c r="AD1379"/>
      <c r="CI1379"/>
      <c r="CJ1379"/>
      <c r="CK1379"/>
      <c r="CL1379"/>
      <c r="CM1379"/>
    </row>
    <row r="1380" spans="1:91" s="2" customFormat="1" x14ac:dyDescent="0.35">
      <c r="A1380" s="68"/>
      <c r="B1380"/>
      <c r="C1380"/>
      <c r="D1380"/>
      <c r="E1380"/>
      <c r="F1380"/>
      <c r="G1380"/>
      <c r="H1380"/>
      <c r="I1380"/>
      <c r="J1380"/>
      <c r="K1380"/>
      <c r="L1380"/>
      <c r="M1380"/>
      <c r="N1380"/>
      <c r="O1380"/>
      <c r="P1380"/>
      <c r="Q1380"/>
      <c r="R1380"/>
      <c r="S1380"/>
      <c r="T1380"/>
      <c r="U1380"/>
      <c r="V1380"/>
      <c r="W1380"/>
      <c r="X1380"/>
      <c r="Y1380"/>
      <c r="Z1380"/>
      <c r="AA1380"/>
      <c r="AB1380"/>
      <c r="AC1380"/>
      <c r="AD1380"/>
      <c r="CI1380"/>
      <c r="CJ1380"/>
      <c r="CK1380"/>
      <c r="CL1380"/>
      <c r="CM1380"/>
    </row>
    <row r="1381" spans="1:91" s="2" customFormat="1" x14ac:dyDescent="0.35">
      <c r="A1381" s="68"/>
      <c r="B1381"/>
      <c r="C1381"/>
      <c r="D1381"/>
      <c r="E1381"/>
      <c r="F1381"/>
      <c r="G1381"/>
      <c r="H1381"/>
      <c r="I1381"/>
      <c r="J1381"/>
      <c r="K1381"/>
      <c r="L1381"/>
      <c r="M1381"/>
      <c r="N1381"/>
      <c r="O1381"/>
      <c r="P1381"/>
      <c r="Q1381"/>
      <c r="R1381"/>
      <c r="S1381"/>
      <c r="T1381"/>
      <c r="U1381"/>
      <c r="V1381"/>
      <c r="W1381"/>
      <c r="X1381"/>
      <c r="Y1381"/>
      <c r="Z1381"/>
      <c r="AA1381"/>
      <c r="AB1381"/>
      <c r="AC1381"/>
      <c r="AD1381"/>
      <c r="CI1381"/>
      <c r="CJ1381"/>
      <c r="CK1381"/>
      <c r="CL1381"/>
      <c r="CM1381"/>
    </row>
    <row r="1382" spans="1:91" s="2" customFormat="1" x14ac:dyDescent="0.35">
      <c r="A1382" s="68"/>
      <c r="B1382"/>
      <c r="C1382"/>
      <c r="D1382"/>
      <c r="E1382"/>
      <c r="F1382"/>
      <c r="G1382"/>
      <c r="H1382"/>
      <c r="I1382"/>
      <c r="J1382"/>
      <c r="K1382"/>
      <c r="L1382"/>
      <c r="M1382"/>
      <c r="N1382"/>
      <c r="O1382"/>
      <c r="P1382"/>
      <c r="Q1382"/>
      <c r="R1382"/>
      <c r="S1382"/>
      <c r="T1382"/>
      <c r="U1382"/>
      <c r="V1382"/>
      <c r="W1382"/>
      <c r="X1382"/>
      <c r="Y1382"/>
      <c r="Z1382"/>
      <c r="AA1382"/>
      <c r="AB1382"/>
      <c r="AC1382"/>
      <c r="AD1382"/>
      <c r="CI1382"/>
      <c r="CJ1382"/>
      <c r="CK1382"/>
      <c r="CL1382"/>
      <c r="CM1382"/>
    </row>
    <row r="1383" spans="1:91" s="2" customFormat="1" x14ac:dyDescent="0.35">
      <c r="A1383" s="68"/>
      <c r="B1383"/>
      <c r="C1383"/>
      <c r="D1383"/>
      <c r="E1383"/>
      <c r="F1383"/>
      <c r="G1383"/>
      <c r="H1383"/>
      <c r="I1383"/>
      <c r="J1383"/>
      <c r="K1383"/>
      <c r="L1383"/>
      <c r="M1383"/>
      <c r="N1383"/>
      <c r="O1383"/>
      <c r="P1383"/>
      <c r="Q1383"/>
      <c r="R1383"/>
      <c r="S1383"/>
      <c r="T1383"/>
      <c r="U1383"/>
      <c r="V1383"/>
      <c r="W1383"/>
      <c r="X1383"/>
      <c r="Y1383"/>
      <c r="Z1383"/>
      <c r="AA1383"/>
      <c r="AB1383"/>
      <c r="AC1383"/>
      <c r="AD1383"/>
      <c r="CI1383"/>
      <c r="CJ1383"/>
      <c r="CK1383"/>
      <c r="CL1383"/>
      <c r="CM1383"/>
    </row>
    <row r="1384" spans="1:91" s="2" customFormat="1" x14ac:dyDescent="0.35">
      <c r="A1384" s="68"/>
      <c r="B1384"/>
      <c r="C1384"/>
      <c r="D1384"/>
      <c r="E1384"/>
      <c r="F1384"/>
      <c r="G1384"/>
      <c r="H1384"/>
      <c r="I1384"/>
      <c r="J1384"/>
      <c r="K1384"/>
      <c r="L1384"/>
      <c r="M1384"/>
      <c r="N1384"/>
      <c r="O1384"/>
      <c r="P1384"/>
      <c r="Q1384"/>
      <c r="R1384"/>
      <c r="S1384"/>
      <c r="T1384"/>
      <c r="U1384"/>
      <c r="V1384"/>
      <c r="W1384"/>
      <c r="X1384"/>
      <c r="Y1384"/>
      <c r="Z1384"/>
      <c r="AA1384"/>
      <c r="AB1384"/>
      <c r="AC1384"/>
      <c r="AD1384"/>
      <c r="CI1384"/>
      <c r="CJ1384"/>
      <c r="CK1384"/>
      <c r="CL1384"/>
      <c r="CM1384"/>
    </row>
    <row r="1385" spans="1:91" s="2" customFormat="1" x14ac:dyDescent="0.35">
      <c r="A1385" s="68"/>
      <c r="B1385"/>
      <c r="C1385"/>
      <c r="D1385"/>
      <c r="E1385"/>
      <c r="F1385"/>
      <c r="G1385"/>
      <c r="H1385"/>
      <c r="I1385"/>
      <c r="J1385"/>
      <c r="K1385"/>
      <c r="L1385"/>
      <c r="M1385"/>
      <c r="N1385"/>
      <c r="O1385"/>
      <c r="P1385"/>
      <c r="Q1385"/>
      <c r="R1385"/>
      <c r="S1385"/>
      <c r="T1385"/>
      <c r="U1385"/>
      <c r="V1385"/>
      <c r="W1385"/>
      <c r="X1385"/>
      <c r="Y1385"/>
      <c r="Z1385"/>
      <c r="AA1385"/>
      <c r="AB1385"/>
      <c r="AC1385"/>
      <c r="AD1385"/>
      <c r="CI1385"/>
      <c r="CJ1385"/>
      <c r="CK1385"/>
      <c r="CL1385"/>
      <c r="CM1385"/>
    </row>
    <row r="1386" spans="1:91" s="2" customFormat="1" x14ac:dyDescent="0.35">
      <c r="A1386" s="68"/>
      <c r="B1386"/>
      <c r="C1386"/>
      <c r="D1386"/>
      <c r="E1386"/>
      <c r="F1386"/>
      <c r="G1386"/>
      <c r="H1386"/>
      <c r="I1386"/>
      <c r="J1386"/>
      <c r="K1386"/>
      <c r="L1386"/>
      <c r="M1386"/>
      <c r="N1386"/>
      <c r="O1386"/>
      <c r="P1386"/>
      <c r="Q1386"/>
      <c r="R1386"/>
      <c r="S1386"/>
      <c r="T1386"/>
      <c r="U1386"/>
      <c r="V1386"/>
      <c r="W1386"/>
      <c r="X1386"/>
      <c r="Y1386"/>
      <c r="Z1386"/>
      <c r="AA1386"/>
      <c r="AB1386"/>
      <c r="AC1386"/>
      <c r="AD1386"/>
      <c r="CI1386"/>
      <c r="CJ1386"/>
      <c r="CK1386"/>
      <c r="CL1386"/>
      <c r="CM1386"/>
    </row>
    <row r="1387" spans="1:91" s="2" customFormat="1" x14ac:dyDescent="0.35">
      <c r="A1387" s="68"/>
      <c r="B1387"/>
      <c r="C1387"/>
      <c r="D1387"/>
      <c r="E1387"/>
      <c r="F1387"/>
      <c r="G1387"/>
      <c r="H1387"/>
      <c r="I1387"/>
      <c r="J1387"/>
      <c r="K1387"/>
      <c r="L1387"/>
      <c r="M1387"/>
      <c r="N1387"/>
      <c r="O1387"/>
      <c r="P1387"/>
      <c r="Q1387"/>
      <c r="R1387"/>
      <c r="S1387"/>
      <c r="T1387"/>
      <c r="U1387"/>
      <c r="V1387"/>
      <c r="W1387"/>
      <c r="X1387"/>
      <c r="Y1387"/>
      <c r="Z1387"/>
      <c r="AA1387"/>
      <c r="AB1387"/>
      <c r="AC1387"/>
      <c r="AD1387"/>
      <c r="CI1387"/>
      <c r="CJ1387"/>
      <c r="CK1387"/>
      <c r="CL1387"/>
      <c r="CM1387"/>
    </row>
    <row r="1388" spans="1:91" s="2" customFormat="1" x14ac:dyDescent="0.35">
      <c r="A1388" s="68"/>
      <c r="B1388"/>
      <c r="C1388"/>
      <c r="D1388"/>
      <c r="E1388"/>
      <c r="F1388"/>
      <c r="G1388"/>
      <c r="H1388"/>
      <c r="I1388"/>
      <c r="J1388"/>
      <c r="K1388"/>
      <c r="L1388"/>
      <c r="M1388"/>
      <c r="N1388"/>
      <c r="O1388"/>
      <c r="P1388"/>
      <c r="Q1388"/>
      <c r="R1388"/>
      <c r="S1388"/>
      <c r="T1388"/>
      <c r="U1388"/>
      <c r="V1388"/>
      <c r="W1388"/>
      <c r="X1388"/>
      <c r="Y1388"/>
      <c r="Z1388"/>
      <c r="AA1388"/>
      <c r="AB1388"/>
      <c r="AC1388"/>
      <c r="AD1388"/>
      <c r="CI1388"/>
      <c r="CJ1388"/>
      <c r="CK1388"/>
      <c r="CL1388"/>
      <c r="CM1388"/>
    </row>
    <row r="1389" spans="1:91" s="2" customFormat="1" x14ac:dyDescent="0.35">
      <c r="A1389" s="68"/>
      <c r="B1389"/>
      <c r="C1389"/>
      <c r="D1389"/>
      <c r="E1389"/>
      <c r="F1389"/>
      <c r="G1389"/>
      <c r="H1389"/>
      <c r="I1389"/>
      <c r="J1389"/>
      <c r="K1389"/>
      <c r="L1389"/>
      <c r="M1389"/>
      <c r="N1389"/>
      <c r="O1389"/>
      <c r="P1389"/>
      <c r="Q1389"/>
      <c r="R1389"/>
      <c r="S1389"/>
      <c r="T1389"/>
      <c r="U1389"/>
      <c r="V1389"/>
      <c r="W1389"/>
      <c r="X1389"/>
      <c r="Y1389"/>
      <c r="Z1389"/>
      <c r="AA1389"/>
      <c r="AB1389"/>
      <c r="AC1389"/>
      <c r="AD1389"/>
      <c r="CI1389"/>
      <c r="CJ1389"/>
      <c r="CK1389"/>
      <c r="CL1389"/>
      <c r="CM1389"/>
    </row>
    <row r="1390" spans="1:91" s="2" customFormat="1" x14ac:dyDescent="0.35">
      <c r="A1390" s="68"/>
      <c r="B1390"/>
      <c r="C1390"/>
      <c r="D1390"/>
      <c r="E1390"/>
      <c r="F1390"/>
      <c r="G1390"/>
      <c r="H1390"/>
      <c r="I1390"/>
      <c r="J1390"/>
      <c r="K1390"/>
      <c r="L1390"/>
      <c r="M1390"/>
      <c r="N1390"/>
      <c r="O1390"/>
      <c r="P1390"/>
      <c r="Q1390"/>
      <c r="R1390"/>
      <c r="S1390"/>
      <c r="T1390"/>
      <c r="U1390"/>
      <c r="V1390"/>
      <c r="W1390"/>
      <c r="X1390"/>
      <c r="Y1390"/>
      <c r="Z1390"/>
      <c r="AA1390"/>
      <c r="AB1390"/>
      <c r="AC1390"/>
      <c r="AD1390"/>
      <c r="CI1390"/>
      <c r="CJ1390"/>
      <c r="CK1390"/>
      <c r="CL1390"/>
      <c r="CM1390"/>
    </row>
    <row r="1391" spans="1:91" s="2" customFormat="1" x14ac:dyDescent="0.35">
      <c r="A1391" s="68"/>
      <c r="B1391"/>
      <c r="C1391"/>
      <c r="D1391"/>
      <c r="E1391"/>
      <c r="F1391"/>
      <c r="G1391"/>
      <c r="H1391"/>
      <c r="I1391"/>
      <c r="J1391"/>
      <c r="K1391"/>
      <c r="L1391"/>
      <c r="M1391"/>
      <c r="N1391"/>
      <c r="O1391"/>
      <c r="P1391"/>
      <c r="Q1391"/>
      <c r="R1391"/>
      <c r="S1391"/>
      <c r="T1391"/>
      <c r="U1391"/>
      <c r="V1391"/>
      <c r="W1391"/>
      <c r="X1391"/>
      <c r="Y1391"/>
      <c r="Z1391"/>
      <c r="AA1391"/>
      <c r="AB1391"/>
      <c r="AC1391"/>
      <c r="AD1391"/>
      <c r="CI1391"/>
      <c r="CJ1391"/>
      <c r="CK1391"/>
      <c r="CL1391"/>
      <c r="CM1391"/>
    </row>
    <row r="1392" spans="1:91" s="2" customFormat="1" x14ac:dyDescent="0.35">
      <c r="A1392" s="68"/>
      <c r="B1392"/>
      <c r="C1392"/>
      <c r="D1392"/>
      <c r="E1392"/>
      <c r="F1392"/>
      <c r="G1392"/>
      <c r="H1392"/>
      <c r="I1392"/>
      <c r="J1392"/>
      <c r="K1392"/>
      <c r="L1392"/>
      <c r="M1392"/>
      <c r="N1392"/>
      <c r="O1392"/>
      <c r="P1392"/>
      <c r="Q1392"/>
      <c r="R1392"/>
      <c r="S1392"/>
      <c r="T1392"/>
      <c r="U1392"/>
      <c r="V1392"/>
      <c r="W1392"/>
      <c r="X1392"/>
      <c r="Y1392"/>
      <c r="Z1392"/>
      <c r="AA1392"/>
      <c r="AB1392"/>
      <c r="AC1392"/>
      <c r="AD1392"/>
      <c r="CI1392"/>
      <c r="CJ1392"/>
      <c r="CK1392"/>
      <c r="CL1392"/>
      <c r="CM1392"/>
    </row>
    <row r="1393" spans="1:91" s="2" customFormat="1" x14ac:dyDescent="0.35">
      <c r="A1393" s="68"/>
      <c r="B1393"/>
      <c r="C1393"/>
      <c r="D1393"/>
      <c r="E1393"/>
      <c r="F1393"/>
      <c r="G1393"/>
      <c r="H1393"/>
      <c r="I1393"/>
      <c r="J1393"/>
      <c r="K1393"/>
      <c r="L1393"/>
      <c r="M1393"/>
      <c r="N1393"/>
      <c r="O1393"/>
      <c r="P1393"/>
      <c r="Q1393"/>
      <c r="R1393"/>
      <c r="S1393"/>
      <c r="T1393"/>
      <c r="U1393"/>
      <c r="V1393"/>
      <c r="W1393"/>
      <c r="X1393"/>
      <c r="Y1393"/>
      <c r="Z1393"/>
      <c r="AA1393"/>
      <c r="AB1393"/>
      <c r="AC1393"/>
      <c r="AD1393"/>
      <c r="CI1393"/>
      <c r="CJ1393"/>
      <c r="CK1393"/>
      <c r="CL1393"/>
      <c r="CM1393"/>
    </row>
    <row r="1394" spans="1:91" s="2" customFormat="1" x14ac:dyDescent="0.35">
      <c r="A1394" s="68"/>
      <c r="B1394"/>
      <c r="C1394"/>
      <c r="D1394"/>
      <c r="E1394"/>
      <c r="F1394"/>
      <c r="G1394"/>
      <c r="H1394"/>
      <c r="I1394"/>
      <c r="J1394"/>
      <c r="K1394"/>
      <c r="L1394"/>
      <c r="M1394"/>
      <c r="N1394"/>
      <c r="O1394"/>
      <c r="P1394"/>
      <c r="Q1394"/>
      <c r="R1394"/>
      <c r="S1394"/>
      <c r="T1394"/>
      <c r="U1394"/>
      <c r="V1394"/>
      <c r="W1394"/>
      <c r="X1394"/>
      <c r="Y1394"/>
      <c r="Z1394"/>
      <c r="AA1394"/>
      <c r="AB1394"/>
      <c r="AC1394"/>
      <c r="AD1394"/>
      <c r="CI1394"/>
      <c r="CJ1394"/>
      <c r="CK1394"/>
      <c r="CL1394"/>
      <c r="CM1394"/>
    </row>
    <row r="1395" spans="1:91" s="2" customFormat="1" x14ac:dyDescent="0.35">
      <c r="A1395" s="68"/>
      <c r="B1395"/>
      <c r="C1395"/>
      <c r="D1395"/>
      <c r="E1395"/>
      <c r="F1395"/>
      <c r="G1395"/>
      <c r="H1395"/>
      <c r="I1395"/>
      <c r="J1395"/>
      <c r="K1395"/>
      <c r="L1395"/>
      <c r="M1395"/>
      <c r="N1395"/>
      <c r="O1395"/>
      <c r="P1395"/>
      <c r="Q1395"/>
      <c r="R1395"/>
      <c r="S1395"/>
      <c r="T1395"/>
      <c r="U1395"/>
      <c r="V1395"/>
      <c r="W1395"/>
      <c r="X1395"/>
      <c r="Y1395"/>
      <c r="Z1395"/>
      <c r="AA1395"/>
      <c r="AB1395"/>
      <c r="AC1395"/>
      <c r="AD1395"/>
      <c r="CI1395"/>
      <c r="CJ1395"/>
      <c r="CK1395"/>
      <c r="CL1395"/>
      <c r="CM1395"/>
    </row>
    <row r="1396" spans="1:91" s="2" customFormat="1" x14ac:dyDescent="0.35">
      <c r="A1396" s="68"/>
      <c r="B1396"/>
      <c r="C1396"/>
      <c r="D1396"/>
      <c r="E1396"/>
      <c r="F1396"/>
      <c r="G1396"/>
      <c r="H1396"/>
      <c r="I1396"/>
      <c r="J1396"/>
      <c r="K1396"/>
      <c r="L1396"/>
      <c r="M1396"/>
      <c r="N1396"/>
      <c r="O1396"/>
      <c r="P1396"/>
      <c r="Q1396"/>
      <c r="R1396"/>
      <c r="S1396"/>
      <c r="T1396"/>
      <c r="U1396"/>
      <c r="V1396"/>
      <c r="W1396"/>
      <c r="X1396"/>
      <c r="Y1396"/>
      <c r="Z1396"/>
      <c r="AA1396"/>
      <c r="AB1396"/>
      <c r="AC1396"/>
      <c r="AD1396"/>
      <c r="CI1396"/>
      <c r="CJ1396"/>
      <c r="CK1396"/>
      <c r="CL1396"/>
      <c r="CM1396"/>
    </row>
    <row r="1397" spans="1:91" s="2" customFormat="1" x14ac:dyDescent="0.35">
      <c r="A1397" s="68"/>
      <c r="B1397"/>
      <c r="C1397"/>
      <c r="D1397"/>
      <c r="E1397"/>
      <c r="F1397"/>
      <c r="G1397"/>
      <c r="H1397"/>
      <c r="I1397"/>
      <c r="J1397"/>
      <c r="K1397"/>
      <c r="L1397"/>
      <c r="M1397"/>
      <c r="N1397"/>
      <c r="O1397"/>
      <c r="P1397"/>
      <c r="Q1397"/>
      <c r="R1397"/>
      <c r="S1397"/>
      <c r="T1397"/>
      <c r="U1397"/>
      <c r="V1397"/>
      <c r="W1397"/>
      <c r="X1397"/>
      <c r="Y1397"/>
      <c r="Z1397"/>
      <c r="AA1397"/>
      <c r="AB1397"/>
      <c r="AC1397"/>
      <c r="AD1397"/>
      <c r="CI1397"/>
      <c r="CJ1397"/>
      <c r="CK1397"/>
      <c r="CL1397"/>
      <c r="CM1397"/>
    </row>
    <row r="1398" spans="1:91" s="2" customFormat="1" x14ac:dyDescent="0.35">
      <c r="A1398" s="68"/>
      <c r="B1398"/>
      <c r="C1398"/>
      <c r="D1398"/>
      <c r="E1398"/>
      <c r="F1398"/>
      <c r="G1398"/>
      <c r="H1398"/>
      <c r="I1398"/>
      <c r="J1398"/>
      <c r="K1398"/>
      <c r="L1398"/>
      <c r="M1398"/>
      <c r="N1398"/>
      <c r="O1398"/>
      <c r="P1398"/>
      <c r="Q1398"/>
      <c r="R1398"/>
      <c r="S1398"/>
      <c r="T1398"/>
      <c r="U1398"/>
      <c r="V1398"/>
      <c r="W1398"/>
      <c r="X1398"/>
      <c r="Y1398"/>
      <c r="Z1398"/>
      <c r="AA1398"/>
      <c r="AB1398"/>
      <c r="AC1398"/>
      <c r="AD1398"/>
      <c r="CI1398"/>
      <c r="CJ1398"/>
      <c r="CK1398"/>
      <c r="CL1398"/>
      <c r="CM1398"/>
    </row>
    <row r="1399" spans="1:91" s="2" customFormat="1" x14ac:dyDescent="0.35">
      <c r="A1399" s="68"/>
      <c r="B1399"/>
      <c r="C1399"/>
      <c r="D1399"/>
      <c r="E1399"/>
      <c r="F1399"/>
      <c r="G1399"/>
      <c r="H1399"/>
      <c r="I1399"/>
      <c r="J1399"/>
      <c r="K1399"/>
      <c r="L1399"/>
      <c r="M1399"/>
      <c r="N1399"/>
      <c r="O1399"/>
      <c r="P1399"/>
      <c r="Q1399"/>
      <c r="R1399"/>
      <c r="S1399"/>
      <c r="T1399"/>
      <c r="U1399"/>
      <c r="V1399"/>
      <c r="W1399"/>
      <c r="X1399"/>
      <c r="Y1399"/>
      <c r="Z1399"/>
      <c r="AA1399"/>
      <c r="AB1399"/>
      <c r="AC1399"/>
      <c r="AD1399"/>
      <c r="CI1399"/>
      <c r="CJ1399"/>
      <c r="CK1399"/>
      <c r="CL1399"/>
      <c r="CM1399"/>
    </row>
    <row r="1400" spans="1:91" s="2" customFormat="1" x14ac:dyDescent="0.35">
      <c r="A1400" s="68"/>
      <c r="B1400"/>
      <c r="C1400"/>
      <c r="D1400"/>
      <c r="E1400"/>
      <c r="F1400"/>
      <c r="G1400"/>
      <c r="H1400"/>
      <c r="I1400"/>
      <c r="J1400"/>
      <c r="K1400"/>
      <c r="L1400"/>
      <c r="M1400"/>
      <c r="N1400"/>
      <c r="O1400"/>
      <c r="P1400"/>
      <c r="Q1400"/>
      <c r="R1400"/>
      <c r="S1400"/>
      <c r="T1400"/>
      <c r="U1400"/>
      <c r="V1400"/>
      <c r="W1400"/>
      <c r="X1400"/>
      <c r="Y1400"/>
      <c r="Z1400"/>
      <c r="AA1400"/>
      <c r="AB1400"/>
      <c r="AC1400"/>
      <c r="AD1400"/>
      <c r="CI1400"/>
      <c r="CJ1400"/>
      <c r="CK1400"/>
      <c r="CL1400"/>
      <c r="CM1400"/>
    </row>
    <row r="1401" spans="1:91" s="2" customFormat="1" x14ac:dyDescent="0.35">
      <c r="A1401" s="68"/>
      <c r="B1401"/>
      <c r="C1401"/>
      <c r="D1401"/>
      <c r="E1401"/>
      <c r="F1401"/>
      <c r="G1401"/>
      <c r="H1401"/>
      <c r="I1401"/>
      <c r="J1401"/>
      <c r="K1401"/>
      <c r="L1401"/>
      <c r="M1401"/>
      <c r="N1401"/>
      <c r="O1401"/>
      <c r="P1401"/>
      <c r="Q1401"/>
      <c r="R1401"/>
      <c r="S1401"/>
      <c r="T1401"/>
      <c r="U1401"/>
      <c r="V1401"/>
      <c r="W1401"/>
      <c r="X1401"/>
      <c r="Y1401"/>
      <c r="Z1401"/>
      <c r="AA1401"/>
      <c r="AB1401"/>
      <c r="AC1401"/>
      <c r="AD1401"/>
      <c r="CI1401"/>
      <c r="CJ1401"/>
      <c r="CK1401"/>
      <c r="CL1401"/>
      <c r="CM1401"/>
    </row>
    <row r="1402" spans="1:91" s="2" customFormat="1" x14ac:dyDescent="0.35">
      <c r="A1402" s="68"/>
      <c r="B1402"/>
      <c r="C1402"/>
      <c r="D1402"/>
      <c r="E1402"/>
      <c r="F1402"/>
      <c r="G1402"/>
      <c r="H1402"/>
      <c r="I1402"/>
      <c r="J1402"/>
      <c r="K1402"/>
      <c r="L1402"/>
      <c r="M1402"/>
      <c r="N1402"/>
      <c r="O1402"/>
      <c r="P1402"/>
      <c r="Q1402"/>
      <c r="R1402"/>
      <c r="S1402"/>
      <c r="T1402"/>
      <c r="U1402"/>
      <c r="V1402"/>
      <c r="W1402"/>
      <c r="X1402"/>
      <c r="Y1402"/>
      <c r="Z1402"/>
      <c r="AA1402"/>
      <c r="AB1402"/>
      <c r="AC1402"/>
      <c r="AD1402"/>
      <c r="CI1402"/>
      <c r="CJ1402"/>
      <c r="CK1402"/>
      <c r="CL1402"/>
      <c r="CM1402"/>
    </row>
    <row r="1403" spans="1:91" s="2" customFormat="1" x14ac:dyDescent="0.35">
      <c r="A1403" s="68"/>
      <c r="B1403"/>
      <c r="C1403"/>
      <c r="D1403"/>
      <c r="E1403"/>
      <c r="F1403"/>
      <c r="G1403"/>
      <c r="H1403"/>
      <c r="I1403"/>
      <c r="J1403"/>
      <c r="K1403"/>
      <c r="L1403"/>
      <c r="M1403"/>
      <c r="N1403"/>
      <c r="O1403"/>
      <c r="P1403"/>
      <c r="Q1403"/>
      <c r="R1403"/>
      <c r="S1403"/>
      <c r="T1403"/>
      <c r="U1403"/>
      <c r="V1403"/>
      <c r="W1403"/>
      <c r="X1403"/>
      <c r="Y1403"/>
      <c r="Z1403"/>
      <c r="AA1403"/>
      <c r="AB1403"/>
      <c r="AC1403"/>
      <c r="AD1403"/>
      <c r="CI1403"/>
      <c r="CJ1403"/>
      <c r="CK1403"/>
      <c r="CL1403"/>
      <c r="CM1403"/>
    </row>
    <row r="1404" spans="1:91" s="2" customFormat="1" x14ac:dyDescent="0.35">
      <c r="A1404" s="68"/>
      <c r="B1404"/>
      <c r="C1404"/>
      <c r="D1404"/>
      <c r="E1404"/>
      <c r="F1404"/>
      <c r="G1404"/>
      <c r="H1404"/>
      <c r="I1404"/>
      <c r="J1404"/>
      <c r="K1404"/>
      <c r="L1404"/>
      <c r="M1404"/>
      <c r="N1404"/>
      <c r="O1404"/>
      <c r="P1404"/>
      <c r="Q1404"/>
      <c r="R1404"/>
      <c r="S1404"/>
      <c r="T1404"/>
      <c r="U1404"/>
      <c r="V1404"/>
      <c r="W1404"/>
      <c r="X1404"/>
      <c r="Y1404"/>
      <c r="Z1404"/>
      <c r="AA1404"/>
      <c r="AB1404"/>
      <c r="AC1404"/>
      <c r="AD1404"/>
      <c r="CI1404"/>
      <c r="CJ1404"/>
      <c r="CK1404"/>
      <c r="CL1404"/>
      <c r="CM1404"/>
    </row>
    <row r="1405" spans="1:91" s="2" customFormat="1" x14ac:dyDescent="0.35">
      <c r="A1405" s="68"/>
      <c r="B1405"/>
      <c r="C1405"/>
      <c r="D1405"/>
      <c r="E1405"/>
      <c r="F1405"/>
      <c r="G1405"/>
      <c r="H1405"/>
      <c r="I1405"/>
      <c r="J1405"/>
      <c r="K1405"/>
      <c r="L1405"/>
      <c r="M1405"/>
      <c r="N1405"/>
      <c r="O1405"/>
      <c r="P1405"/>
      <c r="Q1405"/>
      <c r="R1405"/>
      <c r="S1405"/>
      <c r="T1405"/>
      <c r="U1405"/>
      <c r="V1405"/>
      <c r="W1405"/>
      <c r="X1405"/>
      <c r="Y1405"/>
      <c r="Z1405"/>
      <c r="AA1405"/>
      <c r="AB1405"/>
      <c r="AC1405"/>
      <c r="AD1405"/>
      <c r="CI1405"/>
      <c r="CJ1405"/>
      <c r="CK1405"/>
      <c r="CL1405"/>
      <c r="CM1405"/>
    </row>
    <row r="1406" spans="1:91" s="2" customFormat="1" x14ac:dyDescent="0.35">
      <c r="A1406" s="68"/>
      <c r="B1406"/>
      <c r="C1406"/>
      <c r="D1406"/>
      <c r="E1406"/>
      <c r="F1406"/>
      <c r="G1406"/>
      <c r="H1406"/>
      <c r="I1406"/>
      <c r="J1406"/>
      <c r="K1406"/>
      <c r="L1406"/>
      <c r="M1406"/>
      <c r="N1406"/>
      <c r="O1406"/>
      <c r="P1406"/>
      <c r="Q1406"/>
      <c r="R1406"/>
      <c r="S1406"/>
      <c r="T1406"/>
      <c r="U1406"/>
      <c r="V1406"/>
      <c r="W1406"/>
      <c r="X1406"/>
      <c r="Y1406"/>
      <c r="Z1406"/>
      <c r="AA1406"/>
      <c r="AB1406"/>
      <c r="AC1406"/>
      <c r="AD1406"/>
      <c r="CI1406"/>
      <c r="CJ1406"/>
      <c r="CK1406"/>
      <c r="CL1406"/>
      <c r="CM1406"/>
    </row>
    <row r="1407" spans="1:91" s="2" customFormat="1" x14ac:dyDescent="0.35">
      <c r="A1407" s="68"/>
      <c r="B1407"/>
      <c r="C1407"/>
      <c r="D1407"/>
      <c r="E1407"/>
      <c r="F1407"/>
      <c r="G1407"/>
      <c r="H1407"/>
      <c r="I1407"/>
      <c r="J1407"/>
      <c r="K1407"/>
      <c r="L1407"/>
      <c r="M1407"/>
      <c r="N1407"/>
      <c r="O1407"/>
      <c r="P1407"/>
      <c r="Q1407"/>
      <c r="R1407"/>
      <c r="S1407"/>
      <c r="T1407"/>
      <c r="U1407"/>
      <c r="V1407"/>
      <c r="W1407"/>
      <c r="X1407"/>
      <c r="Y1407"/>
      <c r="Z1407"/>
      <c r="AA1407"/>
      <c r="AB1407"/>
      <c r="AC1407"/>
      <c r="AD1407"/>
      <c r="CI1407"/>
      <c r="CJ1407"/>
      <c r="CK1407"/>
      <c r="CL1407"/>
      <c r="CM1407"/>
    </row>
    <row r="1408" spans="1:91" s="2" customFormat="1" x14ac:dyDescent="0.35">
      <c r="A1408" s="68"/>
      <c r="B1408"/>
      <c r="C1408"/>
      <c r="D1408"/>
      <c r="E1408"/>
      <c r="F1408"/>
      <c r="G1408"/>
      <c r="H1408"/>
      <c r="I1408"/>
      <c r="J1408"/>
      <c r="K1408"/>
      <c r="L1408"/>
      <c r="M1408"/>
      <c r="N1408"/>
      <c r="O1408"/>
      <c r="P1408"/>
      <c r="Q1408"/>
      <c r="R1408"/>
      <c r="S1408"/>
      <c r="T1408"/>
      <c r="U1408"/>
      <c r="V1408"/>
      <c r="W1408"/>
      <c r="X1408"/>
      <c r="Y1408"/>
      <c r="Z1408"/>
      <c r="AA1408"/>
      <c r="AB1408"/>
      <c r="AC1408"/>
      <c r="AD1408"/>
      <c r="CI1408"/>
      <c r="CJ1408"/>
      <c r="CK1408"/>
      <c r="CL1408"/>
      <c r="CM1408"/>
    </row>
    <row r="1409" spans="1:91" s="2" customFormat="1" x14ac:dyDescent="0.35">
      <c r="A1409" s="68"/>
      <c r="B1409"/>
      <c r="C1409"/>
      <c r="D1409"/>
      <c r="E1409"/>
      <c r="F1409"/>
      <c r="G1409"/>
      <c r="H1409"/>
      <c r="I1409"/>
      <c r="J1409"/>
      <c r="K1409"/>
      <c r="L1409"/>
      <c r="M1409"/>
      <c r="N1409"/>
      <c r="O1409"/>
      <c r="P1409"/>
      <c r="Q1409"/>
      <c r="R1409"/>
      <c r="S1409"/>
      <c r="T1409"/>
      <c r="U1409"/>
      <c r="V1409"/>
      <c r="W1409"/>
      <c r="X1409"/>
      <c r="Y1409"/>
      <c r="Z1409"/>
      <c r="AA1409"/>
      <c r="AB1409"/>
      <c r="AC1409"/>
      <c r="AD1409"/>
      <c r="CI1409"/>
      <c r="CJ1409"/>
      <c r="CK1409"/>
      <c r="CL1409"/>
      <c r="CM1409"/>
    </row>
    <row r="1410" spans="1:91" s="2" customFormat="1" x14ac:dyDescent="0.35">
      <c r="A1410" s="68"/>
      <c r="B1410"/>
      <c r="C1410"/>
      <c r="D1410"/>
      <c r="E1410"/>
      <c r="F1410"/>
      <c r="G1410"/>
      <c r="H1410"/>
      <c r="I1410"/>
      <c r="J1410"/>
      <c r="K1410"/>
      <c r="L1410"/>
      <c r="M1410"/>
      <c r="N1410"/>
      <c r="O1410"/>
      <c r="P1410"/>
      <c r="Q1410"/>
      <c r="R1410"/>
      <c r="S1410"/>
      <c r="T1410"/>
      <c r="U1410"/>
      <c r="V1410"/>
      <c r="W1410"/>
      <c r="X1410"/>
      <c r="Y1410"/>
      <c r="Z1410"/>
      <c r="AA1410"/>
      <c r="AB1410"/>
      <c r="AC1410"/>
      <c r="AD1410"/>
      <c r="CI1410"/>
      <c r="CJ1410"/>
      <c r="CK1410"/>
      <c r="CL1410"/>
      <c r="CM1410"/>
    </row>
    <row r="1411" spans="1:91" s="2" customFormat="1" x14ac:dyDescent="0.35">
      <c r="A1411" s="68"/>
      <c r="B1411"/>
      <c r="C1411"/>
      <c r="D1411"/>
      <c r="E1411"/>
      <c r="F1411"/>
      <c r="G1411"/>
      <c r="H1411"/>
      <c r="I1411"/>
      <c r="J1411"/>
      <c r="K1411"/>
      <c r="L1411"/>
      <c r="M1411"/>
      <c r="N1411"/>
      <c r="O1411"/>
      <c r="P1411"/>
      <c r="Q1411"/>
      <c r="R1411"/>
      <c r="S1411"/>
      <c r="T1411"/>
      <c r="U1411"/>
      <c r="V1411"/>
      <c r="W1411"/>
      <c r="X1411"/>
      <c r="Y1411"/>
      <c r="Z1411"/>
      <c r="AA1411"/>
      <c r="AB1411"/>
      <c r="AC1411"/>
      <c r="AD1411"/>
      <c r="CI1411"/>
      <c r="CJ1411"/>
      <c r="CK1411"/>
      <c r="CL1411"/>
      <c r="CM1411"/>
    </row>
    <row r="1412" spans="1:91" s="2" customFormat="1" x14ac:dyDescent="0.35">
      <c r="A1412" s="68"/>
      <c r="B1412"/>
      <c r="C1412"/>
      <c r="D1412"/>
      <c r="E1412"/>
      <c r="F1412"/>
      <c r="G1412"/>
      <c r="H1412"/>
      <c r="I1412"/>
      <c r="J1412"/>
      <c r="K1412"/>
      <c r="L1412"/>
      <c r="M1412"/>
      <c r="N1412"/>
      <c r="O1412"/>
      <c r="P1412"/>
      <c r="Q1412"/>
      <c r="R1412"/>
      <c r="S1412"/>
      <c r="T1412"/>
      <c r="U1412"/>
      <c r="V1412"/>
      <c r="W1412"/>
      <c r="X1412"/>
      <c r="Y1412"/>
      <c r="Z1412"/>
      <c r="AA1412"/>
      <c r="AB1412"/>
      <c r="AC1412"/>
      <c r="AD1412"/>
      <c r="CI1412"/>
      <c r="CJ1412"/>
      <c r="CK1412"/>
      <c r="CL1412"/>
      <c r="CM1412"/>
    </row>
    <row r="1413" spans="1:91" s="2" customFormat="1" x14ac:dyDescent="0.35">
      <c r="A1413" s="68"/>
      <c r="B1413"/>
      <c r="C1413"/>
      <c r="D1413"/>
      <c r="E1413"/>
      <c r="F1413"/>
      <c r="G1413"/>
      <c r="H1413"/>
      <c r="I1413"/>
      <c r="J1413"/>
      <c r="K1413"/>
      <c r="L1413"/>
      <c r="M1413"/>
      <c r="N1413"/>
      <c r="O1413"/>
      <c r="P1413"/>
      <c r="Q1413"/>
      <c r="R1413"/>
      <c r="S1413"/>
      <c r="T1413"/>
      <c r="U1413"/>
      <c r="V1413"/>
      <c r="W1413"/>
      <c r="X1413"/>
      <c r="Y1413"/>
      <c r="Z1413"/>
      <c r="AA1413"/>
      <c r="AB1413"/>
      <c r="AC1413"/>
      <c r="AD1413"/>
      <c r="CI1413"/>
      <c r="CJ1413"/>
      <c r="CK1413"/>
      <c r="CL1413"/>
      <c r="CM1413"/>
    </row>
    <row r="1414" spans="1:91" s="2" customFormat="1" x14ac:dyDescent="0.35">
      <c r="A1414" s="68"/>
      <c r="B1414"/>
      <c r="C1414"/>
      <c r="D1414"/>
      <c r="E1414"/>
      <c r="F1414"/>
      <c r="G1414"/>
      <c r="H1414"/>
      <c r="I1414"/>
      <c r="J1414"/>
      <c r="K1414"/>
      <c r="L1414"/>
      <c r="M1414"/>
      <c r="N1414"/>
      <c r="O1414"/>
      <c r="P1414"/>
      <c r="Q1414"/>
      <c r="R1414"/>
      <c r="S1414"/>
      <c r="T1414"/>
      <c r="U1414"/>
      <c r="V1414"/>
      <c r="W1414"/>
      <c r="X1414"/>
      <c r="Y1414"/>
      <c r="Z1414"/>
      <c r="AA1414"/>
      <c r="AB1414"/>
      <c r="AC1414"/>
      <c r="AD1414"/>
      <c r="CI1414"/>
      <c r="CJ1414"/>
      <c r="CK1414"/>
      <c r="CL1414"/>
      <c r="CM1414"/>
    </row>
    <row r="1415" spans="1:91" s="2" customFormat="1" x14ac:dyDescent="0.35">
      <c r="A1415" s="68"/>
      <c r="B1415"/>
      <c r="C1415"/>
      <c r="D1415"/>
      <c r="E1415"/>
      <c r="F1415"/>
      <c r="G1415"/>
      <c r="H1415"/>
      <c r="I1415"/>
      <c r="J1415"/>
      <c r="K1415"/>
      <c r="L1415"/>
      <c r="M1415"/>
      <c r="N1415"/>
      <c r="O1415"/>
      <c r="P1415"/>
      <c r="Q1415"/>
      <c r="R1415"/>
      <c r="S1415"/>
      <c r="T1415"/>
      <c r="U1415"/>
      <c r="V1415"/>
      <c r="W1415"/>
      <c r="X1415"/>
      <c r="Y1415"/>
      <c r="Z1415"/>
      <c r="AA1415"/>
      <c r="AB1415"/>
      <c r="AC1415"/>
      <c r="AD1415"/>
      <c r="CI1415"/>
      <c r="CJ1415"/>
      <c r="CK1415"/>
      <c r="CL1415"/>
      <c r="CM1415"/>
    </row>
    <row r="1416" spans="1:91" s="2" customFormat="1" x14ac:dyDescent="0.35">
      <c r="A1416" s="68"/>
      <c r="B1416"/>
      <c r="C1416"/>
      <c r="D1416"/>
      <c r="E1416"/>
      <c r="F1416"/>
      <c r="G1416"/>
      <c r="H1416"/>
      <c r="I1416"/>
      <c r="J1416"/>
      <c r="K1416"/>
      <c r="L1416"/>
      <c r="M1416"/>
      <c r="N1416"/>
      <c r="O1416"/>
      <c r="P1416"/>
      <c r="Q1416"/>
      <c r="R1416"/>
      <c r="S1416"/>
      <c r="T1416"/>
      <c r="U1416"/>
      <c r="V1416"/>
      <c r="W1416"/>
      <c r="X1416"/>
      <c r="Y1416"/>
      <c r="Z1416"/>
      <c r="AA1416"/>
      <c r="AB1416"/>
      <c r="AC1416"/>
      <c r="AD1416"/>
      <c r="CI1416"/>
      <c r="CJ1416"/>
      <c r="CK1416"/>
      <c r="CL1416"/>
      <c r="CM1416"/>
    </row>
    <row r="1417" spans="1:91" s="2" customFormat="1" x14ac:dyDescent="0.35">
      <c r="A1417" s="68"/>
      <c r="B1417"/>
      <c r="C1417"/>
      <c r="D1417"/>
      <c r="E1417"/>
      <c r="F1417"/>
      <c r="G1417"/>
      <c r="H1417"/>
      <c r="I1417"/>
      <c r="J1417"/>
      <c r="K1417"/>
      <c r="L1417"/>
      <c r="M1417"/>
      <c r="N1417"/>
      <c r="O1417"/>
      <c r="P1417"/>
      <c r="Q1417"/>
      <c r="R1417"/>
      <c r="S1417"/>
      <c r="T1417"/>
      <c r="U1417"/>
      <c r="V1417"/>
      <c r="W1417"/>
      <c r="X1417"/>
      <c r="Y1417"/>
      <c r="Z1417"/>
      <c r="AA1417"/>
      <c r="AB1417"/>
      <c r="AC1417"/>
      <c r="AD1417"/>
      <c r="CI1417"/>
      <c r="CJ1417"/>
      <c r="CK1417"/>
      <c r="CL1417"/>
      <c r="CM1417"/>
    </row>
    <row r="1418" spans="1:91" s="2" customFormat="1" x14ac:dyDescent="0.35">
      <c r="A1418" s="68"/>
      <c r="B1418"/>
      <c r="C1418"/>
      <c r="D1418"/>
      <c r="E1418"/>
      <c r="F1418"/>
      <c r="G1418"/>
      <c r="H1418"/>
      <c r="I1418"/>
      <c r="J1418"/>
      <c r="K1418"/>
      <c r="L1418"/>
      <c r="M1418"/>
      <c r="N1418"/>
      <c r="O1418"/>
      <c r="P1418"/>
      <c r="Q1418"/>
      <c r="R1418"/>
      <c r="S1418"/>
      <c r="T1418"/>
      <c r="U1418"/>
      <c r="V1418"/>
      <c r="W1418"/>
      <c r="X1418"/>
      <c r="Y1418"/>
      <c r="Z1418"/>
      <c r="AA1418"/>
      <c r="AB1418"/>
      <c r="AC1418"/>
      <c r="AD1418"/>
      <c r="CI1418"/>
      <c r="CJ1418"/>
      <c r="CK1418"/>
      <c r="CL1418"/>
      <c r="CM1418"/>
    </row>
    <row r="1419" spans="1:91" s="2" customFormat="1" x14ac:dyDescent="0.35">
      <c r="A1419" s="68"/>
      <c r="B1419"/>
      <c r="C1419"/>
      <c r="D1419"/>
      <c r="E1419"/>
      <c r="F1419"/>
      <c r="G1419"/>
      <c r="H1419"/>
      <c r="I1419"/>
      <c r="J1419"/>
      <c r="K1419"/>
      <c r="L1419"/>
      <c r="M1419"/>
      <c r="N1419"/>
      <c r="O1419"/>
      <c r="P1419"/>
      <c r="Q1419"/>
      <c r="R1419"/>
      <c r="S1419"/>
      <c r="T1419"/>
      <c r="U1419"/>
      <c r="V1419"/>
      <c r="W1419"/>
      <c r="X1419"/>
      <c r="Y1419"/>
      <c r="Z1419"/>
      <c r="AA1419"/>
      <c r="AB1419"/>
      <c r="AC1419"/>
      <c r="AD1419"/>
      <c r="CI1419"/>
      <c r="CJ1419"/>
      <c r="CK1419"/>
      <c r="CL1419"/>
      <c r="CM1419"/>
    </row>
    <row r="1420" spans="1:91" s="2" customFormat="1" x14ac:dyDescent="0.35">
      <c r="A1420" s="68"/>
      <c r="B1420"/>
      <c r="C1420"/>
      <c r="D1420"/>
      <c r="E1420"/>
      <c r="F1420"/>
      <c r="G1420"/>
      <c r="H1420"/>
      <c r="I1420"/>
      <c r="J1420"/>
      <c r="K1420"/>
      <c r="L1420"/>
      <c r="M1420"/>
      <c r="N1420"/>
      <c r="O1420"/>
      <c r="P1420"/>
      <c r="Q1420"/>
      <c r="R1420"/>
      <c r="S1420"/>
      <c r="T1420"/>
      <c r="U1420"/>
      <c r="V1420"/>
      <c r="W1420"/>
      <c r="X1420"/>
      <c r="Y1420"/>
      <c r="Z1420"/>
      <c r="AA1420"/>
      <c r="AB1420"/>
      <c r="AC1420"/>
      <c r="AD1420"/>
      <c r="CI1420"/>
      <c r="CJ1420"/>
      <c r="CK1420"/>
      <c r="CL1420"/>
      <c r="CM1420"/>
    </row>
    <row r="1421" spans="1:91" s="2" customFormat="1" x14ac:dyDescent="0.35">
      <c r="A1421" s="68"/>
      <c r="B1421"/>
      <c r="C1421"/>
      <c r="D1421"/>
      <c r="E1421"/>
      <c r="F1421"/>
      <c r="G1421"/>
      <c r="H1421"/>
      <c r="I1421"/>
      <c r="J1421"/>
      <c r="K1421"/>
      <c r="L1421"/>
      <c r="M1421"/>
      <c r="N1421"/>
      <c r="O1421"/>
      <c r="P1421"/>
      <c r="Q1421"/>
      <c r="R1421"/>
      <c r="S1421"/>
      <c r="T1421"/>
      <c r="U1421"/>
      <c r="V1421"/>
      <c r="W1421"/>
      <c r="X1421"/>
      <c r="Y1421"/>
      <c r="Z1421"/>
      <c r="AA1421"/>
      <c r="AB1421"/>
      <c r="AC1421"/>
      <c r="AD1421"/>
      <c r="CI1421"/>
      <c r="CJ1421"/>
      <c r="CK1421"/>
      <c r="CL1421"/>
      <c r="CM1421"/>
    </row>
    <row r="1422" spans="1:91" s="2" customFormat="1" x14ac:dyDescent="0.35">
      <c r="A1422" s="68"/>
      <c r="B1422"/>
      <c r="C1422"/>
      <c r="D1422"/>
      <c r="E1422"/>
      <c r="F1422"/>
      <c r="G1422"/>
      <c r="H1422"/>
      <c r="I1422"/>
      <c r="J1422"/>
      <c r="K1422"/>
      <c r="L1422"/>
      <c r="M1422"/>
      <c r="N1422"/>
      <c r="O1422"/>
      <c r="P1422"/>
      <c r="Q1422"/>
      <c r="R1422"/>
      <c r="S1422"/>
      <c r="T1422"/>
      <c r="U1422"/>
      <c r="V1422"/>
      <c r="W1422"/>
      <c r="X1422"/>
      <c r="Y1422"/>
      <c r="Z1422"/>
      <c r="AA1422"/>
      <c r="AB1422"/>
      <c r="AC1422"/>
      <c r="AD1422"/>
      <c r="CI1422"/>
      <c r="CJ1422"/>
      <c r="CK1422"/>
      <c r="CL1422"/>
      <c r="CM1422"/>
    </row>
    <row r="1423" spans="1:91" s="2" customFormat="1" x14ac:dyDescent="0.35">
      <c r="A1423" s="68"/>
      <c r="B1423"/>
      <c r="C1423"/>
      <c r="D1423"/>
      <c r="E1423"/>
      <c r="F1423"/>
      <c r="G1423"/>
      <c r="H1423"/>
      <c r="I1423"/>
      <c r="J1423"/>
      <c r="K1423"/>
      <c r="L1423"/>
      <c r="M1423"/>
      <c r="N1423"/>
      <c r="O1423"/>
      <c r="P1423"/>
      <c r="Q1423"/>
      <c r="R1423"/>
      <c r="S1423"/>
      <c r="T1423"/>
      <c r="U1423"/>
      <c r="V1423"/>
      <c r="W1423"/>
      <c r="X1423"/>
      <c r="Y1423"/>
      <c r="Z1423"/>
      <c r="AA1423"/>
      <c r="AB1423"/>
      <c r="AC1423"/>
      <c r="AD1423"/>
      <c r="CI1423"/>
      <c r="CJ1423"/>
      <c r="CK1423"/>
      <c r="CL1423"/>
      <c r="CM1423"/>
    </row>
    <row r="1424" spans="1:91" s="2" customFormat="1" x14ac:dyDescent="0.35">
      <c r="A1424" s="68"/>
      <c r="B1424"/>
      <c r="C1424"/>
      <c r="D1424"/>
      <c r="E1424"/>
      <c r="F1424"/>
      <c r="G1424"/>
      <c r="H1424"/>
      <c r="I1424"/>
      <c r="J1424"/>
      <c r="K1424"/>
      <c r="L1424"/>
      <c r="M1424"/>
      <c r="N1424"/>
      <c r="O1424"/>
      <c r="P1424"/>
      <c r="Q1424"/>
      <c r="R1424"/>
      <c r="S1424"/>
      <c r="T1424"/>
      <c r="U1424"/>
      <c r="V1424"/>
      <c r="W1424"/>
      <c r="X1424"/>
      <c r="Y1424"/>
      <c r="Z1424"/>
      <c r="AA1424"/>
      <c r="AB1424"/>
      <c r="AC1424"/>
      <c r="AD1424"/>
      <c r="CI1424"/>
      <c r="CJ1424"/>
      <c r="CK1424"/>
      <c r="CL1424"/>
      <c r="CM1424"/>
    </row>
    <row r="1425" spans="1:91" s="2" customFormat="1" x14ac:dyDescent="0.35">
      <c r="A1425" s="68"/>
      <c r="B1425"/>
      <c r="C1425"/>
      <c r="D1425"/>
      <c r="E1425"/>
      <c r="F1425"/>
      <c r="G1425"/>
      <c r="H1425"/>
      <c r="I1425"/>
      <c r="J1425"/>
      <c r="K1425"/>
      <c r="L1425"/>
      <c r="M1425"/>
      <c r="N1425"/>
      <c r="O1425"/>
      <c r="P1425"/>
      <c r="Q1425"/>
      <c r="R1425"/>
      <c r="S1425"/>
      <c r="T1425"/>
      <c r="U1425"/>
      <c r="V1425"/>
      <c r="W1425"/>
      <c r="X1425"/>
      <c r="Y1425"/>
      <c r="Z1425"/>
      <c r="AA1425"/>
      <c r="AB1425"/>
      <c r="AC1425"/>
      <c r="AD1425"/>
      <c r="CI1425"/>
      <c r="CJ1425"/>
      <c r="CK1425"/>
      <c r="CL1425"/>
      <c r="CM1425"/>
    </row>
    <row r="1426" spans="1:91" s="2" customFormat="1" x14ac:dyDescent="0.35">
      <c r="A1426" s="68"/>
      <c r="B1426"/>
      <c r="C1426"/>
      <c r="D1426"/>
      <c r="E1426"/>
      <c r="F1426"/>
      <c r="G1426"/>
      <c r="H1426"/>
      <c r="I1426"/>
      <c r="J1426"/>
      <c r="K1426"/>
      <c r="L1426"/>
      <c r="M1426"/>
      <c r="N1426"/>
      <c r="O1426"/>
      <c r="P1426"/>
      <c r="Q1426"/>
      <c r="R1426"/>
      <c r="S1426"/>
      <c r="T1426"/>
      <c r="U1426"/>
      <c r="V1426"/>
      <c r="W1426"/>
      <c r="X1426"/>
      <c r="Y1426"/>
      <c r="Z1426"/>
      <c r="AA1426"/>
      <c r="AB1426"/>
      <c r="AC1426"/>
      <c r="AD1426"/>
      <c r="CI1426"/>
      <c r="CJ1426"/>
      <c r="CK1426"/>
      <c r="CL1426"/>
      <c r="CM1426"/>
    </row>
    <row r="1427" spans="1:91" s="2" customFormat="1" x14ac:dyDescent="0.35">
      <c r="A1427" s="68"/>
      <c r="B1427"/>
      <c r="C1427"/>
      <c r="D1427"/>
      <c r="E1427"/>
      <c r="F1427"/>
      <c r="G1427"/>
      <c r="H1427"/>
      <c r="I1427"/>
      <c r="J1427"/>
      <c r="K1427"/>
      <c r="L1427"/>
      <c r="M1427"/>
      <c r="N1427"/>
      <c r="O1427"/>
      <c r="P1427"/>
      <c r="Q1427"/>
      <c r="R1427"/>
      <c r="S1427"/>
      <c r="T1427"/>
      <c r="U1427"/>
      <c r="V1427"/>
      <c r="W1427"/>
      <c r="X1427"/>
      <c r="Y1427"/>
      <c r="Z1427"/>
      <c r="AA1427"/>
      <c r="AB1427"/>
      <c r="AC1427"/>
      <c r="AD1427"/>
      <c r="CI1427"/>
      <c r="CJ1427"/>
      <c r="CK1427"/>
      <c r="CL1427"/>
      <c r="CM1427"/>
    </row>
    <row r="1428" spans="1:91" s="2" customFormat="1" x14ac:dyDescent="0.35">
      <c r="A1428" s="68"/>
      <c r="B1428"/>
      <c r="C1428"/>
      <c r="D1428"/>
      <c r="E1428"/>
      <c r="F1428"/>
      <c r="G1428"/>
      <c r="H1428"/>
      <c r="I1428"/>
      <c r="J1428"/>
      <c r="K1428"/>
      <c r="L1428"/>
      <c r="M1428"/>
      <c r="N1428"/>
      <c r="O1428"/>
      <c r="P1428"/>
      <c r="Q1428"/>
      <c r="R1428"/>
      <c r="S1428"/>
      <c r="T1428"/>
      <c r="U1428"/>
      <c r="V1428"/>
      <c r="W1428"/>
      <c r="X1428"/>
      <c r="Y1428"/>
      <c r="Z1428"/>
      <c r="AA1428"/>
      <c r="AB1428"/>
      <c r="AC1428"/>
      <c r="AD1428"/>
      <c r="CI1428"/>
      <c r="CJ1428"/>
      <c r="CK1428"/>
      <c r="CL1428"/>
      <c r="CM1428"/>
    </row>
    <row r="1429" spans="1:91" s="2" customFormat="1" x14ac:dyDescent="0.35">
      <c r="A1429" s="68"/>
      <c r="B1429"/>
      <c r="C1429"/>
      <c r="D1429"/>
      <c r="E1429"/>
      <c r="F1429"/>
      <c r="G1429"/>
      <c r="H1429"/>
      <c r="I1429"/>
      <c r="J1429"/>
      <c r="K1429"/>
      <c r="L1429"/>
      <c r="M1429"/>
      <c r="N1429"/>
      <c r="O1429"/>
      <c r="P1429"/>
      <c r="Q1429"/>
      <c r="R1429"/>
      <c r="S1429"/>
      <c r="T1429"/>
      <c r="U1429"/>
      <c r="V1429"/>
      <c r="W1429"/>
      <c r="X1429"/>
      <c r="Y1429"/>
      <c r="Z1429"/>
      <c r="AA1429"/>
      <c r="AB1429"/>
      <c r="AC1429"/>
      <c r="AD1429"/>
      <c r="CI1429"/>
      <c r="CJ1429"/>
      <c r="CK1429"/>
      <c r="CL1429"/>
      <c r="CM1429"/>
    </row>
    <row r="1430" spans="1:91" s="2" customFormat="1" x14ac:dyDescent="0.35">
      <c r="A1430" s="68"/>
      <c r="B1430"/>
      <c r="C1430"/>
      <c r="D1430"/>
      <c r="E1430"/>
      <c r="F1430"/>
      <c r="G1430"/>
      <c r="H1430"/>
      <c r="I1430"/>
      <c r="J1430"/>
      <c r="K1430"/>
      <c r="L1430"/>
      <c r="M1430"/>
      <c r="N1430"/>
      <c r="O1430"/>
      <c r="P1430"/>
      <c r="Q1430"/>
      <c r="R1430"/>
      <c r="S1430"/>
      <c r="T1430"/>
      <c r="U1430"/>
      <c r="V1430"/>
      <c r="W1430"/>
      <c r="X1430"/>
      <c r="Y1430"/>
      <c r="Z1430"/>
      <c r="AA1430"/>
      <c r="AB1430"/>
      <c r="AC1430"/>
      <c r="AD1430"/>
      <c r="CI1430"/>
      <c r="CJ1430"/>
      <c r="CK1430"/>
      <c r="CL1430"/>
      <c r="CM1430"/>
    </row>
    <row r="1431" spans="1:91" s="2" customFormat="1" x14ac:dyDescent="0.35">
      <c r="A1431" s="68"/>
      <c r="B1431"/>
      <c r="C1431"/>
      <c r="D1431"/>
      <c r="E1431"/>
      <c r="F1431"/>
      <c r="G1431"/>
      <c r="H1431"/>
      <c r="I1431"/>
      <c r="J1431"/>
      <c r="K1431"/>
      <c r="L1431"/>
      <c r="M1431"/>
      <c r="N1431"/>
      <c r="O1431"/>
      <c r="P1431"/>
      <c r="Q1431"/>
      <c r="R1431"/>
      <c r="S1431"/>
      <c r="T1431"/>
      <c r="U1431"/>
      <c r="V1431"/>
      <c r="W1431"/>
      <c r="X1431"/>
      <c r="Y1431"/>
      <c r="Z1431"/>
      <c r="AA1431"/>
      <c r="AB1431"/>
      <c r="AC1431"/>
      <c r="AD1431"/>
      <c r="CI1431"/>
      <c r="CJ1431"/>
      <c r="CK1431"/>
      <c r="CL1431"/>
      <c r="CM1431"/>
    </row>
    <row r="1432" spans="1:91" s="2" customFormat="1" x14ac:dyDescent="0.35">
      <c r="A1432" s="68"/>
      <c r="B1432"/>
      <c r="C1432"/>
      <c r="D1432"/>
      <c r="E1432"/>
      <c r="F1432"/>
      <c r="G1432"/>
      <c r="H1432"/>
      <c r="I1432"/>
      <c r="J1432"/>
      <c r="K1432"/>
      <c r="L1432"/>
      <c r="M1432"/>
      <c r="N1432"/>
      <c r="O1432"/>
      <c r="P1432"/>
      <c r="Q1432"/>
      <c r="R1432"/>
      <c r="S1432"/>
      <c r="T1432"/>
      <c r="U1432"/>
      <c r="V1432"/>
      <c r="W1432"/>
      <c r="X1432"/>
      <c r="Y1432"/>
      <c r="Z1432"/>
      <c r="AA1432"/>
      <c r="AB1432"/>
      <c r="AC1432"/>
      <c r="AD1432"/>
      <c r="CI1432"/>
      <c r="CJ1432"/>
      <c r="CK1432"/>
      <c r="CL1432"/>
      <c r="CM1432"/>
    </row>
    <row r="1433" spans="1:91" s="2" customFormat="1" x14ac:dyDescent="0.35">
      <c r="A1433" s="68"/>
      <c r="B1433"/>
      <c r="C1433"/>
      <c r="D1433"/>
      <c r="E1433"/>
      <c r="F1433"/>
      <c r="G1433"/>
      <c r="H1433"/>
      <c r="I1433"/>
      <c r="J1433"/>
      <c r="K1433"/>
      <c r="L1433"/>
      <c r="M1433"/>
      <c r="N1433"/>
      <c r="O1433"/>
      <c r="P1433"/>
      <c r="Q1433"/>
      <c r="R1433"/>
      <c r="S1433"/>
      <c r="T1433"/>
      <c r="U1433"/>
      <c r="V1433"/>
      <c r="W1433"/>
      <c r="X1433"/>
      <c r="Y1433"/>
      <c r="Z1433"/>
      <c r="AA1433"/>
      <c r="AB1433"/>
      <c r="AC1433"/>
      <c r="AD1433"/>
      <c r="CI1433"/>
      <c r="CJ1433"/>
      <c r="CK1433"/>
      <c r="CL1433"/>
      <c r="CM1433"/>
    </row>
    <row r="1434" spans="1:91" s="2" customFormat="1" x14ac:dyDescent="0.35">
      <c r="A1434" s="68"/>
      <c r="B1434"/>
      <c r="C1434"/>
      <c r="D1434"/>
      <c r="E1434"/>
      <c r="F1434"/>
      <c r="G1434"/>
      <c r="H1434"/>
      <c r="I1434"/>
      <c r="J1434"/>
      <c r="K1434"/>
      <c r="L1434"/>
      <c r="M1434"/>
      <c r="N1434"/>
      <c r="O1434"/>
      <c r="P1434"/>
      <c r="Q1434"/>
      <c r="R1434"/>
      <c r="S1434"/>
      <c r="T1434"/>
      <c r="U1434"/>
      <c r="V1434"/>
      <c r="W1434"/>
      <c r="X1434"/>
      <c r="Y1434"/>
      <c r="Z1434"/>
      <c r="AA1434"/>
      <c r="AB1434"/>
      <c r="AC1434"/>
      <c r="AD1434"/>
      <c r="CI1434"/>
      <c r="CJ1434"/>
      <c r="CK1434"/>
      <c r="CL1434"/>
      <c r="CM1434"/>
    </row>
    <row r="1435" spans="1:91" s="2" customFormat="1" x14ac:dyDescent="0.35">
      <c r="A1435" s="68"/>
      <c r="B1435"/>
      <c r="C1435"/>
      <c r="D1435"/>
      <c r="E1435"/>
      <c r="F1435"/>
      <c r="G1435"/>
      <c r="H1435"/>
      <c r="I1435"/>
      <c r="J1435"/>
      <c r="K1435"/>
      <c r="L1435"/>
      <c r="M1435"/>
      <c r="N1435"/>
      <c r="O1435"/>
      <c r="P1435"/>
      <c r="Q1435"/>
      <c r="R1435"/>
      <c r="S1435"/>
      <c r="T1435"/>
      <c r="U1435"/>
      <c r="V1435"/>
      <c r="W1435"/>
      <c r="X1435"/>
      <c r="Y1435"/>
      <c r="Z1435"/>
      <c r="AA1435"/>
      <c r="AB1435"/>
      <c r="AC1435"/>
      <c r="AD1435"/>
      <c r="CI1435"/>
      <c r="CJ1435"/>
      <c r="CK1435"/>
      <c r="CL1435"/>
      <c r="CM1435"/>
    </row>
    <row r="1436" spans="1:91" s="2" customFormat="1" x14ac:dyDescent="0.35">
      <c r="A1436" s="68"/>
      <c r="B1436"/>
      <c r="C1436"/>
      <c r="D1436"/>
      <c r="E1436"/>
      <c r="F1436"/>
      <c r="G1436"/>
      <c r="H1436"/>
      <c r="I1436"/>
      <c r="J1436"/>
      <c r="K1436"/>
      <c r="L1436"/>
      <c r="M1436"/>
      <c r="N1436"/>
      <c r="O1436"/>
      <c r="P1436"/>
      <c r="Q1436"/>
      <c r="R1436"/>
      <c r="S1436"/>
      <c r="T1436"/>
      <c r="U1436"/>
      <c r="V1436"/>
      <c r="W1436"/>
      <c r="X1436"/>
      <c r="Y1436"/>
      <c r="Z1436"/>
      <c r="AA1436"/>
      <c r="AB1436"/>
      <c r="AC1436"/>
      <c r="AD1436"/>
      <c r="CI1436"/>
      <c r="CJ1436"/>
      <c r="CK1436"/>
      <c r="CL1436"/>
      <c r="CM1436"/>
    </row>
    <row r="1437" spans="1:91" s="2" customFormat="1" x14ac:dyDescent="0.35">
      <c r="A1437" s="68"/>
      <c r="B1437"/>
      <c r="C1437"/>
      <c r="D1437"/>
      <c r="E1437"/>
      <c r="F1437"/>
      <c r="G1437"/>
      <c r="H1437"/>
      <c r="I1437"/>
      <c r="J1437"/>
      <c r="K1437"/>
      <c r="L1437"/>
      <c r="M1437"/>
      <c r="N1437"/>
      <c r="O1437"/>
      <c r="P1437"/>
      <c r="Q1437"/>
      <c r="R1437"/>
      <c r="S1437"/>
      <c r="T1437"/>
      <c r="U1437"/>
      <c r="V1437"/>
      <c r="W1437"/>
      <c r="X1437"/>
      <c r="Y1437"/>
      <c r="Z1437"/>
      <c r="AA1437"/>
      <c r="AB1437"/>
      <c r="AC1437"/>
      <c r="AD1437"/>
      <c r="CI1437"/>
      <c r="CJ1437"/>
      <c r="CK1437"/>
      <c r="CL1437"/>
      <c r="CM1437"/>
    </row>
    <row r="1438" spans="1:91" s="2" customFormat="1" x14ac:dyDescent="0.35">
      <c r="A1438" s="68"/>
      <c r="B1438"/>
      <c r="C1438"/>
      <c r="D1438"/>
      <c r="E1438"/>
      <c r="F1438"/>
      <c r="G1438"/>
      <c r="H1438"/>
      <c r="I1438"/>
      <c r="J1438"/>
      <c r="K1438"/>
      <c r="L1438"/>
      <c r="M1438"/>
      <c r="N1438"/>
      <c r="O1438"/>
      <c r="P1438"/>
      <c r="Q1438"/>
      <c r="R1438"/>
      <c r="S1438"/>
      <c r="T1438"/>
      <c r="U1438"/>
      <c r="V1438"/>
      <c r="W1438"/>
      <c r="X1438"/>
      <c r="Y1438"/>
      <c r="Z1438"/>
      <c r="AA1438"/>
      <c r="AB1438"/>
      <c r="AC1438"/>
      <c r="AD1438"/>
      <c r="CI1438"/>
      <c r="CJ1438"/>
      <c r="CK1438"/>
      <c r="CL1438"/>
      <c r="CM1438"/>
    </row>
    <row r="1439" spans="1:91" s="2" customFormat="1" x14ac:dyDescent="0.35">
      <c r="A1439" s="68"/>
      <c r="B1439"/>
      <c r="C1439"/>
      <c r="D1439"/>
      <c r="E1439"/>
      <c r="F1439"/>
      <c r="G1439"/>
      <c r="H1439"/>
      <c r="I1439"/>
      <c r="J1439"/>
      <c r="K1439"/>
      <c r="L1439"/>
      <c r="M1439"/>
      <c r="N1439"/>
      <c r="O1439"/>
      <c r="P1439"/>
      <c r="Q1439"/>
      <c r="R1439"/>
      <c r="S1439"/>
      <c r="T1439"/>
      <c r="U1439"/>
      <c r="V1439"/>
      <c r="W1439"/>
      <c r="X1439"/>
      <c r="Y1439"/>
      <c r="Z1439"/>
      <c r="AA1439"/>
      <c r="AB1439"/>
      <c r="AC1439"/>
      <c r="AD1439"/>
      <c r="CI1439"/>
      <c r="CJ1439"/>
      <c r="CK1439"/>
      <c r="CL1439"/>
      <c r="CM1439"/>
    </row>
    <row r="1440" spans="1:91" s="2" customFormat="1" x14ac:dyDescent="0.35">
      <c r="A1440" s="68"/>
      <c r="B1440"/>
      <c r="C1440"/>
      <c r="D1440"/>
      <c r="E1440"/>
      <c r="F1440"/>
      <c r="G1440"/>
      <c r="H1440"/>
      <c r="I1440"/>
      <c r="J1440"/>
      <c r="K1440"/>
      <c r="L1440"/>
      <c r="M1440"/>
      <c r="N1440"/>
      <c r="O1440"/>
      <c r="P1440"/>
      <c r="Q1440"/>
      <c r="R1440"/>
      <c r="S1440"/>
      <c r="T1440"/>
      <c r="U1440"/>
      <c r="V1440"/>
      <c r="W1440"/>
      <c r="X1440"/>
      <c r="Y1440"/>
      <c r="Z1440"/>
      <c r="AA1440"/>
      <c r="AB1440"/>
      <c r="AC1440"/>
      <c r="AD1440"/>
      <c r="CI1440"/>
      <c r="CJ1440"/>
      <c r="CK1440"/>
      <c r="CL1440"/>
      <c r="CM1440"/>
    </row>
    <row r="1441" spans="1:91" s="2" customFormat="1" x14ac:dyDescent="0.35">
      <c r="A1441" s="68"/>
      <c r="B1441"/>
      <c r="C1441"/>
      <c r="D1441"/>
      <c r="E1441"/>
      <c r="F1441"/>
      <c r="G1441"/>
      <c r="H1441"/>
      <c r="I1441"/>
      <c r="J1441"/>
      <c r="K1441"/>
      <c r="L1441"/>
      <c r="M1441"/>
      <c r="N1441"/>
      <c r="O1441"/>
      <c r="P1441"/>
      <c r="Q1441"/>
      <c r="R1441"/>
      <c r="S1441"/>
      <c r="T1441"/>
      <c r="U1441"/>
      <c r="V1441"/>
      <c r="W1441"/>
      <c r="X1441"/>
      <c r="Y1441"/>
      <c r="Z1441"/>
      <c r="AA1441"/>
      <c r="AB1441"/>
      <c r="AC1441"/>
      <c r="AD1441"/>
      <c r="CI1441"/>
      <c r="CJ1441"/>
      <c r="CK1441"/>
      <c r="CL1441"/>
      <c r="CM1441"/>
    </row>
    <row r="1442" spans="1:91" s="2" customFormat="1" x14ac:dyDescent="0.35">
      <c r="A1442" s="68"/>
      <c r="B1442"/>
      <c r="C1442"/>
      <c r="D1442"/>
      <c r="E1442"/>
      <c r="F1442"/>
      <c r="G1442"/>
      <c r="H1442"/>
      <c r="I1442"/>
      <c r="J1442"/>
      <c r="K1442"/>
      <c r="L1442"/>
      <c r="M1442"/>
      <c r="N1442"/>
      <c r="O1442"/>
      <c r="P1442"/>
      <c r="Q1442"/>
      <c r="R1442"/>
      <c r="S1442"/>
      <c r="T1442"/>
      <c r="U1442"/>
      <c r="V1442"/>
      <c r="W1442"/>
      <c r="X1442"/>
      <c r="Y1442"/>
      <c r="Z1442"/>
      <c r="AA1442"/>
      <c r="AB1442"/>
      <c r="AC1442"/>
      <c r="AD1442"/>
      <c r="CI1442"/>
      <c r="CJ1442"/>
      <c r="CK1442"/>
      <c r="CL1442"/>
      <c r="CM1442"/>
    </row>
    <row r="1443" spans="1:91" s="2" customFormat="1" x14ac:dyDescent="0.35">
      <c r="A1443" s="68"/>
      <c r="B1443"/>
      <c r="C1443"/>
      <c r="D1443"/>
      <c r="E1443"/>
      <c r="F1443"/>
      <c r="G1443"/>
      <c r="H1443"/>
      <c r="I1443"/>
      <c r="J1443"/>
      <c r="K1443"/>
      <c r="L1443"/>
      <c r="M1443"/>
      <c r="N1443"/>
      <c r="O1443"/>
      <c r="P1443"/>
      <c r="Q1443"/>
      <c r="R1443"/>
      <c r="S1443"/>
      <c r="T1443"/>
      <c r="U1443"/>
      <c r="V1443"/>
      <c r="W1443"/>
      <c r="X1443"/>
      <c r="Y1443"/>
      <c r="Z1443"/>
      <c r="AA1443"/>
      <c r="AB1443"/>
      <c r="AC1443"/>
      <c r="AD1443"/>
      <c r="CI1443"/>
      <c r="CJ1443"/>
      <c r="CK1443"/>
      <c r="CL1443"/>
      <c r="CM1443"/>
    </row>
    <row r="1444" spans="1:91" s="2" customFormat="1" x14ac:dyDescent="0.35">
      <c r="A1444" s="68"/>
      <c r="B1444"/>
      <c r="C1444"/>
      <c r="D1444"/>
      <c r="E1444"/>
      <c r="F1444"/>
      <c r="G1444"/>
      <c r="H1444"/>
      <c r="I1444"/>
      <c r="J1444"/>
      <c r="K1444"/>
      <c r="L1444"/>
      <c r="M1444"/>
      <c r="N1444"/>
      <c r="O1444"/>
      <c r="P1444"/>
      <c r="Q1444"/>
      <c r="R1444"/>
      <c r="S1444"/>
      <c r="T1444"/>
      <c r="U1444"/>
      <c r="V1444"/>
      <c r="W1444"/>
      <c r="X1444"/>
      <c r="Y1444"/>
      <c r="Z1444"/>
      <c r="AA1444"/>
      <c r="AB1444"/>
      <c r="AC1444"/>
      <c r="AD1444"/>
      <c r="CI1444"/>
      <c r="CJ1444"/>
      <c r="CK1444"/>
      <c r="CL1444"/>
      <c r="CM1444"/>
    </row>
    <row r="1445" spans="1:91" s="2" customFormat="1" x14ac:dyDescent="0.35">
      <c r="A1445" s="68"/>
      <c r="B1445"/>
      <c r="C1445"/>
      <c r="D1445"/>
      <c r="E1445"/>
      <c r="F1445"/>
      <c r="G1445"/>
      <c r="H1445"/>
      <c r="I1445"/>
      <c r="J1445"/>
      <c r="K1445"/>
      <c r="L1445"/>
      <c r="M1445"/>
      <c r="N1445"/>
      <c r="O1445"/>
      <c r="P1445"/>
      <c r="Q1445"/>
      <c r="R1445"/>
      <c r="S1445"/>
      <c r="T1445"/>
      <c r="U1445"/>
      <c r="V1445"/>
      <c r="W1445"/>
      <c r="X1445"/>
      <c r="Y1445"/>
      <c r="Z1445"/>
      <c r="AA1445"/>
      <c r="AB1445"/>
      <c r="AC1445"/>
      <c r="AD1445"/>
      <c r="CI1445"/>
      <c r="CJ1445"/>
      <c r="CK1445"/>
      <c r="CL1445"/>
      <c r="CM1445"/>
    </row>
    <row r="1446" spans="1:91" s="2" customFormat="1" x14ac:dyDescent="0.35">
      <c r="A1446" s="68"/>
      <c r="B1446"/>
      <c r="C1446"/>
      <c r="D1446"/>
      <c r="E1446"/>
      <c r="F1446"/>
      <c r="G1446"/>
      <c r="H1446"/>
      <c r="I1446"/>
      <c r="J1446"/>
      <c r="K1446"/>
      <c r="L1446"/>
      <c r="M1446"/>
      <c r="N1446"/>
      <c r="O1446"/>
      <c r="P1446"/>
      <c r="Q1446"/>
      <c r="R1446"/>
      <c r="S1446"/>
      <c r="T1446"/>
      <c r="U1446"/>
      <c r="V1446"/>
      <c r="W1446"/>
      <c r="X1446"/>
      <c r="Y1446"/>
      <c r="Z1446"/>
      <c r="AA1446"/>
      <c r="AB1446"/>
      <c r="AC1446"/>
      <c r="AD1446"/>
      <c r="CI1446"/>
      <c r="CJ1446"/>
      <c r="CK1446"/>
      <c r="CL1446"/>
      <c r="CM1446"/>
    </row>
    <row r="1447" spans="1:91" s="2" customFormat="1" x14ac:dyDescent="0.35">
      <c r="A1447" s="68"/>
      <c r="B1447"/>
      <c r="C1447"/>
      <c r="D1447"/>
      <c r="E1447"/>
      <c r="F1447"/>
      <c r="G1447"/>
      <c r="H1447"/>
      <c r="I1447"/>
      <c r="J1447"/>
      <c r="K1447"/>
      <c r="L1447"/>
      <c r="M1447"/>
      <c r="N1447"/>
      <c r="O1447"/>
      <c r="P1447"/>
      <c r="Q1447"/>
      <c r="R1447"/>
      <c r="S1447"/>
      <c r="T1447"/>
      <c r="U1447"/>
      <c r="V1447"/>
      <c r="W1447"/>
      <c r="X1447"/>
      <c r="Y1447"/>
      <c r="Z1447"/>
      <c r="AA1447"/>
      <c r="AB1447"/>
      <c r="AC1447"/>
      <c r="AD1447"/>
      <c r="CI1447"/>
      <c r="CJ1447"/>
      <c r="CK1447"/>
      <c r="CL1447"/>
      <c r="CM1447"/>
    </row>
    <row r="1448" spans="1:91" s="2" customFormat="1" x14ac:dyDescent="0.35">
      <c r="A1448" s="68"/>
      <c r="B1448"/>
      <c r="C1448"/>
      <c r="D1448"/>
      <c r="E1448"/>
      <c r="F1448"/>
      <c r="G1448"/>
      <c r="H1448"/>
      <c r="I1448"/>
      <c r="J1448"/>
      <c r="K1448"/>
      <c r="L1448"/>
      <c r="M1448"/>
      <c r="N1448"/>
      <c r="O1448"/>
      <c r="P1448"/>
      <c r="Q1448"/>
      <c r="R1448"/>
      <c r="S1448"/>
      <c r="T1448"/>
      <c r="U1448"/>
      <c r="V1448"/>
      <c r="W1448"/>
      <c r="X1448"/>
      <c r="Y1448"/>
      <c r="Z1448"/>
      <c r="AA1448"/>
      <c r="AB1448"/>
      <c r="AC1448"/>
      <c r="AD1448"/>
      <c r="CI1448"/>
      <c r="CJ1448"/>
      <c r="CK1448"/>
      <c r="CL1448"/>
      <c r="CM1448"/>
    </row>
    <row r="1449" spans="1:91" s="2" customFormat="1" x14ac:dyDescent="0.35">
      <c r="A1449" s="68"/>
      <c r="B1449"/>
      <c r="C1449"/>
      <c r="D1449"/>
      <c r="E1449"/>
      <c r="F1449"/>
      <c r="G1449"/>
      <c r="H1449"/>
      <c r="I1449"/>
      <c r="J1449"/>
      <c r="K1449"/>
      <c r="L1449"/>
      <c r="M1449"/>
      <c r="N1449"/>
      <c r="O1449"/>
      <c r="P1449"/>
      <c r="Q1449"/>
      <c r="R1449"/>
      <c r="S1449"/>
      <c r="T1449"/>
      <c r="U1449"/>
      <c r="V1449"/>
      <c r="W1449"/>
      <c r="X1449"/>
      <c r="Y1449"/>
      <c r="Z1449"/>
      <c r="AA1449"/>
      <c r="AB1449"/>
      <c r="AC1449"/>
      <c r="AD1449"/>
      <c r="CI1449"/>
      <c r="CJ1449"/>
      <c r="CK1449"/>
      <c r="CL1449"/>
      <c r="CM1449"/>
    </row>
    <row r="1450" spans="1:91" s="2" customFormat="1" x14ac:dyDescent="0.35">
      <c r="A1450" s="68"/>
      <c r="B1450"/>
      <c r="C1450"/>
      <c r="D1450"/>
      <c r="E1450"/>
      <c r="F1450"/>
      <c r="G1450"/>
      <c r="H1450"/>
      <c r="I1450"/>
      <c r="J1450"/>
      <c r="K1450"/>
      <c r="L1450"/>
      <c r="M1450"/>
      <c r="N1450"/>
      <c r="O1450"/>
      <c r="P1450"/>
      <c r="Q1450"/>
      <c r="R1450"/>
      <c r="S1450"/>
      <c r="T1450"/>
      <c r="U1450"/>
      <c r="V1450"/>
      <c r="W1450"/>
      <c r="X1450"/>
      <c r="Y1450"/>
      <c r="Z1450"/>
      <c r="AA1450"/>
      <c r="AB1450"/>
      <c r="AC1450"/>
      <c r="AD1450"/>
      <c r="CI1450"/>
      <c r="CJ1450"/>
      <c r="CK1450"/>
      <c r="CL1450"/>
      <c r="CM1450"/>
    </row>
    <row r="1451" spans="1:91" s="2" customFormat="1" x14ac:dyDescent="0.35">
      <c r="A1451" s="68"/>
      <c r="B1451"/>
      <c r="C1451"/>
      <c r="D1451"/>
      <c r="E1451"/>
      <c r="F1451"/>
      <c r="G1451"/>
      <c r="H1451"/>
      <c r="I1451"/>
      <c r="J1451"/>
      <c r="K1451"/>
      <c r="L1451"/>
      <c r="M1451"/>
      <c r="N1451"/>
      <c r="O1451"/>
      <c r="P1451"/>
      <c r="Q1451"/>
      <c r="R1451"/>
      <c r="S1451"/>
      <c r="T1451"/>
      <c r="U1451"/>
      <c r="V1451"/>
      <c r="W1451"/>
      <c r="X1451"/>
      <c r="Y1451"/>
      <c r="Z1451"/>
      <c r="AA1451"/>
      <c r="AB1451"/>
      <c r="AC1451"/>
      <c r="AD1451"/>
      <c r="CI1451"/>
      <c r="CJ1451"/>
      <c r="CK1451"/>
      <c r="CL1451"/>
      <c r="CM1451"/>
    </row>
    <row r="1452" spans="1:91" s="2" customFormat="1" x14ac:dyDescent="0.35">
      <c r="A1452" s="68"/>
      <c r="B1452"/>
      <c r="C1452"/>
      <c r="D1452"/>
      <c r="E1452"/>
      <c r="F1452"/>
      <c r="G1452"/>
      <c r="H1452"/>
      <c r="I1452"/>
      <c r="J1452"/>
      <c r="K1452"/>
      <c r="L1452"/>
      <c r="M1452"/>
      <c r="N1452"/>
      <c r="O1452"/>
      <c r="P1452"/>
      <c r="Q1452"/>
      <c r="R1452"/>
      <c r="S1452"/>
      <c r="T1452"/>
      <c r="U1452"/>
      <c r="V1452"/>
      <c r="W1452"/>
      <c r="X1452"/>
      <c r="Y1452"/>
      <c r="Z1452"/>
      <c r="AA1452"/>
      <c r="AB1452"/>
      <c r="AC1452"/>
      <c r="AD1452"/>
      <c r="CI1452"/>
      <c r="CJ1452"/>
      <c r="CK1452"/>
      <c r="CL1452"/>
      <c r="CM1452"/>
    </row>
    <row r="1453" spans="1:91" s="2" customFormat="1" x14ac:dyDescent="0.35">
      <c r="A1453" s="68"/>
      <c r="B1453"/>
      <c r="C1453"/>
      <c r="D1453"/>
      <c r="E1453"/>
      <c r="F1453"/>
      <c r="G1453"/>
      <c r="H1453"/>
      <c r="I1453"/>
      <c r="J1453"/>
      <c r="K1453"/>
      <c r="L1453"/>
      <c r="M1453"/>
      <c r="N1453"/>
      <c r="O1453"/>
      <c r="P1453"/>
      <c r="Q1453"/>
      <c r="R1453"/>
      <c r="S1453"/>
      <c r="T1453"/>
      <c r="U1453"/>
      <c r="V1453"/>
      <c r="W1453"/>
      <c r="X1453"/>
      <c r="Y1453"/>
      <c r="Z1453"/>
      <c r="AA1453"/>
      <c r="AB1453"/>
      <c r="AC1453"/>
      <c r="AD1453"/>
      <c r="CI1453"/>
      <c r="CJ1453"/>
      <c r="CK1453"/>
      <c r="CL1453"/>
      <c r="CM1453"/>
    </row>
    <row r="1454" spans="1:91" s="2" customFormat="1" x14ac:dyDescent="0.35">
      <c r="A1454" s="68"/>
      <c r="B1454"/>
      <c r="C1454"/>
      <c r="D1454"/>
      <c r="E1454"/>
      <c r="F1454"/>
      <c r="G1454"/>
      <c r="H1454"/>
      <c r="I1454"/>
      <c r="J1454"/>
      <c r="K1454"/>
      <c r="L1454"/>
      <c r="M1454"/>
      <c r="N1454"/>
      <c r="O1454"/>
      <c r="P1454"/>
      <c r="Q1454"/>
      <c r="R1454"/>
      <c r="S1454"/>
      <c r="T1454"/>
      <c r="U1454"/>
      <c r="V1454"/>
      <c r="W1454"/>
      <c r="X1454"/>
      <c r="Y1454"/>
      <c r="Z1454"/>
      <c r="AA1454"/>
      <c r="AB1454"/>
      <c r="AC1454"/>
      <c r="AD1454"/>
      <c r="CI1454"/>
      <c r="CJ1454"/>
      <c r="CK1454"/>
      <c r="CL1454"/>
      <c r="CM1454"/>
    </row>
    <row r="1455" spans="1:91" s="2" customFormat="1" x14ac:dyDescent="0.35">
      <c r="A1455" s="68"/>
      <c r="B1455"/>
      <c r="C1455"/>
      <c r="D1455"/>
      <c r="E1455"/>
      <c r="F1455"/>
      <c r="G1455"/>
      <c r="H1455"/>
      <c r="I1455"/>
      <c r="J1455"/>
      <c r="K1455"/>
      <c r="L1455"/>
      <c r="M1455"/>
      <c r="N1455"/>
      <c r="O1455"/>
      <c r="P1455"/>
      <c r="Q1455"/>
      <c r="R1455"/>
      <c r="S1455"/>
      <c r="T1455"/>
      <c r="U1455"/>
      <c r="V1455"/>
      <c r="W1455"/>
      <c r="X1455"/>
      <c r="Y1455"/>
      <c r="Z1455"/>
      <c r="AA1455"/>
      <c r="AB1455"/>
      <c r="AC1455"/>
      <c r="AD1455"/>
      <c r="CI1455"/>
      <c r="CJ1455"/>
      <c r="CK1455"/>
      <c r="CL1455"/>
      <c r="CM1455"/>
    </row>
    <row r="1456" spans="1:91" s="2" customFormat="1" x14ac:dyDescent="0.35">
      <c r="A1456" s="68"/>
      <c r="B1456"/>
      <c r="C1456"/>
      <c r="D1456"/>
      <c r="E1456"/>
      <c r="F1456"/>
      <c r="G1456"/>
      <c r="H1456"/>
      <c r="I1456"/>
      <c r="J1456"/>
      <c r="K1456"/>
      <c r="L1456"/>
      <c r="M1456"/>
      <c r="N1456"/>
      <c r="O1456"/>
      <c r="P1456"/>
      <c r="Q1456"/>
      <c r="R1456"/>
      <c r="S1456"/>
      <c r="T1456"/>
      <c r="U1456"/>
      <c r="V1456"/>
      <c r="W1456"/>
      <c r="X1456"/>
      <c r="Y1456"/>
      <c r="Z1456"/>
      <c r="AA1456"/>
      <c r="AB1456"/>
      <c r="AC1456"/>
      <c r="AD1456"/>
      <c r="CI1456"/>
      <c r="CJ1456"/>
      <c r="CK1456"/>
      <c r="CL1456"/>
      <c r="CM1456"/>
    </row>
    <row r="1457" spans="1:91" s="2" customFormat="1" x14ac:dyDescent="0.35">
      <c r="A1457" s="68"/>
      <c r="B1457"/>
      <c r="C1457"/>
      <c r="D1457"/>
      <c r="E1457"/>
      <c r="F1457"/>
      <c r="G1457"/>
      <c r="H1457"/>
      <c r="I1457"/>
      <c r="J1457"/>
      <c r="K1457"/>
      <c r="L1457"/>
      <c r="M1457"/>
      <c r="N1457"/>
      <c r="O1457"/>
      <c r="P1457"/>
      <c r="Q1457"/>
      <c r="R1457"/>
      <c r="S1457"/>
      <c r="T1457"/>
      <c r="U1457"/>
      <c r="V1457"/>
      <c r="W1457"/>
      <c r="X1457"/>
      <c r="Y1457"/>
      <c r="Z1457"/>
      <c r="AA1457"/>
      <c r="AB1457"/>
      <c r="AC1457"/>
      <c r="AD1457"/>
      <c r="CI1457"/>
      <c r="CJ1457"/>
      <c r="CK1457"/>
      <c r="CL1457"/>
      <c r="CM1457"/>
    </row>
    <row r="1458" spans="1:91" s="2" customFormat="1" x14ac:dyDescent="0.35">
      <c r="A1458" s="68"/>
      <c r="B1458"/>
      <c r="C1458"/>
      <c r="D1458"/>
      <c r="E1458"/>
      <c r="F1458"/>
      <c r="G1458"/>
      <c r="H1458"/>
      <c r="I1458"/>
      <c r="J1458"/>
      <c r="K1458"/>
      <c r="L1458"/>
      <c r="M1458"/>
      <c r="N1458"/>
      <c r="O1458"/>
      <c r="P1458"/>
      <c r="Q1458"/>
      <c r="R1458"/>
      <c r="S1458"/>
      <c r="T1458"/>
      <c r="U1458"/>
      <c r="V1458"/>
      <c r="W1458"/>
      <c r="X1458"/>
      <c r="Y1458"/>
      <c r="Z1458"/>
      <c r="AA1458"/>
      <c r="AB1458"/>
      <c r="AC1458"/>
      <c r="AD1458"/>
      <c r="CI1458"/>
      <c r="CJ1458"/>
      <c r="CK1458"/>
      <c r="CL1458"/>
      <c r="CM1458"/>
    </row>
    <row r="1459" spans="1:91" s="2" customFormat="1" x14ac:dyDescent="0.35">
      <c r="A1459" s="68"/>
      <c r="B1459"/>
      <c r="C1459"/>
      <c r="D1459"/>
      <c r="E1459"/>
      <c r="F1459"/>
      <c r="G1459"/>
      <c r="H1459"/>
      <c r="I1459"/>
      <c r="J1459"/>
      <c r="K1459"/>
      <c r="L1459"/>
      <c r="M1459"/>
      <c r="N1459"/>
      <c r="O1459"/>
      <c r="P1459"/>
      <c r="Q1459"/>
      <c r="R1459"/>
      <c r="S1459"/>
      <c r="T1459"/>
      <c r="U1459"/>
      <c r="V1459"/>
      <c r="W1459"/>
      <c r="X1459"/>
      <c r="Y1459"/>
      <c r="Z1459"/>
      <c r="AA1459"/>
      <c r="AB1459"/>
      <c r="AC1459"/>
      <c r="AD1459"/>
      <c r="CI1459"/>
      <c r="CJ1459"/>
      <c r="CK1459"/>
      <c r="CL1459"/>
      <c r="CM1459"/>
    </row>
    <row r="1460" spans="1:91" s="2" customFormat="1" x14ac:dyDescent="0.35">
      <c r="A1460" s="68"/>
      <c r="B1460"/>
      <c r="C1460"/>
      <c r="D1460"/>
      <c r="E1460"/>
      <c r="F1460"/>
      <c r="G1460"/>
      <c r="H1460"/>
      <c r="I1460"/>
      <c r="J1460"/>
      <c r="K1460"/>
      <c r="L1460"/>
      <c r="M1460"/>
      <c r="N1460"/>
      <c r="O1460"/>
      <c r="P1460"/>
      <c r="Q1460"/>
      <c r="R1460"/>
      <c r="S1460"/>
      <c r="T1460"/>
      <c r="U1460"/>
      <c r="V1460"/>
      <c r="W1460"/>
      <c r="X1460"/>
      <c r="Y1460"/>
      <c r="Z1460"/>
      <c r="AA1460"/>
      <c r="AB1460"/>
      <c r="AC1460"/>
      <c r="AD1460"/>
      <c r="CI1460"/>
      <c r="CJ1460"/>
      <c r="CK1460"/>
      <c r="CL1460"/>
      <c r="CM1460"/>
    </row>
    <row r="1461" spans="1:91" s="2" customFormat="1" x14ac:dyDescent="0.35">
      <c r="A1461" s="68"/>
      <c r="B1461"/>
      <c r="C1461"/>
      <c r="D1461"/>
      <c r="E1461"/>
      <c r="F1461"/>
      <c r="G1461"/>
      <c r="H1461"/>
      <c r="I1461"/>
      <c r="J1461"/>
      <c r="K1461"/>
      <c r="L1461"/>
      <c r="M1461"/>
      <c r="N1461"/>
      <c r="O1461"/>
      <c r="P1461"/>
      <c r="Q1461"/>
      <c r="R1461"/>
      <c r="S1461"/>
      <c r="T1461"/>
      <c r="U1461"/>
      <c r="V1461"/>
      <c r="W1461"/>
      <c r="X1461"/>
      <c r="Y1461"/>
      <c r="Z1461"/>
      <c r="AA1461"/>
      <c r="AB1461"/>
      <c r="AC1461"/>
      <c r="AD1461"/>
      <c r="CI1461"/>
      <c r="CJ1461"/>
      <c r="CK1461"/>
      <c r="CL1461"/>
      <c r="CM1461"/>
    </row>
    <row r="1462" spans="1:91" s="2" customFormat="1" x14ac:dyDescent="0.35">
      <c r="A1462" s="68"/>
      <c r="B1462"/>
      <c r="C1462"/>
      <c r="D1462"/>
      <c r="E1462"/>
      <c r="F1462"/>
      <c r="G1462"/>
      <c r="H1462"/>
      <c r="I1462"/>
      <c r="J1462"/>
      <c r="K1462"/>
      <c r="L1462"/>
      <c r="M1462"/>
      <c r="N1462"/>
      <c r="O1462"/>
      <c r="P1462"/>
      <c r="Q1462"/>
      <c r="R1462"/>
      <c r="S1462"/>
      <c r="T1462"/>
      <c r="U1462"/>
      <c r="V1462"/>
      <c r="W1462"/>
      <c r="X1462"/>
      <c r="Y1462"/>
      <c r="Z1462"/>
      <c r="AA1462"/>
      <c r="AB1462"/>
      <c r="AC1462"/>
      <c r="AD1462"/>
      <c r="CI1462"/>
      <c r="CJ1462"/>
      <c r="CK1462"/>
      <c r="CL1462"/>
      <c r="CM1462"/>
    </row>
    <row r="1463" spans="1:91" s="2" customFormat="1" x14ac:dyDescent="0.35">
      <c r="A1463" s="68"/>
      <c r="B1463"/>
      <c r="C1463"/>
      <c r="D1463"/>
      <c r="E1463"/>
      <c r="F1463"/>
      <c r="G1463"/>
      <c r="H1463"/>
      <c r="I1463"/>
      <c r="J1463"/>
      <c r="K1463"/>
      <c r="L1463"/>
      <c r="M1463"/>
      <c r="N1463"/>
      <c r="O1463"/>
      <c r="P1463"/>
      <c r="Q1463"/>
      <c r="R1463"/>
      <c r="S1463"/>
      <c r="T1463"/>
      <c r="U1463"/>
      <c r="V1463"/>
      <c r="W1463"/>
      <c r="X1463"/>
      <c r="Y1463"/>
      <c r="Z1463"/>
      <c r="AA1463"/>
      <c r="AB1463"/>
      <c r="AC1463"/>
      <c r="AD1463"/>
      <c r="CI1463"/>
      <c r="CJ1463"/>
      <c r="CK1463"/>
      <c r="CL1463"/>
      <c r="CM1463"/>
    </row>
    <row r="1464" spans="1:91" s="2" customFormat="1" x14ac:dyDescent="0.35">
      <c r="A1464" s="68"/>
      <c r="B1464"/>
      <c r="C1464"/>
      <c r="D1464"/>
      <c r="E1464"/>
      <c r="F1464"/>
      <c r="G1464"/>
      <c r="H1464"/>
      <c r="I1464"/>
      <c r="J1464"/>
      <c r="K1464"/>
      <c r="L1464"/>
      <c r="M1464"/>
      <c r="N1464"/>
      <c r="O1464"/>
      <c r="P1464"/>
      <c r="Q1464"/>
      <c r="R1464"/>
      <c r="S1464"/>
      <c r="T1464"/>
      <c r="U1464"/>
      <c r="V1464"/>
      <c r="W1464"/>
      <c r="X1464"/>
      <c r="Y1464"/>
      <c r="Z1464"/>
      <c r="AA1464"/>
      <c r="AB1464"/>
      <c r="AC1464"/>
      <c r="AD1464"/>
      <c r="CI1464"/>
      <c r="CJ1464"/>
      <c r="CK1464"/>
      <c r="CL1464"/>
      <c r="CM1464"/>
    </row>
    <row r="1465" spans="1:91" s="2" customFormat="1" x14ac:dyDescent="0.35">
      <c r="A1465" s="68"/>
      <c r="B1465"/>
      <c r="C1465"/>
      <c r="D1465"/>
      <c r="E1465"/>
      <c r="F1465"/>
      <c r="G1465"/>
      <c r="H1465"/>
      <c r="I1465"/>
      <c r="J1465"/>
      <c r="K1465"/>
      <c r="L1465"/>
      <c r="M1465"/>
      <c r="N1465"/>
      <c r="O1465"/>
      <c r="P1465"/>
      <c r="Q1465"/>
      <c r="R1465"/>
      <c r="S1465"/>
      <c r="T1465"/>
      <c r="U1465"/>
      <c r="V1465"/>
      <c r="W1465"/>
      <c r="X1465"/>
      <c r="Y1465"/>
      <c r="Z1465"/>
      <c r="AA1465"/>
      <c r="AB1465"/>
      <c r="AC1465"/>
      <c r="AD1465"/>
      <c r="CI1465"/>
      <c r="CJ1465"/>
      <c r="CK1465"/>
      <c r="CL1465"/>
      <c r="CM1465"/>
    </row>
    <row r="1466" spans="1:91" s="2" customFormat="1" x14ac:dyDescent="0.35">
      <c r="A1466" s="68"/>
      <c r="B1466"/>
      <c r="C1466"/>
      <c r="D1466"/>
      <c r="E1466"/>
      <c r="F1466"/>
      <c r="G1466"/>
      <c r="H1466"/>
      <c r="I1466"/>
      <c r="J1466"/>
      <c r="K1466"/>
      <c r="L1466"/>
      <c r="M1466"/>
      <c r="N1466"/>
      <c r="O1466"/>
      <c r="P1466"/>
      <c r="Q1466"/>
      <c r="R1466"/>
      <c r="S1466"/>
      <c r="T1466"/>
      <c r="U1466"/>
      <c r="V1466"/>
      <c r="W1466"/>
      <c r="X1466"/>
      <c r="Y1466"/>
      <c r="Z1466"/>
      <c r="AA1466"/>
      <c r="AB1466"/>
      <c r="AC1466"/>
      <c r="AD1466"/>
      <c r="CI1466"/>
      <c r="CJ1466"/>
      <c r="CK1466"/>
      <c r="CL1466"/>
      <c r="CM1466"/>
    </row>
    <row r="1467" spans="1:91" s="2" customFormat="1" x14ac:dyDescent="0.35">
      <c r="A1467" s="68"/>
      <c r="B1467"/>
      <c r="C1467"/>
      <c r="D1467"/>
      <c r="E1467"/>
      <c r="F1467"/>
      <c r="G1467"/>
      <c r="H1467"/>
      <c r="I1467"/>
      <c r="J1467"/>
      <c r="K1467"/>
      <c r="L1467"/>
      <c r="M1467"/>
      <c r="N1467"/>
      <c r="O1467"/>
      <c r="P1467"/>
      <c r="Q1467"/>
      <c r="R1467"/>
      <c r="S1467"/>
      <c r="T1467"/>
      <c r="U1467"/>
      <c r="V1467"/>
      <c r="W1467"/>
      <c r="X1467"/>
      <c r="Y1467"/>
      <c r="Z1467"/>
      <c r="AA1467"/>
      <c r="AB1467"/>
      <c r="AC1467"/>
      <c r="AD1467"/>
      <c r="CI1467"/>
      <c r="CJ1467"/>
      <c r="CK1467"/>
      <c r="CL1467"/>
      <c r="CM1467"/>
    </row>
    <row r="1468" spans="1:91" s="2" customFormat="1" x14ac:dyDescent="0.35">
      <c r="A1468" s="68"/>
      <c r="B1468"/>
      <c r="C1468"/>
      <c r="D1468"/>
      <c r="E1468"/>
      <c r="F1468"/>
      <c r="G1468"/>
      <c r="H1468"/>
      <c r="I1468"/>
      <c r="J1468"/>
      <c r="K1468"/>
      <c r="L1468"/>
      <c r="M1468"/>
      <c r="N1468"/>
      <c r="O1468"/>
      <c r="P1468"/>
      <c r="Q1468"/>
      <c r="R1468"/>
      <c r="S1468"/>
      <c r="T1468"/>
      <c r="U1468"/>
      <c r="V1468"/>
      <c r="W1468"/>
      <c r="X1468"/>
      <c r="Y1468"/>
      <c r="Z1468"/>
      <c r="AA1468"/>
      <c r="AB1468"/>
      <c r="AC1468"/>
      <c r="AD1468"/>
      <c r="CI1468"/>
      <c r="CJ1468"/>
      <c r="CK1468"/>
      <c r="CL1468"/>
      <c r="CM1468"/>
    </row>
    <row r="1469" spans="1:91" s="2" customFormat="1" x14ac:dyDescent="0.35">
      <c r="A1469" s="68"/>
      <c r="B1469"/>
      <c r="C1469"/>
      <c r="D1469"/>
      <c r="E1469"/>
      <c r="F1469"/>
      <c r="G1469"/>
      <c r="H1469"/>
      <c r="I1469"/>
      <c r="J1469"/>
      <c r="K1469"/>
      <c r="L1469"/>
      <c r="M1469"/>
      <c r="N1469"/>
      <c r="O1469"/>
      <c r="P1469"/>
      <c r="Q1469"/>
      <c r="R1469"/>
      <c r="S1469"/>
      <c r="T1469"/>
      <c r="U1469"/>
      <c r="V1469"/>
      <c r="W1469"/>
      <c r="X1469"/>
      <c r="Y1469"/>
      <c r="Z1469"/>
      <c r="AA1469"/>
      <c r="AB1469"/>
      <c r="AC1469"/>
      <c r="AD1469"/>
      <c r="CI1469"/>
      <c r="CJ1469"/>
      <c r="CK1469"/>
      <c r="CL1469"/>
      <c r="CM1469"/>
    </row>
    <row r="1470" spans="1:91" s="2" customFormat="1" x14ac:dyDescent="0.35">
      <c r="A1470" s="68"/>
      <c r="B1470"/>
      <c r="C1470"/>
      <c r="D1470"/>
      <c r="E1470"/>
      <c r="F1470"/>
      <c r="G1470"/>
      <c r="H1470"/>
      <c r="I1470"/>
      <c r="J1470"/>
      <c r="K1470"/>
      <c r="L1470"/>
      <c r="M1470"/>
      <c r="N1470"/>
      <c r="O1470"/>
      <c r="P1470"/>
      <c r="Q1470"/>
      <c r="R1470"/>
      <c r="S1470"/>
      <c r="T1470"/>
      <c r="U1470"/>
      <c r="V1470"/>
      <c r="W1470"/>
      <c r="X1470"/>
      <c r="Y1470"/>
      <c r="Z1470"/>
      <c r="AA1470"/>
      <c r="AB1470"/>
      <c r="AC1470"/>
      <c r="AD1470"/>
      <c r="CI1470"/>
      <c r="CJ1470"/>
      <c r="CK1470"/>
      <c r="CL1470"/>
      <c r="CM1470"/>
    </row>
    <row r="1471" spans="1:91" s="2" customFormat="1" x14ac:dyDescent="0.35">
      <c r="A1471" s="68"/>
      <c r="B1471"/>
      <c r="C1471"/>
      <c r="D1471"/>
      <c r="E1471"/>
      <c r="F1471"/>
      <c r="G1471"/>
      <c r="H1471"/>
      <c r="I1471"/>
      <c r="J1471"/>
      <c r="K1471"/>
      <c r="L1471"/>
      <c r="M1471"/>
      <c r="N1471"/>
      <c r="O1471"/>
      <c r="P1471"/>
      <c r="Q1471"/>
      <c r="R1471"/>
      <c r="S1471"/>
      <c r="T1471"/>
      <c r="U1471"/>
      <c r="V1471"/>
      <c r="W1471"/>
      <c r="X1471"/>
      <c r="Y1471"/>
      <c r="Z1471"/>
      <c r="AA1471"/>
      <c r="AB1471"/>
      <c r="AC1471"/>
      <c r="AD1471"/>
      <c r="CI1471"/>
      <c r="CJ1471"/>
      <c r="CK1471"/>
      <c r="CL1471"/>
      <c r="CM1471"/>
    </row>
    <row r="1472" spans="1:91" s="2" customFormat="1" x14ac:dyDescent="0.35">
      <c r="A1472" s="68"/>
      <c r="B1472"/>
      <c r="C1472"/>
      <c r="D1472"/>
      <c r="E1472"/>
      <c r="F1472"/>
      <c r="G1472"/>
      <c r="H1472"/>
      <c r="I1472"/>
      <c r="J1472"/>
      <c r="K1472"/>
      <c r="L1472"/>
      <c r="M1472"/>
      <c r="N1472"/>
      <c r="O1472"/>
      <c r="P1472"/>
      <c r="Q1472"/>
      <c r="R1472"/>
      <c r="S1472"/>
      <c r="T1472"/>
      <c r="U1472"/>
      <c r="V1472"/>
      <c r="W1472"/>
      <c r="X1472"/>
      <c r="Y1472"/>
      <c r="Z1472"/>
      <c r="AA1472"/>
      <c r="AB1472"/>
      <c r="AC1472"/>
      <c r="AD1472"/>
      <c r="CI1472"/>
      <c r="CJ1472"/>
      <c r="CK1472"/>
      <c r="CL1472"/>
      <c r="CM1472"/>
    </row>
    <row r="1473" spans="1:91" s="2" customFormat="1" x14ac:dyDescent="0.35">
      <c r="A1473" s="68"/>
      <c r="B1473"/>
      <c r="C1473"/>
      <c r="D1473"/>
      <c r="E1473"/>
      <c r="F1473"/>
      <c r="G1473"/>
      <c r="H1473"/>
      <c r="I1473"/>
      <c r="J1473"/>
      <c r="K1473"/>
      <c r="L1473"/>
      <c r="M1473"/>
      <c r="N1473"/>
      <c r="O1473"/>
      <c r="P1473"/>
      <c r="Q1473"/>
      <c r="R1473"/>
      <c r="S1473"/>
      <c r="T1473"/>
      <c r="U1473"/>
      <c r="V1473"/>
      <c r="W1473"/>
      <c r="X1473"/>
      <c r="Y1473"/>
      <c r="Z1473"/>
      <c r="AA1473"/>
      <c r="AB1473"/>
      <c r="AC1473"/>
      <c r="AD1473"/>
      <c r="CI1473"/>
      <c r="CJ1473"/>
      <c r="CK1473"/>
      <c r="CL1473"/>
      <c r="CM1473"/>
    </row>
    <row r="1474" spans="1:91" s="2" customFormat="1" x14ac:dyDescent="0.35">
      <c r="A1474" s="68"/>
      <c r="B1474"/>
      <c r="C1474"/>
      <c r="D1474"/>
      <c r="E1474"/>
      <c r="F1474"/>
      <c r="G1474"/>
      <c r="H1474"/>
      <c r="I1474"/>
      <c r="J1474"/>
      <c r="K1474"/>
      <c r="L1474"/>
      <c r="M1474"/>
      <c r="N1474"/>
      <c r="O1474"/>
      <c r="P1474"/>
      <c r="Q1474"/>
      <c r="R1474"/>
      <c r="S1474"/>
      <c r="T1474"/>
      <c r="U1474"/>
      <c r="V1474"/>
      <c r="W1474"/>
      <c r="X1474"/>
      <c r="Y1474"/>
      <c r="Z1474"/>
      <c r="AA1474"/>
      <c r="AB1474"/>
      <c r="AC1474"/>
      <c r="AD1474"/>
      <c r="CI1474"/>
      <c r="CJ1474"/>
      <c r="CK1474"/>
      <c r="CL1474"/>
      <c r="CM1474"/>
    </row>
    <row r="1475" spans="1:91" s="2" customFormat="1" x14ac:dyDescent="0.35">
      <c r="A1475" s="68"/>
      <c r="B1475"/>
      <c r="C1475"/>
      <c r="D1475"/>
      <c r="E1475"/>
      <c r="F1475"/>
      <c r="G1475"/>
      <c r="H1475"/>
      <c r="I1475"/>
      <c r="J1475"/>
      <c r="K1475"/>
      <c r="L1475"/>
      <c r="M1475"/>
      <c r="N1475"/>
      <c r="O1475"/>
      <c r="P1475"/>
      <c r="Q1475"/>
      <c r="R1475"/>
      <c r="S1475"/>
      <c r="T1475"/>
      <c r="U1475"/>
      <c r="V1475"/>
      <c r="W1475"/>
      <c r="X1475"/>
      <c r="Y1475"/>
      <c r="Z1475"/>
      <c r="AA1475"/>
      <c r="AB1475"/>
      <c r="AC1475"/>
      <c r="AD1475"/>
      <c r="CI1475"/>
      <c r="CJ1475"/>
      <c r="CK1475"/>
      <c r="CL1475"/>
      <c r="CM1475"/>
    </row>
    <row r="1476" spans="1:91" s="2" customFormat="1" x14ac:dyDescent="0.35">
      <c r="A1476" s="68"/>
      <c r="B1476"/>
      <c r="C1476"/>
      <c r="D1476"/>
      <c r="E1476"/>
      <c r="F1476"/>
      <c r="G1476"/>
      <c r="H1476"/>
      <c r="I1476"/>
      <c r="J1476"/>
      <c r="K1476"/>
      <c r="L1476"/>
      <c r="M1476"/>
      <c r="N1476"/>
      <c r="O1476"/>
      <c r="P1476"/>
      <c r="Q1476"/>
      <c r="R1476"/>
      <c r="S1476"/>
      <c r="T1476"/>
      <c r="U1476"/>
      <c r="V1476"/>
      <c r="W1476"/>
      <c r="X1476"/>
      <c r="Y1476"/>
      <c r="Z1476"/>
      <c r="AA1476"/>
      <c r="AB1476"/>
      <c r="AC1476"/>
      <c r="AD1476"/>
      <c r="CI1476"/>
      <c r="CJ1476"/>
      <c r="CK1476"/>
      <c r="CL1476"/>
      <c r="CM1476"/>
    </row>
    <row r="1477" spans="1:91" s="2" customFormat="1" x14ac:dyDescent="0.35">
      <c r="A1477" s="68"/>
      <c r="B1477"/>
      <c r="C1477"/>
      <c r="D1477"/>
      <c r="E1477"/>
      <c r="F1477"/>
      <c r="G1477"/>
      <c r="H1477"/>
      <c r="I1477"/>
      <c r="J1477"/>
      <c r="K1477"/>
      <c r="L1477"/>
      <c r="M1477"/>
      <c r="N1477"/>
      <c r="O1477"/>
      <c r="P1477"/>
      <c r="Q1477"/>
      <c r="R1477"/>
      <c r="S1477"/>
      <c r="T1477"/>
      <c r="U1477"/>
      <c r="V1477"/>
      <c r="W1477"/>
      <c r="X1477"/>
      <c r="Y1477"/>
      <c r="Z1477"/>
      <c r="AA1477"/>
      <c r="AB1477"/>
      <c r="AC1477"/>
      <c r="AD1477"/>
      <c r="CI1477"/>
      <c r="CJ1477"/>
      <c r="CK1477"/>
      <c r="CL1477"/>
      <c r="CM1477"/>
    </row>
    <row r="1478" spans="1:91" s="2" customFormat="1" x14ac:dyDescent="0.35">
      <c r="A1478" s="68"/>
      <c r="B1478"/>
      <c r="C1478"/>
      <c r="D1478"/>
      <c r="E1478"/>
      <c r="F1478"/>
      <c r="G1478"/>
      <c r="H1478"/>
      <c r="I1478"/>
      <c r="J1478"/>
      <c r="K1478"/>
      <c r="L1478"/>
      <c r="M1478"/>
      <c r="N1478"/>
      <c r="O1478"/>
      <c r="P1478"/>
      <c r="Q1478"/>
      <c r="R1478"/>
      <c r="S1478"/>
      <c r="T1478"/>
      <c r="U1478"/>
      <c r="V1478"/>
      <c r="W1478"/>
      <c r="X1478"/>
      <c r="Y1478"/>
      <c r="Z1478"/>
      <c r="AA1478"/>
      <c r="AB1478"/>
      <c r="AC1478"/>
      <c r="AD1478"/>
      <c r="CI1478"/>
      <c r="CJ1478"/>
      <c r="CK1478"/>
      <c r="CL1478"/>
      <c r="CM1478"/>
    </row>
    <row r="1479" spans="1:91" s="2" customFormat="1" x14ac:dyDescent="0.35">
      <c r="A1479" s="68"/>
      <c r="B1479"/>
      <c r="C1479"/>
      <c r="D1479"/>
      <c r="E1479"/>
      <c r="F1479"/>
      <c r="G1479"/>
      <c r="H1479"/>
      <c r="I1479"/>
      <c r="J1479"/>
      <c r="K1479"/>
      <c r="L1479"/>
      <c r="M1479"/>
      <c r="N1479"/>
      <c r="O1479"/>
      <c r="P1479"/>
      <c r="Q1479"/>
      <c r="R1479"/>
      <c r="S1479"/>
      <c r="T1479"/>
      <c r="U1479"/>
      <c r="V1479"/>
      <c r="W1479"/>
      <c r="X1479"/>
      <c r="Y1479"/>
      <c r="Z1479"/>
      <c r="AA1479"/>
      <c r="AB1479"/>
      <c r="AC1479"/>
      <c r="AD1479"/>
      <c r="CI1479"/>
      <c r="CJ1479"/>
      <c r="CK1479"/>
      <c r="CL1479"/>
      <c r="CM1479"/>
    </row>
    <row r="1480" spans="1:91" s="2" customFormat="1" x14ac:dyDescent="0.35">
      <c r="A1480" s="68"/>
      <c r="B1480"/>
      <c r="C1480"/>
      <c r="D1480"/>
      <c r="E1480"/>
      <c r="F1480"/>
      <c r="G1480"/>
      <c r="H1480"/>
      <c r="I1480"/>
      <c r="J1480"/>
      <c r="K1480"/>
      <c r="L1480"/>
      <c r="M1480"/>
      <c r="N1480"/>
      <c r="O1480"/>
      <c r="P1480"/>
      <c r="Q1480"/>
      <c r="R1480"/>
      <c r="S1480"/>
      <c r="T1480"/>
      <c r="U1480"/>
      <c r="V1480"/>
      <c r="W1480"/>
      <c r="X1480"/>
      <c r="Y1480"/>
      <c r="Z1480"/>
      <c r="AA1480"/>
      <c r="AB1480"/>
      <c r="AC1480"/>
      <c r="AD1480"/>
      <c r="CI1480"/>
      <c r="CJ1480"/>
      <c r="CK1480"/>
      <c r="CL1480"/>
      <c r="CM1480"/>
    </row>
    <row r="1481" spans="1:91" s="2" customFormat="1" x14ac:dyDescent="0.35">
      <c r="A1481" s="68"/>
      <c r="B1481"/>
      <c r="C1481"/>
      <c r="D1481"/>
      <c r="E1481"/>
      <c r="F1481"/>
      <c r="G1481"/>
      <c r="H1481"/>
      <c r="I1481"/>
      <c r="J1481"/>
      <c r="K1481"/>
      <c r="L1481"/>
      <c r="M1481"/>
      <c r="N1481"/>
      <c r="O1481"/>
      <c r="P1481"/>
      <c r="Q1481"/>
      <c r="R1481"/>
      <c r="S1481"/>
      <c r="T1481"/>
      <c r="U1481"/>
      <c r="V1481"/>
      <c r="W1481"/>
      <c r="X1481"/>
      <c r="Y1481"/>
      <c r="Z1481"/>
      <c r="AA1481"/>
      <c r="AB1481"/>
      <c r="AC1481"/>
      <c r="AD1481"/>
      <c r="CI1481"/>
      <c r="CJ1481"/>
      <c r="CK1481"/>
      <c r="CL1481"/>
      <c r="CM1481"/>
    </row>
    <row r="1482" spans="1:91" s="2" customFormat="1" x14ac:dyDescent="0.35">
      <c r="A1482" s="68"/>
      <c r="B1482"/>
      <c r="C1482"/>
      <c r="D1482"/>
      <c r="E1482"/>
      <c r="F1482"/>
      <c r="G1482"/>
      <c r="H1482"/>
      <c r="I1482"/>
      <c r="J1482"/>
      <c r="K1482"/>
      <c r="L1482"/>
      <c r="M1482"/>
      <c r="N1482"/>
      <c r="O1482"/>
      <c r="P1482"/>
      <c r="Q1482"/>
      <c r="R1482"/>
      <c r="S1482"/>
      <c r="T1482"/>
      <c r="U1482"/>
      <c r="V1482"/>
      <c r="W1482"/>
      <c r="X1482"/>
      <c r="Y1482"/>
      <c r="Z1482"/>
      <c r="AA1482"/>
      <c r="AB1482"/>
      <c r="AC1482"/>
      <c r="AD1482"/>
      <c r="CI1482"/>
      <c r="CJ1482"/>
      <c r="CK1482"/>
      <c r="CL1482"/>
      <c r="CM1482"/>
    </row>
    <row r="1483" spans="1:91" s="2" customFormat="1" x14ac:dyDescent="0.35">
      <c r="A1483" s="68"/>
      <c r="B1483"/>
      <c r="C1483"/>
      <c r="D1483"/>
      <c r="E1483"/>
      <c r="F1483"/>
      <c r="G1483"/>
      <c r="H1483"/>
      <c r="I1483"/>
      <c r="J1483"/>
      <c r="K1483"/>
      <c r="L1483"/>
      <c r="M1483"/>
      <c r="N1483"/>
      <c r="O1483"/>
      <c r="P1483"/>
      <c r="Q1483"/>
      <c r="R1483"/>
      <c r="S1483"/>
      <c r="T1483"/>
      <c r="U1483"/>
      <c r="V1483"/>
      <c r="W1483"/>
      <c r="X1483"/>
      <c r="Y1483"/>
      <c r="Z1483"/>
      <c r="AA1483"/>
      <c r="AB1483"/>
      <c r="AC1483"/>
      <c r="AD1483"/>
      <c r="CI1483"/>
      <c r="CJ1483"/>
      <c r="CK1483"/>
      <c r="CL1483"/>
      <c r="CM1483"/>
    </row>
    <row r="1484" spans="1:91" s="2" customFormat="1" x14ac:dyDescent="0.35">
      <c r="A1484" s="68"/>
      <c r="B1484"/>
      <c r="C1484"/>
      <c r="D1484"/>
      <c r="E1484"/>
      <c r="F1484"/>
      <c r="G1484"/>
      <c r="H1484"/>
      <c r="I1484"/>
      <c r="J1484"/>
      <c r="K1484"/>
      <c r="L1484"/>
      <c r="M1484"/>
      <c r="N1484"/>
      <c r="O1484"/>
      <c r="P1484"/>
      <c r="Q1484"/>
      <c r="R1484"/>
      <c r="S1484"/>
      <c r="T1484"/>
      <c r="U1484"/>
      <c r="V1484"/>
      <c r="W1484"/>
      <c r="X1484"/>
      <c r="Y1484"/>
      <c r="Z1484"/>
      <c r="AA1484"/>
      <c r="AB1484"/>
      <c r="AC1484"/>
      <c r="AD1484"/>
      <c r="CI1484"/>
      <c r="CJ1484"/>
      <c r="CK1484"/>
      <c r="CL1484"/>
      <c r="CM1484"/>
    </row>
    <row r="1485" spans="1:91" s="2" customFormat="1" x14ac:dyDescent="0.35">
      <c r="A1485" s="68"/>
      <c r="B1485"/>
      <c r="C1485"/>
      <c r="D1485"/>
      <c r="E1485"/>
      <c r="F1485"/>
      <c r="G1485"/>
      <c r="H1485"/>
      <c r="I1485"/>
      <c r="J1485"/>
      <c r="K1485"/>
      <c r="L1485"/>
      <c r="M1485"/>
      <c r="N1485"/>
      <c r="O1485"/>
      <c r="P1485"/>
      <c r="Q1485"/>
      <c r="R1485"/>
      <c r="S1485"/>
      <c r="T1485"/>
      <c r="U1485"/>
      <c r="V1485"/>
      <c r="W1485"/>
      <c r="X1485"/>
      <c r="Y1485"/>
      <c r="Z1485"/>
      <c r="AA1485"/>
      <c r="AB1485"/>
      <c r="AC1485"/>
      <c r="AD1485"/>
      <c r="CI1485"/>
      <c r="CJ1485"/>
      <c r="CK1485"/>
      <c r="CL1485"/>
      <c r="CM1485"/>
    </row>
    <row r="1486" spans="1:91" s="2" customFormat="1" x14ac:dyDescent="0.35">
      <c r="A1486" s="68"/>
      <c r="B1486"/>
      <c r="C1486"/>
      <c r="D1486"/>
      <c r="E1486"/>
      <c r="F1486"/>
      <c r="G1486"/>
      <c r="H1486"/>
      <c r="I1486"/>
      <c r="J1486"/>
      <c r="K1486"/>
      <c r="L1486"/>
      <c r="M1486"/>
      <c r="N1486"/>
      <c r="O1486"/>
      <c r="P1486"/>
      <c r="Q1486"/>
      <c r="R1486"/>
      <c r="S1486"/>
      <c r="T1486"/>
      <c r="U1486"/>
      <c r="V1486"/>
      <c r="W1486"/>
      <c r="X1486"/>
      <c r="Y1486"/>
      <c r="Z1486"/>
      <c r="AA1486"/>
      <c r="AB1486"/>
      <c r="AC1486"/>
      <c r="AD1486"/>
      <c r="CI1486"/>
      <c r="CJ1486"/>
      <c r="CK1486"/>
      <c r="CL1486"/>
      <c r="CM1486"/>
    </row>
    <row r="1487" spans="1:91" s="2" customFormat="1" x14ac:dyDescent="0.35">
      <c r="A1487" s="68"/>
      <c r="B1487"/>
      <c r="C1487"/>
      <c r="D1487"/>
      <c r="E1487"/>
      <c r="F1487"/>
      <c r="G1487"/>
      <c r="H1487"/>
      <c r="I1487"/>
      <c r="J1487"/>
      <c r="K1487"/>
      <c r="L1487"/>
      <c r="M1487"/>
      <c r="N1487"/>
      <c r="O1487"/>
      <c r="P1487"/>
      <c r="Q1487"/>
      <c r="R1487"/>
      <c r="S1487"/>
      <c r="T1487"/>
      <c r="U1487"/>
      <c r="V1487"/>
      <c r="W1487"/>
      <c r="X1487"/>
      <c r="Y1487"/>
      <c r="Z1487"/>
      <c r="AA1487"/>
      <c r="AB1487"/>
      <c r="AC1487"/>
      <c r="AD1487"/>
      <c r="CI1487"/>
      <c r="CJ1487"/>
      <c r="CK1487"/>
      <c r="CL1487"/>
      <c r="CM1487"/>
    </row>
    <row r="1488" spans="1:91" s="2" customFormat="1" x14ac:dyDescent="0.35">
      <c r="A1488" s="68"/>
      <c r="B1488"/>
      <c r="C1488"/>
      <c r="D1488"/>
      <c r="E1488"/>
      <c r="F1488"/>
      <c r="G1488"/>
      <c r="H1488"/>
      <c r="I1488"/>
      <c r="J1488"/>
      <c r="K1488"/>
      <c r="L1488"/>
      <c r="M1488"/>
      <c r="N1488"/>
      <c r="O1488"/>
      <c r="P1488"/>
      <c r="Q1488"/>
      <c r="R1488"/>
      <c r="S1488"/>
      <c r="T1488"/>
      <c r="U1488"/>
      <c r="V1488"/>
      <c r="W1488"/>
      <c r="X1488"/>
      <c r="Y1488"/>
      <c r="Z1488"/>
      <c r="AA1488"/>
      <c r="AB1488"/>
      <c r="AC1488"/>
      <c r="AD1488"/>
      <c r="CI1488"/>
      <c r="CJ1488"/>
      <c r="CK1488"/>
      <c r="CL1488"/>
      <c r="CM1488"/>
    </row>
    <row r="1489" spans="1:91" s="2" customFormat="1" x14ac:dyDescent="0.35">
      <c r="A1489" s="68"/>
      <c r="B1489"/>
      <c r="C1489"/>
      <c r="D1489"/>
      <c r="E1489"/>
      <c r="F1489"/>
      <c r="G1489"/>
      <c r="H1489"/>
      <c r="I1489"/>
      <c r="J1489"/>
      <c r="K1489"/>
      <c r="L1489"/>
      <c r="M1489"/>
      <c r="N1489"/>
      <c r="O1489"/>
      <c r="P1489"/>
      <c r="Q1489"/>
      <c r="R1489"/>
      <c r="S1489"/>
      <c r="T1489"/>
      <c r="U1489"/>
      <c r="V1489"/>
      <c r="W1489"/>
      <c r="X1489"/>
      <c r="Y1489"/>
      <c r="Z1489"/>
      <c r="AA1489"/>
      <c r="AB1489"/>
      <c r="AC1489"/>
      <c r="AD1489"/>
      <c r="CI1489"/>
      <c r="CJ1489"/>
      <c r="CK1489"/>
      <c r="CL1489"/>
      <c r="CM1489"/>
    </row>
    <row r="1490" spans="1:91" s="2" customFormat="1" x14ac:dyDescent="0.35">
      <c r="A1490" s="68"/>
      <c r="B1490"/>
      <c r="C1490"/>
      <c r="D1490"/>
      <c r="E1490"/>
      <c r="F1490"/>
      <c r="G1490"/>
      <c r="H1490"/>
      <c r="I1490"/>
      <c r="J1490"/>
      <c r="K1490"/>
      <c r="L1490"/>
      <c r="M1490"/>
      <c r="N1490"/>
      <c r="O1490"/>
      <c r="P1490"/>
      <c r="Q1490"/>
      <c r="R1490"/>
      <c r="S1490"/>
      <c r="T1490"/>
      <c r="U1490"/>
      <c r="V1490"/>
      <c r="W1490"/>
      <c r="X1490"/>
      <c r="Y1490"/>
      <c r="Z1490"/>
      <c r="AA1490"/>
      <c r="AB1490"/>
      <c r="AC1490"/>
      <c r="AD1490"/>
      <c r="CI1490"/>
      <c r="CJ1490"/>
      <c r="CK1490"/>
      <c r="CL1490"/>
      <c r="CM1490"/>
    </row>
    <row r="1491" spans="1:91" s="2" customFormat="1" x14ac:dyDescent="0.35">
      <c r="A1491" s="68"/>
      <c r="B1491"/>
      <c r="C1491"/>
      <c r="D1491"/>
      <c r="E1491"/>
      <c r="F1491"/>
      <c r="G1491"/>
      <c r="H1491"/>
      <c r="I1491"/>
      <c r="J1491"/>
      <c r="K1491"/>
      <c r="L1491"/>
      <c r="M1491"/>
      <c r="N1491"/>
      <c r="O1491"/>
      <c r="P1491"/>
      <c r="Q1491"/>
      <c r="R1491"/>
      <c r="S1491"/>
      <c r="T1491"/>
      <c r="U1491"/>
      <c r="V1491"/>
      <c r="W1491"/>
      <c r="X1491"/>
      <c r="Y1491"/>
      <c r="Z1491"/>
      <c r="AA1491"/>
      <c r="AB1491"/>
      <c r="AC1491"/>
      <c r="AD1491"/>
      <c r="CI1491"/>
      <c r="CJ1491"/>
      <c r="CK1491"/>
      <c r="CL1491"/>
      <c r="CM1491"/>
    </row>
    <row r="1492" spans="1:91" s="2" customFormat="1" x14ac:dyDescent="0.35">
      <c r="A1492" s="68"/>
      <c r="B1492"/>
      <c r="C1492"/>
      <c r="D1492"/>
      <c r="E1492"/>
      <c r="F1492"/>
      <c r="G1492"/>
      <c r="H1492"/>
      <c r="I1492"/>
      <c r="J1492"/>
      <c r="K1492"/>
      <c r="L1492"/>
      <c r="M1492"/>
      <c r="N1492"/>
      <c r="O1492"/>
      <c r="P1492"/>
      <c r="Q1492"/>
      <c r="R1492"/>
      <c r="S1492"/>
      <c r="T1492"/>
      <c r="U1492"/>
      <c r="V1492"/>
      <c r="W1492"/>
      <c r="X1492"/>
      <c r="Y1492"/>
      <c r="Z1492"/>
      <c r="AA1492"/>
      <c r="AB1492"/>
      <c r="AC1492"/>
      <c r="AD1492"/>
      <c r="CI1492"/>
      <c r="CJ1492"/>
      <c r="CK1492"/>
      <c r="CL1492"/>
      <c r="CM1492"/>
    </row>
    <row r="1493" spans="1:91" s="2" customFormat="1" x14ac:dyDescent="0.35">
      <c r="A1493" s="68"/>
      <c r="B1493"/>
      <c r="C1493"/>
      <c r="D1493"/>
      <c r="E1493"/>
      <c r="F1493"/>
      <c r="G1493"/>
      <c r="H1493"/>
      <c r="I1493"/>
      <c r="J1493"/>
      <c r="K1493"/>
      <c r="L1493"/>
      <c r="M1493"/>
      <c r="N1493"/>
      <c r="O1493"/>
      <c r="P1493"/>
      <c r="Q1493"/>
      <c r="R1493"/>
      <c r="S1493"/>
      <c r="T1493"/>
      <c r="U1493"/>
      <c r="V1493"/>
      <c r="W1493"/>
      <c r="X1493"/>
      <c r="Y1493"/>
      <c r="Z1493"/>
      <c r="AA1493"/>
      <c r="AB1493"/>
      <c r="AC1493"/>
      <c r="AD1493"/>
      <c r="CI1493"/>
      <c r="CJ1493"/>
      <c r="CK1493"/>
      <c r="CL1493"/>
      <c r="CM1493"/>
    </row>
    <row r="1494" spans="1:91" s="2" customFormat="1" x14ac:dyDescent="0.35">
      <c r="A1494" s="68"/>
      <c r="B1494"/>
      <c r="C1494"/>
      <c r="D1494"/>
      <c r="E1494"/>
      <c r="F1494"/>
      <c r="G1494"/>
      <c r="H1494"/>
      <c r="I1494"/>
      <c r="J1494"/>
      <c r="K1494"/>
      <c r="L1494"/>
      <c r="M1494"/>
      <c r="N1494"/>
      <c r="O1494"/>
      <c r="P1494"/>
      <c r="Q1494"/>
      <c r="R1494"/>
      <c r="S1494"/>
      <c r="T1494"/>
      <c r="U1494"/>
      <c r="V1494"/>
      <c r="W1494"/>
      <c r="X1494"/>
      <c r="Y1494"/>
      <c r="Z1494"/>
      <c r="AA1494"/>
      <c r="AB1494"/>
      <c r="AC1494"/>
      <c r="AD1494"/>
      <c r="CI1494"/>
      <c r="CJ1494"/>
      <c r="CK1494"/>
      <c r="CL1494"/>
      <c r="CM1494"/>
    </row>
    <row r="1495" spans="1:91" s="2" customFormat="1" x14ac:dyDescent="0.35">
      <c r="A1495" s="68"/>
      <c r="B1495"/>
      <c r="C1495"/>
      <c r="D1495"/>
      <c r="E1495"/>
      <c r="F1495"/>
      <c r="G1495"/>
      <c r="H1495"/>
      <c r="I1495"/>
      <c r="J1495"/>
      <c r="K1495"/>
      <c r="L1495"/>
      <c r="M1495"/>
      <c r="N1495"/>
      <c r="O1495"/>
      <c r="P1495"/>
      <c r="Q1495"/>
      <c r="R1495"/>
      <c r="S1495"/>
      <c r="T1495"/>
      <c r="U1495"/>
      <c r="V1495"/>
      <c r="W1495"/>
      <c r="X1495"/>
      <c r="Y1495"/>
      <c r="Z1495"/>
      <c r="AA1495"/>
      <c r="AB1495"/>
      <c r="AC1495"/>
      <c r="AD1495"/>
      <c r="CI1495"/>
      <c r="CJ1495"/>
      <c r="CK1495"/>
      <c r="CL1495"/>
      <c r="CM1495"/>
    </row>
    <row r="1496" spans="1:91" s="2" customFormat="1" x14ac:dyDescent="0.35">
      <c r="A1496" s="68"/>
      <c r="B1496"/>
      <c r="C1496"/>
      <c r="D1496"/>
      <c r="E1496"/>
      <c r="F1496"/>
      <c r="G1496"/>
      <c r="H1496"/>
      <c r="I1496"/>
      <c r="J1496"/>
      <c r="K1496"/>
      <c r="L1496"/>
      <c r="M1496"/>
      <c r="N1496"/>
      <c r="O1496"/>
      <c r="P1496"/>
      <c r="Q1496"/>
      <c r="R1496"/>
      <c r="S1496"/>
      <c r="T1496"/>
      <c r="U1496"/>
      <c r="V1496"/>
      <c r="W1496"/>
      <c r="X1496"/>
      <c r="Y1496"/>
      <c r="Z1496"/>
      <c r="AA1496"/>
      <c r="AB1496"/>
      <c r="AC1496"/>
      <c r="AD1496"/>
      <c r="CI1496"/>
      <c r="CJ1496"/>
      <c r="CK1496"/>
      <c r="CL1496"/>
      <c r="CM1496"/>
    </row>
    <row r="1497" spans="1:91" s="2" customFormat="1" x14ac:dyDescent="0.35">
      <c r="A1497" s="68"/>
      <c r="B1497"/>
      <c r="C1497"/>
      <c r="D1497"/>
      <c r="E1497"/>
      <c r="F1497"/>
      <c r="G1497"/>
      <c r="H1497"/>
      <c r="I1497"/>
      <c r="J1497"/>
      <c r="K1497"/>
      <c r="L1497"/>
      <c r="M1497"/>
      <c r="N1497"/>
      <c r="O1497"/>
      <c r="P1497"/>
      <c r="Q1497"/>
      <c r="R1497"/>
      <c r="S1497"/>
      <c r="T1497"/>
      <c r="U1497"/>
      <c r="V1497"/>
      <c r="W1497"/>
      <c r="X1497"/>
      <c r="Y1497"/>
      <c r="Z1497"/>
      <c r="AA1497"/>
      <c r="AB1497"/>
      <c r="AC1497"/>
      <c r="AD1497"/>
      <c r="CI1497"/>
      <c r="CJ1497"/>
      <c r="CK1497"/>
      <c r="CL1497"/>
      <c r="CM1497"/>
    </row>
    <row r="1498" spans="1:91" s="2" customFormat="1" x14ac:dyDescent="0.35">
      <c r="A1498" s="68"/>
      <c r="B1498"/>
      <c r="C1498"/>
      <c r="D1498"/>
      <c r="E1498"/>
      <c r="F1498"/>
      <c r="G1498"/>
      <c r="H1498"/>
      <c r="I1498"/>
      <c r="J1498"/>
      <c r="K1498"/>
      <c r="L1498"/>
      <c r="M1498"/>
      <c r="N1498"/>
      <c r="O1498"/>
      <c r="P1498"/>
      <c r="Q1498"/>
      <c r="R1498"/>
      <c r="S1498"/>
      <c r="T1498"/>
      <c r="U1498"/>
      <c r="V1498"/>
      <c r="W1498"/>
      <c r="X1498"/>
      <c r="Y1498"/>
      <c r="Z1498"/>
      <c r="AA1498"/>
      <c r="AB1498"/>
      <c r="AC1498"/>
      <c r="AD1498"/>
      <c r="CI1498"/>
      <c r="CJ1498"/>
      <c r="CK1498"/>
      <c r="CL1498"/>
      <c r="CM1498"/>
    </row>
    <row r="1499" spans="1:91" s="2" customFormat="1" x14ac:dyDescent="0.35">
      <c r="A1499" s="68"/>
      <c r="B1499"/>
      <c r="C1499"/>
      <c r="D1499"/>
      <c r="E1499"/>
      <c r="F1499"/>
      <c r="G1499"/>
      <c r="H1499"/>
      <c r="I1499"/>
      <c r="J1499"/>
      <c r="K1499"/>
      <c r="L1499"/>
      <c r="M1499"/>
      <c r="N1499"/>
      <c r="O1499"/>
      <c r="P1499"/>
      <c r="Q1499"/>
      <c r="R1499"/>
      <c r="S1499"/>
      <c r="T1499"/>
      <c r="U1499"/>
      <c r="V1499"/>
      <c r="W1499"/>
      <c r="X1499"/>
      <c r="Y1499"/>
      <c r="Z1499"/>
      <c r="AA1499"/>
      <c r="AB1499"/>
      <c r="AC1499"/>
      <c r="AD1499"/>
      <c r="CI1499"/>
      <c r="CJ1499"/>
      <c r="CK1499"/>
      <c r="CL1499"/>
      <c r="CM1499"/>
    </row>
    <row r="1500" spans="1:91" s="2" customFormat="1" x14ac:dyDescent="0.35">
      <c r="A1500" s="68"/>
      <c r="B1500"/>
      <c r="C1500"/>
      <c r="D1500"/>
      <c r="E1500"/>
      <c r="F1500"/>
      <c r="G1500"/>
      <c r="H1500"/>
      <c r="I1500"/>
      <c r="J1500"/>
      <c r="K1500"/>
      <c r="L1500"/>
      <c r="M1500"/>
      <c r="N1500"/>
      <c r="O1500"/>
      <c r="P1500"/>
      <c r="Q1500"/>
      <c r="R1500"/>
      <c r="S1500"/>
      <c r="T1500"/>
      <c r="U1500"/>
      <c r="V1500"/>
      <c r="W1500"/>
      <c r="X1500"/>
      <c r="Y1500"/>
      <c r="Z1500"/>
      <c r="AA1500"/>
      <c r="AB1500"/>
      <c r="AC1500"/>
      <c r="AD1500"/>
      <c r="CI1500"/>
      <c r="CJ1500"/>
      <c r="CK1500"/>
      <c r="CL1500"/>
      <c r="CM1500"/>
    </row>
    <row r="1501" spans="1:91" s="2" customFormat="1" x14ac:dyDescent="0.35">
      <c r="A1501" s="68"/>
      <c r="B1501"/>
      <c r="C1501"/>
      <c r="D1501"/>
      <c r="E1501"/>
      <c r="F1501"/>
      <c r="G1501"/>
      <c r="H1501"/>
      <c r="I1501"/>
      <c r="J1501"/>
      <c r="K1501"/>
      <c r="L1501"/>
      <c r="M1501"/>
      <c r="N1501"/>
      <c r="O1501"/>
      <c r="P1501"/>
      <c r="Q1501"/>
      <c r="R1501"/>
      <c r="S1501"/>
      <c r="T1501"/>
      <c r="U1501"/>
      <c r="V1501"/>
      <c r="W1501"/>
      <c r="X1501"/>
      <c r="Y1501"/>
      <c r="Z1501"/>
      <c r="AA1501"/>
      <c r="AB1501"/>
      <c r="AC1501"/>
      <c r="AD1501"/>
      <c r="CI1501"/>
      <c r="CJ1501"/>
      <c r="CK1501"/>
      <c r="CL1501"/>
      <c r="CM1501"/>
    </row>
    <row r="1502" spans="1:91" s="2" customFormat="1" x14ac:dyDescent="0.35">
      <c r="A1502" s="68"/>
      <c r="B1502"/>
      <c r="C1502"/>
      <c r="D1502"/>
      <c r="E1502"/>
      <c r="F1502"/>
      <c r="G1502"/>
      <c r="H1502"/>
      <c r="I1502"/>
      <c r="J1502"/>
      <c r="K1502"/>
      <c r="L1502"/>
      <c r="M1502"/>
      <c r="N1502"/>
      <c r="O1502"/>
      <c r="P1502"/>
      <c r="Q1502"/>
      <c r="R1502"/>
      <c r="S1502"/>
      <c r="T1502"/>
      <c r="U1502"/>
      <c r="V1502"/>
      <c r="W1502"/>
      <c r="X1502"/>
      <c r="Y1502"/>
      <c r="Z1502"/>
      <c r="AA1502"/>
      <c r="AB1502"/>
      <c r="AC1502"/>
      <c r="AD1502"/>
      <c r="CI1502"/>
      <c r="CJ1502"/>
      <c r="CK1502"/>
      <c r="CL1502"/>
      <c r="CM1502"/>
    </row>
    <row r="1503" spans="1:91" s="2" customFormat="1" x14ac:dyDescent="0.35">
      <c r="A1503" s="68"/>
      <c r="B1503"/>
      <c r="C1503"/>
      <c r="D1503"/>
      <c r="E1503"/>
      <c r="F1503"/>
      <c r="G1503"/>
      <c r="H1503"/>
      <c r="I1503"/>
      <c r="J1503"/>
      <c r="K1503"/>
      <c r="L1503"/>
      <c r="M1503"/>
      <c r="N1503"/>
      <c r="O1503"/>
      <c r="P1503"/>
      <c r="Q1503"/>
      <c r="R1503"/>
      <c r="S1503"/>
      <c r="T1503"/>
      <c r="U1503"/>
      <c r="V1503"/>
      <c r="W1503"/>
      <c r="X1503"/>
      <c r="Y1503"/>
      <c r="Z1503"/>
      <c r="AA1503"/>
      <c r="AB1503"/>
      <c r="AC1503"/>
      <c r="AD1503"/>
      <c r="CI1503"/>
      <c r="CJ1503"/>
      <c r="CK1503"/>
      <c r="CL1503"/>
      <c r="CM1503"/>
    </row>
    <row r="1504" spans="1:91" s="2" customFormat="1" x14ac:dyDescent="0.35">
      <c r="A1504" s="68"/>
      <c r="B1504"/>
      <c r="C1504"/>
      <c r="D1504"/>
      <c r="E1504"/>
      <c r="F1504"/>
      <c r="G1504"/>
      <c r="H1504"/>
      <c r="I1504"/>
      <c r="J1504"/>
      <c r="K1504"/>
      <c r="L1504"/>
      <c r="M1504"/>
      <c r="N1504"/>
      <c r="O1504"/>
      <c r="P1504"/>
      <c r="Q1504"/>
      <c r="R1504"/>
      <c r="S1504"/>
      <c r="T1504"/>
      <c r="U1504"/>
      <c r="V1504"/>
      <c r="W1504"/>
      <c r="X1504"/>
      <c r="Y1504"/>
      <c r="Z1504"/>
      <c r="AA1504"/>
      <c r="AB1504"/>
      <c r="AC1504"/>
      <c r="AD1504"/>
      <c r="CI1504"/>
      <c r="CJ1504"/>
      <c r="CK1504"/>
      <c r="CL1504"/>
      <c r="CM1504"/>
    </row>
    <row r="1505" spans="1:91" s="2" customFormat="1" x14ac:dyDescent="0.35">
      <c r="A1505" s="68"/>
      <c r="B1505"/>
      <c r="C1505"/>
      <c r="D1505"/>
      <c r="E1505"/>
      <c r="F1505"/>
      <c r="G1505"/>
      <c r="H1505"/>
      <c r="I1505"/>
      <c r="J1505"/>
      <c r="K1505"/>
      <c r="L1505"/>
      <c r="M1505"/>
      <c r="N1505"/>
      <c r="O1505"/>
      <c r="P1505"/>
      <c r="Q1505"/>
      <c r="R1505"/>
      <c r="S1505"/>
      <c r="T1505"/>
      <c r="U1505"/>
      <c r="V1505"/>
      <c r="W1505"/>
      <c r="X1505"/>
      <c r="Y1505"/>
      <c r="Z1505"/>
      <c r="AA1505"/>
      <c r="AB1505"/>
      <c r="AC1505"/>
      <c r="AD1505"/>
      <c r="CI1505"/>
      <c r="CJ1505"/>
      <c r="CK1505"/>
      <c r="CL1505"/>
      <c r="CM1505"/>
    </row>
    <row r="1506" spans="1:91" s="2" customFormat="1" x14ac:dyDescent="0.35">
      <c r="A1506" s="68"/>
      <c r="B1506"/>
      <c r="C1506"/>
      <c r="D1506"/>
      <c r="E1506"/>
      <c r="F1506"/>
      <c r="G1506"/>
      <c r="H1506"/>
      <c r="I1506"/>
      <c r="J1506"/>
      <c r="K1506"/>
      <c r="L1506"/>
      <c r="M1506"/>
      <c r="N1506"/>
      <c r="O1506"/>
      <c r="P1506"/>
      <c r="Q1506"/>
      <c r="R1506"/>
      <c r="S1506"/>
      <c r="T1506"/>
      <c r="U1506"/>
      <c r="V1506"/>
      <c r="W1506"/>
      <c r="X1506"/>
      <c r="Y1506"/>
      <c r="Z1506"/>
      <c r="AA1506"/>
      <c r="AB1506"/>
      <c r="AC1506"/>
      <c r="AD1506"/>
      <c r="CI1506"/>
      <c r="CJ1506"/>
      <c r="CK1506"/>
      <c r="CL1506"/>
      <c r="CM1506"/>
    </row>
    <row r="1507" spans="1:91" s="2" customFormat="1" x14ac:dyDescent="0.35">
      <c r="A1507" s="68"/>
      <c r="B1507"/>
      <c r="C1507"/>
      <c r="D1507"/>
      <c r="E1507"/>
      <c r="F1507"/>
      <c r="G1507"/>
      <c r="H1507"/>
      <c r="I1507"/>
      <c r="J1507"/>
      <c r="K1507"/>
      <c r="L1507"/>
      <c r="M1507"/>
      <c r="N1507"/>
      <c r="O1507"/>
      <c r="P1507"/>
      <c r="Q1507"/>
      <c r="R1507"/>
      <c r="S1507"/>
      <c r="T1507"/>
      <c r="U1507"/>
      <c r="V1507"/>
      <c r="W1507"/>
      <c r="X1507"/>
      <c r="Y1507"/>
      <c r="Z1507"/>
      <c r="AA1507"/>
      <c r="AB1507"/>
      <c r="AC1507"/>
      <c r="AD1507"/>
      <c r="CI1507"/>
      <c r="CJ1507"/>
      <c r="CK1507"/>
      <c r="CL1507"/>
      <c r="CM1507"/>
    </row>
    <row r="1508" spans="1:91" s="2" customFormat="1" x14ac:dyDescent="0.35">
      <c r="A1508" s="68"/>
      <c r="B1508"/>
      <c r="C1508"/>
      <c r="D1508"/>
      <c r="E1508"/>
      <c r="F1508"/>
      <c r="G1508"/>
      <c r="H1508"/>
      <c r="I1508"/>
      <c r="J1508"/>
      <c r="K1508"/>
      <c r="L1508"/>
      <c r="M1508"/>
      <c r="N1508"/>
      <c r="O1508"/>
      <c r="P1508"/>
      <c r="Q1508"/>
      <c r="R1508"/>
      <c r="S1508"/>
      <c r="T1508"/>
      <c r="U1508"/>
      <c r="V1508"/>
      <c r="W1508"/>
      <c r="X1508"/>
      <c r="Y1508"/>
      <c r="Z1508"/>
      <c r="AA1508"/>
      <c r="AB1508"/>
      <c r="AC1508"/>
      <c r="AD1508"/>
      <c r="CI1508"/>
      <c r="CJ1508"/>
      <c r="CK1508"/>
      <c r="CL1508"/>
      <c r="CM1508"/>
    </row>
    <row r="1509" spans="1:91" s="2" customFormat="1" x14ac:dyDescent="0.35">
      <c r="A1509" s="68"/>
      <c r="B1509"/>
      <c r="C1509"/>
      <c r="D1509"/>
      <c r="E1509"/>
      <c r="F1509"/>
      <c r="G1509"/>
      <c r="H1509"/>
      <c r="I1509"/>
      <c r="J1509"/>
      <c r="K1509"/>
      <c r="L1509"/>
      <c r="M1509"/>
      <c r="N1509"/>
      <c r="O1509"/>
      <c r="P1509"/>
      <c r="Q1509"/>
      <c r="R1509"/>
      <c r="S1509"/>
      <c r="T1509"/>
      <c r="U1509"/>
      <c r="V1509"/>
      <c r="W1509"/>
      <c r="X1509"/>
      <c r="Y1509"/>
      <c r="Z1509"/>
      <c r="AA1509"/>
      <c r="AB1509"/>
      <c r="AC1509"/>
      <c r="AD1509"/>
      <c r="CI1509"/>
      <c r="CJ1509"/>
      <c r="CK1509"/>
      <c r="CL1509"/>
      <c r="CM1509"/>
    </row>
    <row r="1510" spans="1:91" s="2" customFormat="1" x14ac:dyDescent="0.35">
      <c r="A1510" s="68"/>
      <c r="B1510"/>
      <c r="C1510"/>
      <c r="D1510"/>
      <c r="E1510"/>
      <c r="F1510"/>
      <c r="G1510"/>
      <c r="H1510"/>
      <c r="I1510"/>
      <c r="J1510"/>
      <c r="K1510"/>
      <c r="L1510"/>
      <c r="M1510"/>
      <c r="N1510"/>
      <c r="O1510"/>
      <c r="P1510"/>
      <c r="Q1510"/>
      <c r="R1510"/>
      <c r="S1510"/>
      <c r="T1510"/>
      <c r="U1510"/>
      <c r="V1510"/>
      <c r="W1510"/>
      <c r="X1510"/>
      <c r="Y1510"/>
      <c r="Z1510"/>
      <c r="AA1510"/>
      <c r="AB1510"/>
      <c r="AC1510"/>
      <c r="AD1510"/>
      <c r="CI1510"/>
      <c r="CJ1510"/>
      <c r="CK1510"/>
      <c r="CL1510"/>
      <c r="CM1510"/>
    </row>
    <row r="1511" spans="1:91" s="2" customFormat="1" x14ac:dyDescent="0.35">
      <c r="A1511" s="68"/>
      <c r="B1511"/>
      <c r="C1511"/>
      <c r="D1511"/>
      <c r="E1511"/>
      <c r="F1511"/>
      <c r="G1511"/>
      <c r="H1511"/>
      <c r="I1511"/>
      <c r="J1511"/>
      <c r="K1511"/>
      <c r="L1511"/>
      <c r="M1511"/>
      <c r="N1511"/>
      <c r="O1511"/>
      <c r="P1511"/>
      <c r="Q1511"/>
      <c r="R1511"/>
      <c r="S1511"/>
      <c r="T1511"/>
      <c r="U1511"/>
      <c r="V1511"/>
      <c r="W1511"/>
      <c r="X1511"/>
      <c r="Y1511"/>
      <c r="Z1511"/>
      <c r="AA1511"/>
      <c r="AB1511"/>
      <c r="AC1511"/>
      <c r="AD1511"/>
      <c r="CI1511"/>
      <c r="CJ1511"/>
      <c r="CK1511"/>
      <c r="CL1511"/>
      <c r="CM1511"/>
    </row>
    <row r="1512" spans="1:91" s="2" customFormat="1" x14ac:dyDescent="0.35">
      <c r="A1512" s="68"/>
      <c r="B1512"/>
      <c r="C1512"/>
      <c r="D1512"/>
      <c r="E1512"/>
      <c r="F1512"/>
      <c r="G1512"/>
      <c r="H1512"/>
      <c r="I1512"/>
      <c r="J1512"/>
      <c r="K1512"/>
      <c r="L1512"/>
      <c r="M1512"/>
      <c r="N1512"/>
      <c r="O1512"/>
      <c r="P1512"/>
      <c r="Q1512"/>
      <c r="R1512"/>
      <c r="S1512"/>
      <c r="T1512"/>
      <c r="U1512"/>
      <c r="V1512"/>
      <c r="W1512"/>
      <c r="X1512"/>
      <c r="Y1512"/>
      <c r="Z1512"/>
      <c r="AA1512"/>
      <c r="AB1512"/>
      <c r="AC1512"/>
      <c r="AD1512"/>
      <c r="CI1512"/>
      <c r="CJ1512"/>
      <c r="CK1512"/>
      <c r="CL1512"/>
      <c r="CM1512"/>
    </row>
    <row r="1513" spans="1:91" s="2" customFormat="1" x14ac:dyDescent="0.35">
      <c r="A1513" s="68"/>
      <c r="B1513"/>
      <c r="C1513"/>
      <c r="D1513"/>
      <c r="E1513"/>
      <c r="F1513"/>
      <c r="G1513"/>
      <c r="H1513"/>
      <c r="I1513"/>
      <c r="J1513"/>
      <c r="K1513"/>
      <c r="L1513"/>
      <c r="M1513"/>
      <c r="N1513"/>
      <c r="O1513"/>
      <c r="P1513"/>
      <c r="Q1513"/>
      <c r="R1513"/>
      <c r="S1513"/>
      <c r="T1513"/>
      <c r="U1513"/>
      <c r="V1513"/>
      <c r="W1513"/>
      <c r="X1513"/>
      <c r="Y1513"/>
      <c r="Z1513"/>
      <c r="AA1513"/>
      <c r="AB1513"/>
      <c r="AC1513"/>
      <c r="AD1513"/>
      <c r="CI1513"/>
      <c r="CJ1513"/>
      <c r="CK1513"/>
      <c r="CL1513"/>
      <c r="CM1513"/>
    </row>
    <row r="1514" spans="1:91" s="2" customFormat="1" x14ac:dyDescent="0.35">
      <c r="A1514" s="68"/>
      <c r="B1514"/>
      <c r="C1514"/>
      <c r="D1514"/>
      <c r="E1514"/>
      <c r="F1514"/>
      <c r="G1514"/>
      <c r="H1514"/>
      <c r="I1514"/>
      <c r="J1514"/>
      <c r="K1514"/>
      <c r="L1514"/>
      <c r="M1514"/>
      <c r="N1514"/>
      <c r="O1514"/>
      <c r="P1514"/>
      <c r="Q1514"/>
      <c r="R1514"/>
      <c r="S1514"/>
      <c r="T1514"/>
      <c r="U1514"/>
      <c r="V1514"/>
      <c r="W1514"/>
      <c r="X1514"/>
      <c r="Y1514"/>
      <c r="Z1514"/>
      <c r="AA1514"/>
      <c r="AB1514"/>
      <c r="AC1514"/>
      <c r="AD1514"/>
      <c r="CI1514"/>
      <c r="CJ1514"/>
      <c r="CK1514"/>
      <c r="CL1514"/>
      <c r="CM1514"/>
    </row>
    <row r="1515" spans="1:91" s="2" customFormat="1" x14ac:dyDescent="0.35">
      <c r="A1515" s="68"/>
      <c r="B1515"/>
      <c r="C1515"/>
      <c r="D1515"/>
      <c r="E1515"/>
      <c r="F1515"/>
      <c r="G1515"/>
      <c r="H1515"/>
      <c r="I1515"/>
      <c r="J1515"/>
      <c r="K1515"/>
      <c r="L1515"/>
      <c r="M1515"/>
      <c r="N1515"/>
      <c r="O1515"/>
      <c r="P1515"/>
      <c r="Q1515"/>
      <c r="R1515"/>
      <c r="S1515"/>
      <c r="T1515"/>
      <c r="U1515"/>
      <c r="V1515"/>
      <c r="W1515"/>
      <c r="X1515"/>
      <c r="Y1515"/>
      <c r="Z1515"/>
      <c r="AA1515"/>
      <c r="AB1515"/>
      <c r="AC1515"/>
      <c r="AD1515"/>
      <c r="CI1515"/>
      <c r="CJ1515"/>
      <c r="CK1515"/>
      <c r="CL1515"/>
      <c r="CM1515"/>
    </row>
    <row r="1516" spans="1:91" s="2" customFormat="1" x14ac:dyDescent="0.35">
      <c r="A1516" s="68"/>
      <c r="B1516"/>
      <c r="C1516"/>
      <c r="D1516"/>
      <c r="E1516"/>
      <c r="F1516"/>
      <c r="G1516"/>
      <c r="H1516"/>
      <c r="I1516"/>
      <c r="J1516"/>
      <c r="K1516"/>
      <c r="L1516"/>
      <c r="M1516"/>
      <c r="N1516"/>
      <c r="O1516"/>
      <c r="P1516"/>
      <c r="Q1516"/>
      <c r="R1516"/>
      <c r="S1516"/>
      <c r="T1516"/>
      <c r="U1516"/>
      <c r="V1516"/>
      <c r="W1516"/>
      <c r="X1516"/>
      <c r="Y1516"/>
      <c r="Z1516"/>
      <c r="AA1516"/>
      <c r="AB1516"/>
      <c r="AC1516"/>
      <c r="AD1516"/>
      <c r="CI1516"/>
      <c r="CJ1516"/>
      <c r="CK1516"/>
      <c r="CL1516"/>
      <c r="CM1516"/>
    </row>
    <row r="1517" spans="1:91" s="2" customFormat="1" x14ac:dyDescent="0.35">
      <c r="A1517" s="68"/>
      <c r="B1517"/>
      <c r="C1517"/>
      <c r="D1517"/>
      <c r="E1517"/>
      <c r="F1517"/>
      <c r="G1517"/>
      <c r="H1517"/>
      <c r="I1517"/>
      <c r="J1517"/>
      <c r="K1517"/>
      <c r="L1517"/>
      <c r="M1517"/>
      <c r="N1517"/>
      <c r="O1517"/>
      <c r="P1517"/>
      <c r="Q1517"/>
      <c r="R1517"/>
      <c r="S1517"/>
      <c r="T1517"/>
      <c r="U1517"/>
      <c r="V1517"/>
      <c r="W1517"/>
      <c r="X1517"/>
      <c r="Y1517"/>
      <c r="Z1517"/>
      <c r="AA1517"/>
      <c r="AB1517"/>
      <c r="AC1517"/>
      <c r="AD1517"/>
      <c r="CI1517"/>
      <c r="CJ1517"/>
      <c r="CK1517"/>
      <c r="CL1517"/>
      <c r="CM1517"/>
    </row>
    <row r="1518" spans="1:91" s="2" customFormat="1" x14ac:dyDescent="0.35">
      <c r="A1518" s="68"/>
      <c r="B1518"/>
      <c r="C1518"/>
      <c r="D1518"/>
      <c r="E1518"/>
      <c r="F1518"/>
      <c r="G1518"/>
      <c r="H1518"/>
      <c r="I1518"/>
      <c r="J1518"/>
      <c r="K1518"/>
      <c r="L1518"/>
      <c r="M1518"/>
      <c r="N1518"/>
      <c r="O1518"/>
      <c r="P1518"/>
      <c r="Q1518"/>
      <c r="R1518"/>
      <c r="S1518"/>
      <c r="T1518"/>
      <c r="U1518"/>
      <c r="V1518"/>
      <c r="W1518"/>
      <c r="X1518"/>
      <c r="Y1518"/>
      <c r="Z1518"/>
      <c r="AA1518"/>
      <c r="AB1518"/>
      <c r="AC1518"/>
      <c r="AD1518"/>
      <c r="CI1518"/>
      <c r="CJ1518"/>
      <c r="CK1518"/>
      <c r="CL1518"/>
      <c r="CM1518"/>
    </row>
    <row r="1519" spans="1:91" s="2" customFormat="1" x14ac:dyDescent="0.35">
      <c r="A1519" s="68"/>
      <c r="B1519"/>
      <c r="C1519"/>
      <c r="D1519"/>
      <c r="E1519"/>
      <c r="F1519"/>
      <c r="G1519"/>
      <c r="H1519"/>
      <c r="I1519"/>
      <c r="J1519"/>
      <c r="K1519"/>
      <c r="L1519"/>
      <c r="M1519"/>
      <c r="N1519"/>
      <c r="O1519"/>
      <c r="P1519"/>
      <c r="Q1519"/>
      <c r="R1519"/>
      <c r="S1519"/>
      <c r="T1519"/>
      <c r="U1519"/>
      <c r="V1519"/>
      <c r="W1519"/>
      <c r="X1519"/>
      <c r="Y1519"/>
      <c r="Z1519"/>
      <c r="AA1519"/>
      <c r="AB1519"/>
      <c r="AC1519"/>
      <c r="AD1519"/>
      <c r="CI1519"/>
      <c r="CJ1519"/>
      <c r="CK1519"/>
      <c r="CL1519"/>
      <c r="CM1519"/>
    </row>
    <row r="1520" spans="1:91" s="2" customFormat="1" x14ac:dyDescent="0.35">
      <c r="A1520" s="68"/>
      <c r="B1520"/>
      <c r="C1520"/>
      <c r="D1520"/>
      <c r="E1520"/>
      <c r="F1520"/>
      <c r="G1520"/>
      <c r="H1520"/>
      <c r="I1520"/>
      <c r="J1520"/>
      <c r="K1520"/>
      <c r="L1520"/>
      <c r="M1520"/>
      <c r="N1520"/>
      <c r="O1520"/>
      <c r="P1520"/>
      <c r="Q1520"/>
      <c r="R1520"/>
      <c r="S1520"/>
      <c r="T1520"/>
      <c r="U1520"/>
      <c r="V1520"/>
      <c r="W1520"/>
      <c r="X1520"/>
      <c r="Y1520"/>
      <c r="Z1520"/>
      <c r="AA1520"/>
      <c r="AB1520"/>
      <c r="AC1520"/>
      <c r="AD1520"/>
      <c r="CI1520"/>
      <c r="CJ1520"/>
      <c r="CK1520"/>
      <c r="CL1520"/>
      <c r="CM1520"/>
    </row>
    <row r="1521" spans="1:91" s="2" customFormat="1" x14ac:dyDescent="0.35">
      <c r="A1521" s="68"/>
      <c r="B1521"/>
      <c r="C1521"/>
      <c r="D1521"/>
      <c r="E1521"/>
      <c r="F1521"/>
      <c r="G1521"/>
      <c r="H1521"/>
      <c r="I1521"/>
      <c r="J1521"/>
      <c r="K1521"/>
      <c r="L1521"/>
      <c r="M1521"/>
      <c r="N1521"/>
      <c r="O1521"/>
      <c r="P1521"/>
      <c r="Q1521"/>
      <c r="R1521"/>
      <c r="S1521"/>
      <c r="T1521"/>
      <c r="U1521"/>
      <c r="V1521"/>
      <c r="W1521"/>
      <c r="X1521"/>
      <c r="Y1521"/>
      <c r="Z1521"/>
      <c r="AA1521"/>
      <c r="AB1521"/>
      <c r="AC1521"/>
      <c r="AD1521"/>
      <c r="CI1521"/>
      <c r="CJ1521"/>
      <c r="CK1521"/>
      <c r="CL1521"/>
      <c r="CM1521"/>
    </row>
    <row r="1522" spans="1:91" s="2" customFormat="1" x14ac:dyDescent="0.35">
      <c r="A1522" s="68"/>
      <c r="B1522"/>
      <c r="C1522"/>
      <c r="D1522"/>
      <c r="E1522"/>
      <c r="F1522"/>
      <c r="G1522"/>
      <c r="H1522"/>
      <c r="I1522"/>
      <c r="J1522"/>
      <c r="K1522"/>
      <c r="L1522"/>
      <c r="M1522"/>
      <c r="N1522"/>
      <c r="O1522"/>
      <c r="P1522"/>
      <c r="Q1522"/>
      <c r="R1522"/>
      <c r="S1522"/>
      <c r="T1522"/>
      <c r="U1522"/>
      <c r="V1522"/>
      <c r="W1522"/>
      <c r="X1522"/>
      <c r="Y1522"/>
      <c r="Z1522"/>
      <c r="AA1522"/>
      <c r="AB1522"/>
      <c r="AC1522"/>
      <c r="AD1522"/>
      <c r="CI1522"/>
      <c r="CJ1522"/>
      <c r="CK1522"/>
      <c r="CL1522"/>
      <c r="CM1522"/>
    </row>
    <row r="1523" spans="1:91" s="2" customFormat="1" x14ac:dyDescent="0.35">
      <c r="A1523" s="68"/>
      <c r="B1523"/>
      <c r="C1523"/>
      <c r="D1523"/>
      <c r="E1523"/>
      <c r="F1523"/>
      <c r="G1523"/>
      <c r="H1523"/>
      <c r="I1523"/>
      <c r="J1523"/>
      <c r="K1523"/>
      <c r="L1523"/>
      <c r="M1523"/>
      <c r="N1523"/>
      <c r="O1523"/>
      <c r="P1523"/>
      <c r="Q1523"/>
      <c r="R1523"/>
      <c r="S1523"/>
      <c r="T1523"/>
      <c r="U1523"/>
      <c r="V1523"/>
      <c r="W1523"/>
      <c r="X1523"/>
      <c r="Y1523"/>
      <c r="Z1523"/>
      <c r="AA1523"/>
      <c r="AB1523"/>
      <c r="AC1523"/>
      <c r="AD1523"/>
      <c r="CI1523"/>
      <c r="CJ1523"/>
      <c r="CK1523"/>
      <c r="CL1523"/>
      <c r="CM1523"/>
    </row>
    <row r="1524" spans="1:91" s="2" customFormat="1" x14ac:dyDescent="0.35">
      <c r="A1524" s="68"/>
      <c r="B1524"/>
      <c r="C1524"/>
      <c r="D1524"/>
      <c r="E1524"/>
      <c r="F1524"/>
      <c r="G1524"/>
      <c r="H1524"/>
      <c r="I1524"/>
      <c r="J1524"/>
      <c r="K1524"/>
      <c r="L1524"/>
      <c r="M1524"/>
      <c r="N1524"/>
      <c r="O1524"/>
      <c r="P1524"/>
      <c r="Q1524"/>
      <c r="R1524"/>
      <c r="S1524"/>
      <c r="T1524"/>
      <c r="U1524"/>
      <c r="V1524"/>
      <c r="W1524"/>
      <c r="X1524"/>
      <c r="Y1524"/>
      <c r="Z1524"/>
      <c r="AA1524"/>
      <c r="AB1524"/>
      <c r="AC1524"/>
      <c r="AD1524"/>
      <c r="CI1524"/>
      <c r="CJ1524"/>
      <c r="CK1524"/>
      <c r="CL1524"/>
      <c r="CM1524"/>
    </row>
    <row r="1525" spans="1:91" s="2" customFormat="1" x14ac:dyDescent="0.35">
      <c r="A1525" s="68"/>
      <c r="B1525"/>
      <c r="C1525"/>
      <c r="D1525"/>
      <c r="E1525"/>
      <c r="F1525"/>
      <c r="G1525"/>
      <c r="H1525"/>
      <c r="I1525"/>
      <c r="J1525"/>
      <c r="K1525"/>
      <c r="L1525"/>
      <c r="M1525"/>
      <c r="N1525"/>
      <c r="O1525"/>
      <c r="P1525"/>
      <c r="Q1525"/>
      <c r="R1525"/>
      <c r="S1525"/>
      <c r="T1525"/>
      <c r="U1525"/>
      <c r="V1525"/>
      <c r="W1525"/>
      <c r="X1525"/>
      <c r="Y1525"/>
      <c r="Z1525"/>
      <c r="AA1525"/>
      <c r="AB1525"/>
      <c r="AC1525"/>
      <c r="AD1525"/>
      <c r="CI1525"/>
      <c r="CJ1525"/>
      <c r="CK1525"/>
      <c r="CL1525"/>
      <c r="CM1525"/>
    </row>
    <row r="1526" spans="1:91" s="2" customFormat="1" x14ac:dyDescent="0.35">
      <c r="A1526" s="68"/>
      <c r="B1526"/>
      <c r="C1526"/>
      <c r="D1526"/>
      <c r="E1526"/>
      <c r="F1526"/>
      <c r="G1526"/>
      <c r="H1526"/>
      <c r="I1526"/>
      <c r="J1526"/>
      <c r="K1526"/>
      <c r="L1526"/>
      <c r="M1526"/>
      <c r="N1526"/>
      <c r="O1526"/>
      <c r="P1526"/>
      <c r="Q1526"/>
      <c r="R1526"/>
      <c r="S1526"/>
      <c r="T1526"/>
      <c r="U1526"/>
      <c r="V1526"/>
      <c r="W1526"/>
      <c r="X1526"/>
      <c r="Y1526"/>
      <c r="Z1526"/>
      <c r="AA1526"/>
      <c r="AB1526"/>
      <c r="AC1526"/>
      <c r="AD1526"/>
      <c r="CI1526"/>
      <c r="CJ1526"/>
      <c r="CK1526"/>
      <c r="CL1526"/>
      <c r="CM1526"/>
    </row>
    <row r="1527" spans="1:91" s="2" customFormat="1" x14ac:dyDescent="0.35">
      <c r="A1527" s="68"/>
      <c r="B1527"/>
      <c r="C1527"/>
      <c r="D1527"/>
      <c r="E1527"/>
      <c r="F1527"/>
      <c r="G1527"/>
      <c r="H1527"/>
      <c r="I1527"/>
      <c r="J1527"/>
      <c r="K1527"/>
      <c r="L1527"/>
      <c r="M1527"/>
      <c r="N1527"/>
      <c r="O1527"/>
      <c r="P1527"/>
      <c r="Q1527"/>
      <c r="R1527"/>
      <c r="S1527"/>
      <c r="T1527"/>
      <c r="U1527"/>
      <c r="V1527"/>
      <c r="W1527"/>
      <c r="X1527"/>
      <c r="Y1527"/>
      <c r="Z1527"/>
      <c r="AA1527"/>
      <c r="AB1527"/>
      <c r="AC1527"/>
      <c r="AD1527"/>
      <c r="CI1527"/>
      <c r="CJ1527"/>
      <c r="CK1527"/>
      <c r="CL1527"/>
      <c r="CM1527"/>
    </row>
    <row r="1528" spans="1:91" s="2" customFormat="1" x14ac:dyDescent="0.35">
      <c r="A1528" s="68"/>
      <c r="B1528"/>
      <c r="C1528"/>
      <c r="D1528"/>
      <c r="E1528"/>
      <c r="F1528"/>
      <c r="G1528"/>
      <c r="H1528"/>
      <c r="I1528"/>
      <c r="J1528"/>
      <c r="K1528"/>
      <c r="L1528"/>
      <c r="M1528"/>
      <c r="N1528"/>
      <c r="O1528"/>
      <c r="P1528"/>
      <c r="Q1528"/>
      <c r="R1528"/>
      <c r="S1528"/>
      <c r="T1528"/>
      <c r="U1528"/>
      <c r="V1528"/>
      <c r="W1528"/>
      <c r="X1528"/>
      <c r="Y1528"/>
      <c r="Z1528"/>
      <c r="AA1528"/>
      <c r="AB1528"/>
      <c r="AC1528"/>
      <c r="AD1528"/>
      <c r="CI1528"/>
      <c r="CJ1528"/>
      <c r="CK1528"/>
      <c r="CL1528"/>
      <c r="CM1528"/>
    </row>
    <row r="1529" spans="1:91" s="2" customFormat="1" x14ac:dyDescent="0.35">
      <c r="A1529" s="68"/>
      <c r="B1529"/>
      <c r="C1529"/>
      <c r="D1529"/>
      <c r="E1529"/>
      <c r="F1529"/>
      <c r="G1529"/>
      <c r="H1529"/>
      <c r="I1529"/>
      <c r="J1529"/>
      <c r="K1529"/>
      <c r="L1529"/>
      <c r="M1529"/>
      <c r="N1529"/>
      <c r="O1529"/>
      <c r="P1529"/>
      <c r="Q1529"/>
      <c r="R1529"/>
      <c r="S1529"/>
      <c r="T1529"/>
      <c r="U1529"/>
      <c r="V1529"/>
      <c r="W1529"/>
      <c r="X1529"/>
      <c r="Y1529"/>
      <c r="Z1529"/>
      <c r="AA1529"/>
      <c r="AB1529"/>
      <c r="AC1529"/>
      <c r="AD1529"/>
      <c r="CI1529"/>
      <c r="CJ1529"/>
      <c r="CK1529"/>
      <c r="CL1529"/>
      <c r="CM1529"/>
    </row>
    <row r="1530" spans="1:91" s="2" customFormat="1" x14ac:dyDescent="0.35">
      <c r="A1530" s="68"/>
      <c r="B1530"/>
      <c r="C1530"/>
      <c r="D1530"/>
      <c r="E1530"/>
      <c r="F1530"/>
      <c r="G1530"/>
      <c r="H1530"/>
      <c r="I1530"/>
      <c r="J1530"/>
      <c r="K1530"/>
      <c r="L1530"/>
      <c r="M1530"/>
      <c r="N1530"/>
      <c r="O1530"/>
      <c r="P1530"/>
      <c r="Q1530"/>
      <c r="R1530"/>
      <c r="S1530"/>
      <c r="T1530"/>
      <c r="U1530"/>
      <c r="V1530"/>
      <c r="W1530"/>
      <c r="X1530"/>
      <c r="Y1530"/>
      <c r="Z1530"/>
      <c r="AA1530"/>
      <c r="AB1530"/>
      <c r="AC1530"/>
      <c r="AD1530"/>
      <c r="CI1530"/>
      <c r="CJ1530"/>
      <c r="CK1530"/>
      <c r="CL1530"/>
      <c r="CM1530"/>
    </row>
    <row r="1531" spans="1:91" s="2" customFormat="1" x14ac:dyDescent="0.35">
      <c r="A1531" s="68"/>
      <c r="B1531"/>
      <c r="C1531"/>
      <c r="D1531"/>
      <c r="E1531"/>
      <c r="F1531"/>
      <c r="G1531"/>
      <c r="H1531"/>
      <c r="I1531"/>
      <c r="J1531"/>
      <c r="K1531"/>
      <c r="L1531"/>
      <c r="M1531"/>
      <c r="N1531"/>
      <c r="O1531"/>
      <c r="P1531"/>
      <c r="Q1531"/>
      <c r="R1531"/>
      <c r="S1531"/>
      <c r="T1531"/>
      <c r="U1531"/>
      <c r="V1531"/>
      <c r="W1531"/>
      <c r="X1531"/>
      <c r="Y1531"/>
      <c r="Z1531"/>
      <c r="AA1531"/>
      <c r="AB1531"/>
      <c r="AC1531"/>
      <c r="AD1531"/>
      <c r="CI1531"/>
      <c r="CJ1531"/>
      <c r="CK1531"/>
      <c r="CL1531"/>
      <c r="CM1531"/>
    </row>
    <row r="1532" spans="1:91" s="2" customFormat="1" x14ac:dyDescent="0.35">
      <c r="A1532" s="68"/>
      <c r="B1532"/>
      <c r="C1532"/>
      <c r="D1532"/>
      <c r="E1532"/>
      <c r="F1532"/>
      <c r="G1532"/>
      <c r="H1532"/>
      <c r="I1532"/>
      <c r="J1532"/>
      <c r="K1532"/>
      <c r="L1532"/>
      <c r="M1532"/>
      <c r="N1532"/>
      <c r="O1532"/>
      <c r="P1532"/>
      <c r="Q1532"/>
      <c r="R1532"/>
      <c r="S1532"/>
      <c r="T1532"/>
      <c r="U1532"/>
      <c r="V1532"/>
      <c r="W1532"/>
      <c r="X1532"/>
      <c r="Y1532"/>
      <c r="Z1532"/>
      <c r="AA1532"/>
      <c r="AB1532"/>
      <c r="AC1532"/>
      <c r="AD1532"/>
      <c r="CI1532"/>
      <c r="CJ1532"/>
      <c r="CK1532"/>
      <c r="CL1532"/>
      <c r="CM1532"/>
    </row>
    <row r="1533" spans="1:91" s="2" customFormat="1" x14ac:dyDescent="0.35">
      <c r="A1533" s="68"/>
      <c r="B1533"/>
      <c r="C1533"/>
      <c r="D1533"/>
      <c r="E1533"/>
      <c r="F1533"/>
      <c r="G1533"/>
      <c r="H1533"/>
      <c r="I1533"/>
      <c r="J1533"/>
      <c r="K1533"/>
      <c r="L1533"/>
      <c r="M1533"/>
      <c r="N1533"/>
      <c r="O1533"/>
      <c r="P1533"/>
      <c r="Q1533"/>
      <c r="R1533"/>
      <c r="S1533"/>
      <c r="T1533"/>
      <c r="U1533"/>
      <c r="V1533"/>
      <c r="W1533"/>
      <c r="X1533"/>
      <c r="Y1533"/>
      <c r="Z1533"/>
      <c r="AA1533"/>
      <c r="AB1533"/>
      <c r="AC1533"/>
      <c r="AD1533"/>
      <c r="CI1533"/>
      <c r="CJ1533"/>
      <c r="CK1533"/>
      <c r="CL1533"/>
      <c r="CM1533"/>
    </row>
    <row r="1534" spans="1:91" s="2" customFormat="1" x14ac:dyDescent="0.35">
      <c r="A1534" s="68"/>
      <c r="B1534"/>
      <c r="C1534"/>
      <c r="D1534"/>
      <c r="E1534"/>
      <c r="F1534"/>
      <c r="G1534"/>
      <c r="H1534"/>
      <c r="I1534"/>
      <c r="J1534"/>
      <c r="K1534"/>
      <c r="L1534"/>
      <c r="M1534"/>
      <c r="N1534"/>
      <c r="O1534"/>
      <c r="P1534"/>
      <c r="Q1534"/>
      <c r="R1534"/>
      <c r="S1534"/>
      <c r="T1534"/>
      <c r="U1534"/>
      <c r="V1534"/>
      <c r="W1534"/>
      <c r="X1534"/>
      <c r="Y1534"/>
      <c r="Z1534"/>
      <c r="AA1534"/>
      <c r="AB1534"/>
      <c r="AC1534"/>
      <c r="AD1534"/>
      <c r="CI1534"/>
      <c r="CJ1534"/>
      <c r="CK1534"/>
      <c r="CL1534"/>
      <c r="CM1534"/>
    </row>
    <row r="1535" spans="1:91" s="2" customFormat="1" x14ac:dyDescent="0.35">
      <c r="A1535" s="68"/>
      <c r="B1535"/>
      <c r="C1535"/>
      <c r="D1535"/>
      <c r="E1535"/>
      <c r="F1535"/>
      <c r="G1535"/>
      <c r="H1535"/>
      <c r="I1535"/>
      <c r="J1535"/>
      <c r="K1535"/>
      <c r="L1535"/>
      <c r="M1535"/>
      <c r="N1535"/>
      <c r="O1535"/>
      <c r="P1535"/>
      <c r="Q1535"/>
      <c r="R1535"/>
      <c r="S1535"/>
      <c r="T1535"/>
      <c r="U1535"/>
      <c r="V1535"/>
      <c r="W1535"/>
      <c r="X1535"/>
      <c r="Y1535"/>
      <c r="Z1535"/>
      <c r="AA1535"/>
      <c r="AB1535"/>
      <c r="AC1535"/>
      <c r="AD1535"/>
      <c r="CI1535"/>
      <c r="CJ1535"/>
      <c r="CK1535"/>
      <c r="CL1535"/>
      <c r="CM1535"/>
    </row>
    <row r="1536" spans="1:91" s="2" customFormat="1" x14ac:dyDescent="0.35">
      <c r="A1536" s="68"/>
      <c r="B1536"/>
      <c r="C1536"/>
      <c r="D1536"/>
      <c r="E1536"/>
      <c r="F1536"/>
      <c r="G1536"/>
      <c r="H1536"/>
      <c r="I1536"/>
      <c r="J1536"/>
      <c r="K1536"/>
      <c r="L1536"/>
      <c r="M1536"/>
      <c r="N1536"/>
      <c r="O1536"/>
      <c r="P1536"/>
      <c r="Q1536"/>
      <c r="R1536"/>
      <c r="S1536"/>
      <c r="T1536"/>
      <c r="U1536"/>
      <c r="V1536"/>
      <c r="W1536"/>
      <c r="X1536"/>
      <c r="Y1536"/>
      <c r="Z1536"/>
      <c r="AA1536"/>
      <c r="AB1536"/>
      <c r="AC1536"/>
      <c r="AD1536"/>
      <c r="CI1536"/>
      <c r="CJ1536"/>
      <c r="CK1536"/>
      <c r="CL1536"/>
      <c r="CM1536"/>
    </row>
    <row r="1537" spans="1:91" s="2" customFormat="1" x14ac:dyDescent="0.35">
      <c r="A1537" s="68"/>
      <c r="B1537"/>
      <c r="C1537"/>
      <c r="D1537"/>
      <c r="E1537"/>
      <c r="F1537"/>
      <c r="G1537"/>
      <c r="H1537"/>
      <c r="I1537"/>
      <c r="J1537"/>
      <c r="K1537"/>
      <c r="L1537"/>
      <c r="M1537"/>
      <c r="N1537"/>
      <c r="O1537"/>
      <c r="P1537"/>
      <c r="Q1537"/>
      <c r="R1537"/>
      <c r="S1537"/>
      <c r="T1537"/>
      <c r="U1537"/>
      <c r="V1537"/>
      <c r="W1537"/>
      <c r="X1537"/>
      <c r="Y1537"/>
      <c r="Z1537"/>
      <c r="AA1537"/>
      <c r="AB1537"/>
      <c r="AC1537"/>
      <c r="AD1537"/>
      <c r="CI1537"/>
      <c r="CJ1537"/>
      <c r="CK1537"/>
      <c r="CL1537"/>
      <c r="CM1537"/>
    </row>
    <row r="1538" spans="1:91" s="2" customFormat="1" x14ac:dyDescent="0.35">
      <c r="A1538" s="68"/>
      <c r="B1538"/>
      <c r="C1538"/>
      <c r="D1538"/>
      <c r="E1538"/>
      <c r="F1538"/>
      <c r="G1538"/>
      <c r="H1538"/>
      <c r="I1538"/>
      <c r="J1538"/>
      <c r="K1538"/>
      <c r="L1538"/>
      <c r="M1538"/>
      <c r="N1538"/>
      <c r="O1538"/>
      <c r="P1538"/>
      <c r="Q1538"/>
      <c r="R1538"/>
      <c r="S1538"/>
      <c r="T1538"/>
      <c r="U1538"/>
      <c r="V1538"/>
      <c r="W1538"/>
      <c r="X1538"/>
      <c r="Y1538"/>
      <c r="Z1538"/>
      <c r="AA1538"/>
      <c r="AB1538"/>
      <c r="AC1538"/>
      <c r="AD1538"/>
      <c r="CI1538"/>
      <c r="CJ1538"/>
      <c r="CK1538"/>
      <c r="CL1538"/>
      <c r="CM1538"/>
    </row>
    <row r="1539" spans="1:91" s="2" customFormat="1" x14ac:dyDescent="0.35">
      <c r="A1539" s="68"/>
      <c r="B1539"/>
      <c r="C1539"/>
      <c r="D1539"/>
      <c r="E1539"/>
      <c r="F1539"/>
      <c r="G1539"/>
      <c r="H1539"/>
      <c r="I1539"/>
      <c r="J1539"/>
      <c r="K1539"/>
      <c r="L1539"/>
      <c r="M1539"/>
      <c r="N1539"/>
      <c r="O1539"/>
      <c r="P1539"/>
      <c r="Q1539"/>
      <c r="R1539"/>
      <c r="S1539"/>
      <c r="T1539"/>
      <c r="U1539"/>
      <c r="V1539"/>
      <c r="W1539"/>
      <c r="X1539"/>
      <c r="Y1539"/>
      <c r="Z1539"/>
      <c r="AA1539"/>
      <c r="AB1539"/>
      <c r="AC1539"/>
      <c r="AD1539"/>
      <c r="CI1539"/>
      <c r="CJ1539"/>
      <c r="CK1539"/>
      <c r="CL1539"/>
      <c r="CM1539"/>
    </row>
    <row r="1540" spans="1:91" s="2" customFormat="1" x14ac:dyDescent="0.35">
      <c r="A1540" s="68"/>
      <c r="B1540"/>
      <c r="C1540"/>
      <c r="D1540"/>
      <c r="E1540"/>
      <c r="F1540"/>
      <c r="G1540"/>
      <c r="H1540"/>
      <c r="I1540"/>
      <c r="J1540"/>
      <c r="K1540"/>
      <c r="L1540"/>
      <c r="M1540"/>
      <c r="N1540"/>
      <c r="O1540"/>
      <c r="P1540"/>
      <c r="Q1540"/>
      <c r="R1540"/>
      <c r="S1540"/>
      <c r="T1540"/>
      <c r="U1540"/>
      <c r="V1540"/>
      <c r="W1540"/>
      <c r="X1540"/>
      <c r="Y1540"/>
      <c r="Z1540"/>
      <c r="AA1540"/>
      <c r="AB1540"/>
      <c r="AC1540"/>
      <c r="AD1540"/>
      <c r="CI1540"/>
      <c r="CJ1540"/>
      <c r="CK1540"/>
      <c r="CL1540"/>
      <c r="CM1540"/>
    </row>
    <row r="1541" spans="1:91" s="2" customFormat="1" x14ac:dyDescent="0.35">
      <c r="A1541" s="68"/>
      <c r="B1541"/>
      <c r="C1541"/>
      <c r="D1541"/>
      <c r="E1541"/>
      <c r="F1541"/>
      <c r="G1541"/>
      <c r="H1541"/>
      <c r="I1541"/>
      <c r="J1541"/>
      <c r="K1541"/>
      <c r="L1541"/>
      <c r="M1541"/>
      <c r="N1541"/>
      <c r="O1541"/>
      <c r="P1541"/>
      <c r="Q1541"/>
      <c r="R1541"/>
      <c r="S1541"/>
      <c r="T1541"/>
      <c r="U1541"/>
      <c r="V1541"/>
      <c r="W1541"/>
      <c r="X1541"/>
      <c r="Y1541"/>
      <c r="Z1541"/>
      <c r="AA1541"/>
      <c r="AB1541"/>
      <c r="AC1541"/>
      <c r="AD1541"/>
      <c r="CI1541"/>
      <c r="CJ1541"/>
      <c r="CK1541"/>
      <c r="CL1541"/>
      <c r="CM1541"/>
    </row>
    <row r="1542" spans="1:91" s="2" customFormat="1" x14ac:dyDescent="0.35">
      <c r="A1542" s="68"/>
      <c r="B1542"/>
      <c r="C1542"/>
      <c r="D1542"/>
      <c r="E1542"/>
      <c r="F1542"/>
      <c r="G1542"/>
      <c r="H1542"/>
      <c r="I1542"/>
      <c r="J1542"/>
      <c r="K1542"/>
      <c r="L1542"/>
      <c r="M1542"/>
      <c r="N1542"/>
      <c r="O1542"/>
      <c r="P1542"/>
      <c r="Q1542"/>
      <c r="R1542"/>
      <c r="S1542"/>
      <c r="T1542"/>
      <c r="U1542"/>
      <c r="V1542"/>
      <c r="W1542"/>
      <c r="X1542"/>
      <c r="Y1542"/>
      <c r="Z1542"/>
      <c r="AA1542"/>
      <c r="AB1542"/>
      <c r="AC1542"/>
      <c r="AD1542"/>
      <c r="CI1542"/>
      <c r="CJ1542"/>
      <c r="CK1542"/>
      <c r="CL1542"/>
      <c r="CM1542"/>
    </row>
    <row r="1543" spans="1:91" s="2" customFormat="1" x14ac:dyDescent="0.35">
      <c r="A1543" s="68"/>
      <c r="B1543"/>
      <c r="C1543"/>
      <c r="D1543"/>
      <c r="E1543"/>
      <c r="F1543"/>
      <c r="G1543"/>
      <c r="H1543"/>
      <c r="I1543"/>
      <c r="J1543"/>
      <c r="K1543"/>
      <c r="L1543"/>
      <c r="M1543"/>
      <c r="N1543"/>
      <c r="O1543"/>
      <c r="P1543"/>
      <c r="Q1543"/>
      <c r="R1543"/>
      <c r="S1543"/>
      <c r="T1543"/>
      <c r="U1543"/>
      <c r="V1543"/>
      <c r="W1543"/>
      <c r="X1543"/>
      <c r="Y1543"/>
      <c r="Z1543"/>
      <c r="AA1543"/>
      <c r="AB1543"/>
      <c r="AC1543"/>
      <c r="AD1543"/>
      <c r="CI1543"/>
      <c r="CJ1543"/>
      <c r="CK1543"/>
      <c r="CL1543"/>
      <c r="CM1543"/>
    </row>
    <row r="1544" spans="1:91" s="2" customFormat="1" x14ac:dyDescent="0.35">
      <c r="A1544" s="68"/>
      <c r="B1544"/>
      <c r="C1544"/>
      <c r="D1544"/>
      <c r="E1544"/>
      <c r="F1544"/>
      <c r="G1544"/>
      <c r="H1544"/>
      <c r="I1544"/>
      <c r="J1544"/>
      <c r="K1544"/>
      <c r="L1544"/>
      <c r="M1544"/>
      <c r="N1544"/>
      <c r="O1544"/>
      <c r="P1544"/>
      <c r="Q1544"/>
      <c r="R1544"/>
      <c r="S1544"/>
      <c r="T1544"/>
      <c r="U1544"/>
      <c r="V1544"/>
      <c r="W1544"/>
      <c r="X1544"/>
      <c r="Y1544"/>
      <c r="Z1544"/>
      <c r="AA1544"/>
      <c r="AB1544"/>
      <c r="AC1544"/>
      <c r="AD1544"/>
      <c r="CI1544"/>
      <c r="CJ1544"/>
      <c r="CK1544"/>
      <c r="CL1544"/>
      <c r="CM1544"/>
    </row>
    <row r="1545" spans="1:91" s="2" customFormat="1" x14ac:dyDescent="0.35">
      <c r="A1545" s="68"/>
      <c r="B1545"/>
      <c r="C1545"/>
      <c r="D1545"/>
      <c r="E1545"/>
      <c r="F1545"/>
      <c r="G1545"/>
      <c r="H1545"/>
      <c r="I1545"/>
      <c r="J1545"/>
      <c r="K1545"/>
      <c r="L1545"/>
      <c r="M1545"/>
      <c r="N1545"/>
      <c r="O1545"/>
      <c r="P1545"/>
      <c r="Q1545"/>
      <c r="R1545"/>
      <c r="S1545"/>
      <c r="T1545"/>
      <c r="U1545"/>
      <c r="V1545"/>
      <c r="W1545"/>
      <c r="X1545"/>
      <c r="Y1545"/>
      <c r="Z1545"/>
      <c r="AA1545"/>
      <c r="AB1545"/>
      <c r="AC1545"/>
      <c r="AD1545"/>
      <c r="CI1545"/>
      <c r="CJ1545"/>
      <c r="CK1545"/>
      <c r="CL1545"/>
      <c r="CM1545"/>
    </row>
    <row r="1546" spans="1:91" s="2" customFormat="1" x14ac:dyDescent="0.35">
      <c r="A1546" s="68"/>
      <c r="B1546"/>
      <c r="C1546"/>
      <c r="D1546"/>
      <c r="E1546"/>
      <c r="F1546"/>
      <c r="G1546"/>
      <c r="H1546"/>
      <c r="I1546"/>
      <c r="J1546"/>
      <c r="K1546"/>
      <c r="L1546"/>
      <c r="M1546"/>
      <c r="N1546"/>
      <c r="O1546"/>
      <c r="P1546"/>
      <c r="Q1546"/>
      <c r="R1546"/>
      <c r="S1546"/>
      <c r="T1546"/>
      <c r="U1546"/>
      <c r="V1546"/>
      <c r="W1546"/>
      <c r="X1546"/>
      <c r="Y1546"/>
      <c r="Z1546"/>
      <c r="AA1546"/>
      <c r="AB1546"/>
      <c r="AC1546"/>
      <c r="AD1546"/>
      <c r="CI1546"/>
      <c r="CJ1546"/>
      <c r="CK1546"/>
      <c r="CL1546"/>
      <c r="CM1546"/>
    </row>
    <row r="1547" spans="1:91" s="2" customFormat="1" x14ac:dyDescent="0.35">
      <c r="A1547" s="68"/>
      <c r="B1547"/>
      <c r="C1547"/>
      <c r="D1547"/>
      <c r="E1547"/>
      <c r="F1547"/>
      <c r="G1547"/>
      <c r="H1547"/>
      <c r="I1547"/>
      <c r="J1547"/>
      <c r="K1547"/>
      <c r="L1547"/>
      <c r="M1547"/>
      <c r="N1547"/>
      <c r="O1547"/>
      <c r="P1547"/>
      <c r="Q1547"/>
      <c r="R1547"/>
      <c r="S1547"/>
      <c r="T1547"/>
      <c r="U1547"/>
      <c r="V1547"/>
      <c r="W1547"/>
      <c r="X1547"/>
      <c r="Y1547"/>
      <c r="Z1547"/>
      <c r="AA1547"/>
      <c r="AB1547"/>
      <c r="AC1547"/>
      <c r="AD1547"/>
      <c r="CI1547"/>
      <c r="CJ1547"/>
      <c r="CK1547"/>
      <c r="CL1547"/>
      <c r="CM1547"/>
    </row>
    <row r="1548" spans="1:91" s="2" customFormat="1" x14ac:dyDescent="0.35">
      <c r="A1548" s="68"/>
      <c r="B1548"/>
      <c r="C1548"/>
      <c r="D1548"/>
      <c r="E1548"/>
      <c r="F1548"/>
      <c r="G1548"/>
      <c r="H1548"/>
      <c r="I1548"/>
      <c r="J1548"/>
      <c r="K1548"/>
      <c r="L1548"/>
      <c r="M1548"/>
      <c r="N1548"/>
      <c r="O1548"/>
      <c r="P1548"/>
      <c r="Q1548"/>
      <c r="R1548"/>
      <c r="S1548"/>
      <c r="T1548"/>
      <c r="U1548"/>
      <c r="V1548"/>
      <c r="W1548"/>
      <c r="X1548"/>
      <c r="Y1548"/>
      <c r="Z1548"/>
      <c r="AA1548"/>
      <c r="AB1548"/>
      <c r="AC1548"/>
      <c r="AD1548"/>
      <c r="CI1548"/>
      <c r="CJ1548"/>
      <c r="CK1548"/>
      <c r="CL1548"/>
      <c r="CM1548"/>
    </row>
    <row r="1549" spans="1:91" s="2" customFormat="1" x14ac:dyDescent="0.35">
      <c r="A1549" s="68"/>
      <c r="B1549"/>
      <c r="C1549"/>
      <c r="D1549"/>
      <c r="E1549"/>
      <c r="F1549"/>
      <c r="G1549"/>
      <c r="H1549"/>
      <c r="I1549"/>
      <c r="J1549"/>
      <c r="K1549"/>
      <c r="L1549"/>
      <c r="M1549"/>
      <c r="N1549"/>
      <c r="O1549"/>
      <c r="P1549"/>
      <c r="Q1549"/>
      <c r="R1549"/>
      <c r="S1549"/>
      <c r="T1549"/>
      <c r="U1549"/>
      <c r="V1549"/>
      <c r="W1549"/>
      <c r="X1549"/>
      <c r="Y1549"/>
      <c r="Z1549"/>
      <c r="AA1549"/>
      <c r="AB1549"/>
      <c r="AC1549"/>
      <c r="AD1549"/>
      <c r="CI1549"/>
      <c r="CJ1549"/>
      <c r="CK1549"/>
      <c r="CL1549"/>
      <c r="CM1549"/>
    </row>
    <row r="1550" spans="1:91" s="2" customFormat="1" x14ac:dyDescent="0.35">
      <c r="A1550" s="68"/>
      <c r="B1550"/>
      <c r="C1550"/>
      <c r="D1550"/>
      <c r="E1550"/>
      <c r="F1550"/>
      <c r="G1550"/>
      <c r="H1550"/>
      <c r="I1550"/>
      <c r="J1550"/>
      <c r="K1550"/>
      <c r="L1550"/>
      <c r="M1550"/>
      <c r="N1550"/>
      <c r="O1550"/>
      <c r="P1550"/>
      <c r="Q1550"/>
      <c r="R1550"/>
      <c r="S1550"/>
      <c r="T1550"/>
      <c r="U1550"/>
      <c r="V1550"/>
      <c r="W1550"/>
      <c r="X1550"/>
      <c r="Y1550"/>
      <c r="Z1550"/>
      <c r="AA1550"/>
      <c r="AB1550"/>
      <c r="AC1550"/>
      <c r="AD1550"/>
      <c r="CI1550"/>
      <c r="CJ1550"/>
      <c r="CK1550"/>
      <c r="CL1550"/>
      <c r="CM1550"/>
    </row>
    <row r="1551" spans="1:91" s="2" customFormat="1" x14ac:dyDescent="0.35">
      <c r="A1551" s="68"/>
      <c r="B1551"/>
      <c r="C1551"/>
      <c r="D1551"/>
      <c r="E1551"/>
      <c r="F1551"/>
      <c r="G1551"/>
      <c r="H1551"/>
      <c r="I1551"/>
      <c r="J1551"/>
      <c r="K1551"/>
      <c r="L1551"/>
      <c r="M1551"/>
      <c r="N1551"/>
      <c r="O1551"/>
      <c r="P1551"/>
      <c r="Q1551"/>
      <c r="R1551"/>
      <c r="S1551"/>
      <c r="T1551"/>
      <c r="U1551"/>
      <c r="V1551"/>
      <c r="W1551"/>
      <c r="X1551"/>
      <c r="Y1551"/>
      <c r="Z1551"/>
      <c r="AA1551"/>
      <c r="AB1551"/>
      <c r="AC1551"/>
      <c r="AD1551"/>
      <c r="CI1551"/>
      <c r="CJ1551"/>
      <c r="CK1551"/>
      <c r="CL1551"/>
      <c r="CM1551"/>
    </row>
    <row r="1552" spans="1:91" s="2" customFormat="1" x14ac:dyDescent="0.35">
      <c r="A1552" s="68"/>
      <c r="B1552"/>
      <c r="C1552"/>
      <c r="D1552"/>
      <c r="E1552"/>
      <c r="F1552"/>
      <c r="G1552"/>
      <c r="H1552"/>
      <c r="I1552"/>
      <c r="J1552"/>
      <c r="K1552"/>
      <c r="L1552"/>
      <c r="M1552"/>
      <c r="N1552"/>
      <c r="O1552"/>
      <c r="P1552"/>
      <c r="Q1552"/>
      <c r="R1552"/>
      <c r="S1552"/>
      <c r="T1552"/>
      <c r="U1552"/>
      <c r="V1552"/>
      <c r="W1552"/>
      <c r="X1552"/>
      <c r="Y1552"/>
      <c r="Z1552"/>
      <c r="AA1552"/>
      <c r="AB1552"/>
      <c r="AC1552"/>
      <c r="AD1552"/>
      <c r="CI1552"/>
      <c r="CJ1552"/>
      <c r="CK1552"/>
      <c r="CL1552"/>
      <c r="CM1552"/>
    </row>
    <row r="1553" spans="1:91" s="2" customFormat="1" x14ac:dyDescent="0.35">
      <c r="A1553" s="68"/>
      <c r="B1553"/>
      <c r="C1553"/>
      <c r="D1553"/>
      <c r="E1553"/>
      <c r="F1553"/>
      <c r="G1553"/>
      <c r="H1553"/>
      <c r="I1553"/>
      <c r="J1553"/>
      <c r="K1553"/>
      <c r="L1553"/>
      <c r="M1553"/>
      <c r="N1553"/>
      <c r="O1553"/>
      <c r="P1553"/>
      <c r="Q1553"/>
      <c r="R1553"/>
      <c r="S1553"/>
      <c r="T1553"/>
      <c r="U1553"/>
      <c r="V1553"/>
      <c r="W1553"/>
      <c r="X1553"/>
      <c r="Y1553"/>
      <c r="Z1553"/>
      <c r="AA1553"/>
      <c r="AB1553"/>
      <c r="AC1553"/>
      <c r="AD1553"/>
      <c r="CI1553"/>
      <c r="CJ1553"/>
      <c r="CK1553"/>
      <c r="CL1553"/>
      <c r="CM1553"/>
    </row>
    <row r="1554" spans="1:91" s="2" customFormat="1" x14ac:dyDescent="0.35">
      <c r="A1554" s="68"/>
      <c r="B1554"/>
      <c r="C1554"/>
      <c r="D1554"/>
      <c r="E1554"/>
      <c r="F1554"/>
      <c r="G1554"/>
      <c r="H1554"/>
      <c r="I1554"/>
      <c r="J1554"/>
      <c r="K1554"/>
      <c r="L1554"/>
      <c r="M1554"/>
      <c r="N1554"/>
      <c r="O1554"/>
      <c r="P1554"/>
      <c r="Q1554"/>
      <c r="R1554"/>
      <c r="S1554"/>
      <c r="T1554"/>
      <c r="U1554"/>
      <c r="V1554"/>
      <c r="W1554"/>
      <c r="X1554"/>
      <c r="Y1554"/>
      <c r="Z1554"/>
      <c r="AA1554"/>
      <c r="AB1554"/>
      <c r="AC1554"/>
      <c r="AD1554"/>
      <c r="CI1554"/>
      <c r="CJ1554"/>
      <c r="CK1554"/>
      <c r="CL1554"/>
      <c r="CM1554"/>
    </row>
    <row r="1555" spans="1:91" s="2" customFormat="1" x14ac:dyDescent="0.35">
      <c r="A1555" s="68"/>
      <c r="B1555"/>
      <c r="C1555"/>
      <c r="D1555"/>
      <c r="E1555"/>
      <c r="F1555"/>
      <c r="G1555"/>
      <c r="H1555"/>
      <c r="I1555"/>
      <c r="J1555"/>
      <c r="K1555"/>
      <c r="L1555"/>
      <c r="M1555"/>
      <c r="N1555"/>
      <c r="O1555"/>
      <c r="P1555"/>
      <c r="Q1555"/>
      <c r="R1555"/>
      <c r="S1555"/>
      <c r="T1555"/>
      <c r="U1555"/>
      <c r="V1555"/>
      <c r="W1555"/>
      <c r="X1555"/>
      <c r="Y1555"/>
      <c r="Z1555"/>
      <c r="AA1555"/>
      <c r="AB1555"/>
      <c r="AC1555"/>
      <c r="AD1555"/>
      <c r="CI1555"/>
      <c r="CJ1555"/>
      <c r="CK1555"/>
      <c r="CL1555"/>
      <c r="CM1555"/>
    </row>
    <row r="1556" spans="1:91" s="2" customFormat="1" x14ac:dyDescent="0.35">
      <c r="A1556" s="68"/>
      <c r="B1556"/>
      <c r="C1556"/>
      <c r="D1556"/>
      <c r="E1556"/>
      <c r="F1556"/>
      <c r="G1556"/>
      <c r="H1556"/>
      <c r="I1556"/>
      <c r="J1556"/>
      <c r="K1556"/>
      <c r="L1556"/>
      <c r="M1556"/>
      <c r="N1556"/>
      <c r="O1556"/>
      <c r="P1556"/>
      <c r="Q1556"/>
      <c r="R1556"/>
      <c r="S1556"/>
      <c r="T1556"/>
      <c r="U1556"/>
      <c r="V1556"/>
      <c r="W1556"/>
      <c r="X1556"/>
      <c r="Y1556"/>
      <c r="Z1556"/>
      <c r="AA1556"/>
      <c r="AB1556"/>
      <c r="AC1556"/>
      <c r="AD1556"/>
      <c r="CI1556"/>
      <c r="CJ1556"/>
      <c r="CK1556"/>
      <c r="CL1556"/>
      <c r="CM1556"/>
    </row>
    <row r="1557" spans="1:91" s="2" customFormat="1" x14ac:dyDescent="0.35">
      <c r="A1557" s="68"/>
      <c r="B1557"/>
      <c r="C1557"/>
      <c r="D1557"/>
      <c r="E1557"/>
      <c r="F1557"/>
      <c r="G1557"/>
      <c r="H1557"/>
      <c r="I1557"/>
      <c r="J1557"/>
      <c r="K1557"/>
      <c r="L1557"/>
      <c r="M1557"/>
      <c r="N1557"/>
      <c r="O1557"/>
      <c r="P1557"/>
      <c r="Q1557"/>
      <c r="R1557"/>
      <c r="S1557"/>
      <c r="T1557"/>
      <c r="U1557"/>
      <c r="V1557"/>
      <c r="W1557"/>
      <c r="X1557"/>
      <c r="Y1557"/>
      <c r="Z1557"/>
      <c r="AA1557"/>
      <c r="AB1557"/>
      <c r="AC1557"/>
      <c r="AD1557"/>
      <c r="CI1557"/>
      <c r="CJ1557"/>
      <c r="CK1557"/>
      <c r="CL1557"/>
      <c r="CM1557"/>
    </row>
    <row r="1558" spans="1:91" s="2" customFormat="1" x14ac:dyDescent="0.35">
      <c r="A1558" s="68"/>
      <c r="B1558"/>
      <c r="C1558"/>
      <c r="D1558"/>
      <c r="E1558"/>
      <c r="F1558"/>
      <c r="G1558"/>
      <c r="H1558"/>
      <c r="I1558"/>
      <c r="J1558"/>
      <c r="K1558"/>
      <c r="L1558"/>
      <c r="M1558"/>
      <c r="N1558"/>
      <c r="O1558"/>
      <c r="P1558"/>
      <c r="Q1558"/>
      <c r="R1558"/>
      <c r="S1558"/>
      <c r="T1558"/>
      <c r="U1558"/>
      <c r="V1558"/>
      <c r="W1558"/>
      <c r="X1558"/>
      <c r="Y1558"/>
      <c r="Z1558"/>
      <c r="AA1558"/>
      <c r="AB1558"/>
      <c r="AC1558"/>
      <c r="AD1558"/>
      <c r="CI1558"/>
      <c r="CJ1558"/>
      <c r="CK1558"/>
      <c r="CL1558"/>
      <c r="CM1558"/>
    </row>
    <row r="1559" spans="1:91" s="2" customFormat="1" x14ac:dyDescent="0.35">
      <c r="A1559" s="68"/>
      <c r="B1559"/>
      <c r="C1559"/>
      <c r="D1559"/>
      <c r="E1559"/>
      <c r="F1559"/>
      <c r="G1559"/>
      <c r="H1559"/>
      <c r="I1559"/>
      <c r="J1559"/>
      <c r="K1559"/>
      <c r="L1559"/>
      <c r="M1559"/>
      <c r="N1559"/>
      <c r="O1559"/>
      <c r="P1559"/>
      <c r="Q1559"/>
      <c r="R1559"/>
      <c r="S1559"/>
      <c r="T1559"/>
      <c r="U1559"/>
      <c r="V1559"/>
      <c r="W1559"/>
      <c r="X1559"/>
      <c r="Y1559"/>
      <c r="Z1559"/>
      <c r="AA1559"/>
      <c r="AB1559"/>
      <c r="AC1559"/>
      <c r="AD1559"/>
      <c r="CI1559"/>
      <c r="CJ1559"/>
      <c r="CK1559"/>
      <c r="CL1559"/>
      <c r="CM1559"/>
    </row>
    <row r="1560" spans="1:91" s="2" customFormat="1" x14ac:dyDescent="0.35">
      <c r="A1560" s="68"/>
      <c r="B1560"/>
      <c r="C1560"/>
      <c r="D1560"/>
      <c r="E1560"/>
      <c r="F1560"/>
      <c r="G1560"/>
      <c r="H1560"/>
      <c r="I1560"/>
      <c r="J1560"/>
      <c r="K1560"/>
      <c r="L1560"/>
      <c r="M1560"/>
      <c r="N1560"/>
      <c r="O1560"/>
      <c r="P1560"/>
      <c r="Q1560"/>
      <c r="R1560"/>
      <c r="S1560"/>
      <c r="T1560"/>
      <c r="U1560"/>
      <c r="V1560"/>
      <c r="W1560"/>
      <c r="X1560"/>
      <c r="Y1560"/>
      <c r="Z1560"/>
      <c r="AA1560"/>
      <c r="AB1560"/>
      <c r="AC1560"/>
      <c r="AD1560"/>
      <c r="CI1560"/>
      <c r="CJ1560"/>
      <c r="CK1560"/>
      <c r="CL1560"/>
      <c r="CM1560"/>
    </row>
    <row r="1561" spans="1:91" s="2" customFormat="1" x14ac:dyDescent="0.35">
      <c r="A1561" s="68"/>
      <c r="B1561"/>
      <c r="C1561"/>
      <c r="D1561"/>
      <c r="E1561"/>
      <c r="F1561"/>
      <c r="G1561"/>
      <c r="H1561"/>
      <c r="I1561"/>
      <c r="J1561"/>
      <c r="K1561"/>
      <c r="L1561"/>
      <c r="M1561"/>
      <c r="N1561"/>
      <c r="O1561"/>
      <c r="P1561"/>
      <c r="Q1561"/>
      <c r="R1561"/>
      <c r="S1561"/>
      <c r="T1561"/>
      <c r="U1561"/>
      <c r="V1561"/>
      <c r="W1561"/>
      <c r="X1561"/>
      <c r="Y1561"/>
      <c r="Z1561"/>
      <c r="AA1561"/>
      <c r="AB1561"/>
      <c r="AC1561"/>
      <c r="AD1561"/>
      <c r="CI1561"/>
      <c r="CJ1561"/>
      <c r="CK1561"/>
      <c r="CL1561"/>
      <c r="CM1561"/>
    </row>
    <row r="1562" spans="1:91" s="2" customFormat="1" x14ac:dyDescent="0.35">
      <c r="A1562" s="68"/>
      <c r="B1562"/>
      <c r="C1562"/>
      <c r="D1562"/>
      <c r="E1562"/>
      <c r="F1562"/>
      <c r="G1562"/>
      <c r="H1562"/>
      <c r="I1562"/>
      <c r="J1562"/>
      <c r="K1562"/>
      <c r="L1562"/>
      <c r="M1562"/>
      <c r="N1562"/>
      <c r="O1562"/>
      <c r="P1562"/>
      <c r="Q1562"/>
      <c r="R1562"/>
      <c r="S1562"/>
      <c r="T1562"/>
      <c r="U1562"/>
      <c r="V1562"/>
      <c r="W1562"/>
      <c r="X1562"/>
      <c r="Y1562"/>
      <c r="Z1562"/>
      <c r="AA1562"/>
      <c r="AB1562"/>
      <c r="AC1562"/>
      <c r="AD1562"/>
      <c r="CI1562"/>
      <c r="CJ1562"/>
      <c r="CK1562"/>
      <c r="CL1562"/>
      <c r="CM1562"/>
    </row>
    <row r="1563" spans="1:91" s="2" customFormat="1" x14ac:dyDescent="0.35">
      <c r="A1563" s="68"/>
      <c r="B1563"/>
      <c r="C1563"/>
      <c r="D1563"/>
      <c r="E1563"/>
      <c r="F1563"/>
      <c r="G1563"/>
      <c r="H1563"/>
      <c r="I1563"/>
      <c r="J1563"/>
      <c r="K1563"/>
      <c r="L1563"/>
      <c r="M1563"/>
      <c r="N1563"/>
      <c r="O1563"/>
      <c r="P1563"/>
      <c r="Q1563"/>
      <c r="R1563"/>
      <c r="S1563"/>
      <c r="T1563"/>
      <c r="U1563"/>
      <c r="V1563"/>
      <c r="W1563"/>
      <c r="X1563"/>
      <c r="Y1563"/>
      <c r="Z1563"/>
      <c r="AA1563"/>
      <c r="AB1563"/>
      <c r="AC1563"/>
      <c r="AD1563"/>
      <c r="CI1563"/>
      <c r="CJ1563"/>
      <c r="CK1563"/>
      <c r="CL1563"/>
      <c r="CM1563"/>
    </row>
    <row r="1564" spans="1:91" s="2" customFormat="1" x14ac:dyDescent="0.35">
      <c r="A1564" s="68"/>
      <c r="B1564"/>
      <c r="C1564"/>
      <c r="D1564"/>
      <c r="E1564"/>
      <c r="F1564"/>
      <c r="G1564"/>
      <c r="H1564"/>
      <c r="I1564"/>
      <c r="J1564"/>
      <c r="K1564"/>
      <c r="L1564"/>
      <c r="M1564"/>
      <c r="N1564"/>
      <c r="O1564"/>
      <c r="P1564"/>
      <c r="Q1564"/>
      <c r="R1564"/>
      <c r="S1564"/>
      <c r="T1564"/>
      <c r="U1564"/>
      <c r="V1564"/>
      <c r="W1564"/>
      <c r="X1564"/>
      <c r="Y1564"/>
      <c r="Z1564"/>
      <c r="AA1564"/>
      <c r="AB1564"/>
      <c r="AC1564"/>
      <c r="AD1564"/>
      <c r="CI1564"/>
      <c r="CJ1564"/>
      <c r="CK1564"/>
      <c r="CL1564"/>
      <c r="CM1564"/>
    </row>
    <row r="1565" spans="1:91" s="2" customFormat="1" x14ac:dyDescent="0.35">
      <c r="A1565" s="68"/>
      <c r="B1565"/>
      <c r="C1565"/>
      <c r="D1565"/>
      <c r="E1565"/>
      <c r="F1565"/>
      <c r="G1565"/>
      <c r="H1565"/>
      <c r="I1565"/>
      <c r="J1565"/>
      <c r="K1565"/>
      <c r="L1565"/>
      <c r="M1565"/>
      <c r="N1565"/>
      <c r="O1565"/>
      <c r="P1565"/>
      <c r="Q1565"/>
      <c r="R1565"/>
      <c r="S1565"/>
      <c r="T1565"/>
      <c r="U1565"/>
      <c r="V1565"/>
      <c r="W1565"/>
      <c r="X1565"/>
      <c r="Y1565"/>
      <c r="Z1565"/>
      <c r="AA1565"/>
      <c r="AB1565"/>
      <c r="AC1565"/>
      <c r="AD1565"/>
      <c r="CI1565"/>
      <c r="CJ1565"/>
      <c r="CK1565"/>
      <c r="CL1565"/>
      <c r="CM1565"/>
    </row>
    <row r="1566" spans="1:91" s="2" customFormat="1" x14ac:dyDescent="0.35">
      <c r="A1566" s="68"/>
      <c r="B1566"/>
      <c r="C1566"/>
      <c r="D1566"/>
      <c r="E1566"/>
      <c r="F1566"/>
      <c r="G1566"/>
      <c r="H1566"/>
      <c r="I1566"/>
      <c r="J1566"/>
      <c r="K1566"/>
      <c r="L1566"/>
      <c r="M1566"/>
      <c r="N1566"/>
      <c r="O1566"/>
      <c r="P1566"/>
      <c r="Q1566"/>
      <c r="R1566"/>
      <c r="S1566"/>
      <c r="T1566"/>
      <c r="U1566"/>
      <c r="V1566"/>
      <c r="W1566"/>
      <c r="X1566"/>
      <c r="Y1566"/>
      <c r="Z1566"/>
      <c r="AA1566"/>
      <c r="AB1566"/>
      <c r="AC1566"/>
      <c r="AD1566"/>
      <c r="CI1566"/>
      <c r="CJ1566"/>
      <c r="CK1566"/>
      <c r="CL1566"/>
      <c r="CM1566"/>
    </row>
    <row r="1567" spans="1:91" s="2" customFormat="1" x14ac:dyDescent="0.35">
      <c r="A1567" s="68"/>
      <c r="B1567"/>
      <c r="C1567"/>
      <c r="D1567"/>
      <c r="E1567"/>
      <c r="F1567"/>
      <c r="G1567"/>
      <c r="H1567"/>
      <c r="I1567"/>
      <c r="J1567"/>
      <c r="K1567"/>
      <c r="L1567"/>
      <c r="M1567"/>
      <c r="N1567"/>
      <c r="O1567"/>
      <c r="P1567"/>
      <c r="Q1567"/>
      <c r="R1567"/>
      <c r="S1567"/>
      <c r="T1567"/>
      <c r="U1567"/>
      <c r="V1567"/>
      <c r="W1567"/>
      <c r="X1567"/>
      <c r="Y1567"/>
      <c r="Z1567"/>
      <c r="AA1567"/>
      <c r="AB1567"/>
      <c r="AC1567"/>
      <c r="AD1567"/>
      <c r="CI1567"/>
      <c r="CJ1567"/>
      <c r="CK1567"/>
      <c r="CL1567"/>
      <c r="CM1567"/>
    </row>
    <row r="1568" spans="1:91" s="2" customFormat="1" x14ac:dyDescent="0.35">
      <c r="A1568" s="68"/>
      <c r="B1568"/>
      <c r="C1568"/>
      <c r="D1568"/>
      <c r="E1568"/>
      <c r="F1568"/>
      <c r="G1568"/>
      <c r="H1568"/>
      <c r="I1568"/>
      <c r="J1568"/>
      <c r="K1568"/>
      <c r="L1568"/>
      <c r="M1568"/>
      <c r="N1568"/>
      <c r="O1568"/>
      <c r="P1568"/>
      <c r="Q1568"/>
      <c r="R1568"/>
      <c r="S1568"/>
      <c r="T1568"/>
      <c r="U1568"/>
      <c r="V1568"/>
      <c r="W1568"/>
      <c r="X1568"/>
      <c r="Y1568"/>
      <c r="Z1568"/>
      <c r="AA1568"/>
      <c r="AB1568"/>
      <c r="AC1568"/>
      <c r="AD1568"/>
      <c r="CI1568"/>
      <c r="CJ1568"/>
      <c r="CK1568"/>
      <c r="CL1568"/>
      <c r="CM1568"/>
    </row>
    <row r="1569" spans="1:91" s="2" customFormat="1" x14ac:dyDescent="0.35">
      <c r="A1569" s="68"/>
      <c r="B1569"/>
      <c r="C1569"/>
      <c r="D1569"/>
      <c r="E1569"/>
      <c r="F1569"/>
      <c r="G1569"/>
      <c r="H1569"/>
      <c r="I1569"/>
      <c r="J1569"/>
      <c r="K1569"/>
      <c r="L1569"/>
      <c r="M1569"/>
      <c r="N1569"/>
      <c r="O1569"/>
      <c r="P1569"/>
      <c r="Q1569"/>
      <c r="R1569"/>
      <c r="S1569"/>
      <c r="T1569"/>
      <c r="U1569"/>
      <c r="V1569"/>
      <c r="W1569"/>
      <c r="X1569"/>
      <c r="Y1569"/>
      <c r="Z1569"/>
      <c r="AA1569"/>
      <c r="AB1569"/>
      <c r="AC1569"/>
      <c r="AD1569"/>
      <c r="CI1569"/>
      <c r="CJ1569"/>
      <c r="CK1569"/>
      <c r="CL1569"/>
      <c r="CM1569"/>
    </row>
    <row r="1570" spans="1:91" s="2" customFormat="1" x14ac:dyDescent="0.35">
      <c r="A1570" s="68"/>
      <c r="B1570"/>
      <c r="C1570"/>
      <c r="D1570"/>
      <c r="E1570"/>
      <c r="F1570"/>
      <c r="G1570"/>
      <c r="H1570"/>
      <c r="I1570"/>
      <c r="J1570"/>
      <c r="K1570"/>
      <c r="L1570"/>
      <c r="M1570"/>
      <c r="N1570"/>
      <c r="O1570"/>
      <c r="P1570"/>
      <c r="Q1570"/>
      <c r="R1570"/>
      <c r="S1570"/>
      <c r="T1570"/>
      <c r="U1570"/>
      <c r="V1570"/>
      <c r="W1570"/>
      <c r="X1570"/>
      <c r="Y1570"/>
      <c r="Z1570"/>
      <c r="AA1570"/>
      <c r="AB1570"/>
      <c r="AC1570"/>
      <c r="AD1570"/>
      <c r="CI1570"/>
      <c r="CJ1570"/>
      <c r="CK1570"/>
      <c r="CL1570"/>
      <c r="CM1570"/>
    </row>
    <row r="1571" spans="1:91" s="2" customFormat="1" x14ac:dyDescent="0.35">
      <c r="A1571" s="68"/>
      <c r="B1571"/>
      <c r="C1571"/>
      <c r="D1571"/>
      <c r="E1571"/>
      <c r="F1571"/>
      <c r="G1571"/>
      <c r="H1571"/>
      <c r="I1571"/>
      <c r="J1571"/>
      <c r="K1571"/>
      <c r="L1571"/>
      <c r="M1571"/>
      <c r="N1571"/>
      <c r="O1571"/>
      <c r="P1571"/>
      <c r="Q1571"/>
      <c r="R1571"/>
      <c r="S1571"/>
      <c r="T1571"/>
      <c r="U1571"/>
      <c r="V1571"/>
      <c r="W1571"/>
      <c r="X1571"/>
      <c r="Y1571"/>
      <c r="Z1571"/>
      <c r="AA1571"/>
      <c r="AB1571"/>
      <c r="AC1571"/>
      <c r="AD1571"/>
      <c r="CI1571"/>
      <c r="CJ1571"/>
      <c r="CK1571"/>
      <c r="CL1571"/>
      <c r="CM1571"/>
    </row>
    <row r="1572" spans="1:91" s="2" customFormat="1" x14ac:dyDescent="0.35">
      <c r="A1572" s="68"/>
      <c r="B1572"/>
      <c r="C1572"/>
      <c r="D1572"/>
      <c r="E1572"/>
      <c r="F1572"/>
      <c r="G1572"/>
      <c r="H1572"/>
      <c r="I1572"/>
      <c r="J1572"/>
      <c r="K1572"/>
      <c r="L1572"/>
      <c r="M1572"/>
      <c r="N1572"/>
      <c r="O1572"/>
      <c r="P1572"/>
      <c r="Q1572"/>
      <c r="R1572"/>
      <c r="S1572"/>
      <c r="T1572"/>
      <c r="U1572"/>
      <c r="V1572"/>
      <c r="W1572"/>
      <c r="X1572"/>
      <c r="Y1572"/>
      <c r="Z1572"/>
      <c r="AA1572"/>
      <c r="AB1572"/>
      <c r="AC1572"/>
      <c r="AD1572"/>
      <c r="CI1572"/>
      <c r="CJ1572"/>
      <c r="CK1572"/>
      <c r="CL1572"/>
      <c r="CM1572"/>
    </row>
    <row r="1573" spans="1:91" s="2" customFormat="1" x14ac:dyDescent="0.35">
      <c r="A1573" s="68"/>
      <c r="B1573"/>
      <c r="C1573"/>
      <c r="D1573"/>
      <c r="E1573"/>
      <c r="F1573"/>
      <c r="G1573"/>
      <c r="H1573"/>
      <c r="I1573"/>
      <c r="J1573"/>
      <c r="K1573"/>
      <c r="L1573"/>
      <c r="M1573"/>
      <c r="N1573"/>
      <c r="O1573"/>
      <c r="P1573"/>
      <c r="Q1573"/>
      <c r="R1573"/>
      <c r="S1573"/>
      <c r="T1573"/>
      <c r="U1573"/>
      <c r="V1573"/>
      <c r="W1573"/>
      <c r="X1573"/>
      <c r="Y1573"/>
      <c r="Z1573"/>
      <c r="AA1573"/>
      <c r="AB1573"/>
      <c r="AC1573"/>
      <c r="AD1573"/>
      <c r="CI1573"/>
      <c r="CJ1573"/>
      <c r="CK1573"/>
      <c r="CL1573"/>
      <c r="CM1573"/>
    </row>
    <row r="1574" spans="1:91" s="2" customFormat="1" x14ac:dyDescent="0.35">
      <c r="A1574" s="68"/>
      <c r="B1574"/>
      <c r="C1574"/>
      <c r="D1574"/>
      <c r="E1574"/>
      <c r="F1574"/>
      <c r="G1574"/>
      <c r="H1574"/>
      <c r="I1574"/>
      <c r="J1574"/>
      <c r="K1574"/>
      <c r="L1574"/>
      <c r="M1574"/>
      <c r="N1574"/>
      <c r="O1574"/>
      <c r="P1574"/>
      <c r="Q1574"/>
      <c r="R1574"/>
      <c r="S1574"/>
      <c r="T1574"/>
      <c r="U1574"/>
      <c r="V1574"/>
      <c r="W1574"/>
      <c r="X1574"/>
      <c r="Y1574"/>
      <c r="Z1574"/>
      <c r="AA1574"/>
      <c r="AB1574"/>
      <c r="AC1574"/>
      <c r="AD1574"/>
      <c r="CI1574"/>
      <c r="CJ1574"/>
      <c r="CK1574"/>
      <c r="CL1574"/>
      <c r="CM1574"/>
    </row>
    <row r="1575" spans="1:91" s="2" customFormat="1" x14ac:dyDescent="0.35">
      <c r="A1575" s="68"/>
      <c r="B1575"/>
      <c r="C1575"/>
      <c r="D1575"/>
      <c r="E1575"/>
      <c r="F1575"/>
      <c r="G1575"/>
      <c r="H1575"/>
      <c r="I1575"/>
      <c r="J1575"/>
      <c r="K1575"/>
      <c r="L1575"/>
      <c r="M1575"/>
      <c r="N1575"/>
      <c r="O1575"/>
      <c r="P1575"/>
      <c r="Q1575"/>
      <c r="R1575"/>
      <c r="S1575"/>
      <c r="T1575"/>
      <c r="U1575"/>
      <c r="V1575"/>
      <c r="W1575"/>
      <c r="X1575"/>
      <c r="Y1575"/>
      <c r="Z1575"/>
      <c r="AA1575"/>
      <c r="AB1575"/>
      <c r="AC1575"/>
      <c r="AD1575"/>
      <c r="CI1575"/>
      <c r="CJ1575"/>
      <c r="CK1575"/>
      <c r="CL1575"/>
      <c r="CM1575"/>
    </row>
    <row r="1576" spans="1:91" s="2" customFormat="1" x14ac:dyDescent="0.35">
      <c r="A1576" s="68"/>
      <c r="B1576"/>
      <c r="C1576"/>
      <c r="D1576"/>
      <c r="E1576"/>
      <c r="F1576"/>
      <c r="G1576"/>
      <c r="H1576"/>
      <c r="I1576"/>
      <c r="J1576"/>
      <c r="K1576"/>
      <c r="L1576"/>
      <c r="M1576"/>
      <c r="N1576"/>
      <c r="O1576"/>
      <c r="P1576"/>
      <c r="Q1576"/>
      <c r="R1576"/>
      <c r="S1576"/>
      <c r="T1576"/>
      <c r="U1576"/>
      <c r="V1576"/>
      <c r="W1576"/>
      <c r="X1576"/>
      <c r="Y1576"/>
      <c r="Z1576"/>
      <c r="AA1576"/>
      <c r="AB1576"/>
      <c r="AC1576"/>
      <c r="AD1576"/>
      <c r="CI1576"/>
      <c r="CJ1576"/>
      <c r="CK1576"/>
      <c r="CL1576"/>
      <c r="CM1576"/>
    </row>
    <row r="1577" spans="1:91" s="2" customFormat="1" x14ac:dyDescent="0.35">
      <c r="A1577" s="68"/>
      <c r="B1577"/>
      <c r="C1577"/>
      <c r="D1577"/>
      <c r="E1577"/>
      <c r="F1577"/>
      <c r="G1577"/>
      <c r="H1577"/>
      <c r="I1577"/>
      <c r="J1577"/>
      <c r="K1577"/>
      <c r="L1577"/>
      <c r="M1577"/>
      <c r="N1577"/>
      <c r="O1577"/>
      <c r="P1577"/>
      <c r="Q1577"/>
      <c r="R1577"/>
      <c r="S1577"/>
      <c r="T1577"/>
      <c r="U1577"/>
      <c r="V1577"/>
      <c r="W1577"/>
      <c r="X1577"/>
      <c r="Y1577"/>
      <c r="Z1577"/>
      <c r="AA1577"/>
      <c r="AB1577"/>
      <c r="AC1577"/>
      <c r="AD1577"/>
      <c r="CI1577"/>
      <c r="CJ1577"/>
      <c r="CK1577"/>
      <c r="CL1577"/>
      <c r="CM1577"/>
    </row>
    <row r="1578" spans="1:91" s="2" customFormat="1" x14ac:dyDescent="0.35">
      <c r="A1578" s="68"/>
      <c r="B1578"/>
      <c r="C1578"/>
      <c r="D1578"/>
      <c r="E1578"/>
      <c r="F1578"/>
      <c r="G1578"/>
      <c r="H1578"/>
      <c r="I1578"/>
      <c r="J1578"/>
      <c r="K1578"/>
      <c r="L1578"/>
      <c r="M1578"/>
      <c r="N1578"/>
      <c r="O1578"/>
      <c r="P1578"/>
      <c r="Q1578"/>
      <c r="R1578"/>
      <c r="S1578"/>
      <c r="T1578"/>
      <c r="U1578"/>
      <c r="V1578"/>
      <c r="W1578"/>
      <c r="X1578"/>
      <c r="Y1578"/>
      <c r="Z1578"/>
      <c r="AA1578"/>
      <c r="AB1578"/>
      <c r="AC1578"/>
      <c r="AD1578"/>
      <c r="CI1578"/>
      <c r="CJ1578"/>
      <c r="CK1578"/>
      <c r="CL1578"/>
      <c r="CM1578"/>
    </row>
    <row r="1579" spans="1:91" s="2" customFormat="1" x14ac:dyDescent="0.35">
      <c r="A1579" s="68"/>
      <c r="B1579"/>
      <c r="C1579"/>
      <c r="D1579"/>
      <c r="E1579"/>
      <c r="F1579"/>
      <c r="G1579"/>
      <c r="H1579"/>
      <c r="I1579"/>
      <c r="J1579"/>
      <c r="K1579"/>
      <c r="L1579"/>
      <c r="M1579"/>
      <c r="N1579"/>
      <c r="O1579"/>
      <c r="P1579"/>
      <c r="Q1579"/>
      <c r="R1579"/>
      <c r="S1579"/>
      <c r="T1579"/>
      <c r="U1579"/>
      <c r="V1579"/>
      <c r="W1579"/>
      <c r="X1579"/>
      <c r="Y1579"/>
      <c r="Z1579"/>
      <c r="AA1579"/>
      <c r="AB1579"/>
      <c r="AC1579"/>
      <c r="AD1579"/>
      <c r="AI1579"/>
      <c r="CI1579"/>
      <c r="CJ1579"/>
      <c r="CK1579"/>
      <c r="CL1579"/>
      <c r="CM1579"/>
    </row>
    <row r="1580" spans="1:91" s="2" customFormat="1" x14ac:dyDescent="0.35">
      <c r="A1580" s="68"/>
      <c r="B1580"/>
      <c r="C1580"/>
      <c r="D1580"/>
      <c r="E1580"/>
      <c r="F1580"/>
      <c r="G1580"/>
      <c r="H1580"/>
      <c r="I1580"/>
      <c r="J1580"/>
      <c r="K1580"/>
      <c r="L1580"/>
      <c r="M1580"/>
      <c r="N1580"/>
      <c r="O1580"/>
      <c r="P1580"/>
      <c r="Q1580"/>
      <c r="R1580"/>
      <c r="S1580"/>
      <c r="T1580"/>
      <c r="U1580"/>
      <c r="V1580"/>
      <c r="W1580"/>
      <c r="X1580"/>
      <c r="Y1580"/>
      <c r="Z1580"/>
      <c r="AA1580"/>
      <c r="AB1580"/>
      <c r="AC1580"/>
      <c r="AD1580"/>
      <c r="AI1580"/>
      <c r="CI1580"/>
      <c r="CJ1580"/>
      <c r="CK1580"/>
      <c r="CL1580"/>
      <c r="CM1580"/>
    </row>
    <row r="1581" spans="1:91" s="2" customFormat="1" x14ac:dyDescent="0.35">
      <c r="A1581" s="68"/>
      <c r="B1581"/>
      <c r="C1581"/>
      <c r="D1581"/>
      <c r="E1581"/>
      <c r="F1581"/>
      <c r="G1581"/>
      <c r="H1581"/>
      <c r="I1581"/>
      <c r="J1581"/>
      <c r="K1581"/>
      <c r="L1581"/>
      <c r="M1581"/>
      <c r="N1581"/>
      <c r="O1581"/>
      <c r="P1581"/>
      <c r="Q1581"/>
      <c r="R1581"/>
      <c r="S1581"/>
      <c r="T1581"/>
      <c r="U1581"/>
      <c r="V1581"/>
      <c r="W1581"/>
      <c r="X1581"/>
      <c r="Y1581"/>
      <c r="Z1581"/>
      <c r="AA1581"/>
      <c r="AB1581"/>
      <c r="AC1581"/>
      <c r="AD1581"/>
      <c r="AG1581"/>
      <c r="AH1581"/>
      <c r="AI1581"/>
      <c r="CI1581"/>
      <c r="CJ1581"/>
      <c r="CK1581"/>
      <c r="CL1581"/>
      <c r="CM1581"/>
    </row>
    <row r="1582" spans="1:91" s="2" customFormat="1" x14ac:dyDescent="0.35">
      <c r="A1582" s="68"/>
      <c r="B1582"/>
      <c r="C1582"/>
      <c r="D1582"/>
      <c r="E1582"/>
      <c r="F1582"/>
      <c r="G1582"/>
      <c r="H1582"/>
      <c r="I1582"/>
      <c r="J1582"/>
      <c r="K1582"/>
      <c r="L1582"/>
      <c r="M1582"/>
      <c r="N1582"/>
      <c r="O1582"/>
      <c r="P1582"/>
      <c r="Q1582"/>
      <c r="R1582"/>
      <c r="S1582"/>
      <c r="T1582"/>
      <c r="U1582"/>
      <c r="V1582"/>
      <c r="W1582"/>
      <c r="X1582"/>
      <c r="Y1582"/>
      <c r="Z1582"/>
      <c r="AA1582"/>
      <c r="AB1582"/>
      <c r="AC1582"/>
      <c r="AD1582"/>
      <c r="AG1582"/>
      <c r="AH1582"/>
      <c r="AI1582"/>
      <c r="CI1582"/>
      <c r="CJ1582"/>
      <c r="CK1582"/>
      <c r="CL1582"/>
      <c r="CM1582"/>
    </row>
    <row r="1583" spans="1:91" s="2" customFormat="1" x14ac:dyDescent="0.35">
      <c r="A1583" s="68"/>
      <c r="B1583"/>
      <c r="C1583"/>
      <c r="D1583"/>
      <c r="E1583"/>
      <c r="F1583"/>
      <c r="G1583"/>
      <c r="H1583"/>
      <c r="I1583"/>
      <c r="J1583"/>
      <c r="K1583"/>
      <c r="L1583"/>
      <c r="M1583"/>
      <c r="N1583"/>
      <c r="O1583"/>
      <c r="P1583"/>
      <c r="Q1583"/>
      <c r="R1583"/>
      <c r="S1583"/>
      <c r="T1583"/>
      <c r="U1583"/>
      <c r="V1583"/>
      <c r="W1583"/>
      <c r="X1583"/>
      <c r="Y1583"/>
      <c r="Z1583"/>
      <c r="AA1583"/>
      <c r="AB1583"/>
      <c r="AC1583"/>
      <c r="AD1583"/>
      <c r="AG1583"/>
      <c r="AH1583"/>
      <c r="AI1583"/>
      <c r="CI1583"/>
      <c r="CJ1583"/>
      <c r="CK1583"/>
      <c r="CL1583"/>
      <c r="CM1583"/>
    </row>
    <row r="1584" spans="1:91" s="2" customFormat="1" x14ac:dyDescent="0.35">
      <c r="A1584" s="68"/>
      <c r="B1584"/>
      <c r="C1584"/>
      <c r="D1584"/>
      <c r="E1584"/>
      <c r="F1584"/>
      <c r="G1584"/>
      <c r="H1584"/>
      <c r="I1584"/>
      <c r="J1584"/>
      <c r="K1584"/>
      <c r="L1584"/>
      <c r="M1584"/>
      <c r="N1584"/>
      <c r="O1584"/>
      <c r="P1584"/>
      <c r="Q1584"/>
      <c r="R1584"/>
      <c r="S1584"/>
      <c r="T1584"/>
      <c r="U1584"/>
      <c r="V1584"/>
      <c r="W1584"/>
      <c r="X1584"/>
      <c r="Y1584"/>
      <c r="Z1584"/>
      <c r="AA1584"/>
      <c r="AB1584"/>
      <c r="AC1584"/>
      <c r="AD1584"/>
      <c r="AG1584"/>
      <c r="AH1584"/>
      <c r="AI1584"/>
      <c r="AJ1584"/>
      <c r="CI1584"/>
      <c r="CJ1584"/>
      <c r="CK1584"/>
      <c r="CL1584"/>
      <c r="CM1584"/>
    </row>
    <row r="1585" spans="1:91" s="2" customFormat="1" x14ac:dyDescent="0.35">
      <c r="A1585" s="68"/>
      <c r="B1585"/>
      <c r="C1585"/>
      <c r="D1585"/>
      <c r="E1585"/>
      <c r="F1585"/>
      <c r="G1585"/>
      <c r="H1585"/>
      <c r="I1585"/>
      <c r="J1585"/>
      <c r="K1585"/>
      <c r="L1585"/>
      <c r="M1585"/>
      <c r="N1585"/>
      <c r="O1585"/>
      <c r="P1585"/>
      <c r="Q1585"/>
      <c r="R1585"/>
      <c r="S1585"/>
      <c r="T1585"/>
      <c r="U1585"/>
      <c r="V1585"/>
      <c r="W1585"/>
      <c r="X1585"/>
      <c r="Y1585"/>
      <c r="Z1585"/>
      <c r="AA1585"/>
      <c r="AB1585"/>
      <c r="AC1585"/>
      <c r="AD1585"/>
      <c r="AG1585"/>
      <c r="AH1585"/>
      <c r="AI1585"/>
      <c r="AJ1585"/>
      <c r="AK1585"/>
      <c r="CI1585"/>
      <c r="CJ1585"/>
      <c r="CK1585"/>
      <c r="CL1585"/>
      <c r="CM1585"/>
    </row>
    <row r="1586" spans="1:91" s="2" customFormat="1" x14ac:dyDescent="0.35">
      <c r="A1586" s="68"/>
      <c r="B1586"/>
      <c r="C1586"/>
      <c r="D1586"/>
      <c r="E1586"/>
      <c r="F1586"/>
      <c r="G1586"/>
      <c r="H1586"/>
      <c r="I1586"/>
      <c r="J1586"/>
      <c r="K1586"/>
      <c r="L1586"/>
      <c r="M1586"/>
      <c r="N1586"/>
      <c r="O1586"/>
      <c r="P1586"/>
      <c r="Q1586"/>
      <c r="R1586"/>
      <c r="S1586"/>
      <c r="T1586"/>
      <c r="U1586"/>
      <c r="V1586"/>
      <c r="W1586"/>
      <c r="X1586"/>
      <c r="Y1586"/>
      <c r="Z1586"/>
      <c r="AA1586"/>
      <c r="AB1586"/>
      <c r="AC1586"/>
      <c r="AD1586"/>
      <c r="AG1586"/>
      <c r="AH1586"/>
      <c r="AI1586"/>
      <c r="AJ1586"/>
      <c r="AK1586"/>
      <c r="CI1586"/>
      <c r="CJ1586"/>
      <c r="CK1586"/>
      <c r="CL1586"/>
      <c r="CM1586"/>
    </row>
    <row r="1587" spans="1:91" s="2" customFormat="1" x14ac:dyDescent="0.35">
      <c r="A1587" s="68"/>
      <c r="B1587"/>
      <c r="C1587"/>
      <c r="D1587"/>
      <c r="E1587"/>
      <c r="F1587"/>
      <c r="G1587"/>
      <c r="H1587"/>
      <c r="I1587"/>
      <c r="J1587"/>
      <c r="K1587"/>
      <c r="L1587"/>
      <c r="M1587"/>
      <c r="N1587"/>
      <c r="O1587"/>
      <c r="P1587"/>
      <c r="Q1587"/>
      <c r="R1587"/>
      <c r="S1587"/>
      <c r="T1587"/>
      <c r="U1587"/>
      <c r="V1587"/>
      <c r="W1587"/>
      <c r="X1587"/>
      <c r="Y1587"/>
      <c r="Z1587"/>
      <c r="AA1587"/>
      <c r="AB1587"/>
      <c r="AC1587"/>
      <c r="AD1587"/>
      <c r="AG1587"/>
      <c r="AH1587"/>
      <c r="AI1587"/>
      <c r="AJ1587"/>
      <c r="AK1587"/>
      <c r="CI1587"/>
      <c r="CJ1587"/>
      <c r="CK1587"/>
      <c r="CL1587"/>
      <c r="CM1587"/>
    </row>
    <row r="1588" spans="1:91" s="2" customFormat="1" x14ac:dyDescent="0.35">
      <c r="A1588" s="68"/>
      <c r="B1588"/>
      <c r="C1588"/>
      <c r="D1588"/>
      <c r="E1588"/>
      <c r="F1588"/>
      <c r="G1588"/>
      <c r="H1588"/>
      <c r="I1588"/>
      <c r="J1588"/>
      <c r="K1588"/>
      <c r="L1588"/>
      <c r="M1588"/>
      <c r="N1588"/>
      <c r="O1588"/>
      <c r="P1588"/>
      <c r="Q1588"/>
      <c r="R1588"/>
      <c r="S1588"/>
      <c r="T1588"/>
      <c r="U1588"/>
      <c r="V1588"/>
      <c r="W1588"/>
      <c r="X1588"/>
      <c r="Y1588"/>
      <c r="Z1588"/>
      <c r="AA1588"/>
      <c r="AB1588"/>
      <c r="AC1588"/>
      <c r="AD1588"/>
      <c r="AG1588"/>
      <c r="AH1588"/>
      <c r="AI1588"/>
      <c r="AJ1588"/>
      <c r="AK1588"/>
      <c r="AL1588"/>
      <c r="AM1588"/>
      <c r="AN1588"/>
      <c r="CI1588"/>
      <c r="CJ1588"/>
      <c r="CK1588"/>
      <c r="CL1588"/>
      <c r="CM1588"/>
    </row>
    <row r="1589" spans="1:91" s="2" customFormat="1" x14ac:dyDescent="0.35">
      <c r="A1589" s="68"/>
      <c r="B1589"/>
      <c r="C1589"/>
      <c r="D1589"/>
      <c r="E1589"/>
      <c r="F1589"/>
      <c r="G1589"/>
      <c r="H1589"/>
      <c r="I1589"/>
      <c r="J1589"/>
      <c r="K1589"/>
      <c r="L1589"/>
      <c r="M1589"/>
      <c r="N1589"/>
      <c r="O1589"/>
      <c r="P1589"/>
      <c r="Q1589"/>
      <c r="R1589"/>
      <c r="S1589"/>
      <c r="T1589"/>
      <c r="U1589"/>
      <c r="V1589"/>
      <c r="W1589"/>
      <c r="X1589"/>
      <c r="Y1589"/>
      <c r="Z1589"/>
      <c r="AA1589"/>
      <c r="AB1589"/>
      <c r="AC1589"/>
      <c r="AD1589"/>
      <c r="AG1589"/>
      <c r="AH1589"/>
      <c r="AI1589"/>
      <c r="AJ1589"/>
      <c r="AK1589"/>
      <c r="AL1589"/>
      <c r="AM1589"/>
      <c r="AN1589"/>
      <c r="CI1589"/>
      <c r="CJ1589"/>
      <c r="CK1589"/>
      <c r="CL1589"/>
      <c r="CM1589"/>
    </row>
    <row r="1590" spans="1:91" s="2" customFormat="1" x14ac:dyDescent="0.35">
      <c r="A1590" s="68"/>
      <c r="B1590"/>
      <c r="C1590"/>
      <c r="D1590"/>
      <c r="E1590"/>
      <c r="F1590"/>
      <c r="G1590"/>
      <c r="H1590"/>
      <c r="I1590"/>
      <c r="J1590"/>
      <c r="K1590"/>
      <c r="L1590"/>
      <c r="M1590"/>
      <c r="N1590"/>
      <c r="O1590"/>
      <c r="P1590"/>
      <c r="Q1590"/>
      <c r="R1590"/>
      <c r="S1590"/>
      <c r="T1590"/>
      <c r="U1590"/>
      <c r="V1590"/>
      <c r="W1590"/>
      <c r="X1590"/>
      <c r="Y1590"/>
      <c r="Z1590"/>
      <c r="AA1590"/>
      <c r="AB1590"/>
      <c r="AC1590"/>
      <c r="AD1590"/>
      <c r="AG1590"/>
      <c r="AH1590"/>
      <c r="AI1590"/>
      <c r="AJ1590"/>
      <c r="AK1590"/>
      <c r="AL1590"/>
      <c r="AM1590"/>
      <c r="AN1590"/>
      <c r="CI1590"/>
      <c r="CJ1590"/>
      <c r="CK1590"/>
      <c r="CL1590"/>
      <c r="CM1590"/>
    </row>
    <row r="1591" spans="1:91" s="2" customFormat="1" x14ac:dyDescent="0.35">
      <c r="A1591" s="68"/>
      <c r="B1591"/>
      <c r="C1591"/>
      <c r="D1591"/>
      <c r="E1591"/>
      <c r="F1591"/>
      <c r="G1591"/>
      <c r="H1591"/>
      <c r="I1591"/>
      <c r="J1591"/>
      <c r="K1591"/>
      <c r="L1591"/>
      <c r="M1591"/>
      <c r="N1591"/>
      <c r="O1591"/>
      <c r="P1591"/>
      <c r="Q1591"/>
      <c r="R1591"/>
      <c r="S1591"/>
      <c r="T1591"/>
      <c r="U1591"/>
      <c r="V1591"/>
      <c r="W1591"/>
      <c r="X1591"/>
      <c r="Y1591"/>
      <c r="Z1591"/>
      <c r="AA1591"/>
      <c r="AB1591"/>
      <c r="AC1591"/>
      <c r="AD1591"/>
      <c r="AG1591"/>
      <c r="AH1591"/>
      <c r="AI1591"/>
      <c r="AJ1591"/>
      <c r="AK1591"/>
      <c r="AL1591"/>
      <c r="AM1591"/>
      <c r="AN1591"/>
      <c r="CI1591"/>
      <c r="CJ1591"/>
      <c r="CK1591"/>
      <c r="CL1591"/>
      <c r="CM1591"/>
    </row>
    <row r="1592" spans="1:91" s="2" customFormat="1" x14ac:dyDescent="0.35">
      <c r="A1592" s="68"/>
      <c r="B1592"/>
      <c r="C1592"/>
      <c r="D1592"/>
      <c r="E1592"/>
      <c r="F1592"/>
      <c r="G1592"/>
      <c r="H1592"/>
      <c r="I1592"/>
      <c r="J1592"/>
      <c r="K1592"/>
      <c r="L1592"/>
      <c r="M1592"/>
      <c r="N1592"/>
      <c r="O1592"/>
      <c r="P1592"/>
      <c r="Q1592"/>
      <c r="R1592"/>
      <c r="S1592"/>
      <c r="T1592"/>
      <c r="U1592"/>
      <c r="V1592"/>
      <c r="W1592"/>
      <c r="X1592"/>
      <c r="Y1592"/>
      <c r="Z1592"/>
      <c r="AA1592"/>
      <c r="AB1592"/>
      <c r="AC1592"/>
      <c r="AD1592"/>
      <c r="AG1592"/>
      <c r="AH1592"/>
      <c r="AI1592"/>
      <c r="AJ1592"/>
      <c r="AK1592"/>
      <c r="AL1592"/>
      <c r="AM1592"/>
      <c r="AN1592"/>
      <c r="CI1592"/>
      <c r="CJ1592"/>
      <c r="CK1592"/>
      <c r="CL1592"/>
      <c r="CM1592"/>
    </row>
    <row r="1593" spans="1:91" s="2" customFormat="1" x14ac:dyDescent="0.35">
      <c r="A1593" s="68"/>
      <c r="B1593"/>
      <c r="C1593"/>
      <c r="D1593"/>
      <c r="E1593"/>
      <c r="F1593"/>
      <c r="G1593"/>
      <c r="H1593"/>
      <c r="I1593"/>
      <c r="J1593"/>
      <c r="K1593"/>
      <c r="L1593"/>
      <c r="M1593"/>
      <c r="N1593"/>
      <c r="O1593"/>
      <c r="P1593"/>
      <c r="Q1593"/>
      <c r="R1593"/>
      <c r="S1593"/>
      <c r="T1593"/>
      <c r="U1593"/>
      <c r="V1593"/>
      <c r="W1593"/>
      <c r="X1593"/>
      <c r="Y1593"/>
      <c r="Z1593"/>
      <c r="AA1593"/>
      <c r="AB1593"/>
      <c r="AC1593"/>
      <c r="AD1593"/>
      <c r="AG1593"/>
      <c r="AH1593"/>
      <c r="AI1593"/>
      <c r="AJ1593"/>
      <c r="AK1593"/>
      <c r="AL1593"/>
      <c r="AM1593"/>
      <c r="AN1593"/>
      <c r="CI1593"/>
      <c r="CJ1593"/>
      <c r="CK1593"/>
      <c r="CL1593"/>
      <c r="CM1593"/>
    </row>
    <row r="1594" spans="1:91" s="2" customFormat="1" x14ac:dyDescent="0.35">
      <c r="A1594" s="68"/>
      <c r="B1594"/>
      <c r="C1594"/>
      <c r="D1594"/>
      <c r="E1594"/>
      <c r="F1594"/>
      <c r="G1594"/>
      <c r="H1594"/>
      <c r="I1594"/>
      <c r="J1594"/>
      <c r="K1594"/>
      <c r="L1594"/>
      <c r="M1594"/>
      <c r="N1594"/>
      <c r="O1594"/>
      <c r="P1594"/>
      <c r="Q1594"/>
      <c r="R1594"/>
      <c r="S1594"/>
      <c r="T1594"/>
      <c r="U1594"/>
      <c r="V1594"/>
      <c r="W1594"/>
      <c r="X1594"/>
      <c r="Y1594"/>
      <c r="Z1594"/>
      <c r="AA1594"/>
      <c r="AB1594"/>
      <c r="AC1594"/>
      <c r="AD1594"/>
      <c r="AG1594"/>
      <c r="AH1594"/>
      <c r="AI1594"/>
      <c r="AJ1594"/>
      <c r="AK1594"/>
      <c r="AL1594"/>
      <c r="AM1594"/>
      <c r="AN1594"/>
      <c r="CI1594"/>
      <c r="CJ1594"/>
      <c r="CK1594"/>
      <c r="CL1594"/>
      <c r="CM1594"/>
    </row>
    <row r="1595" spans="1:91" s="2" customFormat="1" x14ac:dyDescent="0.35">
      <c r="A1595" s="68"/>
      <c r="B1595"/>
      <c r="C1595"/>
      <c r="D1595"/>
      <c r="E1595"/>
      <c r="F1595"/>
      <c r="G1595"/>
      <c r="H1595"/>
      <c r="I1595"/>
      <c r="J1595"/>
      <c r="K1595"/>
      <c r="L1595"/>
      <c r="M1595"/>
      <c r="N1595"/>
      <c r="O1595"/>
      <c r="P1595"/>
      <c r="Q1595"/>
      <c r="R1595"/>
      <c r="S1595"/>
      <c r="T1595"/>
      <c r="U1595"/>
      <c r="V1595"/>
      <c r="W1595"/>
      <c r="X1595"/>
      <c r="Y1595"/>
      <c r="Z1595"/>
      <c r="AA1595"/>
      <c r="AB1595"/>
      <c r="AC1595"/>
      <c r="AD1595"/>
      <c r="AG1595"/>
      <c r="AH1595"/>
      <c r="AI1595"/>
      <c r="AJ1595"/>
      <c r="AK1595"/>
      <c r="AL1595"/>
      <c r="AM1595"/>
      <c r="AN1595"/>
      <c r="CI1595"/>
      <c r="CJ1595"/>
      <c r="CK1595"/>
      <c r="CL1595"/>
      <c r="CM1595"/>
    </row>
    <row r="1596" spans="1:91" s="2" customFormat="1" x14ac:dyDescent="0.35">
      <c r="A1596" s="68"/>
      <c r="B1596"/>
      <c r="C1596"/>
      <c r="D1596"/>
      <c r="E1596"/>
      <c r="F1596"/>
      <c r="G1596"/>
      <c r="H1596"/>
      <c r="I1596"/>
      <c r="J1596"/>
      <c r="K1596"/>
      <c r="L1596"/>
      <c r="M1596"/>
      <c r="N1596"/>
      <c r="O1596"/>
      <c r="P1596"/>
      <c r="Q1596"/>
      <c r="R1596"/>
      <c r="S1596"/>
      <c r="T1596"/>
      <c r="U1596"/>
      <c r="V1596"/>
      <c r="W1596"/>
      <c r="X1596"/>
      <c r="Y1596"/>
      <c r="Z1596"/>
      <c r="AA1596"/>
      <c r="AB1596"/>
      <c r="AC1596"/>
      <c r="AD1596"/>
      <c r="AG1596"/>
      <c r="AH1596"/>
      <c r="AI1596"/>
      <c r="AJ1596"/>
      <c r="AK1596"/>
      <c r="AL1596"/>
      <c r="AM1596"/>
      <c r="AN1596"/>
      <c r="CI1596"/>
      <c r="CJ1596"/>
      <c r="CK1596"/>
      <c r="CL1596"/>
      <c r="CM1596"/>
    </row>
    <row r="1597" spans="1:91" s="2" customFormat="1" x14ac:dyDescent="0.35">
      <c r="A1597" s="68"/>
      <c r="B1597"/>
      <c r="C1597"/>
      <c r="D1597"/>
      <c r="E1597"/>
      <c r="F1597"/>
      <c r="G1597"/>
      <c r="H1597"/>
      <c r="I1597"/>
      <c r="J1597"/>
      <c r="K1597"/>
      <c r="L1597"/>
      <c r="M1597"/>
      <c r="N1597"/>
      <c r="O1597"/>
      <c r="P1597"/>
      <c r="Q1597"/>
      <c r="R1597"/>
      <c r="S1597"/>
      <c r="T1597"/>
      <c r="U1597"/>
      <c r="V1597"/>
      <c r="W1597"/>
      <c r="X1597"/>
      <c r="Y1597"/>
      <c r="Z1597"/>
      <c r="AA1597"/>
      <c r="AB1597"/>
      <c r="AC1597"/>
      <c r="AD1597"/>
      <c r="AG1597"/>
      <c r="AH1597"/>
      <c r="AI1597"/>
      <c r="AJ1597"/>
      <c r="AK1597"/>
      <c r="AL1597"/>
      <c r="AM1597"/>
      <c r="AN1597"/>
      <c r="CI1597"/>
      <c r="CJ1597"/>
      <c r="CK1597"/>
      <c r="CL1597"/>
      <c r="CM1597"/>
    </row>
    <row r="1598" spans="1:91" s="2" customFormat="1" x14ac:dyDescent="0.35">
      <c r="A1598" s="68"/>
      <c r="B1598"/>
      <c r="C1598"/>
      <c r="D1598"/>
      <c r="E1598"/>
      <c r="F1598"/>
      <c r="G1598"/>
      <c r="H1598"/>
      <c r="I1598"/>
      <c r="J1598"/>
      <c r="K1598"/>
      <c r="L1598"/>
      <c r="M1598"/>
      <c r="N1598"/>
      <c r="O1598"/>
      <c r="P1598"/>
      <c r="Q1598"/>
      <c r="R1598"/>
      <c r="S1598"/>
      <c r="T1598"/>
      <c r="U1598"/>
      <c r="V1598"/>
      <c r="W1598"/>
      <c r="X1598"/>
      <c r="Y1598"/>
      <c r="Z1598"/>
      <c r="AA1598"/>
      <c r="AB1598"/>
      <c r="AC1598"/>
      <c r="AD1598"/>
      <c r="AG1598"/>
      <c r="AH1598"/>
      <c r="AI1598"/>
      <c r="AJ1598"/>
      <c r="AK1598"/>
      <c r="AL1598"/>
      <c r="AM1598"/>
      <c r="AN1598"/>
      <c r="CI1598"/>
      <c r="CJ1598"/>
      <c r="CK1598"/>
      <c r="CL1598"/>
      <c r="CM1598"/>
    </row>
  </sheetData>
  <sheetProtection sheet="1" objects="1" scenarios="1"/>
  <mergeCells count="3158">
    <mergeCell ref="B108:G108"/>
    <mergeCell ref="B109:G109"/>
    <mergeCell ref="B60:G60"/>
    <mergeCell ref="J142:L142"/>
    <mergeCell ref="M142:O142"/>
    <mergeCell ref="P142:R142"/>
    <mergeCell ref="M197:O197"/>
    <mergeCell ref="M198:O198"/>
    <mergeCell ref="P197:R197"/>
    <mergeCell ref="P198:R198"/>
    <mergeCell ref="H241:I241"/>
    <mergeCell ref="H242:I242"/>
    <mergeCell ref="J241:L241"/>
    <mergeCell ref="J242:L242"/>
    <mergeCell ref="M235:O235"/>
    <mergeCell ref="M236:O236"/>
    <mergeCell ref="P235:R235"/>
    <mergeCell ref="P236:R236"/>
    <mergeCell ref="P239:R239"/>
    <mergeCell ref="M239:O239"/>
    <mergeCell ref="M241:O241"/>
    <mergeCell ref="M242:O242"/>
    <mergeCell ref="P241:R241"/>
    <mergeCell ref="P242:R242"/>
    <mergeCell ref="B208:G208"/>
    <mergeCell ref="B199:G199"/>
    <mergeCell ref="B196:G196"/>
    <mergeCell ref="B195:G195"/>
    <mergeCell ref="B194:G194"/>
    <mergeCell ref="B193:G193"/>
    <mergeCell ref="B192:G192"/>
    <mergeCell ref="B191:G191"/>
    <mergeCell ref="B190:G190"/>
    <mergeCell ref="B189:G189"/>
    <mergeCell ref="B188:G188"/>
    <mergeCell ref="B115:G115"/>
    <mergeCell ref="B114:G114"/>
    <mergeCell ref="B113:G113"/>
    <mergeCell ref="B112:G112"/>
    <mergeCell ref="B111:G111"/>
    <mergeCell ref="B110:G110"/>
    <mergeCell ref="E202:G202"/>
    <mergeCell ref="B169:D169"/>
    <mergeCell ref="B142:F142"/>
    <mergeCell ref="B225:G225"/>
    <mergeCell ref="B224:G224"/>
    <mergeCell ref="B223:G223"/>
    <mergeCell ref="B222:G222"/>
    <mergeCell ref="B221:G221"/>
    <mergeCell ref="B220:G220"/>
    <mergeCell ref="B219:G219"/>
    <mergeCell ref="B218:G218"/>
    <mergeCell ref="B217:G217"/>
    <mergeCell ref="B216:G216"/>
    <mergeCell ref="B215:G215"/>
    <mergeCell ref="B214:G214"/>
    <mergeCell ref="B213:G213"/>
    <mergeCell ref="B212:G212"/>
    <mergeCell ref="B211:G211"/>
    <mergeCell ref="B210:G210"/>
    <mergeCell ref="B209:G209"/>
    <mergeCell ref="B240:G240"/>
    <mergeCell ref="B238:G238"/>
    <mergeCell ref="B237:G237"/>
    <mergeCell ref="B234:G234"/>
    <mergeCell ref="B232:G233"/>
    <mergeCell ref="B231:AD231"/>
    <mergeCell ref="B227:G229"/>
    <mergeCell ref="AB270:AC270"/>
    <mergeCell ref="H268:I268"/>
    <mergeCell ref="H267:I267"/>
    <mergeCell ref="H266:I266"/>
    <mergeCell ref="J266:L266"/>
    <mergeCell ref="M266:O266"/>
    <mergeCell ref="P266:R266"/>
    <mergeCell ref="S266:U266"/>
    <mergeCell ref="V266:X266"/>
    <mergeCell ref="Y266:AA266"/>
    <mergeCell ref="AB266:AD266"/>
    <mergeCell ref="AB261:AD261"/>
    <mergeCell ref="H262:I263"/>
    <mergeCell ref="J262:L263"/>
    <mergeCell ref="M262:O263"/>
    <mergeCell ref="P262:R263"/>
    <mergeCell ref="S262:U263"/>
    <mergeCell ref="V262:X263"/>
    <mergeCell ref="Y262:AA263"/>
    <mergeCell ref="AB262:AD263"/>
    <mergeCell ref="Y259:Z259"/>
    <mergeCell ref="AB259:AC259"/>
    <mergeCell ref="H261:I261"/>
    <mergeCell ref="J261:L261"/>
    <mergeCell ref="M261:O261"/>
    <mergeCell ref="B282:G282"/>
    <mergeCell ref="B281:G281"/>
    <mergeCell ref="B280:G280"/>
    <mergeCell ref="B279:G279"/>
    <mergeCell ref="B278:G278"/>
    <mergeCell ref="B277:G277"/>
    <mergeCell ref="B276:G276"/>
    <mergeCell ref="B275:G275"/>
    <mergeCell ref="B274:G274"/>
    <mergeCell ref="B273:G273"/>
    <mergeCell ref="B272:G272"/>
    <mergeCell ref="B271:G271"/>
    <mergeCell ref="B270:G270"/>
    <mergeCell ref="B269:G269"/>
    <mergeCell ref="B268:G268"/>
    <mergeCell ref="B267:G267"/>
    <mergeCell ref="B265:AD265"/>
    <mergeCell ref="Y279:Z279"/>
    <mergeCell ref="AB279:AC279"/>
    <mergeCell ref="J280:K280"/>
    <mergeCell ref="M280:N280"/>
    <mergeCell ref="P280:Q280"/>
    <mergeCell ref="S280:T280"/>
    <mergeCell ref="V280:W280"/>
    <mergeCell ref="Y280:Z280"/>
    <mergeCell ref="AB280:AC280"/>
    <mergeCell ref="J279:K279"/>
    <mergeCell ref="M279:N279"/>
    <mergeCell ref="P279:Q279"/>
    <mergeCell ref="S279:T279"/>
    <mergeCell ref="V279:W279"/>
    <mergeCell ref="AB277:AC277"/>
    <mergeCell ref="B299:G299"/>
    <mergeCell ref="B298:G298"/>
    <mergeCell ref="B297:G297"/>
    <mergeCell ref="B296:G296"/>
    <mergeCell ref="B295:G295"/>
    <mergeCell ref="B294:G294"/>
    <mergeCell ref="B293:G293"/>
    <mergeCell ref="B292:G292"/>
    <mergeCell ref="B291:G291"/>
    <mergeCell ref="B290:G290"/>
    <mergeCell ref="B289:G289"/>
    <mergeCell ref="B288:G288"/>
    <mergeCell ref="B287:G287"/>
    <mergeCell ref="B286:G286"/>
    <mergeCell ref="B285:G285"/>
    <mergeCell ref="B284:G284"/>
    <mergeCell ref="B283:G283"/>
    <mergeCell ref="B303:G303"/>
    <mergeCell ref="B302:G302"/>
    <mergeCell ref="B301:G301"/>
    <mergeCell ref="B300:G300"/>
    <mergeCell ref="B332:G334"/>
    <mergeCell ref="B327:G329"/>
    <mergeCell ref="B323:G325"/>
    <mergeCell ref="B318:G320"/>
    <mergeCell ref="B316:G316"/>
    <mergeCell ref="B315:G315"/>
    <mergeCell ref="B314:G314"/>
    <mergeCell ref="B313:G313"/>
    <mergeCell ref="B312:G312"/>
    <mergeCell ref="B311:G311"/>
    <mergeCell ref="B310:G310"/>
    <mergeCell ref="B309:G309"/>
    <mergeCell ref="B308:G308"/>
    <mergeCell ref="B307:G307"/>
    <mergeCell ref="B306:G306"/>
    <mergeCell ref="C682:H682"/>
    <mergeCell ref="I682:J682"/>
    <mergeCell ref="M682:N682"/>
    <mergeCell ref="C680:H680"/>
    <mergeCell ref="I680:J680"/>
    <mergeCell ref="M680:N680"/>
    <mergeCell ref="C681:H681"/>
    <mergeCell ref="I681:J681"/>
    <mergeCell ref="M681:N681"/>
    <mergeCell ref="C678:H678"/>
    <mergeCell ref="I678:J678"/>
    <mergeCell ref="M678:N678"/>
    <mergeCell ref="C679:H679"/>
    <mergeCell ref="I679:J679"/>
    <mergeCell ref="M679:N679"/>
    <mergeCell ref="B305:G305"/>
    <mergeCell ref="B304:G304"/>
    <mergeCell ref="C676:H676"/>
    <mergeCell ref="I676:J676"/>
    <mergeCell ref="M676:N676"/>
    <mergeCell ref="C677:H677"/>
    <mergeCell ref="I677:J677"/>
    <mergeCell ref="M677:N677"/>
    <mergeCell ref="C674:H674"/>
    <mergeCell ref="I674:J674"/>
    <mergeCell ref="M674:N674"/>
    <mergeCell ref="C675:H675"/>
    <mergeCell ref="I675:J675"/>
    <mergeCell ref="M675:N675"/>
    <mergeCell ref="C672:H672"/>
    <mergeCell ref="I672:J672"/>
    <mergeCell ref="M672:N672"/>
    <mergeCell ref="C673:H673"/>
    <mergeCell ref="I673:J673"/>
    <mergeCell ref="M673:N673"/>
    <mergeCell ref="C670:H670"/>
    <mergeCell ref="I670:J670"/>
    <mergeCell ref="M670:N670"/>
    <mergeCell ref="C671:H671"/>
    <mergeCell ref="I671:J671"/>
    <mergeCell ref="M671:N671"/>
    <mergeCell ref="C667:H667"/>
    <mergeCell ref="I668:J668"/>
    <mergeCell ref="M668:N668"/>
    <mergeCell ref="C669:H669"/>
    <mergeCell ref="I669:J669"/>
    <mergeCell ref="M669:N669"/>
    <mergeCell ref="C664:H664"/>
    <mergeCell ref="I664:J664"/>
    <mergeCell ref="M664:N664"/>
    <mergeCell ref="C665:H665"/>
    <mergeCell ref="I665:J665"/>
    <mergeCell ref="M665:N665"/>
    <mergeCell ref="C662:H662"/>
    <mergeCell ref="I662:J662"/>
    <mergeCell ref="M662:N662"/>
    <mergeCell ref="C663:H663"/>
    <mergeCell ref="I663:J663"/>
    <mergeCell ref="M663:N663"/>
    <mergeCell ref="C660:H660"/>
    <mergeCell ref="I660:J660"/>
    <mergeCell ref="M660:N660"/>
    <mergeCell ref="C661:H661"/>
    <mergeCell ref="I661:J661"/>
    <mergeCell ref="M661:N661"/>
    <mergeCell ref="C658:H658"/>
    <mergeCell ref="I658:J658"/>
    <mergeCell ref="M658:N658"/>
    <mergeCell ref="C659:H659"/>
    <mergeCell ref="I659:J659"/>
    <mergeCell ref="M659:N659"/>
    <mergeCell ref="C656:H656"/>
    <mergeCell ref="I656:J656"/>
    <mergeCell ref="M656:N656"/>
    <mergeCell ref="C657:H657"/>
    <mergeCell ref="I657:J657"/>
    <mergeCell ref="M657:N657"/>
    <mergeCell ref="C654:H654"/>
    <mergeCell ref="I654:J654"/>
    <mergeCell ref="M654:N654"/>
    <mergeCell ref="C655:H655"/>
    <mergeCell ref="I655:J655"/>
    <mergeCell ref="M655:N655"/>
    <mergeCell ref="C652:H652"/>
    <mergeCell ref="I652:J652"/>
    <mergeCell ref="M652:N652"/>
    <mergeCell ref="C653:H653"/>
    <mergeCell ref="I653:J653"/>
    <mergeCell ref="M653:N653"/>
    <mergeCell ref="C648:H648"/>
    <mergeCell ref="I648:J648"/>
    <mergeCell ref="M648:N648"/>
    <mergeCell ref="C650:H650"/>
    <mergeCell ref="I651:J651"/>
    <mergeCell ref="M651:N651"/>
    <mergeCell ref="C646:H646"/>
    <mergeCell ref="I646:J646"/>
    <mergeCell ref="M646:N646"/>
    <mergeCell ref="C647:H647"/>
    <mergeCell ref="I647:J647"/>
    <mergeCell ref="M647:N647"/>
    <mergeCell ref="C644:H644"/>
    <mergeCell ref="I644:J644"/>
    <mergeCell ref="M644:N644"/>
    <mergeCell ref="C645:H645"/>
    <mergeCell ref="I645:J645"/>
    <mergeCell ref="M645:N645"/>
    <mergeCell ref="C642:H642"/>
    <mergeCell ref="I642:J642"/>
    <mergeCell ref="M642:N642"/>
    <mergeCell ref="C643:H643"/>
    <mergeCell ref="I643:J643"/>
    <mergeCell ref="M643:N643"/>
    <mergeCell ref="C640:H640"/>
    <mergeCell ref="I640:J640"/>
    <mergeCell ref="M640:N640"/>
    <mergeCell ref="C641:H641"/>
    <mergeCell ref="I641:J641"/>
    <mergeCell ref="M641:N641"/>
    <mergeCell ref="C638:H638"/>
    <mergeCell ref="I638:J638"/>
    <mergeCell ref="M638:N638"/>
    <mergeCell ref="C639:H639"/>
    <mergeCell ref="I639:J639"/>
    <mergeCell ref="M639:N639"/>
    <mergeCell ref="C636:H636"/>
    <mergeCell ref="I636:J636"/>
    <mergeCell ref="M636:N636"/>
    <mergeCell ref="C637:H637"/>
    <mergeCell ref="I637:J637"/>
    <mergeCell ref="M637:N637"/>
    <mergeCell ref="C633:H633"/>
    <mergeCell ref="I634:J634"/>
    <mergeCell ref="M634:N634"/>
    <mergeCell ref="C635:H635"/>
    <mergeCell ref="I635:J635"/>
    <mergeCell ref="M635:N635"/>
    <mergeCell ref="C630:H630"/>
    <mergeCell ref="I630:J630"/>
    <mergeCell ref="M630:N630"/>
    <mergeCell ref="C631:H631"/>
    <mergeCell ref="I631:J631"/>
    <mergeCell ref="M631:N631"/>
    <mergeCell ref="C628:H628"/>
    <mergeCell ref="I628:J628"/>
    <mergeCell ref="M628:N628"/>
    <mergeCell ref="C629:H629"/>
    <mergeCell ref="I629:J629"/>
    <mergeCell ref="M629:N629"/>
    <mergeCell ref="C626:H626"/>
    <mergeCell ref="I626:J626"/>
    <mergeCell ref="M626:N626"/>
    <mergeCell ref="C627:H627"/>
    <mergeCell ref="I627:J627"/>
    <mergeCell ref="M627:N627"/>
    <mergeCell ref="C624:H624"/>
    <mergeCell ref="I624:J624"/>
    <mergeCell ref="M624:N624"/>
    <mergeCell ref="C625:H625"/>
    <mergeCell ref="I625:J625"/>
    <mergeCell ref="M625:N625"/>
    <mergeCell ref="C622:H622"/>
    <mergeCell ref="I622:J622"/>
    <mergeCell ref="M622:N622"/>
    <mergeCell ref="C623:H623"/>
    <mergeCell ref="I623:J623"/>
    <mergeCell ref="M623:N623"/>
    <mergeCell ref="C620:H620"/>
    <mergeCell ref="I620:J620"/>
    <mergeCell ref="M620:N620"/>
    <mergeCell ref="C621:H621"/>
    <mergeCell ref="I621:J621"/>
    <mergeCell ref="M621:N621"/>
    <mergeCell ref="C618:H618"/>
    <mergeCell ref="I618:J618"/>
    <mergeCell ref="M618:N618"/>
    <mergeCell ref="C619:H619"/>
    <mergeCell ref="I619:J619"/>
    <mergeCell ref="M619:N619"/>
    <mergeCell ref="C614:H614"/>
    <mergeCell ref="I614:J614"/>
    <mergeCell ref="M614:N614"/>
    <mergeCell ref="C616:H616"/>
    <mergeCell ref="I617:J617"/>
    <mergeCell ref="M617:N617"/>
    <mergeCell ref="C612:H612"/>
    <mergeCell ref="I612:J612"/>
    <mergeCell ref="M612:N612"/>
    <mergeCell ref="C613:H613"/>
    <mergeCell ref="I613:J613"/>
    <mergeCell ref="M613:N613"/>
    <mergeCell ref="C610:H610"/>
    <mergeCell ref="I610:J610"/>
    <mergeCell ref="M610:N610"/>
    <mergeCell ref="C611:H611"/>
    <mergeCell ref="I611:J611"/>
    <mergeCell ref="M611:N611"/>
    <mergeCell ref="C608:H608"/>
    <mergeCell ref="I608:J608"/>
    <mergeCell ref="M608:N608"/>
    <mergeCell ref="C609:H609"/>
    <mergeCell ref="I609:J609"/>
    <mergeCell ref="M609:N609"/>
    <mergeCell ref="C606:H606"/>
    <mergeCell ref="I606:J606"/>
    <mergeCell ref="M606:N606"/>
    <mergeCell ref="C607:H607"/>
    <mergeCell ref="I607:J607"/>
    <mergeCell ref="M607:N607"/>
    <mergeCell ref="C604:H604"/>
    <mergeCell ref="I604:J604"/>
    <mergeCell ref="M604:N604"/>
    <mergeCell ref="C605:H605"/>
    <mergeCell ref="I605:J605"/>
    <mergeCell ref="M605:N605"/>
    <mergeCell ref="C602:H602"/>
    <mergeCell ref="I602:J602"/>
    <mergeCell ref="M602:N602"/>
    <mergeCell ref="C603:H603"/>
    <mergeCell ref="I603:J603"/>
    <mergeCell ref="M603:N603"/>
    <mergeCell ref="C599:H599"/>
    <mergeCell ref="I600:J600"/>
    <mergeCell ref="M600:N600"/>
    <mergeCell ref="C601:H601"/>
    <mergeCell ref="I601:J601"/>
    <mergeCell ref="M601:N601"/>
    <mergeCell ref="C596:H596"/>
    <mergeCell ref="I596:J596"/>
    <mergeCell ref="M596:N596"/>
    <mergeCell ref="C597:H597"/>
    <mergeCell ref="I597:J597"/>
    <mergeCell ref="M597:N597"/>
    <mergeCell ref="C594:H594"/>
    <mergeCell ref="I594:J594"/>
    <mergeCell ref="M594:N594"/>
    <mergeCell ref="C595:H595"/>
    <mergeCell ref="I595:J595"/>
    <mergeCell ref="M595:N595"/>
    <mergeCell ref="C592:H592"/>
    <mergeCell ref="I592:J592"/>
    <mergeCell ref="M592:N592"/>
    <mergeCell ref="C593:H593"/>
    <mergeCell ref="I593:J593"/>
    <mergeCell ref="M593:N593"/>
    <mergeCell ref="C590:H590"/>
    <mergeCell ref="I590:J590"/>
    <mergeCell ref="M590:N590"/>
    <mergeCell ref="C591:H591"/>
    <mergeCell ref="I591:J591"/>
    <mergeCell ref="M591:N591"/>
    <mergeCell ref="C588:H588"/>
    <mergeCell ref="I588:J588"/>
    <mergeCell ref="M588:N588"/>
    <mergeCell ref="C589:H589"/>
    <mergeCell ref="I589:J589"/>
    <mergeCell ref="M589:N589"/>
    <mergeCell ref="C586:H586"/>
    <mergeCell ref="I586:J586"/>
    <mergeCell ref="M586:N586"/>
    <mergeCell ref="C587:H587"/>
    <mergeCell ref="I587:J587"/>
    <mergeCell ref="M587:N587"/>
    <mergeCell ref="C584:H584"/>
    <mergeCell ref="I584:J584"/>
    <mergeCell ref="M584:N584"/>
    <mergeCell ref="C585:H585"/>
    <mergeCell ref="I585:J585"/>
    <mergeCell ref="M585:N585"/>
    <mergeCell ref="C580:H580"/>
    <mergeCell ref="I580:J580"/>
    <mergeCell ref="M580:N580"/>
    <mergeCell ref="C582:H582"/>
    <mergeCell ref="I583:J583"/>
    <mergeCell ref="M583:N583"/>
    <mergeCell ref="C578:H578"/>
    <mergeCell ref="I578:J578"/>
    <mergeCell ref="M578:N578"/>
    <mergeCell ref="C579:H579"/>
    <mergeCell ref="I579:J579"/>
    <mergeCell ref="M579:N579"/>
    <mergeCell ref="C576:H576"/>
    <mergeCell ref="I576:J576"/>
    <mergeCell ref="M576:N576"/>
    <mergeCell ref="C577:H577"/>
    <mergeCell ref="I577:J577"/>
    <mergeCell ref="M577:N577"/>
    <mergeCell ref="C574:H574"/>
    <mergeCell ref="I574:J574"/>
    <mergeCell ref="M574:N574"/>
    <mergeCell ref="C575:H575"/>
    <mergeCell ref="I575:J575"/>
    <mergeCell ref="M575:N575"/>
    <mergeCell ref="C572:H572"/>
    <mergeCell ref="I572:J572"/>
    <mergeCell ref="M572:N572"/>
    <mergeCell ref="C573:H573"/>
    <mergeCell ref="I573:J573"/>
    <mergeCell ref="M573:N573"/>
    <mergeCell ref="C570:H570"/>
    <mergeCell ref="I570:J570"/>
    <mergeCell ref="M570:N570"/>
    <mergeCell ref="C571:H571"/>
    <mergeCell ref="I571:J571"/>
    <mergeCell ref="M571:N571"/>
    <mergeCell ref="C568:H568"/>
    <mergeCell ref="I568:J568"/>
    <mergeCell ref="M568:N568"/>
    <mergeCell ref="C569:H569"/>
    <mergeCell ref="I569:J569"/>
    <mergeCell ref="M569:N569"/>
    <mergeCell ref="C565:H565"/>
    <mergeCell ref="I566:J566"/>
    <mergeCell ref="M566:N566"/>
    <mergeCell ref="C567:H567"/>
    <mergeCell ref="I567:J567"/>
    <mergeCell ref="M567:N567"/>
    <mergeCell ref="C562:H562"/>
    <mergeCell ref="I562:J562"/>
    <mergeCell ref="M562:N562"/>
    <mergeCell ref="C563:H563"/>
    <mergeCell ref="I563:J563"/>
    <mergeCell ref="M563:N563"/>
    <mergeCell ref="C560:H560"/>
    <mergeCell ref="I560:J560"/>
    <mergeCell ref="M560:N560"/>
    <mergeCell ref="C561:H561"/>
    <mergeCell ref="I561:J561"/>
    <mergeCell ref="M561:N561"/>
    <mergeCell ref="C558:H558"/>
    <mergeCell ref="I558:J558"/>
    <mergeCell ref="M558:N558"/>
    <mergeCell ref="C559:H559"/>
    <mergeCell ref="I559:J559"/>
    <mergeCell ref="M559:N559"/>
    <mergeCell ref="C556:H556"/>
    <mergeCell ref="I556:J556"/>
    <mergeCell ref="M556:N556"/>
    <mergeCell ref="C557:H557"/>
    <mergeCell ref="I557:J557"/>
    <mergeCell ref="M557:N557"/>
    <mergeCell ref="C554:H554"/>
    <mergeCell ref="I554:J554"/>
    <mergeCell ref="M554:N554"/>
    <mergeCell ref="C555:H555"/>
    <mergeCell ref="I555:J555"/>
    <mergeCell ref="M555:N555"/>
    <mergeCell ref="C552:H552"/>
    <mergeCell ref="I552:J552"/>
    <mergeCell ref="M552:N552"/>
    <mergeCell ref="C553:H553"/>
    <mergeCell ref="I553:J553"/>
    <mergeCell ref="M553:N553"/>
    <mergeCell ref="C550:H550"/>
    <mergeCell ref="I550:J550"/>
    <mergeCell ref="M550:N550"/>
    <mergeCell ref="C551:H551"/>
    <mergeCell ref="I551:J551"/>
    <mergeCell ref="M551:N551"/>
    <mergeCell ref="C546:H546"/>
    <mergeCell ref="I546:J546"/>
    <mergeCell ref="M546:N546"/>
    <mergeCell ref="C548:H548"/>
    <mergeCell ref="I549:J549"/>
    <mergeCell ref="M549:N549"/>
    <mergeCell ref="C544:H544"/>
    <mergeCell ref="I544:J544"/>
    <mergeCell ref="M544:N544"/>
    <mergeCell ref="C545:H545"/>
    <mergeCell ref="I545:J545"/>
    <mergeCell ref="M545:N545"/>
    <mergeCell ref="C542:H542"/>
    <mergeCell ref="I542:J542"/>
    <mergeCell ref="M542:N542"/>
    <mergeCell ref="C543:H543"/>
    <mergeCell ref="I543:J543"/>
    <mergeCell ref="M543:N543"/>
    <mergeCell ref="C540:H540"/>
    <mergeCell ref="I540:J540"/>
    <mergeCell ref="M540:N540"/>
    <mergeCell ref="C541:H541"/>
    <mergeCell ref="I541:J541"/>
    <mergeCell ref="M541:N541"/>
    <mergeCell ref="C538:H538"/>
    <mergeCell ref="I538:J538"/>
    <mergeCell ref="M538:N538"/>
    <mergeCell ref="C539:H539"/>
    <mergeCell ref="I539:J539"/>
    <mergeCell ref="M539:N539"/>
    <mergeCell ref="C536:H536"/>
    <mergeCell ref="I536:J536"/>
    <mergeCell ref="M536:N536"/>
    <mergeCell ref="C537:H537"/>
    <mergeCell ref="I537:J537"/>
    <mergeCell ref="M537:N537"/>
    <mergeCell ref="C534:H534"/>
    <mergeCell ref="I534:J534"/>
    <mergeCell ref="M534:N534"/>
    <mergeCell ref="C535:H535"/>
    <mergeCell ref="I535:J535"/>
    <mergeCell ref="M535:N535"/>
    <mergeCell ref="C531:H531"/>
    <mergeCell ref="I532:J532"/>
    <mergeCell ref="M532:N532"/>
    <mergeCell ref="C533:H533"/>
    <mergeCell ref="I533:J533"/>
    <mergeCell ref="M533:N533"/>
    <mergeCell ref="C528:H528"/>
    <mergeCell ref="I528:J528"/>
    <mergeCell ref="M528:N528"/>
    <mergeCell ref="C529:H529"/>
    <mergeCell ref="I529:J529"/>
    <mergeCell ref="M529:N529"/>
    <mergeCell ref="C526:H526"/>
    <mergeCell ref="I526:J526"/>
    <mergeCell ref="M526:N526"/>
    <mergeCell ref="C527:H527"/>
    <mergeCell ref="I527:J527"/>
    <mergeCell ref="M527:N527"/>
    <mergeCell ref="C524:H524"/>
    <mergeCell ref="I524:J524"/>
    <mergeCell ref="M524:N524"/>
    <mergeCell ref="C525:H525"/>
    <mergeCell ref="I525:J525"/>
    <mergeCell ref="M525:N525"/>
    <mergeCell ref="C522:H522"/>
    <mergeCell ref="I522:J522"/>
    <mergeCell ref="M522:N522"/>
    <mergeCell ref="C523:H523"/>
    <mergeCell ref="I523:J523"/>
    <mergeCell ref="M523:N523"/>
    <mergeCell ref="C520:H520"/>
    <mergeCell ref="I520:J520"/>
    <mergeCell ref="M520:N520"/>
    <mergeCell ref="C521:H521"/>
    <mergeCell ref="I521:J521"/>
    <mergeCell ref="M521:N521"/>
    <mergeCell ref="C518:H518"/>
    <mergeCell ref="I518:J518"/>
    <mergeCell ref="M518:N518"/>
    <mergeCell ref="C519:H519"/>
    <mergeCell ref="I519:J519"/>
    <mergeCell ref="M519:N519"/>
    <mergeCell ref="C516:H516"/>
    <mergeCell ref="I516:J516"/>
    <mergeCell ref="M516:N516"/>
    <mergeCell ref="C517:H517"/>
    <mergeCell ref="I517:J517"/>
    <mergeCell ref="M517:N517"/>
    <mergeCell ref="C510:H510"/>
    <mergeCell ref="I510:J510"/>
    <mergeCell ref="M510:N510"/>
    <mergeCell ref="B512:S512"/>
    <mergeCell ref="C514:H514"/>
    <mergeCell ref="I515:J515"/>
    <mergeCell ref="M515:N515"/>
    <mergeCell ref="C508:H508"/>
    <mergeCell ref="I508:J508"/>
    <mergeCell ref="M508:N508"/>
    <mergeCell ref="C509:H509"/>
    <mergeCell ref="I509:J509"/>
    <mergeCell ref="M509:N509"/>
    <mergeCell ref="C506:H506"/>
    <mergeCell ref="I506:J506"/>
    <mergeCell ref="M506:N506"/>
    <mergeCell ref="C507:H507"/>
    <mergeCell ref="I507:J507"/>
    <mergeCell ref="M507:N507"/>
    <mergeCell ref="C504:H504"/>
    <mergeCell ref="I504:J504"/>
    <mergeCell ref="M504:N504"/>
    <mergeCell ref="C505:H505"/>
    <mergeCell ref="I505:J505"/>
    <mergeCell ref="M505:N505"/>
    <mergeCell ref="C502:H502"/>
    <mergeCell ref="I502:J502"/>
    <mergeCell ref="M502:N502"/>
    <mergeCell ref="C503:H503"/>
    <mergeCell ref="I503:J503"/>
    <mergeCell ref="M503:N503"/>
    <mergeCell ref="C500:H500"/>
    <mergeCell ref="I500:J500"/>
    <mergeCell ref="M500:N500"/>
    <mergeCell ref="C501:H501"/>
    <mergeCell ref="I501:J501"/>
    <mergeCell ref="M501:N501"/>
    <mergeCell ref="C498:H498"/>
    <mergeCell ref="I498:J498"/>
    <mergeCell ref="M498:N498"/>
    <mergeCell ref="C499:H499"/>
    <mergeCell ref="I499:J499"/>
    <mergeCell ref="M499:N499"/>
    <mergeCell ref="C495:H495"/>
    <mergeCell ref="I496:J496"/>
    <mergeCell ref="M496:N496"/>
    <mergeCell ref="C497:H497"/>
    <mergeCell ref="I497:J497"/>
    <mergeCell ref="M497:N497"/>
    <mergeCell ref="C492:H492"/>
    <mergeCell ref="I492:J492"/>
    <mergeCell ref="M492:N492"/>
    <mergeCell ref="C493:H493"/>
    <mergeCell ref="I493:J493"/>
    <mergeCell ref="M493:N493"/>
    <mergeCell ref="C490:H490"/>
    <mergeCell ref="I490:J490"/>
    <mergeCell ref="M490:N490"/>
    <mergeCell ref="C491:H491"/>
    <mergeCell ref="I491:J491"/>
    <mergeCell ref="M491:N491"/>
    <mergeCell ref="C488:H488"/>
    <mergeCell ref="I488:J488"/>
    <mergeCell ref="M488:N488"/>
    <mergeCell ref="C489:H489"/>
    <mergeCell ref="I489:J489"/>
    <mergeCell ref="M489:N489"/>
    <mergeCell ref="C486:H486"/>
    <mergeCell ref="I486:J486"/>
    <mergeCell ref="M486:N486"/>
    <mergeCell ref="C487:H487"/>
    <mergeCell ref="I487:J487"/>
    <mergeCell ref="M487:N487"/>
    <mergeCell ref="C484:H484"/>
    <mergeCell ref="I484:J484"/>
    <mergeCell ref="M484:N484"/>
    <mergeCell ref="C485:H485"/>
    <mergeCell ref="I485:J485"/>
    <mergeCell ref="M485:N485"/>
    <mergeCell ref="C482:H482"/>
    <mergeCell ref="I482:J482"/>
    <mergeCell ref="M482:N482"/>
    <mergeCell ref="C483:H483"/>
    <mergeCell ref="I483:J483"/>
    <mergeCell ref="M483:N483"/>
    <mergeCell ref="C480:H480"/>
    <mergeCell ref="I480:J480"/>
    <mergeCell ref="M480:N480"/>
    <mergeCell ref="C481:H481"/>
    <mergeCell ref="I481:J481"/>
    <mergeCell ref="M481:N481"/>
    <mergeCell ref="C476:H476"/>
    <mergeCell ref="I476:J476"/>
    <mergeCell ref="M476:N476"/>
    <mergeCell ref="C478:H478"/>
    <mergeCell ref="I479:J479"/>
    <mergeCell ref="M479:N479"/>
    <mergeCell ref="C474:H474"/>
    <mergeCell ref="I474:J474"/>
    <mergeCell ref="M474:N474"/>
    <mergeCell ref="C475:H475"/>
    <mergeCell ref="I475:J475"/>
    <mergeCell ref="M475:N475"/>
    <mergeCell ref="C472:H472"/>
    <mergeCell ref="I472:J472"/>
    <mergeCell ref="M472:N472"/>
    <mergeCell ref="C473:H473"/>
    <mergeCell ref="I473:J473"/>
    <mergeCell ref="M473:N473"/>
    <mergeCell ref="C470:H470"/>
    <mergeCell ref="I470:J470"/>
    <mergeCell ref="M470:N470"/>
    <mergeCell ref="C471:H471"/>
    <mergeCell ref="I471:J471"/>
    <mergeCell ref="M471:N471"/>
    <mergeCell ref="C468:H468"/>
    <mergeCell ref="I468:J468"/>
    <mergeCell ref="M468:N468"/>
    <mergeCell ref="C469:H469"/>
    <mergeCell ref="I469:J469"/>
    <mergeCell ref="M469:N469"/>
    <mergeCell ref="C466:H466"/>
    <mergeCell ref="I466:J466"/>
    <mergeCell ref="M466:N466"/>
    <mergeCell ref="C467:H467"/>
    <mergeCell ref="I467:J467"/>
    <mergeCell ref="M467:N467"/>
    <mergeCell ref="C464:H464"/>
    <mergeCell ref="I464:J464"/>
    <mergeCell ref="M464:N464"/>
    <mergeCell ref="C465:H465"/>
    <mergeCell ref="I465:J465"/>
    <mergeCell ref="M465:N465"/>
    <mergeCell ref="C461:H461"/>
    <mergeCell ref="I462:J462"/>
    <mergeCell ref="M462:N462"/>
    <mergeCell ref="C463:H463"/>
    <mergeCell ref="I463:J463"/>
    <mergeCell ref="M463:N463"/>
    <mergeCell ref="C458:H458"/>
    <mergeCell ref="I458:J458"/>
    <mergeCell ref="M458:N458"/>
    <mergeCell ref="C459:H459"/>
    <mergeCell ref="I459:J459"/>
    <mergeCell ref="M459:N459"/>
    <mergeCell ref="C456:H456"/>
    <mergeCell ref="I456:J456"/>
    <mergeCell ref="M456:N456"/>
    <mergeCell ref="C457:H457"/>
    <mergeCell ref="I457:J457"/>
    <mergeCell ref="M457:N457"/>
    <mergeCell ref="C454:H454"/>
    <mergeCell ref="I454:J454"/>
    <mergeCell ref="M454:N454"/>
    <mergeCell ref="C455:H455"/>
    <mergeCell ref="I455:J455"/>
    <mergeCell ref="M455:N455"/>
    <mergeCell ref="C452:H452"/>
    <mergeCell ref="I452:J452"/>
    <mergeCell ref="M452:N452"/>
    <mergeCell ref="C453:H453"/>
    <mergeCell ref="I453:J453"/>
    <mergeCell ref="M453:N453"/>
    <mergeCell ref="C450:H450"/>
    <mergeCell ref="I450:J450"/>
    <mergeCell ref="M450:N450"/>
    <mergeCell ref="C451:H451"/>
    <mergeCell ref="I451:J451"/>
    <mergeCell ref="M451:N451"/>
    <mergeCell ref="C448:H448"/>
    <mergeCell ref="I448:J448"/>
    <mergeCell ref="M448:N448"/>
    <mergeCell ref="C449:H449"/>
    <mergeCell ref="I449:J449"/>
    <mergeCell ref="M449:N449"/>
    <mergeCell ref="C446:H446"/>
    <mergeCell ref="I446:J446"/>
    <mergeCell ref="M446:N446"/>
    <mergeCell ref="C447:H447"/>
    <mergeCell ref="I447:J447"/>
    <mergeCell ref="M447:N447"/>
    <mergeCell ref="C442:H442"/>
    <mergeCell ref="I442:J442"/>
    <mergeCell ref="M442:N442"/>
    <mergeCell ref="C444:H444"/>
    <mergeCell ref="I445:J445"/>
    <mergeCell ref="M445:N445"/>
    <mergeCell ref="C440:H440"/>
    <mergeCell ref="I440:J440"/>
    <mergeCell ref="M440:N440"/>
    <mergeCell ref="C441:H441"/>
    <mergeCell ref="I441:J441"/>
    <mergeCell ref="M441:N441"/>
    <mergeCell ref="C438:H438"/>
    <mergeCell ref="I438:J438"/>
    <mergeCell ref="M438:N438"/>
    <mergeCell ref="C439:H439"/>
    <mergeCell ref="I439:J439"/>
    <mergeCell ref="M439:N439"/>
    <mergeCell ref="C436:H436"/>
    <mergeCell ref="I436:J436"/>
    <mergeCell ref="M436:N436"/>
    <mergeCell ref="C437:H437"/>
    <mergeCell ref="I437:J437"/>
    <mergeCell ref="M437:N437"/>
    <mergeCell ref="C434:H434"/>
    <mergeCell ref="I434:J434"/>
    <mergeCell ref="M434:N434"/>
    <mergeCell ref="C435:H435"/>
    <mergeCell ref="I435:J435"/>
    <mergeCell ref="M435:N435"/>
    <mergeCell ref="C432:H432"/>
    <mergeCell ref="I432:J432"/>
    <mergeCell ref="M432:N432"/>
    <mergeCell ref="C433:H433"/>
    <mergeCell ref="I433:J433"/>
    <mergeCell ref="M433:N433"/>
    <mergeCell ref="C430:H430"/>
    <mergeCell ref="I430:J430"/>
    <mergeCell ref="M430:N430"/>
    <mergeCell ref="C431:H431"/>
    <mergeCell ref="I431:J431"/>
    <mergeCell ref="M431:N431"/>
    <mergeCell ref="C427:H427"/>
    <mergeCell ref="I428:J428"/>
    <mergeCell ref="M428:N428"/>
    <mergeCell ref="C429:H429"/>
    <mergeCell ref="I429:J429"/>
    <mergeCell ref="M429:N429"/>
    <mergeCell ref="C424:H424"/>
    <mergeCell ref="I424:J424"/>
    <mergeCell ref="M424:N424"/>
    <mergeCell ref="C425:H425"/>
    <mergeCell ref="I425:J425"/>
    <mergeCell ref="M425:N425"/>
    <mergeCell ref="C422:H422"/>
    <mergeCell ref="I422:J422"/>
    <mergeCell ref="M422:N422"/>
    <mergeCell ref="C423:H423"/>
    <mergeCell ref="I423:J423"/>
    <mergeCell ref="M423:N423"/>
    <mergeCell ref="C420:H420"/>
    <mergeCell ref="I420:J420"/>
    <mergeCell ref="M420:N420"/>
    <mergeCell ref="C421:H421"/>
    <mergeCell ref="I421:J421"/>
    <mergeCell ref="M421:N421"/>
    <mergeCell ref="C418:H418"/>
    <mergeCell ref="I418:J418"/>
    <mergeCell ref="M418:N418"/>
    <mergeCell ref="C419:H419"/>
    <mergeCell ref="I419:J419"/>
    <mergeCell ref="M419:N419"/>
    <mergeCell ref="C416:H416"/>
    <mergeCell ref="I416:J416"/>
    <mergeCell ref="M416:N416"/>
    <mergeCell ref="C417:H417"/>
    <mergeCell ref="I417:J417"/>
    <mergeCell ref="M417:N417"/>
    <mergeCell ref="C414:H414"/>
    <mergeCell ref="I414:J414"/>
    <mergeCell ref="M414:N414"/>
    <mergeCell ref="C415:H415"/>
    <mergeCell ref="I415:J415"/>
    <mergeCell ref="M415:N415"/>
    <mergeCell ref="C412:H412"/>
    <mergeCell ref="I412:J412"/>
    <mergeCell ref="M412:N412"/>
    <mergeCell ref="C413:H413"/>
    <mergeCell ref="I413:J413"/>
    <mergeCell ref="M413:N413"/>
    <mergeCell ref="C408:H408"/>
    <mergeCell ref="I408:J408"/>
    <mergeCell ref="M408:N408"/>
    <mergeCell ref="C410:H410"/>
    <mergeCell ref="I411:J411"/>
    <mergeCell ref="M411:N411"/>
    <mergeCell ref="C406:H406"/>
    <mergeCell ref="I406:J406"/>
    <mergeCell ref="M406:N406"/>
    <mergeCell ref="C407:H407"/>
    <mergeCell ref="I407:J407"/>
    <mergeCell ref="M407:N407"/>
    <mergeCell ref="C404:H404"/>
    <mergeCell ref="I404:J404"/>
    <mergeCell ref="M404:N404"/>
    <mergeCell ref="C405:H405"/>
    <mergeCell ref="I405:J405"/>
    <mergeCell ref="M405:N405"/>
    <mergeCell ref="C402:H402"/>
    <mergeCell ref="I402:J402"/>
    <mergeCell ref="M402:N402"/>
    <mergeCell ref="C403:H403"/>
    <mergeCell ref="I403:J403"/>
    <mergeCell ref="M403:N403"/>
    <mergeCell ref="C400:H400"/>
    <mergeCell ref="I400:J400"/>
    <mergeCell ref="M400:N400"/>
    <mergeCell ref="C401:H401"/>
    <mergeCell ref="I401:J401"/>
    <mergeCell ref="M401:N401"/>
    <mergeCell ref="C398:H398"/>
    <mergeCell ref="I398:J398"/>
    <mergeCell ref="M398:N398"/>
    <mergeCell ref="C399:H399"/>
    <mergeCell ref="I399:J399"/>
    <mergeCell ref="M399:N399"/>
    <mergeCell ref="C396:H396"/>
    <mergeCell ref="I396:J396"/>
    <mergeCell ref="M396:N396"/>
    <mergeCell ref="C397:H397"/>
    <mergeCell ref="I397:J397"/>
    <mergeCell ref="M397:N397"/>
    <mergeCell ref="C393:H393"/>
    <mergeCell ref="I394:J394"/>
    <mergeCell ref="M394:N394"/>
    <mergeCell ref="C395:H395"/>
    <mergeCell ref="I395:J395"/>
    <mergeCell ref="M395:N395"/>
    <mergeCell ref="C390:H390"/>
    <mergeCell ref="I390:J390"/>
    <mergeCell ref="M390:N390"/>
    <mergeCell ref="C391:H391"/>
    <mergeCell ref="I391:J391"/>
    <mergeCell ref="M391:N391"/>
    <mergeCell ref="C388:H388"/>
    <mergeCell ref="I388:J388"/>
    <mergeCell ref="M388:N388"/>
    <mergeCell ref="C389:H389"/>
    <mergeCell ref="I389:J389"/>
    <mergeCell ref="M389:N389"/>
    <mergeCell ref="C386:H386"/>
    <mergeCell ref="I386:J386"/>
    <mergeCell ref="M386:N386"/>
    <mergeCell ref="C387:H387"/>
    <mergeCell ref="I387:J387"/>
    <mergeCell ref="M387:N387"/>
    <mergeCell ref="C384:H384"/>
    <mergeCell ref="I384:J384"/>
    <mergeCell ref="M384:N384"/>
    <mergeCell ref="C385:H385"/>
    <mergeCell ref="I385:J385"/>
    <mergeCell ref="M385:N385"/>
    <mergeCell ref="C382:H382"/>
    <mergeCell ref="I382:J382"/>
    <mergeCell ref="M382:N382"/>
    <mergeCell ref="C383:H383"/>
    <mergeCell ref="I383:J383"/>
    <mergeCell ref="M383:N383"/>
    <mergeCell ref="C380:H380"/>
    <mergeCell ref="I380:J380"/>
    <mergeCell ref="M380:N380"/>
    <mergeCell ref="C381:H381"/>
    <mergeCell ref="I381:J381"/>
    <mergeCell ref="M381:N381"/>
    <mergeCell ref="C378:H378"/>
    <mergeCell ref="I378:J378"/>
    <mergeCell ref="M378:N378"/>
    <mergeCell ref="C379:H379"/>
    <mergeCell ref="I379:J379"/>
    <mergeCell ref="M379:N379"/>
    <mergeCell ref="C374:H374"/>
    <mergeCell ref="I374:J374"/>
    <mergeCell ref="M374:N374"/>
    <mergeCell ref="C376:H376"/>
    <mergeCell ref="I377:J377"/>
    <mergeCell ref="M377:N377"/>
    <mergeCell ref="C372:H372"/>
    <mergeCell ref="I372:J372"/>
    <mergeCell ref="M372:N372"/>
    <mergeCell ref="C373:H373"/>
    <mergeCell ref="I373:J373"/>
    <mergeCell ref="M373:N373"/>
    <mergeCell ref="C370:H370"/>
    <mergeCell ref="I370:J370"/>
    <mergeCell ref="M370:N370"/>
    <mergeCell ref="C371:H371"/>
    <mergeCell ref="I371:J371"/>
    <mergeCell ref="M371:N371"/>
    <mergeCell ref="C368:H368"/>
    <mergeCell ref="I368:J368"/>
    <mergeCell ref="M368:N368"/>
    <mergeCell ref="C369:H369"/>
    <mergeCell ref="I369:J369"/>
    <mergeCell ref="M369:N369"/>
    <mergeCell ref="C366:H366"/>
    <mergeCell ref="I366:J366"/>
    <mergeCell ref="M366:N366"/>
    <mergeCell ref="C367:H367"/>
    <mergeCell ref="I367:J367"/>
    <mergeCell ref="M367:N367"/>
    <mergeCell ref="C364:H364"/>
    <mergeCell ref="I364:J364"/>
    <mergeCell ref="M364:N364"/>
    <mergeCell ref="C365:H365"/>
    <mergeCell ref="I365:J365"/>
    <mergeCell ref="M365:N365"/>
    <mergeCell ref="C362:H362"/>
    <mergeCell ref="I362:J362"/>
    <mergeCell ref="M362:N362"/>
    <mergeCell ref="C363:H363"/>
    <mergeCell ref="I363:J363"/>
    <mergeCell ref="M363:N363"/>
    <mergeCell ref="C359:H359"/>
    <mergeCell ref="I360:J360"/>
    <mergeCell ref="M360:N360"/>
    <mergeCell ref="C361:H361"/>
    <mergeCell ref="I361:J361"/>
    <mergeCell ref="M361:N361"/>
    <mergeCell ref="C357:H357"/>
    <mergeCell ref="I357:J357"/>
    <mergeCell ref="M357:N357"/>
    <mergeCell ref="C355:H355"/>
    <mergeCell ref="I355:J355"/>
    <mergeCell ref="M355:N355"/>
    <mergeCell ref="C356:H356"/>
    <mergeCell ref="I356:J356"/>
    <mergeCell ref="M356:N356"/>
    <mergeCell ref="C353:H353"/>
    <mergeCell ref="I353:J353"/>
    <mergeCell ref="M353:N353"/>
    <mergeCell ref="C354:H354"/>
    <mergeCell ref="I354:J354"/>
    <mergeCell ref="M354:N354"/>
    <mergeCell ref="C351:H351"/>
    <mergeCell ref="I351:J351"/>
    <mergeCell ref="M351:N351"/>
    <mergeCell ref="C352:H352"/>
    <mergeCell ref="I352:J352"/>
    <mergeCell ref="M352:N352"/>
    <mergeCell ref="C349:H349"/>
    <mergeCell ref="I349:J349"/>
    <mergeCell ref="M349:N349"/>
    <mergeCell ref="C350:H350"/>
    <mergeCell ref="I350:J350"/>
    <mergeCell ref="M350:N350"/>
    <mergeCell ref="C347:H347"/>
    <mergeCell ref="I347:J347"/>
    <mergeCell ref="M347:N347"/>
    <mergeCell ref="C348:H348"/>
    <mergeCell ref="I348:J348"/>
    <mergeCell ref="M348:N348"/>
    <mergeCell ref="C345:H345"/>
    <mergeCell ref="I345:J345"/>
    <mergeCell ref="M345:N345"/>
    <mergeCell ref="C346:H346"/>
    <mergeCell ref="I346:J346"/>
    <mergeCell ref="M346:N346"/>
    <mergeCell ref="AB337:AD338"/>
    <mergeCell ref="B340:S340"/>
    <mergeCell ref="C342:H342"/>
    <mergeCell ref="I343:J343"/>
    <mergeCell ref="M343:N343"/>
    <mergeCell ref="C344:H344"/>
    <mergeCell ref="I344:J344"/>
    <mergeCell ref="M344:N344"/>
    <mergeCell ref="V336:X336"/>
    <mergeCell ref="Y336:AA336"/>
    <mergeCell ref="AB336:AD336"/>
    <mergeCell ref="H337:I338"/>
    <mergeCell ref="J337:L338"/>
    <mergeCell ref="M337:O338"/>
    <mergeCell ref="P337:R338"/>
    <mergeCell ref="S337:U338"/>
    <mergeCell ref="V337:X338"/>
    <mergeCell ref="Y337:AA338"/>
    <mergeCell ref="B336:G338"/>
    <mergeCell ref="H336:I336"/>
    <mergeCell ref="J336:L336"/>
    <mergeCell ref="M336:O336"/>
    <mergeCell ref="P336:R336"/>
    <mergeCell ref="S336:U336"/>
    <mergeCell ref="AB332:AD332"/>
    <mergeCell ref="H333:I334"/>
    <mergeCell ref="J333:L334"/>
    <mergeCell ref="M333:O334"/>
    <mergeCell ref="P333:R334"/>
    <mergeCell ref="S333:U334"/>
    <mergeCell ref="V333:X334"/>
    <mergeCell ref="Y333:AA334"/>
    <mergeCell ref="AB333:AD334"/>
    <mergeCell ref="Y328:AA329"/>
    <mergeCell ref="AB328:AD329"/>
    <mergeCell ref="H332:I332"/>
    <mergeCell ref="J332:L332"/>
    <mergeCell ref="M332:O332"/>
    <mergeCell ref="P332:R332"/>
    <mergeCell ref="S332:U332"/>
    <mergeCell ref="V332:X332"/>
    <mergeCell ref="Y332:AA332"/>
    <mergeCell ref="H328:I329"/>
    <mergeCell ref="J328:L329"/>
    <mergeCell ref="M328:O329"/>
    <mergeCell ref="P328:R329"/>
    <mergeCell ref="S328:U329"/>
    <mergeCell ref="V328:X329"/>
    <mergeCell ref="AB324:AD325"/>
    <mergeCell ref="H327:I327"/>
    <mergeCell ref="J327:L327"/>
    <mergeCell ref="M327:O327"/>
    <mergeCell ref="P327:R327"/>
    <mergeCell ref="S327:U327"/>
    <mergeCell ref="V327:X327"/>
    <mergeCell ref="Y327:AA327"/>
    <mergeCell ref="AB327:AD327"/>
    <mergeCell ref="V323:X323"/>
    <mergeCell ref="Y323:AA323"/>
    <mergeCell ref="AB323:AD323"/>
    <mergeCell ref="H324:I325"/>
    <mergeCell ref="J324:L325"/>
    <mergeCell ref="M324:O325"/>
    <mergeCell ref="P324:R325"/>
    <mergeCell ref="S324:U325"/>
    <mergeCell ref="V324:X325"/>
    <mergeCell ref="Y324:AA325"/>
    <mergeCell ref="H323:I323"/>
    <mergeCell ref="J323:L323"/>
    <mergeCell ref="M323:O323"/>
    <mergeCell ref="P323:R323"/>
    <mergeCell ref="S323:U323"/>
    <mergeCell ref="AB318:AD318"/>
    <mergeCell ref="H319:I320"/>
    <mergeCell ref="J319:L320"/>
    <mergeCell ref="M319:O320"/>
    <mergeCell ref="P319:R320"/>
    <mergeCell ref="S319:U320"/>
    <mergeCell ref="V319:X320"/>
    <mergeCell ref="Y319:AA320"/>
    <mergeCell ref="AB319:AD320"/>
    <mergeCell ref="Y316:Z316"/>
    <mergeCell ref="AB316:AC316"/>
    <mergeCell ref="H318:I318"/>
    <mergeCell ref="J318:L318"/>
    <mergeCell ref="M318:O318"/>
    <mergeCell ref="P318:R318"/>
    <mergeCell ref="S318:U318"/>
    <mergeCell ref="V318:X318"/>
    <mergeCell ref="Y318:AA318"/>
    <mergeCell ref="J316:K316"/>
    <mergeCell ref="M316:N316"/>
    <mergeCell ref="P316:Q316"/>
    <mergeCell ref="S316:T316"/>
    <mergeCell ref="V316:W316"/>
    <mergeCell ref="Y314:Z314"/>
    <mergeCell ref="AB314:AC314"/>
    <mergeCell ref="J315:K315"/>
    <mergeCell ref="M315:N315"/>
    <mergeCell ref="P315:Q315"/>
    <mergeCell ref="S315:T315"/>
    <mergeCell ref="V315:W315"/>
    <mergeCell ref="Y315:Z315"/>
    <mergeCell ref="AB315:AC315"/>
    <mergeCell ref="J314:K314"/>
    <mergeCell ref="M314:N314"/>
    <mergeCell ref="P314:Q314"/>
    <mergeCell ref="S314:T314"/>
    <mergeCell ref="V314:W314"/>
    <mergeCell ref="Y312:Z312"/>
    <mergeCell ref="AB312:AC312"/>
    <mergeCell ref="J313:K313"/>
    <mergeCell ref="M313:N313"/>
    <mergeCell ref="P313:Q313"/>
    <mergeCell ref="S313:T313"/>
    <mergeCell ref="V313:W313"/>
    <mergeCell ref="Y313:Z313"/>
    <mergeCell ref="AB313:AC313"/>
    <mergeCell ref="J312:K312"/>
    <mergeCell ref="M312:N312"/>
    <mergeCell ref="P312:Q312"/>
    <mergeCell ref="S312:T312"/>
    <mergeCell ref="V312:W312"/>
    <mergeCell ref="Y310:Z310"/>
    <mergeCell ref="AB310:AC310"/>
    <mergeCell ref="J311:K311"/>
    <mergeCell ref="M311:N311"/>
    <mergeCell ref="P311:Q311"/>
    <mergeCell ref="S311:T311"/>
    <mergeCell ref="V311:W311"/>
    <mergeCell ref="Y311:Z311"/>
    <mergeCell ref="AB311:AC311"/>
    <mergeCell ref="J310:K310"/>
    <mergeCell ref="M310:N310"/>
    <mergeCell ref="P310:Q310"/>
    <mergeCell ref="S310:T310"/>
    <mergeCell ref="V310:W310"/>
    <mergeCell ref="Y308:Z308"/>
    <mergeCell ref="AB308:AC308"/>
    <mergeCell ref="J309:K309"/>
    <mergeCell ref="M309:N309"/>
    <mergeCell ref="P309:Q309"/>
    <mergeCell ref="S309:T309"/>
    <mergeCell ref="V309:W309"/>
    <mergeCell ref="Y309:Z309"/>
    <mergeCell ref="AB309:AC309"/>
    <mergeCell ref="J308:K308"/>
    <mergeCell ref="M308:N308"/>
    <mergeCell ref="P308:Q308"/>
    <mergeCell ref="S308:T308"/>
    <mergeCell ref="V308:W308"/>
    <mergeCell ref="AB306:AC306"/>
    <mergeCell ref="J307:K307"/>
    <mergeCell ref="M307:N307"/>
    <mergeCell ref="P307:Q307"/>
    <mergeCell ref="S307:T307"/>
    <mergeCell ref="V307:W307"/>
    <mergeCell ref="Y307:Z307"/>
    <mergeCell ref="AB307:AC307"/>
    <mergeCell ref="Y304:AA304"/>
    <mergeCell ref="AB304:AD304"/>
    <mergeCell ref="J306:K306"/>
    <mergeCell ref="M306:N306"/>
    <mergeCell ref="P306:Q306"/>
    <mergeCell ref="S306:T306"/>
    <mergeCell ref="V306:W306"/>
    <mergeCell ref="Y306:Z306"/>
    <mergeCell ref="W303:X303"/>
    <mergeCell ref="Z303:AA303"/>
    <mergeCell ref="AC303:AD303"/>
    <mergeCell ref="H304:I304"/>
    <mergeCell ref="J304:L304"/>
    <mergeCell ref="M304:O304"/>
    <mergeCell ref="P304:R304"/>
    <mergeCell ref="S304:U304"/>
    <mergeCell ref="V304:X304"/>
    <mergeCell ref="H303:I303"/>
    <mergeCell ref="K303:L303"/>
    <mergeCell ref="N303:O303"/>
    <mergeCell ref="Q303:R303"/>
    <mergeCell ref="T303:U303"/>
    <mergeCell ref="AB301:AC301"/>
    <mergeCell ref="J302:K302"/>
    <mergeCell ref="M302:N302"/>
    <mergeCell ref="P302:Q302"/>
    <mergeCell ref="S302:T302"/>
    <mergeCell ref="V302:W302"/>
    <mergeCell ref="Y302:Z302"/>
    <mergeCell ref="AB302:AC302"/>
    <mergeCell ref="V300:W300"/>
    <mergeCell ref="Y300:Z300"/>
    <mergeCell ref="AB300:AC300"/>
    <mergeCell ref="J301:K301"/>
    <mergeCell ref="M301:N301"/>
    <mergeCell ref="P301:Q301"/>
    <mergeCell ref="S301:T301"/>
    <mergeCell ref="V301:W301"/>
    <mergeCell ref="Y301:Z301"/>
    <mergeCell ref="J300:K300"/>
    <mergeCell ref="M300:N300"/>
    <mergeCell ref="P300:Q300"/>
    <mergeCell ref="S300:T300"/>
    <mergeCell ref="AC297:AD297"/>
    <mergeCell ref="H298:I298"/>
    <mergeCell ref="J298:L298"/>
    <mergeCell ref="M298:O298"/>
    <mergeCell ref="P298:R298"/>
    <mergeCell ref="S298:U298"/>
    <mergeCell ref="V298:X298"/>
    <mergeCell ref="Y298:AA298"/>
    <mergeCell ref="AB298:AD298"/>
    <mergeCell ref="Y296:Z296"/>
    <mergeCell ref="AB296:AC296"/>
    <mergeCell ref="H297:I297"/>
    <mergeCell ref="K297:L297"/>
    <mergeCell ref="N297:O297"/>
    <mergeCell ref="Q297:R297"/>
    <mergeCell ref="T297:U297"/>
    <mergeCell ref="W297:X297"/>
    <mergeCell ref="Z297:AA297"/>
    <mergeCell ref="J296:K296"/>
    <mergeCell ref="M296:N296"/>
    <mergeCell ref="P296:Q296"/>
    <mergeCell ref="S296:T296"/>
    <mergeCell ref="V296:W296"/>
    <mergeCell ref="Y294:Z294"/>
    <mergeCell ref="AB294:AC294"/>
    <mergeCell ref="J295:K295"/>
    <mergeCell ref="M295:N295"/>
    <mergeCell ref="P295:Q295"/>
    <mergeCell ref="S295:T295"/>
    <mergeCell ref="V295:W295"/>
    <mergeCell ref="Y295:Z295"/>
    <mergeCell ref="AB295:AC295"/>
    <mergeCell ref="J294:K294"/>
    <mergeCell ref="M294:N294"/>
    <mergeCell ref="P294:Q294"/>
    <mergeCell ref="S294:T294"/>
    <mergeCell ref="V294:W294"/>
    <mergeCell ref="Y292:Z292"/>
    <mergeCell ref="AB292:AC292"/>
    <mergeCell ref="J293:K293"/>
    <mergeCell ref="M293:N293"/>
    <mergeCell ref="P293:Q293"/>
    <mergeCell ref="S293:T293"/>
    <mergeCell ref="V293:W293"/>
    <mergeCell ref="Y293:Z293"/>
    <mergeCell ref="AB293:AC293"/>
    <mergeCell ref="J292:K292"/>
    <mergeCell ref="M292:N292"/>
    <mergeCell ref="P292:Q292"/>
    <mergeCell ref="S292:T292"/>
    <mergeCell ref="V292:W292"/>
    <mergeCell ref="AB290:AC290"/>
    <mergeCell ref="J291:K291"/>
    <mergeCell ref="M291:N291"/>
    <mergeCell ref="P291:Q291"/>
    <mergeCell ref="S291:T291"/>
    <mergeCell ref="V291:W291"/>
    <mergeCell ref="Y291:Z291"/>
    <mergeCell ref="AB291:AC291"/>
    <mergeCell ref="Y288:AA288"/>
    <mergeCell ref="AB288:AD288"/>
    <mergeCell ref="J290:K290"/>
    <mergeCell ref="M290:N290"/>
    <mergeCell ref="P290:Q290"/>
    <mergeCell ref="S290:T290"/>
    <mergeCell ref="V290:W290"/>
    <mergeCell ref="Y290:Z290"/>
    <mergeCell ref="W287:X287"/>
    <mergeCell ref="Z287:AA287"/>
    <mergeCell ref="AC287:AD287"/>
    <mergeCell ref="H288:I288"/>
    <mergeCell ref="J288:L288"/>
    <mergeCell ref="M288:O288"/>
    <mergeCell ref="P288:R288"/>
    <mergeCell ref="S288:U288"/>
    <mergeCell ref="V288:X288"/>
    <mergeCell ref="H287:I287"/>
    <mergeCell ref="K287:L287"/>
    <mergeCell ref="N287:O287"/>
    <mergeCell ref="Q287:R287"/>
    <mergeCell ref="T287:U287"/>
    <mergeCell ref="Y285:Z285"/>
    <mergeCell ref="AB285:AC285"/>
    <mergeCell ref="J286:K286"/>
    <mergeCell ref="M286:N286"/>
    <mergeCell ref="P286:Q286"/>
    <mergeCell ref="S286:T286"/>
    <mergeCell ref="V286:W286"/>
    <mergeCell ref="Y286:Z286"/>
    <mergeCell ref="AB286:AC286"/>
    <mergeCell ref="J285:K285"/>
    <mergeCell ref="M285:N285"/>
    <mergeCell ref="P285:Q285"/>
    <mergeCell ref="S285:T285"/>
    <mergeCell ref="V285:W285"/>
    <mergeCell ref="Y283:Z283"/>
    <mergeCell ref="AB283:AC283"/>
    <mergeCell ref="J284:K284"/>
    <mergeCell ref="M284:N284"/>
    <mergeCell ref="P284:Q284"/>
    <mergeCell ref="S284:T284"/>
    <mergeCell ref="V284:W284"/>
    <mergeCell ref="Y284:Z284"/>
    <mergeCell ref="AB284:AC284"/>
    <mergeCell ref="J283:K283"/>
    <mergeCell ref="M283:N283"/>
    <mergeCell ref="P283:Q283"/>
    <mergeCell ref="S283:T283"/>
    <mergeCell ref="V283:W283"/>
    <mergeCell ref="Y281:Z281"/>
    <mergeCell ref="AB281:AC281"/>
    <mergeCell ref="J282:K282"/>
    <mergeCell ref="M282:N282"/>
    <mergeCell ref="P282:Q282"/>
    <mergeCell ref="S282:T282"/>
    <mergeCell ref="V282:W282"/>
    <mergeCell ref="Y282:Z282"/>
    <mergeCell ref="AB282:AC282"/>
    <mergeCell ref="J281:K281"/>
    <mergeCell ref="M281:N281"/>
    <mergeCell ref="P281:Q281"/>
    <mergeCell ref="S281:T281"/>
    <mergeCell ref="V281:W281"/>
    <mergeCell ref="J278:K278"/>
    <mergeCell ref="M278:N278"/>
    <mergeCell ref="P278:Q278"/>
    <mergeCell ref="S278:T278"/>
    <mergeCell ref="V278:W278"/>
    <mergeCell ref="Y278:Z278"/>
    <mergeCell ref="AB278:AC278"/>
    <mergeCell ref="Y275:AA275"/>
    <mergeCell ref="AB275:AD275"/>
    <mergeCell ref="J277:K277"/>
    <mergeCell ref="M277:N277"/>
    <mergeCell ref="P277:Q277"/>
    <mergeCell ref="S277:T277"/>
    <mergeCell ref="V277:W277"/>
    <mergeCell ref="Y277:Z277"/>
    <mergeCell ref="W274:X274"/>
    <mergeCell ref="Z274:AA274"/>
    <mergeCell ref="AC274:AD274"/>
    <mergeCell ref="H275:I275"/>
    <mergeCell ref="J275:L275"/>
    <mergeCell ref="M275:O275"/>
    <mergeCell ref="P275:R275"/>
    <mergeCell ref="S275:U275"/>
    <mergeCell ref="V275:X275"/>
    <mergeCell ref="H274:I274"/>
    <mergeCell ref="K274:L274"/>
    <mergeCell ref="N274:O274"/>
    <mergeCell ref="Q274:R274"/>
    <mergeCell ref="T274:U274"/>
    <mergeCell ref="Y272:Z272"/>
    <mergeCell ref="AB272:AC272"/>
    <mergeCell ref="J273:K273"/>
    <mergeCell ref="M273:N273"/>
    <mergeCell ref="P273:Q273"/>
    <mergeCell ref="S273:T273"/>
    <mergeCell ref="V273:W273"/>
    <mergeCell ref="Y273:Z273"/>
    <mergeCell ref="AB273:AC273"/>
    <mergeCell ref="J272:K272"/>
    <mergeCell ref="M272:N272"/>
    <mergeCell ref="P272:Q272"/>
    <mergeCell ref="S272:T272"/>
    <mergeCell ref="V272:W272"/>
    <mergeCell ref="J271:K271"/>
    <mergeCell ref="M271:N271"/>
    <mergeCell ref="P271:Q271"/>
    <mergeCell ref="S271:T271"/>
    <mergeCell ref="V271:W271"/>
    <mergeCell ref="Y271:Z271"/>
    <mergeCell ref="AB271:AC271"/>
    <mergeCell ref="Y268:AA268"/>
    <mergeCell ref="AB268:AD268"/>
    <mergeCell ref="J270:K270"/>
    <mergeCell ref="M270:N270"/>
    <mergeCell ref="P270:Q270"/>
    <mergeCell ref="S270:T270"/>
    <mergeCell ref="V270:W270"/>
    <mergeCell ref="Y270:Z270"/>
    <mergeCell ref="W267:X267"/>
    <mergeCell ref="Z267:AA267"/>
    <mergeCell ref="AC267:AD267"/>
    <mergeCell ref="J268:L268"/>
    <mergeCell ref="M268:O268"/>
    <mergeCell ref="P268:R268"/>
    <mergeCell ref="S268:U268"/>
    <mergeCell ref="V268:X268"/>
    <mergeCell ref="K267:L267"/>
    <mergeCell ref="N267:O267"/>
    <mergeCell ref="Q267:R267"/>
    <mergeCell ref="T267:U267"/>
    <mergeCell ref="P261:R261"/>
    <mergeCell ref="S261:U261"/>
    <mergeCell ref="V261:X261"/>
    <mergeCell ref="Y261:AA261"/>
    <mergeCell ref="J259:K259"/>
    <mergeCell ref="M259:N259"/>
    <mergeCell ref="P259:Q259"/>
    <mergeCell ref="S259:T259"/>
    <mergeCell ref="V259:W259"/>
    <mergeCell ref="Y257:Z257"/>
    <mergeCell ref="AB257:AC257"/>
    <mergeCell ref="B258:G258"/>
    <mergeCell ref="J258:K258"/>
    <mergeCell ref="M258:N258"/>
    <mergeCell ref="P258:Q258"/>
    <mergeCell ref="S258:T258"/>
    <mergeCell ref="V258:W258"/>
    <mergeCell ref="Y258:Z258"/>
    <mergeCell ref="AB258:AC258"/>
    <mergeCell ref="B261:G263"/>
    <mergeCell ref="B259:G259"/>
    <mergeCell ref="V255:W255"/>
    <mergeCell ref="Y255:Z255"/>
    <mergeCell ref="AB255:AC255"/>
    <mergeCell ref="B256:G256"/>
    <mergeCell ref="B257:G257"/>
    <mergeCell ref="J257:K257"/>
    <mergeCell ref="M257:N257"/>
    <mergeCell ref="P257:Q257"/>
    <mergeCell ref="S257:T257"/>
    <mergeCell ref="V257:W257"/>
    <mergeCell ref="B255:D255"/>
    <mergeCell ref="E255:G255"/>
    <mergeCell ref="J255:K255"/>
    <mergeCell ref="M255:N255"/>
    <mergeCell ref="P255:Q255"/>
    <mergeCell ref="S255:T255"/>
    <mergeCell ref="AB253:AC253"/>
    <mergeCell ref="B254:D254"/>
    <mergeCell ref="E254:G254"/>
    <mergeCell ref="J254:K254"/>
    <mergeCell ref="M254:N254"/>
    <mergeCell ref="P254:Q254"/>
    <mergeCell ref="S254:T254"/>
    <mergeCell ref="V254:W254"/>
    <mergeCell ref="Y254:Z254"/>
    <mergeCell ref="AB254:AC254"/>
    <mergeCell ref="Y252:Z252"/>
    <mergeCell ref="AB252:AC252"/>
    <mergeCell ref="B253:D253"/>
    <mergeCell ref="E253:G253"/>
    <mergeCell ref="J253:K253"/>
    <mergeCell ref="M253:N253"/>
    <mergeCell ref="P253:Q253"/>
    <mergeCell ref="S253:T253"/>
    <mergeCell ref="V253:W253"/>
    <mergeCell ref="Y253:Z253"/>
    <mergeCell ref="V251:W251"/>
    <mergeCell ref="Y251:Z251"/>
    <mergeCell ref="AB251:AC251"/>
    <mergeCell ref="B252:D252"/>
    <mergeCell ref="E252:G252"/>
    <mergeCell ref="J252:K252"/>
    <mergeCell ref="M252:N252"/>
    <mergeCell ref="P252:Q252"/>
    <mergeCell ref="S252:T252"/>
    <mergeCell ref="V252:W252"/>
    <mergeCell ref="B250:G250"/>
    <mergeCell ref="B251:G251"/>
    <mergeCell ref="J251:K251"/>
    <mergeCell ref="M251:N251"/>
    <mergeCell ref="P251:Q251"/>
    <mergeCell ref="S251:T251"/>
    <mergeCell ref="AB248:AC248"/>
    <mergeCell ref="B249:D249"/>
    <mergeCell ref="E249:G249"/>
    <mergeCell ref="J249:K249"/>
    <mergeCell ref="M249:N249"/>
    <mergeCell ref="P249:Q249"/>
    <mergeCell ref="S249:T249"/>
    <mergeCell ref="V249:W249"/>
    <mergeCell ref="Y249:Z249"/>
    <mergeCell ref="AB249:AC249"/>
    <mergeCell ref="Y247:Z247"/>
    <mergeCell ref="AB247:AC247"/>
    <mergeCell ref="B248:D248"/>
    <mergeCell ref="E248:G248"/>
    <mergeCell ref="J248:K248"/>
    <mergeCell ref="M248:N248"/>
    <mergeCell ref="P248:Q248"/>
    <mergeCell ref="S248:T248"/>
    <mergeCell ref="V248:W248"/>
    <mergeCell ref="Y248:Z248"/>
    <mergeCell ref="V246:W246"/>
    <mergeCell ref="Y246:Z246"/>
    <mergeCell ref="AB246:AC246"/>
    <mergeCell ref="B247:D247"/>
    <mergeCell ref="E247:G247"/>
    <mergeCell ref="J247:K247"/>
    <mergeCell ref="M247:N247"/>
    <mergeCell ref="P247:Q247"/>
    <mergeCell ref="S247:T247"/>
    <mergeCell ref="V247:W247"/>
    <mergeCell ref="B246:D246"/>
    <mergeCell ref="E246:G246"/>
    <mergeCell ref="J246:K246"/>
    <mergeCell ref="M246:N246"/>
    <mergeCell ref="P246:Q246"/>
    <mergeCell ref="S246:T246"/>
    <mergeCell ref="AB243:AD243"/>
    <mergeCell ref="J245:K245"/>
    <mergeCell ref="M245:N245"/>
    <mergeCell ref="P245:Q245"/>
    <mergeCell ref="S245:T245"/>
    <mergeCell ref="V245:W245"/>
    <mergeCell ref="Y245:Z245"/>
    <mergeCell ref="AB245:AC245"/>
    <mergeCell ref="B245:G245"/>
    <mergeCell ref="B244:G244"/>
    <mergeCell ref="B243:G243"/>
    <mergeCell ref="Y240:AA240"/>
    <mergeCell ref="AB240:AD240"/>
    <mergeCell ref="H243:I243"/>
    <mergeCell ref="J243:L243"/>
    <mergeCell ref="M243:O243"/>
    <mergeCell ref="P243:R243"/>
    <mergeCell ref="S243:U243"/>
    <mergeCell ref="V243:X243"/>
    <mergeCell ref="Y243:AA243"/>
    <mergeCell ref="V238:X238"/>
    <mergeCell ref="Y238:AA238"/>
    <mergeCell ref="AB238:AD238"/>
    <mergeCell ref="H240:I240"/>
    <mergeCell ref="J240:L240"/>
    <mergeCell ref="M240:O240"/>
    <mergeCell ref="P240:R240"/>
    <mergeCell ref="S240:U240"/>
    <mergeCell ref="V240:X240"/>
    <mergeCell ref="H238:I238"/>
    <mergeCell ref="J238:L238"/>
    <mergeCell ref="M238:O238"/>
    <mergeCell ref="P238:R238"/>
    <mergeCell ref="S238:U238"/>
    <mergeCell ref="AB234:AD234"/>
    <mergeCell ref="H237:I237"/>
    <mergeCell ref="J237:L237"/>
    <mergeCell ref="M237:O237"/>
    <mergeCell ref="P237:R237"/>
    <mergeCell ref="S237:U237"/>
    <mergeCell ref="V237:X237"/>
    <mergeCell ref="Y237:AA237"/>
    <mergeCell ref="AB237:AD237"/>
    <mergeCell ref="Y233:AA233"/>
    <mergeCell ref="AB233:AD233"/>
    <mergeCell ref="H234:I234"/>
    <mergeCell ref="J234:L234"/>
    <mergeCell ref="M234:O234"/>
    <mergeCell ref="P234:R234"/>
    <mergeCell ref="S234:U234"/>
    <mergeCell ref="V234:X234"/>
    <mergeCell ref="Y234:AA234"/>
    <mergeCell ref="H232:R232"/>
    <mergeCell ref="T232:AD232"/>
    <mergeCell ref="H233:I233"/>
    <mergeCell ref="J233:L233"/>
    <mergeCell ref="M233:O233"/>
    <mergeCell ref="P233:R233"/>
    <mergeCell ref="S233:U233"/>
    <mergeCell ref="V233:X233"/>
    <mergeCell ref="AB227:AD227"/>
    <mergeCell ref="H228:I229"/>
    <mergeCell ref="J228:L229"/>
    <mergeCell ref="M228:O229"/>
    <mergeCell ref="P228:R229"/>
    <mergeCell ref="S228:U229"/>
    <mergeCell ref="V228:X229"/>
    <mergeCell ref="Y228:AA229"/>
    <mergeCell ref="AB228:AD229"/>
    <mergeCell ref="Y225:AA225"/>
    <mergeCell ref="AB225:AD225"/>
    <mergeCell ref="H227:I227"/>
    <mergeCell ref="J227:L227"/>
    <mergeCell ref="M227:O227"/>
    <mergeCell ref="P227:R227"/>
    <mergeCell ref="S227:U227"/>
    <mergeCell ref="V227:X227"/>
    <mergeCell ref="Y227:AA227"/>
    <mergeCell ref="V224:X224"/>
    <mergeCell ref="Y224:AA224"/>
    <mergeCell ref="AB224:AD224"/>
    <mergeCell ref="H225:I225"/>
    <mergeCell ref="J225:L225"/>
    <mergeCell ref="M225:O225"/>
    <mergeCell ref="P225:R225"/>
    <mergeCell ref="S225:U225"/>
    <mergeCell ref="V225:X225"/>
    <mergeCell ref="H224:I224"/>
    <mergeCell ref="J224:L224"/>
    <mergeCell ref="M224:O224"/>
    <mergeCell ref="P224:R224"/>
    <mergeCell ref="S224:U224"/>
    <mergeCell ref="AB222:AC222"/>
    <mergeCell ref="J223:K223"/>
    <mergeCell ref="M223:N223"/>
    <mergeCell ref="P223:Q223"/>
    <mergeCell ref="S223:T223"/>
    <mergeCell ref="V223:W223"/>
    <mergeCell ref="Y223:Z223"/>
    <mergeCell ref="AB223:AC223"/>
    <mergeCell ref="V221:W221"/>
    <mergeCell ref="Y221:Z221"/>
    <mergeCell ref="AB221:AC221"/>
    <mergeCell ref="J222:K222"/>
    <mergeCell ref="M222:N222"/>
    <mergeCell ref="P222:Q222"/>
    <mergeCell ref="S222:T222"/>
    <mergeCell ref="V222:W222"/>
    <mergeCell ref="Y222:Z222"/>
    <mergeCell ref="J221:K221"/>
    <mergeCell ref="M221:N221"/>
    <mergeCell ref="P221:Q221"/>
    <mergeCell ref="S221:T221"/>
    <mergeCell ref="AB218:AD218"/>
    <mergeCell ref="H219:I219"/>
    <mergeCell ref="J219:L219"/>
    <mergeCell ref="M219:O219"/>
    <mergeCell ref="P219:R219"/>
    <mergeCell ref="S219:U219"/>
    <mergeCell ref="V219:X219"/>
    <mergeCell ref="Y219:AA219"/>
    <mergeCell ref="AB219:AD219"/>
    <mergeCell ref="Y217:AA217"/>
    <mergeCell ref="AB217:AD217"/>
    <mergeCell ref="H218:I218"/>
    <mergeCell ref="J218:L218"/>
    <mergeCell ref="M218:O218"/>
    <mergeCell ref="P218:R218"/>
    <mergeCell ref="S218:U218"/>
    <mergeCell ref="V218:X218"/>
    <mergeCell ref="Y218:AA218"/>
    <mergeCell ref="V216:X216"/>
    <mergeCell ref="Y216:AA216"/>
    <mergeCell ref="AB216:AD216"/>
    <mergeCell ref="H217:I217"/>
    <mergeCell ref="J217:L217"/>
    <mergeCell ref="M217:O217"/>
    <mergeCell ref="P217:R217"/>
    <mergeCell ref="S217:U217"/>
    <mergeCell ref="V217:X217"/>
    <mergeCell ref="H216:I216"/>
    <mergeCell ref="J216:L216"/>
    <mergeCell ref="M216:O216"/>
    <mergeCell ref="P216:R216"/>
    <mergeCell ref="S216:U216"/>
    <mergeCell ref="AB214:AD214"/>
    <mergeCell ref="H215:I215"/>
    <mergeCell ref="J215:L215"/>
    <mergeCell ref="M215:O215"/>
    <mergeCell ref="P215:R215"/>
    <mergeCell ref="S215:U215"/>
    <mergeCell ref="V215:X215"/>
    <mergeCell ref="Y215:AA215"/>
    <mergeCell ref="AB215:AD215"/>
    <mergeCell ref="Y213:AA213"/>
    <mergeCell ref="AB213:AD213"/>
    <mergeCell ref="H214:I214"/>
    <mergeCell ref="J214:L214"/>
    <mergeCell ref="M214:O214"/>
    <mergeCell ref="P214:R214"/>
    <mergeCell ref="S214:U214"/>
    <mergeCell ref="V214:X214"/>
    <mergeCell ref="Y214:AA214"/>
    <mergeCell ref="V212:X212"/>
    <mergeCell ref="Y212:AA212"/>
    <mergeCell ref="AB212:AD212"/>
    <mergeCell ref="H213:I213"/>
    <mergeCell ref="J213:L213"/>
    <mergeCell ref="M213:O213"/>
    <mergeCell ref="P213:R213"/>
    <mergeCell ref="S213:U213"/>
    <mergeCell ref="V213:X213"/>
    <mergeCell ref="H212:I212"/>
    <mergeCell ref="J212:L212"/>
    <mergeCell ref="M212:O212"/>
    <mergeCell ref="P212:R212"/>
    <mergeCell ref="S212:U212"/>
    <mergeCell ref="AB210:AD210"/>
    <mergeCell ref="H211:I211"/>
    <mergeCell ref="J211:L211"/>
    <mergeCell ref="M211:O211"/>
    <mergeCell ref="P211:R211"/>
    <mergeCell ref="S211:U211"/>
    <mergeCell ref="V211:X211"/>
    <mergeCell ref="Y211:AA211"/>
    <mergeCell ref="AB211:AD211"/>
    <mergeCell ref="Y209:AA209"/>
    <mergeCell ref="AB209:AD209"/>
    <mergeCell ref="H210:I210"/>
    <mergeCell ref="J210:L210"/>
    <mergeCell ref="M210:O210"/>
    <mergeCell ref="P210:R210"/>
    <mergeCell ref="S210:U210"/>
    <mergeCell ref="V210:X210"/>
    <mergeCell ref="Y210:AA210"/>
    <mergeCell ref="V208:X208"/>
    <mergeCell ref="Y208:AA208"/>
    <mergeCell ref="AB208:AD208"/>
    <mergeCell ref="H209:I209"/>
    <mergeCell ref="J209:L209"/>
    <mergeCell ref="M209:O209"/>
    <mergeCell ref="P209:R209"/>
    <mergeCell ref="S209:U209"/>
    <mergeCell ref="V209:X209"/>
    <mergeCell ref="H208:I208"/>
    <mergeCell ref="J208:L208"/>
    <mergeCell ref="M208:O208"/>
    <mergeCell ref="P208:R208"/>
    <mergeCell ref="S208:U208"/>
    <mergeCell ref="AB206:AC206"/>
    <mergeCell ref="B207:D207"/>
    <mergeCell ref="E207:G207"/>
    <mergeCell ref="J207:K207"/>
    <mergeCell ref="M207:N207"/>
    <mergeCell ref="P207:Q207"/>
    <mergeCell ref="S207:T207"/>
    <mergeCell ref="V207:W207"/>
    <mergeCell ref="Y207:Z207"/>
    <mergeCell ref="AB207:AC207"/>
    <mergeCell ref="Y205:Z205"/>
    <mergeCell ref="AB205:AC205"/>
    <mergeCell ref="B206:D206"/>
    <mergeCell ref="E206:G206"/>
    <mergeCell ref="J206:K206"/>
    <mergeCell ref="M206:N206"/>
    <mergeCell ref="P206:Q206"/>
    <mergeCell ref="S206:T206"/>
    <mergeCell ref="V206:W206"/>
    <mergeCell ref="Y206:Z206"/>
    <mergeCell ref="V204:W204"/>
    <mergeCell ref="Y204:Z204"/>
    <mergeCell ref="AB204:AC204"/>
    <mergeCell ref="B205:D205"/>
    <mergeCell ref="E205:G205"/>
    <mergeCell ref="J205:K205"/>
    <mergeCell ref="M205:N205"/>
    <mergeCell ref="P205:Q205"/>
    <mergeCell ref="S205:T205"/>
    <mergeCell ref="V205:W205"/>
    <mergeCell ref="S203:T203"/>
    <mergeCell ref="V203:W203"/>
    <mergeCell ref="Y203:Z203"/>
    <mergeCell ref="AB203:AC203"/>
    <mergeCell ref="B204:D204"/>
    <mergeCell ref="E204:G204"/>
    <mergeCell ref="J204:K204"/>
    <mergeCell ref="M204:N204"/>
    <mergeCell ref="P204:Q204"/>
    <mergeCell ref="S204:T204"/>
    <mergeCell ref="B203:D203"/>
    <mergeCell ref="E203:G203"/>
    <mergeCell ref="J203:K203"/>
    <mergeCell ref="M203:N203"/>
    <mergeCell ref="P203:Q203"/>
    <mergeCell ref="AB200:AD200"/>
    <mergeCell ref="B201:G201"/>
    <mergeCell ref="H201:I201"/>
    <mergeCell ref="J201:L201"/>
    <mergeCell ref="M201:O201"/>
    <mergeCell ref="P201:R201"/>
    <mergeCell ref="S201:U201"/>
    <mergeCell ref="V201:X201"/>
    <mergeCell ref="Y201:AA201"/>
    <mergeCell ref="AB201:AD201"/>
    <mergeCell ref="Y199:AA199"/>
    <mergeCell ref="AB199:AD199"/>
    <mergeCell ref="B200:G200"/>
    <mergeCell ref="H200:I200"/>
    <mergeCell ref="J200:L200"/>
    <mergeCell ref="M200:O200"/>
    <mergeCell ref="P200:R200"/>
    <mergeCell ref="S200:U200"/>
    <mergeCell ref="V200:X200"/>
    <mergeCell ref="Y200:AA200"/>
    <mergeCell ref="V196:X196"/>
    <mergeCell ref="Y196:AA196"/>
    <mergeCell ref="AB196:AD196"/>
    <mergeCell ref="H199:I199"/>
    <mergeCell ref="J199:L199"/>
    <mergeCell ref="M199:O199"/>
    <mergeCell ref="P199:R199"/>
    <mergeCell ref="S199:U199"/>
    <mergeCell ref="V199:X199"/>
    <mergeCell ref="H196:I196"/>
    <mergeCell ref="J196:L196"/>
    <mergeCell ref="M196:O196"/>
    <mergeCell ref="P196:R196"/>
    <mergeCell ref="S196:U196"/>
    <mergeCell ref="H197:I197"/>
    <mergeCell ref="H198:I198"/>
    <mergeCell ref="AB194:AD194"/>
    <mergeCell ref="H195:I195"/>
    <mergeCell ref="J195:L195"/>
    <mergeCell ref="M195:O195"/>
    <mergeCell ref="P195:R195"/>
    <mergeCell ref="S195:U195"/>
    <mergeCell ref="V195:X195"/>
    <mergeCell ref="Y195:AA195"/>
    <mergeCell ref="AB195:AD195"/>
    <mergeCell ref="Y193:AA193"/>
    <mergeCell ref="AB193:AD193"/>
    <mergeCell ref="H194:I194"/>
    <mergeCell ref="J194:L194"/>
    <mergeCell ref="M194:O194"/>
    <mergeCell ref="P194:R194"/>
    <mergeCell ref="S194:U194"/>
    <mergeCell ref="V194:X194"/>
    <mergeCell ref="Y194:AA194"/>
    <mergeCell ref="V192:X192"/>
    <mergeCell ref="Y192:AA192"/>
    <mergeCell ref="AB192:AD192"/>
    <mergeCell ref="H193:I193"/>
    <mergeCell ref="J193:L193"/>
    <mergeCell ref="M193:O193"/>
    <mergeCell ref="P193:R193"/>
    <mergeCell ref="S193:U193"/>
    <mergeCell ref="V193:X193"/>
    <mergeCell ref="H192:I192"/>
    <mergeCell ref="J192:L192"/>
    <mergeCell ref="M192:O192"/>
    <mergeCell ref="P192:R192"/>
    <mergeCell ref="S192:U192"/>
    <mergeCell ref="AB190:AD190"/>
    <mergeCell ref="H191:I191"/>
    <mergeCell ref="J191:L191"/>
    <mergeCell ref="M191:O191"/>
    <mergeCell ref="P191:R191"/>
    <mergeCell ref="S191:U191"/>
    <mergeCell ref="V191:X191"/>
    <mergeCell ref="Y191:AA191"/>
    <mergeCell ref="AB191:AD191"/>
    <mergeCell ref="Y189:AA189"/>
    <mergeCell ref="AB189:AD189"/>
    <mergeCell ref="H190:I190"/>
    <mergeCell ref="J190:L190"/>
    <mergeCell ref="M190:O190"/>
    <mergeCell ref="P190:R190"/>
    <mergeCell ref="S190:U190"/>
    <mergeCell ref="V190:X190"/>
    <mergeCell ref="Y190:AA190"/>
    <mergeCell ref="V188:X188"/>
    <mergeCell ref="Y188:AA188"/>
    <mergeCell ref="AB188:AD188"/>
    <mergeCell ref="H189:I189"/>
    <mergeCell ref="J189:L189"/>
    <mergeCell ref="M189:O189"/>
    <mergeCell ref="P189:R189"/>
    <mergeCell ref="S189:U189"/>
    <mergeCell ref="V189:X189"/>
    <mergeCell ref="S187:U187"/>
    <mergeCell ref="V187:X187"/>
    <mergeCell ref="Y187:AA187"/>
    <mergeCell ref="AB187:AD187"/>
    <mergeCell ref="H188:I188"/>
    <mergeCell ref="J188:L188"/>
    <mergeCell ref="M188:O188"/>
    <mergeCell ref="P188:R188"/>
    <mergeCell ref="S188:U188"/>
    <mergeCell ref="AB181:AD181"/>
    <mergeCell ref="B183:AD184"/>
    <mergeCell ref="B185:AD185"/>
    <mergeCell ref="B186:G187"/>
    <mergeCell ref="H186:R186"/>
    <mergeCell ref="T186:AD186"/>
    <mergeCell ref="H187:I187"/>
    <mergeCell ref="J187:L187"/>
    <mergeCell ref="M187:O187"/>
    <mergeCell ref="P187:R187"/>
    <mergeCell ref="Y180:AA180"/>
    <mergeCell ref="AB180:AD180"/>
    <mergeCell ref="B181:D181"/>
    <mergeCell ref="H181:I181"/>
    <mergeCell ref="J181:L181"/>
    <mergeCell ref="M181:O181"/>
    <mergeCell ref="P181:R181"/>
    <mergeCell ref="S181:U181"/>
    <mergeCell ref="V181:X181"/>
    <mergeCell ref="Y181:AA181"/>
    <mergeCell ref="V179:X179"/>
    <mergeCell ref="Y179:AA179"/>
    <mergeCell ref="AB179:AD179"/>
    <mergeCell ref="B180:D180"/>
    <mergeCell ref="H180:I180"/>
    <mergeCell ref="J180:L180"/>
    <mergeCell ref="M180:O180"/>
    <mergeCell ref="P180:R180"/>
    <mergeCell ref="S180:U180"/>
    <mergeCell ref="V180:X180"/>
    <mergeCell ref="S178:U178"/>
    <mergeCell ref="V178:X178"/>
    <mergeCell ref="Y178:AA178"/>
    <mergeCell ref="AB178:AD178"/>
    <mergeCell ref="B179:D179"/>
    <mergeCell ref="H179:I179"/>
    <mergeCell ref="J179:L179"/>
    <mergeCell ref="M179:O179"/>
    <mergeCell ref="P179:R179"/>
    <mergeCell ref="S179:U179"/>
    <mergeCell ref="Y173:AA174"/>
    <mergeCell ref="AB173:AD174"/>
    <mergeCell ref="B176:Z176"/>
    <mergeCell ref="B177:G178"/>
    <mergeCell ref="H177:R177"/>
    <mergeCell ref="T177:AD177"/>
    <mergeCell ref="H178:I178"/>
    <mergeCell ref="J178:L178"/>
    <mergeCell ref="M178:O178"/>
    <mergeCell ref="P178:R178"/>
    <mergeCell ref="V172:X172"/>
    <mergeCell ref="Y172:AA172"/>
    <mergeCell ref="AB172:AD172"/>
    <mergeCell ref="F173:G174"/>
    <mergeCell ref="H173:I174"/>
    <mergeCell ref="J173:L174"/>
    <mergeCell ref="M173:O174"/>
    <mergeCell ref="P173:R174"/>
    <mergeCell ref="S173:U174"/>
    <mergeCell ref="V173:X174"/>
    <mergeCell ref="B172:D172"/>
    <mergeCell ref="H172:I172"/>
    <mergeCell ref="J172:L172"/>
    <mergeCell ref="M172:O172"/>
    <mergeCell ref="P172:R172"/>
    <mergeCell ref="S172:U172"/>
    <mergeCell ref="Y170:AA170"/>
    <mergeCell ref="AB170:AD170"/>
    <mergeCell ref="H171:I171"/>
    <mergeCell ref="J171:L171"/>
    <mergeCell ref="M171:O171"/>
    <mergeCell ref="P171:R171"/>
    <mergeCell ref="S171:U171"/>
    <mergeCell ref="V171:X171"/>
    <mergeCell ref="Y171:AA171"/>
    <mergeCell ref="AB171:AD171"/>
    <mergeCell ref="H170:I170"/>
    <mergeCell ref="J170:L170"/>
    <mergeCell ref="M170:O170"/>
    <mergeCell ref="P170:R170"/>
    <mergeCell ref="S170:U170"/>
    <mergeCell ref="V170:X170"/>
    <mergeCell ref="AB168:AD168"/>
    <mergeCell ref="H169:I169"/>
    <mergeCell ref="J169:L169"/>
    <mergeCell ref="M169:O169"/>
    <mergeCell ref="P169:R169"/>
    <mergeCell ref="S169:U169"/>
    <mergeCell ref="V169:X169"/>
    <mergeCell ref="Y169:AA169"/>
    <mergeCell ref="AB169:AD169"/>
    <mergeCell ref="Y167:AA167"/>
    <mergeCell ref="AB167:AD167"/>
    <mergeCell ref="B168:D168"/>
    <mergeCell ref="H168:I168"/>
    <mergeCell ref="J168:L168"/>
    <mergeCell ref="M168:O168"/>
    <mergeCell ref="P168:R168"/>
    <mergeCell ref="S168:U168"/>
    <mergeCell ref="V168:X168"/>
    <mergeCell ref="Y168:AA168"/>
    <mergeCell ref="H167:I167"/>
    <mergeCell ref="J167:L167"/>
    <mergeCell ref="M167:O167"/>
    <mergeCell ref="P167:R167"/>
    <mergeCell ref="S167:U167"/>
    <mergeCell ref="V167:X167"/>
    <mergeCell ref="AB165:AD165"/>
    <mergeCell ref="B166:D166"/>
    <mergeCell ref="H166:I166"/>
    <mergeCell ref="J166:L166"/>
    <mergeCell ref="M166:O166"/>
    <mergeCell ref="P166:R166"/>
    <mergeCell ref="S166:U166"/>
    <mergeCell ref="V166:X166"/>
    <mergeCell ref="Y166:AA166"/>
    <mergeCell ref="AB166:AD166"/>
    <mergeCell ref="Y164:AA164"/>
    <mergeCell ref="AB164:AD164"/>
    <mergeCell ref="B165:D165"/>
    <mergeCell ref="H165:I165"/>
    <mergeCell ref="J165:L165"/>
    <mergeCell ref="M165:O165"/>
    <mergeCell ref="P165:R165"/>
    <mergeCell ref="S165:U165"/>
    <mergeCell ref="V165:X165"/>
    <mergeCell ref="Y165:AA165"/>
    <mergeCell ref="V163:X163"/>
    <mergeCell ref="Y163:AA163"/>
    <mergeCell ref="AB163:AD163"/>
    <mergeCell ref="B164:D164"/>
    <mergeCell ref="H164:I164"/>
    <mergeCell ref="J164:L164"/>
    <mergeCell ref="M164:O164"/>
    <mergeCell ref="P164:R164"/>
    <mergeCell ref="S164:U164"/>
    <mergeCell ref="V164:X164"/>
    <mergeCell ref="B163:D163"/>
    <mergeCell ref="H163:I163"/>
    <mergeCell ref="J163:L163"/>
    <mergeCell ref="M163:O163"/>
    <mergeCell ref="P163:R163"/>
    <mergeCell ref="S163:U163"/>
    <mergeCell ref="AB161:AD161"/>
    <mergeCell ref="B162:D162"/>
    <mergeCell ref="H162:I162"/>
    <mergeCell ref="J162:L162"/>
    <mergeCell ref="M162:O162"/>
    <mergeCell ref="P162:R162"/>
    <mergeCell ref="S162:U162"/>
    <mergeCell ref="V162:X162"/>
    <mergeCell ref="Y162:AA162"/>
    <mergeCell ref="AB162:AD162"/>
    <mergeCell ref="Y160:AA160"/>
    <mergeCell ref="AB160:AD160"/>
    <mergeCell ref="B161:D161"/>
    <mergeCell ref="H161:I161"/>
    <mergeCell ref="J161:L161"/>
    <mergeCell ref="M161:O161"/>
    <mergeCell ref="P161:R161"/>
    <mergeCell ref="S161:U161"/>
    <mergeCell ref="V161:X161"/>
    <mergeCell ref="Y161:AA161"/>
    <mergeCell ref="V159:X159"/>
    <mergeCell ref="Y159:AA159"/>
    <mergeCell ref="AB159:AD159"/>
    <mergeCell ref="B160:D160"/>
    <mergeCell ref="H160:I160"/>
    <mergeCell ref="J160:L160"/>
    <mergeCell ref="M160:O160"/>
    <mergeCell ref="P160:R160"/>
    <mergeCell ref="S160:U160"/>
    <mergeCell ref="V160:X160"/>
    <mergeCell ref="B159:D159"/>
    <mergeCell ref="H159:I159"/>
    <mergeCell ref="J159:L159"/>
    <mergeCell ref="M159:O159"/>
    <mergeCell ref="P159:R159"/>
    <mergeCell ref="S159:U159"/>
    <mergeCell ref="AB157:AD157"/>
    <mergeCell ref="B158:D158"/>
    <mergeCell ref="H158:I158"/>
    <mergeCell ref="J158:L158"/>
    <mergeCell ref="M158:O158"/>
    <mergeCell ref="P158:R158"/>
    <mergeCell ref="S158:U158"/>
    <mergeCell ref="V158:X158"/>
    <mergeCell ref="Y158:AA158"/>
    <mergeCell ref="AB158:AD158"/>
    <mergeCell ref="B156:G157"/>
    <mergeCell ref="H156:R156"/>
    <mergeCell ref="T156:AD156"/>
    <mergeCell ref="H157:I157"/>
    <mergeCell ref="J157:L157"/>
    <mergeCell ref="M157:O157"/>
    <mergeCell ref="P157:R157"/>
    <mergeCell ref="S157:U157"/>
    <mergeCell ref="V157:X157"/>
    <mergeCell ref="Y157:AA157"/>
    <mergeCell ref="AB151:AD151"/>
    <mergeCell ref="F152:G153"/>
    <mergeCell ref="H152:I153"/>
    <mergeCell ref="J152:L153"/>
    <mergeCell ref="M152:O153"/>
    <mergeCell ref="P152:R153"/>
    <mergeCell ref="S152:U153"/>
    <mergeCell ref="V152:X153"/>
    <mergeCell ref="Y152:AA153"/>
    <mergeCell ref="AB152:AD153"/>
    <mergeCell ref="Y150:AA150"/>
    <mergeCell ref="AB150:AD150"/>
    <mergeCell ref="B151:F151"/>
    <mergeCell ref="H151:I151"/>
    <mergeCell ref="J151:L151"/>
    <mergeCell ref="M151:O151"/>
    <mergeCell ref="P151:R151"/>
    <mergeCell ref="S151:U151"/>
    <mergeCell ref="V151:X151"/>
    <mergeCell ref="Y151:AA151"/>
    <mergeCell ref="V149:X149"/>
    <mergeCell ref="Y149:AA149"/>
    <mergeCell ref="AB149:AD149"/>
    <mergeCell ref="B150:F150"/>
    <mergeCell ref="H150:I150"/>
    <mergeCell ref="J150:L150"/>
    <mergeCell ref="M150:O150"/>
    <mergeCell ref="P150:R150"/>
    <mergeCell ref="S150:U150"/>
    <mergeCell ref="V150:X150"/>
    <mergeCell ref="B149:F149"/>
    <mergeCell ref="H149:I149"/>
    <mergeCell ref="J149:L149"/>
    <mergeCell ref="M149:O149"/>
    <mergeCell ref="P149:R149"/>
    <mergeCell ref="S149:U149"/>
    <mergeCell ref="AB147:AD147"/>
    <mergeCell ref="B148:F148"/>
    <mergeCell ref="H148:I148"/>
    <mergeCell ref="J148:L148"/>
    <mergeCell ref="M148:O148"/>
    <mergeCell ref="P148:R148"/>
    <mergeCell ref="S148:U148"/>
    <mergeCell ref="V148:X148"/>
    <mergeCell ref="Y148:AA148"/>
    <mergeCell ref="AB148:AD148"/>
    <mergeCell ref="Y146:AA146"/>
    <mergeCell ref="AB146:AD146"/>
    <mergeCell ref="B147:F147"/>
    <mergeCell ref="H147:I147"/>
    <mergeCell ref="J147:L147"/>
    <mergeCell ref="M147:O147"/>
    <mergeCell ref="P147:R147"/>
    <mergeCell ref="S147:U147"/>
    <mergeCell ref="V147:X147"/>
    <mergeCell ref="Y147:AA147"/>
    <mergeCell ref="V145:X145"/>
    <mergeCell ref="Y145:AA145"/>
    <mergeCell ref="AB145:AD145"/>
    <mergeCell ref="B146:F146"/>
    <mergeCell ref="H146:I146"/>
    <mergeCell ref="J146:L146"/>
    <mergeCell ref="M146:O146"/>
    <mergeCell ref="P146:R146"/>
    <mergeCell ref="S146:U146"/>
    <mergeCell ref="V146:X146"/>
    <mergeCell ref="S144:U144"/>
    <mergeCell ref="V144:X144"/>
    <mergeCell ref="Y144:AA144"/>
    <mergeCell ref="AB144:AD144"/>
    <mergeCell ref="B145:F145"/>
    <mergeCell ref="H145:I145"/>
    <mergeCell ref="J145:L145"/>
    <mergeCell ref="M145:O145"/>
    <mergeCell ref="P145:R145"/>
    <mergeCell ref="S145:U145"/>
    <mergeCell ref="P143:R143"/>
    <mergeCell ref="S143:U143"/>
    <mergeCell ref="V143:X143"/>
    <mergeCell ref="Y143:AA143"/>
    <mergeCell ref="AB143:AD143"/>
    <mergeCell ref="B144:F144"/>
    <mergeCell ref="H144:I144"/>
    <mergeCell ref="J144:L144"/>
    <mergeCell ref="M144:O144"/>
    <mergeCell ref="P144:R144"/>
    <mergeCell ref="H142:I142"/>
    <mergeCell ref="B143:F143"/>
    <mergeCell ref="H143:I143"/>
    <mergeCell ref="J143:L143"/>
    <mergeCell ref="M143:O143"/>
    <mergeCell ref="AB140:AD140"/>
    <mergeCell ref="B141:F141"/>
    <mergeCell ref="H141:I141"/>
    <mergeCell ref="J141:L141"/>
    <mergeCell ref="M141:O141"/>
    <mergeCell ref="P141:R141"/>
    <mergeCell ref="S141:U141"/>
    <mergeCell ref="V141:X141"/>
    <mergeCell ref="Y141:AA141"/>
    <mergeCell ref="AB141:AD141"/>
    <mergeCell ref="Y139:AA139"/>
    <mergeCell ref="AB139:AD139"/>
    <mergeCell ref="B140:F140"/>
    <mergeCell ref="H140:I140"/>
    <mergeCell ref="J140:L140"/>
    <mergeCell ref="M140:O140"/>
    <mergeCell ref="P140:R140"/>
    <mergeCell ref="S140:U140"/>
    <mergeCell ref="V140:X140"/>
    <mergeCell ref="Y140:AA140"/>
    <mergeCell ref="V138:X138"/>
    <mergeCell ref="Y138:AA138"/>
    <mergeCell ref="AB138:AD138"/>
    <mergeCell ref="B139:F139"/>
    <mergeCell ref="H139:I139"/>
    <mergeCell ref="J139:L139"/>
    <mergeCell ref="M139:O139"/>
    <mergeCell ref="P139:R139"/>
    <mergeCell ref="S139:U139"/>
    <mergeCell ref="V139:X139"/>
    <mergeCell ref="S137:U137"/>
    <mergeCell ref="V137:X137"/>
    <mergeCell ref="Y137:AA137"/>
    <mergeCell ref="AB137:AD137"/>
    <mergeCell ref="B138:F138"/>
    <mergeCell ref="H138:I138"/>
    <mergeCell ref="J138:L138"/>
    <mergeCell ref="M138:O138"/>
    <mergeCell ref="P138:R138"/>
    <mergeCell ref="S138:U138"/>
    <mergeCell ref="P136:R136"/>
    <mergeCell ref="S136:U136"/>
    <mergeCell ref="V136:X136"/>
    <mergeCell ref="Y136:AA136"/>
    <mergeCell ref="AB136:AD136"/>
    <mergeCell ref="B137:F137"/>
    <mergeCell ref="H137:I137"/>
    <mergeCell ref="J137:L137"/>
    <mergeCell ref="M137:O137"/>
    <mergeCell ref="P137:R137"/>
    <mergeCell ref="V131:X132"/>
    <mergeCell ref="Y131:AA132"/>
    <mergeCell ref="AB131:AD132"/>
    <mergeCell ref="B134:AC134"/>
    <mergeCell ref="B135:G136"/>
    <mergeCell ref="H135:Q135"/>
    <mergeCell ref="T135:AD135"/>
    <mergeCell ref="H136:I136"/>
    <mergeCell ref="J136:L136"/>
    <mergeCell ref="M136:O136"/>
    <mergeCell ref="F131:G132"/>
    <mergeCell ref="H131:I132"/>
    <mergeCell ref="J131:L132"/>
    <mergeCell ref="M131:O132"/>
    <mergeCell ref="P131:R132"/>
    <mergeCell ref="S131:U132"/>
    <mergeCell ref="Y129:Z129"/>
    <mergeCell ref="AB129:AC129"/>
    <mergeCell ref="B130:G130"/>
    <mergeCell ref="J130:K130"/>
    <mergeCell ref="M130:N130"/>
    <mergeCell ref="P130:Q130"/>
    <mergeCell ref="S130:T130"/>
    <mergeCell ref="V130:W130"/>
    <mergeCell ref="Y130:Z130"/>
    <mergeCell ref="AB130:AC130"/>
    <mergeCell ref="B129:G129"/>
    <mergeCell ref="J129:K129"/>
    <mergeCell ref="M129:N129"/>
    <mergeCell ref="P129:Q129"/>
    <mergeCell ref="S129:T129"/>
    <mergeCell ref="V129:W129"/>
    <mergeCell ref="AB127:AC127"/>
    <mergeCell ref="B128:E128"/>
    <mergeCell ref="F128:G128"/>
    <mergeCell ref="J128:K128"/>
    <mergeCell ref="M128:N128"/>
    <mergeCell ref="P128:Q128"/>
    <mergeCell ref="S128:T128"/>
    <mergeCell ref="V128:W128"/>
    <mergeCell ref="Y128:Z128"/>
    <mergeCell ref="AB128:AC128"/>
    <mergeCell ref="Y126:Z126"/>
    <mergeCell ref="AB126:AC126"/>
    <mergeCell ref="B127:E127"/>
    <mergeCell ref="F127:G127"/>
    <mergeCell ref="J127:K127"/>
    <mergeCell ref="M127:N127"/>
    <mergeCell ref="P127:Q127"/>
    <mergeCell ref="S127:T127"/>
    <mergeCell ref="V127:W127"/>
    <mergeCell ref="Y127:Z127"/>
    <mergeCell ref="V125:W125"/>
    <mergeCell ref="Y125:Z125"/>
    <mergeCell ref="AB125:AC125"/>
    <mergeCell ref="B126:E126"/>
    <mergeCell ref="F126:G126"/>
    <mergeCell ref="J126:K126"/>
    <mergeCell ref="M126:N126"/>
    <mergeCell ref="P126:Q126"/>
    <mergeCell ref="S126:T126"/>
    <mergeCell ref="V126:W126"/>
    <mergeCell ref="B125:E125"/>
    <mergeCell ref="F125:G125"/>
    <mergeCell ref="J125:K125"/>
    <mergeCell ref="M125:N125"/>
    <mergeCell ref="P125:Q125"/>
    <mergeCell ref="S125:T125"/>
    <mergeCell ref="AB123:AC123"/>
    <mergeCell ref="B124:E124"/>
    <mergeCell ref="F124:G124"/>
    <mergeCell ref="J124:K124"/>
    <mergeCell ref="M124:N124"/>
    <mergeCell ref="P124:Q124"/>
    <mergeCell ref="S124:T124"/>
    <mergeCell ref="V124:W124"/>
    <mergeCell ref="Y124:Z124"/>
    <mergeCell ref="AB124:AC124"/>
    <mergeCell ref="Y122:Z122"/>
    <mergeCell ref="AB122:AC122"/>
    <mergeCell ref="B123:E123"/>
    <mergeCell ref="F123:G123"/>
    <mergeCell ref="J123:K123"/>
    <mergeCell ref="M123:N123"/>
    <mergeCell ref="P123:Q123"/>
    <mergeCell ref="S123:T123"/>
    <mergeCell ref="V123:W123"/>
    <mergeCell ref="Y123:Z123"/>
    <mergeCell ref="V121:W121"/>
    <mergeCell ref="Y121:Z121"/>
    <mergeCell ref="AB121:AC121"/>
    <mergeCell ref="B122:E122"/>
    <mergeCell ref="F122:G122"/>
    <mergeCell ref="J122:K122"/>
    <mergeCell ref="M122:N122"/>
    <mergeCell ref="P122:Q122"/>
    <mergeCell ref="S122:T122"/>
    <mergeCell ref="V122:W122"/>
    <mergeCell ref="B121:E121"/>
    <mergeCell ref="F121:G121"/>
    <mergeCell ref="J121:K121"/>
    <mergeCell ref="M121:N121"/>
    <mergeCell ref="P121:Q121"/>
    <mergeCell ref="S121:T121"/>
    <mergeCell ref="AB119:AC119"/>
    <mergeCell ref="B120:E120"/>
    <mergeCell ref="F120:G120"/>
    <mergeCell ref="J120:K120"/>
    <mergeCell ref="M120:N120"/>
    <mergeCell ref="P120:Q120"/>
    <mergeCell ref="S120:T120"/>
    <mergeCell ref="V120:W120"/>
    <mergeCell ref="Y120:Z120"/>
    <mergeCell ref="AB120:AC120"/>
    <mergeCell ref="Y118:Z118"/>
    <mergeCell ref="AB118:AC118"/>
    <mergeCell ref="B119:E119"/>
    <mergeCell ref="F119:G119"/>
    <mergeCell ref="J119:K119"/>
    <mergeCell ref="M119:N119"/>
    <mergeCell ref="P119:Q119"/>
    <mergeCell ref="S119:T119"/>
    <mergeCell ref="V119:W119"/>
    <mergeCell ref="Y119:Z119"/>
    <mergeCell ref="Y116:Z116"/>
    <mergeCell ref="AB116:AC116"/>
    <mergeCell ref="B117:G117"/>
    <mergeCell ref="B118:E118"/>
    <mergeCell ref="F118:G118"/>
    <mergeCell ref="J118:K118"/>
    <mergeCell ref="M118:N118"/>
    <mergeCell ref="P118:Q118"/>
    <mergeCell ref="S118:T118"/>
    <mergeCell ref="V118:W118"/>
    <mergeCell ref="B116:G116"/>
    <mergeCell ref="J116:K116"/>
    <mergeCell ref="M116:N116"/>
    <mergeCell ref="P116:Q116"/>
    <mergeCell ref="S116:T116"/>
    <mergeCell ref="V116:W116"/>
    <mergeCell ref="Y114:Z114"/>
    <mergeCell ref="AB114:AC114"/>
    <mergeCell ref="J115:K115"/>
    <mergeCell ref="M115:N115"/>
    <mergeCell ref="P115:Q115"/>
    <mergeCell ref="S115:T115"/>
    <mergeCell ref="V115:W115"/>
    <mergeCell ref="Y115:Z115"/>
    <mergeCell ref="AB115:AC115"/>
    <mergeCell ref="J114:K114"/>
    <mergeCell ref="M114:N114"/>
    <mergeCell ref="P114:Q114"/>
    <mergeCell ref="S114:T114"/>
    <mergeCell ref="V114:W114"/>
    <mergeCell ref="Y112:Z112"/>
    <mergeCell ref="AB112:AC112"/>
    <mergeCell ref="J113:K113"/>
    <mergeCell ref="M113:N113"/>
    <mergeCell ref="P113:Q113"/>
    <mergeCell ref="S113:T113"/>
    <mergeCell ref="V113:W113"/>
    <mergeCell ref="Y113:Z113"/>
    <mergeCell ref="AB113:AC113"/>
    <mergeCell ref="J112:K112"/>
    <mergeCell ref="M112:N112"/>
    <mergeCell ref="P112:Q112"/>
    <mergeCell ref="S112:T112"/>
    <mergeCell ref="V112:W112"/>
    <mergeCell ref="AB110:AC110"/>
    <mergeCell ref="J111:K111"/>
    <mergeCell ref="M111:N111"/>
    <mergeCell ref="P111:Q111"/>
    <mergeCell ref="S111:T111"/>
    <mergeCell ref="V111:W111"/>
    <mergeCell ref="Y111:Z111"/>
    <mergeCell ref="AB111:AC111"/>
    <mergeCell ref="V109:W109"/>
    <mergeCell ref="Y109:Z109"/>
    <mergeCell ref="AB109:AC109"/>
    <mergeCell ref="J110:K110"/>
    <mergeCell ref="M110:N110"/>
    <mergeCell ref="P110:Q110"/>
    <mergeCell ref="S110:T110"/>
    <mergeCell ref="V110:W110"/>
    <mergeCell ref="Y110:Z110"/>
    <mergeCell ref="J109:K109"/>
    <mergeCell ref="M109:N109"/>
    <mergeCell ref="P109:Q109"/>
    <mergeCell ref="S109:T109"/>
    <mergeCell ref="AB106:AC106"/>
    <mergeCell ref="B107:E107"/>
    <mergeCell ref="F107:G107"/>
    <mergeCell ref="J107:K107"/>
    <mergeCell ref="M107:N107"/>
    <mergeCell ref="P107:Q107"/>
    <mergeCell ref="S107:T107"/>
    <mergeCell ref="V107:W107"/>
    <mergeCell ref="Y107:Z107"/>
    <mergeCell ref="AB107:AC107"/>
    <mergeCell ref="Y105:Z105"/>
    <mergeCell ref="AB105:AC105"/>
    <mergeCell ref="B106:E106"/>
    <mergeCell ref="F106:G106"/>
    <mergeCell ref="J106:K106"/>
    <mergeCell ref="M106:N106"/>
    <mergeCell ref="P106:Q106"/>
    <mergeCell ref="S106:T106"/>
    <mergeCell ref="V106:W106"/>
    <mergeCell ref="Y106:Z106"/>
    <mergeCell ref="V104:W104"/>
    <mergeCell ref="Y104:Z104"/>
    <mergeCell ref="AB104:AC104"/>
    <mergeCell ref="B105:E105"/>
    <mergeCell ref="F105:G105"/>
    <mergeCell ref="J105:K105"/>
    <mergeCell ref="M105:N105"/>
    <mergeCell ref="P105:Q105"/>
    <mergeCell ref="S105:T105"/>
    <mergeCell ref="V105:W105"/>
    <mergeCell ref="B104:E104"/>
    <mergeCell ref="F104:G104"/>
    <mergeCell ref="J104:K104"/>
    <mergeCell ref="M104:N104"/>
    <mergeCell ref="P104:Q104"/>
    <mergeCell ref="S104:T104"/>
    <mergeCell ref="AB102:AC102"/>
    <mergeCell ref="B103:E103"/>
    <mergeCell ref="F103:G103"/>
    <mergeCell ref="J103:K103"/>
    <mergeCell ref="M103:N103"/>
    <mergeCell ref="P103:Q103"/>
    <mergeCell ref="S103:T103"/>
    <mergeCell ref="V103:W103"/>
    <mergeCell ref="Y103:Z103"/>
    <mergeCell ref="AB103:AC103"/>
    <mergeCell ref="Y101:Z101"/>
    <mergeCell ref="AB101:AC101"/>
    <mergeCell ref="B102:E102"/>
    <mergeCell ref="F102:G102"/>
    <mergeCell ref="J102:K102"/>
    <mergeCell ref="M102:N102"/>
    <mergeCell ref="P102:Q102"/>
    <mergeCell ref="S102:T102"/>
    <mergeCell ref="V102:W102"/>
    <mergeCell ref="Y102:Z102"/>
    <mergeCell ref="V100:W100"/>
    <mergeCell ref="Y100:Z100"/>
    <mergeCell ref="AB100:AC100"/>
    <mergeCell ref="B101:E101"/>
    <mergeCell ref="F101:G101"/>
    <mergeCell ref="J101:K101"/>
    <mergeCell ref="M101:N101"/>
    <mergeCell ref="P101:Q101"/>
    <mergeCell ref="S101:T101"/>
    <mergeCell ref="V101:W101"/>
    <mergeCell ref="B100:E100"/>
    <mergeCell ref="F100:G100"/>
    <mergeCell ref="J100:K100"/>
    <mergeCell ref="M100:N100"/>
    <mergeCell ref="P100:Q100"/>
    <mergeCell ref="S100:T100"/>
    <mergeCell ref="AB98:AC98"/>
    <mergeCell ref="B99:E99"/>
    <mergeCell ref="F99:G99"/>
    <mergeCell ref="J99:K99"/>
    <mergeCell ref="M99:N99"/>
    <mergeCell ref="P99:Q99"/>
    <mergeCell ref="S99:T99"/>
    <mergeCell ref="V99:W99"/>
    <mergeCell ref="Y99:Z99"/>
    <mergeCell ref="AB99:AC99"/>
    <mergeCell ref="Y97:Z97"/>
    <mergeCell ref="AB97:AC97"/>
    <mergeCell ref="B98:E98"/>
    <mergeCell ref="F98:G98"/>
    <mergeCell ref="J98:K98"/>
    <mergeCell ref="M98:N98"/>
    <mergeCell ref="P98:Q98"/>
    <mergeCell ref="S98:T98"/>
    <mergeCell ref="V98:W98"/>
    <mergeCell ref="Y98:Z98"/>
    <mergeCell ref="Y95:Z95"/>
    <mergeCell ref="AB95:AC95"/>
    <mergeCell ref="B96:G96"/>
    <mergeCell ref="B97:E97"/>
    <mergeCell ref="F97:G97"/>
    <mergeCell ref="J97:K97"/>
    <mergeCell ref="M97:N97"/>
    <mergeCell ref="P97:Q97"/>
    <mergeCell ref="S97:T97"/>
    <mergeCell ref="V97:W97"/>
    <mergeCell ref="V94:W94"/>
    <mergeCell ref="Y94:Z94"/>
    <mergeCell ref="AB94:AC94"/>
    <mergeCell ref="B95:E95"/>
    <mergeCell ref="F95:G95"/>
    <mergeCell ref="J95:K95"/>
    <mergeCell ref="M95:N95"/>
    <mergeCell ref="P95:Q95"/>
    <mergeCell ref="S95:T95"/>
    <mergeCell ref="V95:W95"/>
    <mergeCell ref="B94:E94"/>
    <mergeCell ref="F94:G94"/>
    <mergeCell ref="J94:K94"/>
    <mergeCell ref="M94:N94"/>
    <mergeCell ref="P94:Q94"/>
    <mergeCell ref="S94:T94"/>
    <mergeCell ref="AB92:AC92"/>
    <mergeCell ref="B93:E93"/>
    <mergeCell ref="F93:G93"/>
    <mergeCell ref="J93:K93"/>
    <mergeCell ref="M93:N93"/>
    <mergeCell ref="P93:Q93"/>
    <mergeCell ref="S93:T93"/>
    <mergeCell ref="V93:W93"/>
    <mergeCell ref="Y93:Z93"/>
    <mergeCell ref="AB93:AC93"/>
    <mergeCell ref="Y91:Z91"/>
    <mergeCell ref="AB91:AC91"/>
    <mergeCell ref="B92:E92"/>
    <mergeCell ref="F92:G92"/>
    <mergeCell ref="J92:K92"/>
    <mergeCell ref="M92:N92"/>
    <mergeCell ref="P92:Q92"/>
    <mergeCell ref="S92:T92"/>
    <mergeCell ref="V92:W92"/>
    <mergeCell ref="Y92:Z92"/>
    <mergeCell ref="V90:W90"/>
    <mergeCell ref="Y90:Z90"/>
    <mergeCell ref="AB90:AC90"/>
    <mergeCell ref="B91:E91"/>
    <mergeCell ref="F91:G91"/>
    <mergeCell ref="J91:K91"/>
    <mergeCell ref="M91:N91"/>
    <mergeCell ref="P91:Q91"/>
    <mergeCell ref="S91:T91"/>
    <mergeCell ref="V91:W91"/>
    <mergeCell ref="B90:E90"/>
    <mergeCell ref="F90:G90"/>
    <mergeCell ref="J90:K90"/>
    <mergeCell ref="M90:N90"/>
    <mergeCell ref="P90:Q90"/>
    <mergeCell ref="S90:T90"/>
    <mergeCell ref="AB88:AC88"/>
    <mergeCell ref="B89:E89"/>
    <mergeCell ref="F89:G89"/>
    <mergeCell ref="J89:K89"/>
    <mergeCell ref="M89:N89"/>
    <mergeCell ref="P89:Q89"/>
    <mergeCell ref="S89:T89"/>
    <mergeCell ref="V89:W89"/>
    <mergeCell ref="Y89:Z89"/>
    <mergeCell ref="AB89:AC89"/>
    <mergeCell ref="Y87:Z87"/>
    <mergeCell ref="AB87:AC87"/>
    <mergeCell ref="B88:E88"/>
    <mergeCell ref="F88:G88"/>
    <mergeCell ref="J88:K88"/>
    <mergeCell ref="M88:N88"/>
    <mergeCell ref="P88:Q88"/>
    <mergeCell ref="S88:T88"/>
    <mergeCell ref="V88:W88"/>
    <mergeCell ref="Y88:Z88"/>
    <mergeCell ref="V86:W86"/>
    <mergeCell ref="Y86:Z86"/>
    <mergeCell ref="AB86:AC86"/>
    <mergeCell ref="B87:E87"/>
    <mergeCell ref="F87:G87"/>
    <mergeCell ref="J87:K87"/>
    <mergeCell ref="M87:N87"/>
    <mergeCell ref="P87:Q87"/>
    <mergeCell ref="S87:T87"/>
    <mergeCell ref="V87:W87"/>
    <mergeCell ref="S85:T85"/>
    <mergeCell ref="V85:W85"/>
    <mergeCell ref="Y85:Z85"/>
    <mergeCell ref="AB85:AC85"/>
    <mergeCell ref="B86:E86"/>
    <mergeCell ref="F86:G86"/>
    <mergeCell ref="J86:K86"/>
    <mergeCell ref="M86:N86"/>
    <mergeCell ref="P86:Q86"/>
    <mergeCell ref="S86:T86"/>
    <mergeCell ref="B84:G84"/>
    <mergeCell ref="B85:E85"/>
    <mergeCell ref="F85:G85"/>
    <mergeCell ref="J85:K85"/>
    <mergeCell ref="M85:N85"/>
    <mergeCell ref="P85:Q85"/>
    <mergeCell ref="AB82:AC82"/>
    <mergeCell ref="B83:E83"/>
    <mergeCell ref="F83:G83"/>
    <mergeCell ref="J83:K83"/>
    <mergeCell ref="M83:N83"/>
    <mergeCell ref="P83:Q83"/>
    <mergeCell ref="S83:T83"/>
    <mergeCell ref="V83:W83"/>
    <mergeCell ref="Y83:Z83"/>
    <mergeCell ref="AB83:AC83"/>
    <mergeCell ref="Y81:Z81"/>
    <mergeCell ref="AB81:AC81"/>
    <mergeCell ref="B82:E82"/>
    <mergeCell ref="F82:G82"/>
    <mergeCell ref="J82:K82"/>
    <mergeCell ref="M82:N82"/>
    <mergeCell ref="P82:Q82"/>
    <mergeCell ref="S82:T82"/>
    <mergeCell ref="V82:W82"/>
    <mergeCell ref="Y82:Z82"/>
    <mergeCell ref="V80:W80"/>
    <mergeCell ref="Y80:Z80"/>
    <mergeCell ref="AB80:AC80"/>
    <mergeCell ref="B81:E81"/>
    <mergeCell ref="F81:G81"/>
    <mergeCell ref="J81:K81"/>
    <mergeCell ref="M81:N81"/>
    <mergeCell ref="P81:Q81"/>
    <mergeCell ref="S81:T81"/>
    <mergeCell ref="V81:W81"/>
    <mergeCell ref="B80:E80"/>
    <mergeCell ref="F80:G80"/>
    <mergeCell ref="J80:K80"/>
    <mergeCell ref="M80:N80"/>
    <mergeCell ref="P80:Q80"/>
    <mergeCell ref="S80:T80"/>
    <mergeCell ref="AB78:AC78"/>
    <mergeCell ref="B79:E79"/>
    <mergeCell ref="F79:G79"/>
    <mergeCell ref="J79:K79"/>
    <mergeCell ref="M79:N79"/>
    <mergeCell ref="P79:Q79"/>
    <mergeCell ref="S79:T79"/>
    <mergeCell ref="V79:W79"/>
    <mergeCell ref="Y79:Z79"/>
    <mergeCell ref="AB79:AC79"/>
    <mergeCell ref="Y77:Z77"/>
    <mergeCell ref="AB77:AC77"/>
    <mergeCell ref="B78:E78"/>
    <mergeCell ref="F78:G78"/>
    <mergeCell ref="J78:K78"/>
    <mergeCell ref="M78:N78"/>
    <mergeCell ref="P78:Q78"/>
    <mergeCell ref="S78:T78"/>
    <mergeCell ref="V78:W78"/>
    <mergeCell ref="Y78:Z78"/>
    <mergeCell ref="V76:W76"/>
    <mergeCell ref="Y76:Z76"/>
    <mergeCell ref="AB76:AC76"/>
    <mergeCell ref="B77:E77"/>
    <mergeCell ref="F77:G77"/>
    <mergeCell ref="J77:K77"/>
    <mergeCell ref="M77:N77"/>
    <mergeCell ref="P77:Q77"/>
    <mergeCell ref="S77:T77"/>
    <mergeCell ref="V77:W77"/>
    <mergeCell ref="B76:E76"/>
    <mergeCell ref="F76:G76"/>
    <mergeCell ref="J76:K76"/>
    <mergeCell ref="M76:N76"/>
    <mergeCell ref="P76:Q76"/>
    <mergeCell ref="S76:T76"/>
    <mergeCell ref="AB74:AC74"/>
    <mergeCell ref="B75:E75"/>
    <mergeCell ref="F75:G75"/>
    <mergeCell ref="J75:K75"/>
    <mergeCell ref="M75:N75"/>
    <mergeCell ref="P75:Q75"/>
    <mergeCell ref="S75:T75"/>
    <mergeCell ref="V75:W75"/>
    <mergeCell ref="Y75:Z75"/>
    <mergeCell ref="AB75:AC75"/>
    <mergeCell ref="Y73:Z73"/>
    <mergeCell ref="AB73:AC73"/>
    <mergeCell ref="B74:E74"/>
    <mergeCell ref="F74:G74"/>
    <mergeCell ref="J74:K74"/>
    <mergeCell ref="M74:N74"/>
    <mergeCell ref="P74:Q74"/>
    <mergeCell ref="S74:T74"/>
    <mergeCell ref="V74:W74"/>
    <mergeCell ref="Y74:Z74"/>
    <mergeCell ref="Y71:Z71"/>
    <mergeCell ref="AB71:AC71"/>
    <mergeCell ref="B72:G72"/>
    <mergeCell ref="B73:E73"/>
    <mergeCell ref="F73:G73"/>
    <mergeCell ref="J73:K73"/>
    <mergeCell ref="M73:N73"/>
    <mergeCell ref="P73:Q73"/>
    <mergeCell ref="S73:T73"/>
    <mergeCell ref="V73:W73"/>
    <mergeCell ref="V70:W70"/>
    <mergeCell ref="Y70:Z70"/>
    <mergeCell ref="AB70:AC70"/>
    <mergeCell ref="B71:E71"/>
    <mergeCell ref="F71:G71"/>
    <mergeCell ref="J71:K71"/>
    <mergeCell ref="M71:N71"/>
    <mergeCell ref="P71:Q71"/>
    <mergeCell ref="S71:T71"/>
    <mergeCell ref="V71:W71"/>
    <mergeCell ref="B70:E70"/>
    <mergeCell ref="F70:G70"/>
    <mergeCell ref="J70:K70"/>
    <mergeCell ref="M70:N70"/>
    <mergeCell ref="P70:Q70"/>
    <mergeCell ref="S70:T70"/>
    <mergeCell ref="AB68:AC68"/>
    <mergeCell ref="B69:E69"/>
    <mergeCell ref="F69:G69"/>
    <mergeCell ref="J69:K69"/>
    <mergeCell ref="M69:N69"/>
    <mergeCell ref="P69:Q69"/>
    <mergeCell ref="S69:T69"/>
    <mergeCell ref="V69:W69"/>
    <mergeCell ref="Y69:Z69"/>
    <mergeCell ref="AB69:AC69"/>
    <mergeCell ref="Y67:Z67"/>
    <mergeCell ref="AB67:AC67"/>
    <mergeCell ref="B68:E68"/>
    <mergeCell ref="F68:G68"/>
    <mergeCell ref="J68:K68"/>
    <mergeCell ref="M68:N68"/>
    <mergeCell ref="P68:Q68"/>
    <mergeCell ref="S68:T68"/>
    <mergeCell ref="V68:W68"/>
    <mergeCell ref="Y68:Z68"/>
    <mergeCell ref="V66:W66"/>
    <mergeCell ref="Y66:Z66"/>
    <mergeCell ref="AB66:AC66"/>
    <mergeCell ref="B67:E67"/>
    <mergeCell ref="F67:G67"/>
    <mergeCell ref="J67:K67"/>
    <mergeCell ref="M67:N67"/>
    <mergeCell ref="P67:Q67"/>
    <mergeCell ref="S67:T67"/>
    <mergeCell ref="V67:W67"/>
    <mergeCell ref="B66:E66"/>
    <mergeCell ref="F66:G66"/>
    <mergeCell ref="J66:K66"/>
    <mergeCell ref="M66:N66"/>
    <mergeCell ref="P66:Q66"/>
    <mergeCell ref="S66:T66"/>
    <mergeCell ref="AB64:AC64"/>
    <mergeCell ref="B65:E65"/>
    <mergeCell ref="F65:G65"/>
    <mergeCell ref="J65:K65"/>
    <mergeCell ref="M65:N65"/>
    <mergeCell ref="P65:Q65"/>
    <mergeCell ref="S65:T65"/>
    <mergeCell ref="V65:W65"/>
    <mergeCell ref="Y65:Z65"/>
    <mergeCell ref="AB65:AC65"/>
    <mergeCell ref="Y63:Z63"/>
    <mergeCell ref="AB63:AC63"/>
    <mergeCell ref="B64:E64"/>
    <mergeCell ref="F64:G64"/>
    <mergeCell ref="J64:K64"/>
    <mergeCell ref="M64:N64"/>
    <mergeCell ref="P64:Q64"/>
    <mergeCell ref="S64:T64"/>
    <mergeCell ref="V64:W64"/>
    <mergeCell ref="Y64:Z64"/>
    <mergeCell ref="V62:W62"/>
    <mergeCell ref="Y62:Z62"/>
    <mergeCell ref="AB62:AC62"/>
    <mergeCell ref="B63:E63"/>
    <mergeCell ref="F63:G63"/>
    <mergeCell ref="J63:K63"/>
    <mergeCell ref="M63:N63"/>
    <mergeCell ref="P63:Q63"/>
    <mergeCell ref="S63:T63"/>
    <mergeCell ref="V63:W63"/>
    <mergeCell ref="S61:T61"/>
    <mergeCell ref="V61:W61"/>
    <mergeCell ref="Y61:Z61"/>
    <mergeCell ref="AB61:AC61"/>
    <mergeCell ref="B62:E62"/>
    <mergeCell ref="F62:G62"/>
    <mergeCell ref="J62:K62"/>
    <mergeCell ref="M62:N62"/>
    <mergeCell ref="P62:Q62"/>
    <mergeCell ref="S62:T62"/>
    <mergeCell ref="B61:E61"/>
    <mergeCell ref="F61:G61"/>
    <mergeCell ref="J61:K61"/>
    <mergeCell ref="M61:N61"/>
    <mergeCell ref="P61:Q61"/>
    <mergeCell ref="AB58:AC58"/>
    <mergeCell ref="B59:E59"/>
    <mergeCell ref="F59:G59"/>
    <mergeCell ref="J59:K59"/>
    <mergeCell ref="M59:N59"/>
    <mergeCell ref="P59:Q59"/>
    <mergeCell ref="S59:T59"/>
    <mergeCell ref="V59:W59"/>
    <mergeCell ref="Y59:Z59"/>
    <mergeCell ref="AB59:AC59"/>
    <mergeCell ref="Y57:Z57"/>
    <mergeCell ref="AB57:AC57"/>
    <mergeCell ref="B58:E58"/>
    <mergeCell ref="F58:G58"/>
    <mergeCell ref="J58:K58"/>
    <mergeCell ref="M58:N58"/>
    <mergeCell ref="P58:Q58"/>
    <mergeCell ref="S58:T58"/>
    <mergeCell ref="V58:W58"/>
    <mergeCell ref="Y58:Z58"/>
    <mergeCell ref="V56:W56"/>
    <mergeCell ref="Y56:Z56"/>
    <mergeCell ref="AB56:AC56"/>
    <mergeCell ref="B57:E57"/>
    <mergeCell ref="F57:G57"/>
    <mergeCell ref="J57:K57"/>
    <mergeCell ref="M57:N57"/>
    <mergeCell ref="P57:Q57"/>
    <mergeCell ref="S57:T57"/>
    <mergeCell ref="V57:W57"/>
    <mergeCell ref="B56:E56"/>
    <mergeCell ref="F56:G56"/>
    <mergeCell ref="J56:K56"/>
    <mergeCell ref="M56:N56"/>
    <mergeCell ref="P56:Q56"/>
    <mergeCell ref="S56:T56"/>
    <mergeCell ref="AB54:AC54"/>
    <mergeCell ref="B55:E55"/>
    <mergeCell ref="F55:G55"/>
    <mergeCell ref="J55:K55"/>
    <mergeCell ref="M55:N55"/>
    <mergeCell ref="P55:Q55"/>
    <mergeCell ref="S55:T55"/>
    <mergeCell ref="V55:W55"/>
    <mergeCell ref="Y55:Z55"/>
    <mergeCell ref="AB55:AC55"/>
    <mergeCell ref="Y53:Z53"/>
    <mergeCell ref="AB53:AC53"/>
    <mergeCell ref="B54:E54"/>
    <mergeCell ref="F54:G54"/>
    <mergeCell ref="J54:K54"/>
    <mergeCell ref="M54:N54"/>
    <mergeCell ref="P54:Q54"/>
    <mergeCell ref="S54:T54"/>
    <mergeCell ref="V54:W54"/>
    <mergeCell ref="Y54:Z54"/>
    <mergeCell ref="V52:W52"/>
    <mergeCell ref="Y52:Z52"/>
    <mergeCell ref="AB52:AC52"/>
    <mergeCell ref="B53:E53"/>
    <mergeCell ref="F53:G53"/>
    <mergeCell ref="J53:K53"/>
    <mergeCell ref="M53:N53"/>
    <mergeCell ref="P53:Q53"/>
    <mergeCell ref="S53:T53"/>
    <mergeCell ref="V53:W53"/>
    <mergeCell ref="B52:E52"/>
    <mergeCell ref="F52:G52"/>
    <mergeCell ref="J52:K52"/>
    <mergeCell ref="M52:N52"/>
    <mergeCell ref="P52:Q52"/>
    <mergeCell ref="S52:T52"/>
    <mergeCell ref="AB50:AC50"/>
    <mergeCell ref="B51:E51"/>
    <mergeCell ref="F51:G51"/>
    <mergeCell ref="J51:K51"/>
    <mergeCell ref="M51:N51"/>
    <mergeCell ref="P51:Q51"/>
    <mergeCell ref="S51:T51"/>
    <mergeCell ref="V51:W51"/>
    <mergeCell ref="Y51:Z51"/>
    <mergeCell ref="AB51:AC51"/>
    <mergeCell ref="Y49:Z49"/>
    <mergeCell ref="AB49:AC49"/>
    <mergeCell ref="B50:E50"/>
    <mergeCell ref="F50:G50"/>
    <mergeCell ref="J50:K50"/>
    <mergeCell ref="M50:N50"/>
    <mergeCell ref="P50:Q50"/>
    <mergeCell ref="S50:T50"/>
    <mergeCell ref="V50:W50"/>
    <mergeCell ref="Y50:Z50"/>
    <mergeCell ref="Y47:Z47"/>
    <mergeCell ref="AB47:AC47"/>
    <mergeCell ref="B48:G48"/>
    <mergeCell ref="B49:E49"/>
    <mergeCell ref="F49:G49"/>
    <mergeCell ref="J49:K49"/>
    <mergeCell ref="M49:N49"/>
    <mergeCell ref="P49:Q49"/>
    <mergeCell ref="S49:T49"/>
    <mergeCell ref="V49:W49"/>
    <mergeCell ref="V46:W46"/>
    <mergeCell ref="Y46:Z46"/>
    <mergeCell ref="AB46:AC46"/>
    <mergeCell ref="B47:E47"/>
    <mergeCell ref="F47:G47"/>
    <mergeCell ref="J47:K47"/>
    <mergeCell ref="M47:N47"/>
    <mergeCell ref="P47:Q47"/>
    <mergeCell ref="S47:T47"/>
    <mergeCell ref="V47:W47"/>
    <mergeCell ref="B46:E46"/>
    <mergeCell ref="F46:G46"/>
    <mergeCell ref="J46:K46"/>
    <mergeCell ref="M46:N46"/>
    <mergeCell ref="P46:Q46"/>
    <mergeCell ref="S46:T46"/>
    <mergeCell ref="AB44:AC44"/>
    <mergeCell ref="B45:E45"/>
    <mergeCell ref="F45:G45"/>
    <mergeCell ref="J45:K45"/>
    <mergeCell ref="M45:N45"/>
    <mergeCell ref="P45:Q45"/>
    <mergeCell ref="S45:T45"/>
    <mergeCell ref="V45:W45"/>
    <mergeCell ref="Y45:Z45"/>
    <mergeCell ref="AB45:AC45"/>
    <mergeCell ref="Y43:Z43"/>
    <mergeCell ref="AB43:AC43"/>
    <mergeCell ref="B44:E44"/>
    <mergeCell ref="F44:G44"/>
    <mergeCell ref="J44:K44"/>
    <mergeCell ref="M44:N44"/>
    <mergeCell ref="P44:Q44"/>
    <mergeCell ref="S44:T44"/>
    <mergeCell ref="V44:W44"/>
    <mergeCell ref="Y44:Z44"/>
    <mergeCell ref="V42:W42"/>
    <mergeCell ref="Y42:Z42"/>
    <mergeCell ref="AB42:AC42"/>
    <mergeCell ref="B43:E43"/>
    <mergeCell ref="F43:G43"/>
    <mergeCell ref="J43:K43"/>
    <mergeCell ref="M43:N43"/>
    <mergeCell ref="P43:Q43"/>
    <mergeCell ref="S43:T43"/>
    <mergeCell ref="V43:W43"/>
    <mergeCell ref="B42:E42"/>
    <mergeCell ref="F42:G42"/>
    <mergeCell ref="J42:K42"/>
    <mergeCell ref="M42:N42"/>
    <mergeCell ref="P42:Q42"/>
    <mergeCell ref="S42:T42"/>
    <mergeCell ref="AB40:AC40"/>
    <mergeCell ref="B41:E41"/>
    <mergeCell ref="F41:G41"/>
    <mergeCell ref="J41:K41"/>
    <mergeCell ref="M41:N41"/>
    <mergeCell ref="P41:Q41"/>
    <mergeCell ref="S41:T41"/>
    <mergeCell ref="V41:W41"/>
    <mergeCell ref="Y41:Z41"/>
    <mergeCell ref="AB41:AC41"/>
    <mergeCell ref="Y39:Z39"/>
    <mergeCell ref="AB39:AC39"/>
    <mergeCell ref="B40:E40"/>
    <mergeCell ref="F40:G40"/>
    <mergeCell ref="J40:K40"/>
    <mergeCell ref="M40:N40"/>
    <mergeCell ref="P40:Q40"/>
    <mergeCell ref="S40:T40"/>
    <mergeCell ref="V40:W40"/>
    <mergeCell ref="Y40:Z40"/>
    <mergeCell ref="V38:W38"/>
    <mergeCell ref="Y38:Z38"/>
    <mergeCell ref="AB38:AC38"/>
    <mergeCell ref="B39:E39"/>
    <mergeCell ref="F39:G39"/>
    <mergeCell ref="J39:K39"/>
    <mergeCell ref="M39:N39"/>
    <mergeCell ref="P39:Q39"/>
    <mergeCell ref="S39:T39"/>
    <mergeCell ref="V39:W39"/>
    <mergeCell ref="M23:O23"/>
    <mergeCell ref="P23:R23"/>
    <mergeCell ref="S23:U23"/>
    <mergeCell ref="V23:X23"/>
    <mergeCell ref="Y23:AA23"/>
    <mergeCell ref="S37:T37"/>
    <mergeCell ref="V37:W37"/>
    <mergeCell ref="Y37:Z37"/>
    <mergeCell ref="AB37:AC37"/>
    <mergeCell ref="B38:E38"/>
    <mergeCell ref="F38:G38"/>
    <mergeCell ref="J38:K38"/>
    <mergeCell ref="M38:N38"/>
    <mergeCell ref="P38:Q38"/>
    <mergeCell ref="S38:T38"/>
    <mergeCell ref="B36:G36"/>
    <mergeCell ref="B37:E37"/>
    <mergeCell ref="F37:G37"/>
    <mergeCell ref="J37:K37"/>
    <mergeCell ref="M37:N37"/>
    <mergeCell ref="P37:Q37"/>
    <mergeCell ref="M35:O35"/>
    <mergeCell ref="P35:R35"/>
    <mergeCell ref="S35:U35"/>
    <mergeCell ref="V35:X35"/>
    <mergeCell ref="Y35:AA35"/>
    <mergeCell ref="AB35:AD35"/>
    <mergeCell ref="B34:G35"/>
    <mergeCell ref="H35:I35"/>
    <mergeCell ref="J35:L35"/>
    <mergeCell ref="AB18:AD18"/>
    <mergeCell ref="D16:G16"/>
    <mergeCell ref="H16:I16"/>
    <mergeCell ref="J16:L16"/>
    <mergeCell ref="M16:O16"/>
    <mergeCell ref="P16:R16"/>
    <mergeCell ref="S16:U16"/>
    <mergeCell ref="V26:X27"/>
    <mergeCell ref="Y26:AA27"/>
    <mergeCell ref="AB26:AD27"/>
    <mergeCell ref="B31:R32"/>
    <mergeCell ref="B33:AD33"/>
    <mergeCell ref="H34:R34"/>
    <mergeCell ref="T34:AD34"/>
    <mergeCell ref="D26:G27"/>
    <mergeCell ref="H26:I27"/>
    <mergeCell ref="J26:L27"/>
    <mergeCell ref="M26:O27"/>
    <mergeCell ref="P26:R27"/>
    <mergeCell ref="S26:U27"/>
    <mergeCell ref="AB23:AD23"/>
    <mergeCell ref="H24:I25"/>
    <mergeCell ref="J24:L25"/>
    <mergeCell ref="M24:O25"/>
    <mergeCell ref="P24:R25"/>
    <mergeCell ref="S24:U25"/>
    <mergeCell ref="V24:X25"/>
    <mergeCell ref="Y24:AA25"/>
    <mergeCell ref="AB24:AD25"/>
    <mergeCell ref="B23:G25"/>
    <mergeCell ref="H23:I23"/>
    <mergeCell ref="J23:L23"/>
    <mergeCell ref="AH3:AH8"/>
    <mergeCell ref="AI3:AI8"/>
    <mergeCell ref="AJ12:AJ17"/>
    <mergeCell ref="B9:C9"/>
    <mergeCell ref="D9:G9"/>
    <mergeCell ref="B11:C11"/>
    <mergeCell ref="D11:G11"/>
    <mergeCell ref="B13:G15"/>
    <mergeCell ref="H13:I13"/>
    <mergeCell ref="J13:L13"/>
    <mergeCell ref="M13:O13"/>
    <mergeCell ref="P13:R13"/>
    <mergeCell ref="B5:C5"/>
    <mergeCell ref="D5:G5"/>
    <mergeCell ref="AJ3:AJ8"/>
    <mergeCell ref="Y19:AA20"/>
    <mergeCell ref="AB19:AD20"/>
    <mergeCell ref="H19:I20"/>
    <mergeCell ref="J19:L20"/>
    <mergeCell ref="M19:O20"/>
    <mergeCell ref="P19:R20"/>
    <mergeCell ref="S19:U20"/>
    <mergeCell ref="V19:X20"/>
    <mergeCell ref="AB16:AD16"/>
    <mergeCell ref="B18:G20"/>
    <mergeCell ref="H18:I18"/>
    <mergeCell ref="J18:L18"/>
    <mergeCell ref="M18:O18"/>
    <mergeCell ref="P18:R18"/>
    <mergeCell ref="S18:U18"/>
    <mergeCell ref="V18:X18"/>
    <mergeCell ref="Y18:AA18"/>
    <mergeCell ref="B235:G235"/>
    <mergeCell ref="H235:I235"/>
    <mergeCell ref="H236:I236"/>
    <mergeCell ref="H239:I239"/>
    <mergeCell ref="J197:L197"/>
    <mergeCell ref="J198:L198"/>
    <mergeCell ref="J235:L235"/>
    <mergeCell ref="J236:L236"/>
    <mergeCell ref="J239:L239"/>
    <mergeCell ref="N1:R1"/>
    <mergeCell ref="B3:G3"/>
    <mergeCell ref="I3:AD11"/>
    <mergeCell ref="AG12:AG17"/>
    <mergeCell ref="AH12:AH17"/>
    <mergeCell ref="AI12:AI17"/>
    <mergeCell ref="Y14:AA15"/>
    <mergeCell ref="AB14:AD15"/>
    <mergeCell ref="V16:X16"/>
    <mergeCell ref="Y16:AA16"/>
    <mergeCell ref="S13:U13"/>
    <mergeCell ref="V13:X13"/>
    <mergeCell ref="Y13:AA13"/>
    <mergeCell ref="AB13:AD13"/>
    <mergeCell ref="H14:I15"/>
    <mergeCell ref="J14:L15"/>
    <mergeCell ref="M14:O15"/>
    <mergeCell ref="P14:R15"/>
    <mergeCell ref="S14:U15"/>
    <mergeCell ref="V14:X15"/>
    <mergeCell ref="B7:C7"/>
    <mergeCell ref="D7:G7"/>
    <mergeCell ref="AG3:AG8"/>
  </mergeCells>
  <conditionalFormatting sqref="B7:G7">
    <cfRule type="expression" dxfId="277" priority="4">
      <formula>$D$5&lt;&gt;"Staff Salary"</formula>
    </cfRule>
  </conditionalFormatting>
  <conditionalFormatting sqref="H37:H47 H49:H59 H61:H71 H73:H83 H85:H95 H137:I141 H143:I144 H145:H151 H158:I160 H162:I166 H168:I172 H179:I181 H188:I196 H197:H198 H199:I201 H203:H207 H208:I219 H221:H223 H224:I225 H228:I229 H245:H249 H251:H255 H257:H259 H270:H273 H277:H286 H290:H296 H300:H302 H306:H316 H319:I320 H324:I325 H328:I329 H333:I334 H337:I338">
    <cfRule type="expression" dxfId="276" priority="104">
      <formula>$D$11="Period 1 (July – September)"</formula>
    </cfRule>
  </conditionalFormatting>
  <conditionalFormatting sqref="H97:H107">
    <cfRule type="expression" dxfId="275" priority="96">
      <formula>$D$11="Period 1 (July – September)"</formula>
    </cfRule>
  </conditionalFormatting>
  <conditionalFormatting sqref="H109:H116">
    <cfRule type="expression" dxfId="274" priority="88">
      <formula>$D$11="Period 1 (July – September)"</formula>
    </cfRule>
  </conditionalFormatting>
  <conditionalFormatting sqref="H118:H130">
    <cfRule type="expression" dxfId="273" priority="80">
      <formula>$D$11="Period 1 (July – September)"</formula>
    </cfRule>
  </conditionalFormatting>
  <conditionalFormatting sqref="H14:I15">
    <cfRule type="expression" dxfId="272" priority="274">
      <formula>$D$11="Period 1 (July – September)"</formula>
    </cfRule>
  </conditionalFormatting>
  <conditionalFormatting sqref="H19:I20">
    <cfRule type="expression" dxfId="271" priority="120">
      <formula>$D$11="Period 1 (July – September)"</formula>
    </cfRule>
  </conditionalFormatting>
  <conditionalFormatting sqref="H24:I25">
    <cfRule type="expression" dxfId="270" priority="112">
      <formula>$D$11="Period 1 (July – September)"</formula>
    </cfRule>
  </conditionalFormatting>
  <conditionalFormatting sqref="H131:I132">
    <cfRule type="cellIs" dxfId="269" priority="265" operator="equal">
      <formula>0</formula>
    </cfRule>
    <cfRule type="cellIs" dxfId="268" priority="266" operator="lessThan">
      <formula>0</formula>
    </cfRule>
    <cfRule type="cellIs" dxfId="267" priority="267" operator="greaterThan">
      <formula>0</formula>
    </cfRule>
  </conditionalFormatting>
  <conditionalFormatting sqref="H152:I153">
    <cfRule type="cellIs" dxfId="266" priority="259" operator="equal">
      <formula>0</formula>
    </cfRule>
    <cfRule type="cellIs" dxfId="265" priority="260" operator="lessThan">
      <formula>0</formula>
    </cfRule>
    <cfRule type="cellIs" dxfId="264" priority="261" operator="greaterThan">
      <formula>0</formula>
    </cfRule>
  </conditionalFormatting>
  <conditionalFormatting sqref="H173:I174">
    <cfRule type="cellIs" dxfId="263" priority="256" operator="equal">
      <formula>0</formula>
    </cfRule>
    <cfRule type="cellIs" dxfId="262" priority="257" operator="lessThan">
      <formula>0</formula>
    </cfRule>
    <cfRule type="cellIs" dxfId="261" priority="258" operator="greaterThan">
      <formula>0</formula>
    </cfRule>
  </conditionalFormatting>
  <conditionalFormatting sqref="H234:I234 H235:H236 H237:I238 H239 H240:I240 H241:H242 H243:I243">
    <cfRule type="expression" dxfId="260" priority="40">
      <formula>$D$11="Period 1 (July – September)"</formula>
    </cfRule>
  </conditionalFormatting>
  <conditionalFormatting sqref="H262:I263">
    <cfRule type="expression" dxfId="259" priority="25">
      <formula>$D$11="Period 1 (July – September)"</formula>
    </cfRule>
  </conditionalFormatting>
  <conditionalFormatting sqref="H268:I268 H275:I275 H288:I288 H298:I298 H304:I304">
    <cfRule type="expression" dxfId="258" priority="282">
      <formula>$D$11="Period 1 (July – September)"</formula>
    </cfRule>
    <cfRule type="expression" priority="283">
      <formula>$D$11</formula>
    </cfRule>
  </conditionalFormatting>
  <conditionalFormatting sqref="H26:J26 M26 H27:I27">
    <cfRule type="cellIs" dxfId="257" priority="271" operator="equal">
      <formula>0</formula>
    </cfRule>
    <cfRule type="cellIs" dxfId="256" priority="272" operator="lessThan">
      <formula>0</formula>
    </cfRule>
    <cfRule type="cellIs" dxfId="255" priority="273" operator="greaterThan">
      <formula>0</formula>
    </cfRule>
  </conditionalFormatting>
  <conditionalFormatting sqref="I269">
    <cfRule type="cellIs" dxfId="254" priority="195" operator="lessThan">
      <formula>$H$268</formula>
    </cfRule>
  </conditionalFormatting>
  <conditionalFormatting sqref="I276">
    <cfRule type="cellIs" dxfId="253" priority="193" operator="lessThan">
      <formula>$H$275</formula>
    </cfRule>
  </conditionalFormatting>
  <conditionalFormatting sqref="I289">
    <cfRule type="cellIs" dxfId="252" priority="192" operator="lessThan">
      <formula>$H$288</formula>
    </cfRule>
  </conditionalFormatting>
  <conditionalFormatting sqref="I299">
    <cfRule type="cellIs" dxfId="251" priority="191" operator="lessThan">
      <formula>$H$298</formula>
    </cfRule>
  </conditionalFormatting>
  <conditionalFormatting sqref="I305">
    <cfRule type="cellIs" dxfId="250" priority="190" operator="lessThan">
      <formula>$H$304</formula>
    </cfRule>
  </conditionalFormatting>
  <conditionalFormatting sqref="J131">
    <cfRule type="cellIs" dxfId="249" priority="262" operator="equal">
      <formula>0</formula>
    </cfRule>
    <cfRule type="cellIs" dxfId="248" priority="263" operator="lessThan">
      <formula>0</formula>
    </cfRule>
    <cfRule type="cellIs" dxfId="247" priority="264" operator="greaterThan">
      <formula>0</formula>
    </cfRule>
  </conditionalFormatting>
  <conditionalFormatting sqref="J152">
    <cfRule type="cellIs" dxfId="246" priority="250" operator="equal">
      <formula>0</formula>
    </cfRule>
    <cfRule type="cellIs" dxfId="245" priority="251" operator="lessThan">
      <formula>0</formula>
    </cfRule>
    <cfRule type="cellIs" dxfId="244" priority="252" operator="greaterThan">
      <formula>0</formula>
    </cfRule>
  </conditionalFormatting>
  <conditionalFormatting sqref="J173">
    <cfRule type="cellIs" dxfId="243" priority="253" operator="equal">
      <formula>0</formula>
    </cfRule>
    <cfRule type="cellIs" dxfId="242" priority="254" operator="lessThan">
      <formula>0</formula>
    </cfRule>
    <cfRule type="cellIs" dxfId="241" priority="255" operator="greaterThan">
      <formula>0</formula>
    </cfRule>
  </conditionalFormatting>
  <conditionalFormatting sqref="J180:J181">
    <cfRule type="expression" dxfId="240" priority="61">
      <formula>$D$11="Period 2 (October – December)"</formula>
    </cfRule>
  </conditionalFormatting>
  <conditionalFormatting sqref="J37:K47">
    <cfRule type="expression" dxfId="239" priority="68">
      <formula>$D$11="Period 2 (October – December)"</formula>
    </cfRule>
  </conditionalFormatting>
  <conditionalFormatting sqref="J49:K59">
    <cfRule type="expression" dxfId="238" priority="127">
      <formula>$D$11="Period 2 (October – December)"</formula>
    </cfRule>
  </conditionalFormatting>
  <conditionalFormatting sqref="J61:K71">
    <cfRule type="expression" dxfId="237" priority="119">
      <formula>$D$11="Period 2 (October – December)"</formula>
    </cfRule>
  </conditionalFormatting>
  <conditionalFormatting sqref="J73:K83">
    <cfRule type="expression" dxfId="236" priority="111">
      <formula>$D$11="Period 2 (October – December)"</formula>
    </cfRule>
  </conditionalFormatting>
  <conditionalFormatting sqref="J85:K95">
    <cfRule type="expression" dxfId="235" priority="103">
      <formula>$D$11="Period 2 (October – December)"</formula>
    </cfRule>
  </conditionalFormatting>
  <conditionalFormatting sqref="J97:K107">
    <cfRule type="expression" dxfId="234" priority="95">
      <formula>$D$11="Period 2 (October – December)"</formula>
    </cfRule>
  </conditionalFormatting>
  <conditionalFormatting sqref="J109:K116">
    <cfRule type="expression" dxfId="233" priority="87">
      <formula>$D$11="Period 2 (October – December)"</formula>
    </cfRule>
  </conditionalFormatting>
  <conditionalFormatting sqref="J118:K130">
    <cfRule type="expression" dxfId="232" priority="79">
      <formula>$D$11="Period 2 (October – December)"</formula>
    </cfRule>
  </conditionalFormatting>
  <conditionalFormatting sqref="J300:K302">
    <cfRule type="expression" dxfId="231" priority="22">
      <formula>$D$11="Period 2 (October – December)"</formula>
    </cfRule>
  </conditionalFormatting>
  <conditionalFormatting sqref="J14:L15">
    <cfRule type="expression" dxfId="230" priority="275">
      <formula>$D$11="Period 2 (October – December)"</formula>
    </cfRule>
  </conditionalFormatting>
  <conditionalFormatting sqref="J19:L20">
    <cfRule type="expression" dxfId="229" priority="72">
      <formula>$D$11="Period 2 (October – December)"</formula>
    </cfRule>
  </conditionalFormatting>
  <conditionalFormatting sqref="J24:L25">
    <cfRule type="expression" dxfId="228" priority="70">
      <formula>$D$11="Period 2 (October – December)"</formula>
    </cfRule>
  </conditionalFormatting>
  <conditionalFormatting sqref="J137:L141 J143:L148 J149:J151 J159:J160 J163:J166 J169:J172 J203:K207 J221:K223 J228:L229 J245:K249 J251:K255 J257:K259 J268:L268 J270:K273 J275:L275 J277:K286 J288:L288 J290:K296 J298:L298 J304:L304 J306:K316 J324:L325 J328:L329 J333:L334 J337:L338">
    <cfRule type="expression" dxfId="227" priority="63">
      <formula>$D$11="Period 2 (October – December)"</formula>
    </cfRule>
  </conditionalFormatting>
  <conditionalFormatting sqref="J158:L158">
    <cfRule type="expression" dxfId="226" priority="71">
      <formula>$D$11="Period 2 (October – December)"</formula>
    </cfRule>
  </conditionalFormatting>
  <conditionalFormatting sqref="J162:L162">
    <cfRule type="expression" dxfId="225" priority="69">
      <formula>$D$11="Period 2 (October – December)"</formula>
    </cfRule>
  </conditionalFormatting>
  <conditionalFormatting sqref="J168:L168">
    <cfRule type="expression" dxfId="224" priority="67">
      <formula>$D$11="Period 2 (October – December)"</formula>
    </cfRule>
  </conditionalFormatting>
  <conditionalFormatting sqref="J179:L179">
    <cfRule type="expression" dxfId="223" priority="62">
      <formula>$D$11="Period 2 (October – December)"</formula>
    </cfRule>
  </conditionalFormatting>
  <conditionalFormatting sqref="J188:L196 J197:J198 J199:L201">
    <cfRule type="expression" dxfId="222" priority="58">
      <formula>$D$11="Period 2 (October – December)"</formula>
    </cfRule>
  </conditionalFormatting>
  <conditionalFormatting sqref="J208:L219">
    <cfRule type="expression" dxfId="221" priority="57">
      <formula>$D$11="Period 2 (October – December)"</formula>
    </cfRule>
  </conditionalFormatting>
  <conditionalFormatting sqref="J224:L225">
    <cfRule type="expression" dxfId="220" priority="56">
      <formula>$D$11="Period 2 (October – December)"</formula>
    </cfRule>
  </conditionalFormatting>
  <conditionalFormatting sqref="J234:L234 J235:J236 J237:L238 J239 J240:L240 J241:J242 J243:L243">
    <cfRule type="expression" dxfId="219" priority="39">
      <formula>$D$11="Period 2 (October – December)"</formula>
    </cfRule>
  </conditionalFormatting>
  <conditionalFormatting sqref="J262:L263">
    <cfRule type="expression" dxfId="218" priority="26">
      <formula>$D$11="Period 2 (October – December)"</formula>
    </cfRule>
  </conditionalFormatting>
  <conditionalFormatting sqref="J319:L320">
    <cfRule type="expression" dxfId="217" priority="12">
      <formula>$D$11="Period 2 (October – December)"</formula>
    </cfRule>
  </conditionalFormatting>
  <conditionalFormatting sqref="L269">
    <cfRule type="cellIs" dxfId="216" priority="194" operator="lessThan">
      <formula>$J$268</formula>
    </cfRule>
  </conditionalFormatting>
  <conditionalFormatting sqref="L276">
    <cfRule type="cellIs" dxfId="215" priority="159" operator="lessThan">
      <formula>$J$275</formula>
    </cfRule>
  </conditionalFormatting>
  <conditionalFormatting sqref="L289">
    <cfRule type="cellIs" dxfId="214" priority="184" operator="lessThan">
      <formula>$J$288</formula>
    </cfRule>
  </conditionalFormatting>
  <conditionalFormatting sqref="L299">
    <cfRule type="cellIs" dxfId="213" priority="178" operator="lessThan">
      <formula>$J$298</formula>
    </cfRule>
  </conditionalFormatting>
  <conditionalFormatting sqref="L305">
    <cfRule type="cellIs" dxfId="212" priority="172" operator="lessThan">
      <formula>$J$304</formula>
    </cfRule>
  </conditionalFormatting>
  <conditionalFormatting sqref="M131">
    <cfRule type="cellIs" dxfId="211" priority="247" operator="equal">
      <formula>0</formula>
    </cfRule>
    <cfRule type="cellIs" dxfId="210" priority="248" operator="lessThan">
      <formula>0</formula>
    </cfRule>
    <cfRule type="cellIs" dxfId="209" priority="249" operator="greaterThan">
      <formula>0</formula>
    </cfRule>
  </conditionalFormatting>
  <conditionalFormatting sqref="M152">
    <cfRule type="cellIs" dxfId="208" priority="229" operator="equal">
      <formula>0</formula>
    </cfRule>
    <cfRule type="cellIs" dxfId="207" priority="230" operator="lessThan">
      <formula>0</formula>
    </cfRule>
    <cfRule type="cellIs" dxfId="206" priority="231" operator="greaterThan">
      <formula>0</formula>
    </cfRule>
  </conditionalFormatting>
  <conditionalFormatting sqref="M173">
    <cfRule type="cellIs" dxfId="205" priority="211" operator="equal">
      <formula>0</formula>
    </cfRule>
    <cfRule type="cellIs" dxfId="204" priority="212" operator="lessThan">
      <formula>0</formula>
    </cfRule>
    <cfRule type="cellIs" dxfId="203" priority="213" operator="greaterThan">
      <formula>0</formula>
    </cfRule>
  </conditionalFormatting>
  <conditionalFormatting sqref="M37:N47 M49:N59 M61:N71 M137:O141 M143:O151 M158:O160 M162:O166 M168:O172 M179:O181 M188:O196 M197:M198 M199:O201 M203:N207 M208:O219 M221:N223 M224:O225 M228:O229 M245:N249 M251:N255 M257:N259 M268:O268 M270:N273 M275:O275 M277:N286 M288:O288 M290:N296 M298:O298 M300:N302 M304:O304 M306:N316 M324:O325 M328:O329 M333:O334 M337:O338">
    <cfRule type="expression" dxfId="202" priority="118">
      <formula>$D$11="Period 3 (January – March)"</formula>
    </cfRule>
  </conditionalFormatting>
  <conditionalFormatting sqref="M73:N83">
    <cfRule type="expression" dxfId="201" priority="110">
      <formula>$D$11="Period 3 (January – March)"</formula>
    </cfRule>
  </conditionalFormatting>
  <conditionalFormatting sqref="M85:N95">
    <cfRule type="expression" dxfId="200" priority="102">
      <formula>$D$11="Period 3 (January – March)"</formula>
    </cfRule>
  </conditionalFormatting>
  <conditionalFormatting sqref="M97:N107">
    <cfRule type="expression" dxfId="199" priority="94">
      <formula>$D$11="Period 3 (January – March)"</formula>
    </cfRule>
  </conditionalFormatting>
  <conditionalFormatting sqref="M109:N116">
    <cfRule type="expression" dxfId="198" priority="86">
      <formula>$D$11="Period 3 (January – March)"</formula>
    </cfRule>
  </conditionalFormatting>
  <conditionalFormatting sqref="M118:N130">
    <cfRule type="expression" dxfId="197" priority="78">
      <formula>$D$11="Period 3 (January – March)"</formula>
    </cfRule>
  </conditionalFormatting>
  <conditionalFormatting sqref="M14:O15">
    <cfRule type="expression" dxfId="196" priority="276">
      <formula>$D$11="Period 3 (January – March)"</formula>
    </cfRule>
  </conditionalFormatting>
  <conditionalFormatting sqref="M19:O20">
    <cfRule type="expression" dxfId="195" priority="133">
      <formula>$D$11="Period 3 (January – March)"</formula>
    </cfRule>
  </conditionalFormatting>
  <conditionalFormatting sqref="M24:O25">
    <cfRule type="expression" dxfId="194" priority="126">
      <formula>$D$11="Period 3 (January – March)"</formula>
    </cfRule>
  </conditionalFormatting>
  <conditionalFormatting sqref="M234:O234 M235:M236 M237:O238 M239 M240:O240 M241:M242 M243:O243">
    <cfRule type="expression" dxfId="193" priority="41">
      <formula>$D$11="Period 3 (January – March)"</formula>
    </cfRule>
  </conditionalFormatting>
  <conditionalFormatting sqref="M262:O263">
    <cfRule type="expression" dxfId="192" priority="27">
      <formula>$D$11="Period 3 (January – March)"</formula>
    </cfRule>
  </conditionalFormatting>
  <conditionalFormatting sqref="M319:O320">
    <cfRule type="expression" dxfId="191" priority="13">
      <formula>$D$11="Period 3 (January – March)"</formula>
    </cfRule>
  </conditionalFormatting>
  <conditionalFormatting sqref="N234:O234 N237:O238 N240:O240 N243:O243">
    <cfRule type="expression" priority="38">
      <formula>$D$11="Period 3 (January – March 2023)"</formula>
    </cfRule>
  </conditionalFormatting>
  <conditionalFormatting sqref="N108:P108 N188:O196 N199:O201 N208:O219 N224:O225">
    <cfRule type="expression" priority="134">
      <formula>$D$11="Period 1 (October – December 2020)"</formula>
    </cfRule>
  </conditionalFormatting>
  <conditionalFormatting sqref="N117:P117">
    <cfRule type="expression" priority="55">
      <formula>$D$11="Period 1 (October – December 2020)"</formula>
    </cfRule>
  </conditionalFormatting>
  <conditionalFormatting sqref="N131:P173">
    <cfRule type="expression" priority="53">
      <formula>$D$11="Period 1 (October – December 2020)"</formula>
    </cfRule>
  </conditionalFormatting>
  <conditionalFormatting sqref="N179:P181">
    <cfRule type="expression" priority="60">
      <formula>$D$11="Period 1 (October – December 2020)"</formula>
    </cfRule>
  </conditionalFormatting>
  <conditionalFormatting sqref="O129:O130">
    <cfRule type="expression" priority="54">
      <formula>$D$11="Period 1 (October – December 2020)"</formula>
    </cfRule>
  </conditionalFormatting>
  <conditionalFormatting sqref="O269">
    <cfRule type="cellIs" dxfId="190" priority="165" operator="lessThan">
      <formula>$M$268</formula>
    </cfRule>
  </conditionalFormatting>
  <conditionalFormatting sqref="O276">
    <cfRule type="cellIs" dxfId="189" priority="158" operator="lessThan">
      <formula>$M$275</formula>
    </cfRule>
  </conditionalFormatting>
  <conditionalFormatting sqref="O289">
    <cfRule type="cellIs" dxfId="188" priority="183" operator="lessThan">
      <formula>$M$288</formula>
    </cfRule>
  </conditionalFormatting>
  <conditionalFormatting sqref="O299">
    <cfRule type="cellIs" dxfId="187" priority="177" operator="lessThan">
      <formula>$M$298</formula>
    </cfRule>
  </conditionalFormatting>
  <conditionalFormatting sqref="O305">
    <cfRule type="cellIs" dxfId="186" priority="171" operator="lessThan">
      <formula>$M$304</formula>
    </cfRule>
  </conditionalFormatting>
  <conditionalFormatting sqref="P26 S26 V26 Y26 AB26">
    <cfRule type="cellIs" dxfId="185" priority="268" operator="equal">
      <formula>0</formula>
    </cfRule>
    <cfRule type="cellIs" dxfId="184" priority="269" operator="lessThan">
      <formula>0</formula>
    </cfRule>
    <cfRule type="cellIs" dxfId="183" priority="270" operator="greaterThan">
      <formula>0</formula>
    </cfRule>
  </conditionalFormatting>
  <conditionalFormatting sqref="P131">
    <cfRule type="cellIs" dxfId="182" priority="244" operator="equal">
      <formula>0</formula>
    </cfRule>
    <cfRule type="cellIs" dxfId="181" priority="245" operator="lessThan">
      <formula>0</formula>
    </cfRule>
    <cfRule type="cellIs" dxfId="180" priority="246" operator="greaterThan">
      <formula>0</formula>
    </cfRule>
  </conditionalFormatting>
  <conditionalFormatting sqref="P152">
    <cfRule type="cellIs" dxfId="179" priority="226" operator="equal">
      <formula>0</formula>
    </cfRule>
    <cfRule type="cellIs" dxfId="178" priority="227" operator="lessThan">
      <formula>0</formula>
    </cfRule>
    <cfRule type="cellIs" dxfId="177" priority="228" operator="greaterThan">
      <formula>0</formula>
    </cfRule>
  </conditionalFormatting>
  <conditionalFormatting sqref="P173">
    <cfRule type="cellIs" dxfId="176" priority="208" operator="equal">
      <formula>0</formula>
    </cfRule>
    <cfRule type="cellIs" dxfId="175" priority="209" operator="lessThan">
      <formula>0</formula>
    </cfRule>
    <cfRule type="cellIs" dxfId="174" priority="210" operator="greaterThan">
      <formula>0</formula>
    </cfRule>
  </conditionalFormatting>
  <conditionalFormatting sqref="P37:Q47 P49:Q59 P61:Q71 P137:R141 P143:R151 P158:R160 P162:R166 P168:R172 P179:R181 S188:AD188 P188:R196 P197:P198 P199:R201 P203:Q207 P208:R219 P221:Q223 P224:R225 P228:R229 P245:Q249 P251:Q255 P257:Q259 P268:R268 P270:Q273 P275:R275 P277:Q286 P288:R288 P290:Q296 P298:R298 P300:Q302 P304:R304 P306:Q316 P324:R325 P328:R329 P333:R334 P337:R338">
    <cfRule type="expression" dxfId="173" priority="117">
      <formula>$D$11="Period 4 (April – June)"</formula>
    </cfRule>
  </conditionalFormatting>
  <conditionalFormatting sqref="P73:Q83">
    <cfRule type="expression" dxfId="172" priority="109">
      <formula>$D$11="Period 4 (April – June)"</formula>
    </cfRule>
  </conditionalFormatting>
  <conditionalFormatting sqref="P85:Q95">
    <cfRule type="expression" dxfId="171" priority="101">
      <formula>$D$11="Period 4 (April – June)"</formula>
    </cfRule>
  </conditionalFormatting>
  <conditionalFormatting sqref="P97:Q107">
    <cfRule type="expression" dxfId="170" priority="93">
      <formula>$D$11="Period 4 (April – June)"</formula>
    </cfRule>
  </conditionalFormatting>
  <conditionalFormatting sqref="P109:Q116">
    <cfRule type="expression" dxfId="169" priority="85">
      <formula>$D$11="Period 4 (April – June)"</formula>
    </cfRule>
  </conditionalFormatting>
  <conditionalFormatting sqref="P118:Q130">
    <cfRule type="expression" dxfId="168" priority="77">
      <formula>$D$11="Period 4 (April – June)"</formula>
    </cfRule>
  </conditionalFormatting>
  <conditionalFormatting sqref="P14:R15">
    <cfRule type="expression" dxfId="167" priority="277">
      <formula>$D$11="Period 4 (April – June)"</formula>
    </cfRule>
  </conditionalFormatting>
  <conditionalFormatting sqref="P19:R20">
    <cfRule type="expression" dxfId="166" priority="132">
      <formula>$D$11="Period 4 (April – June)"</formula>
    </cfRule>
  </conditionalFormatting>
  <conditionalFormatting sqref="P24:R25">
    <cfRule type="expression" dxfId="165" priority="125">
      <formula>$D$11="Period 4 (April – June)"</formula>
    </cfRule>
  </conditionalFormatting>
  <conditionalFormatting sqref="P234:R234 P235:P236 P237:R238 P239 P240:R240 P241:P242 P243:R243">
    <cfRule type="expression" dxfId="164" priority="42">
      <formula>$D$11="Period 4 (April – June)"</formula>
    </cfRule>
  </conditionalFormatting>
  <conditionalFormatting sqref="P262:R263">
    <cfRule type="expression" dxfId="163" priority="28">
      <formula>$D$11="Period 4 (April – June)"</formula>
    </cfRule>
  </conditionalFormatting>
  <conditionalFormatting sqref="P319:R320">
    <cfRule type="expression" dxfId="162" priority="14">
      <formula>$D$11="Period 4 (April – June)"</formula>
    </cfRule>
  </conditionalFormatting>
  <conditionalFormatting sqref="R269">
    <cfRule type="cellIs" dxfId="161" priority="164" operator="lessThan">
      <formula>$P$268</formula>
    </cfRule>
  </conditionalFormatting>
  <conditionalFormatting sqref="R276">
    <cfRule type="cellIs" dxfId="160" priority="189" operator="lessThan">
      <formula>$P$275</formula>
    </cfRule>
  </conditionalFormatting>
  <conditionalFormatting sqref="R289">
    <cfRule type="cellIs" dxfId="159" priority="182" operator="lessThan">
      <formula>$P$288</formula>
    </cfRule>
  </conditionalFormatting>
  <conditionalFormatting sqref="R299">
    <cfRule type="cellIs" dxfId="158" priority="176" operator="lessThan">
      <formula>$P$298</formula>
    </cfRule>
  </conditionalFormatting>
  <conditionalFormatting sqref="R305">
    <cfRule type="cellIs" dxfId="157" priority="170" operator="lessThan">
      <formula>$P$304</formula>
    </cfRule>
  </conditionalFormatting>
  <conditionalFormatting sqref="S131">
    <cfRule type="cellIs" dxfId="156" priority="241" operator="equal">
      <formula>0</formula>
    </cfRule>
    <cfRule type="cellIs" dxfId="155" priority="242" operator="lessThan">
      <formula>0</formula>
    </cfRule>
    <cfRule type="cellIs" dxfId="154" priority="243" operator="greaterThan">
      <formula>0</formula>
    </cfRule>
  </conditionalFormatting>
  <conditionalFormatting sqref="S152">
    <cfRule type="cellIs" dxfId="153" priority="223" operator="equal">
      <formula>0</formula>
    </cfRule>
    <cfRule type="cellIs" dxfId="152" priority="224" operator="lessThan">
      <formula>0</formula>
    </cfRule>
    <cfRule type="cellIs" dxfId="151" priority="225" operator="greaterThan">
      <formula>0</formula>
    </cfRule>
  </conditionalFormatting>
  <conditionalFormatting sqref="S173">
    <cfRule type="cellIs" dxfId="150" priority="205" operator="equal">
      <formula>0</formula>
    </cfRule>
    <cfRule type="cellIs" dxfId="149" priority="206" operator="lessThan">
      <formula>0</formula>
    </cfRule>
    <cfRule type="cellIs" dxfId="148" priority="207" operator="greaterThan">
      <formula>0</formula>
    </cfRule>
  </conditionalFormatting>
  <conditionalFormatting sqref="S37:T47">
    <cfRule type="expression" dxfId="147" priority="131">
      <formula>$D$11="Period 2 (January – March 2021)"</formula>
    </cfRule>
  </conditionalFormatting>
  <conditionalFormatting sqref="S49:T59">
    <cfRule type="expression" dxfId="146" priority="124">
      <formula>$D$11="Period 2 (January – March 2021)"</formula>
    </cfRule>
  </conditionalFormatting>
  <conditionalFormatting sqref="S61:T71">
    <cfRule type="expression" dxfId="145" priority="116">
      <formula>$D$11="Period 2 (January – March 2021)"</formula>
    </cfRule>
  </conditionalFormatting>
  <conditionalFormatting sqref="S73:T83">
    <cfRule type="expression" dxfId="144" priority="108">
      <formula>$D$11="Period 2 (January – March 2021)"</formula>
    </cfRule>
  </conditionalFormatting>
  <conditionalFormatting sqref="S85:T95">
    <cfRule type="expression" dxfId="143" priority="100">
      <formula>$D$11="Period 2 (January – March 2021)"</formula>
    </cfRule>
  </conditionalFormatting>
  <conditionalFormatting sqref="S97:T107">
    <cfRule type="expression" dxfId="142" priority="92">
      <formula>$D$11="Period 2 (January – March 2021)"</formula>
    </cfRule>
  </conditionalFormatting>
  <conditionalFormatting sqref="S109:T116">
    <cfRule type="expression" dxfId="141" priority="84">
      <formula>$D$11="Period 2 (January – March 2021)"</formula>
    </cfRule>
  </conditionalFormatting>
  <conditionalFormatting sqref="S118:T130">
    <cfRule type="expression" dxfId="140" priority="76">
      <formula>$D$11="Period 2 (January – March 2021)"</formula>
    </cfRule>
  </conditionalFormatting>
  <conditionalFormatting sqref="S14:U15 S24:U25 S137:U141 S143:U151 S158:U160 S162:U166 S168:U172 S179:U181 S189:U201 S203:T207 S208:U219 S221:T223 S224:U225 S228:U229 S245:T249 S251:T255 S257:T259 S267:U268 S270:T273 S274:U275 S277:T286 S287:U288 S290:T296 S297:U298 S300:T302 S303:U304 S306:T316 S324:U325 S328:U329 S333:U334 S337:U338">
    <cfRule type="expression" dxfId="139" priority="278">
      <formula>$D$11="Period 5 (October – December 2021)"</formula>
    </cfRule>
  </conditionalFormatting>
  <conditionalFormatting sqref="S19:U20">
    <cfRule type="expression" dxfId="138" priority="21">
      <formula>$D$11="Period 5 (October – December 2021)"</formula>
    </cfRule>
  </conditionalFormatting>
  <conditionalFormatting sqref="S234:U243">
    <cfRule type="expression" dxfId="137" priority="43">
      <formula>$D$11="Period 5 (October – December 2021)"</formula>
    </cfRule>
  </conditionalFormatting>
  <conditionalFormatting sqref="S262:U263">
    <cfRule type="expression" dxfId="136" priority="29">
      <formula>$D$11="Period 5 (October – December 2021)"</formula>
    </cfRule>
  </conditionalFormatting>
  <conditionalFormatting sqref="S319:U320">
    <cfRule type="expression" dxfId="135" priority="15">
      <formula>$D$11="Period 5 (October – December 2021)"</formula>
    </cfRule>
  </conditionalFormatting>
  <conditionalFormatting sqref="U269">
    <cfRule type="cellIs" dxfId="134" priority="163" operator="lessThan">
      <formula>$S$268</formula>
    </cfRule>
  </conditionalFormatting>
  <conditionalFormatting sqref="U276">
    <cfRule type="cellIs" dxfId="133" priority="188" operator="lessThan">
      <formula>$S$275</formula>
    </cfRule>
  </conditionalFormatting>
  <conditionalFormatting sqref="U299">
    <cfRule type="cellIs" dxfId="132" priority="175" operator="lessThan">
      <formula>$S$298</formula>
    </cfRule>
  </conditionalFormatting>
  <conditionalFormatting sqref="U305">
    <cfRule type="cellIs" dxfId="131" priority="169" operator="lessThan">
      <formula>$S$304</formula>
    </cfRule>
  </conditionalFormatting>
  <conditionalFormatting sqref="V131">
    <cfRule type="cellIs" dxfId="130" priority="238" operator="equal">
      <formula>0</formula>
    </cfRule>
    <cfRule type="cellIs" dxfId="129" priority="239" operator="lessThan">
      <formula>0</formula>
    </cfRule>
    <cfRule type="cellIs" dxfId="128" priority="240" operator="greaterThan">
      <formula>0</formula>
    </cfRule>
  </conditionalFormatting>
  <conditionalFormatting sqref="V152">
    <cfRule type="cellIs" dxfId="127" priority="220" operator="equal">
      <formula>0</formula>
    </cfRule>
    <cfRule type="cellIs" dxfId="126" priority="221" operator="lessThan">
      <formula>0</formula>
    </cfRule>
    <cfRule type="cellIs" dxfId="125" priority="222" operator="greaterThan">
      <formula>0</formula>
    </cfRule>
  </conditionalFormatting>
  <conditionalFormatting sqref="V173">
    <cfRule type="cellIs" dxfId="124" priority="202" operator="equal">
      <formula>0</formula>
    </cfRule>
    <cfRule type="cellIs" dxfId="123" priority="203" operator="lessThan">
      <formula>0</formula>
    </cfRule>
    <cfRule type="cellIs" dxfId="122" priority="204" operator="greaterThan">
      <formula>0</formula>
    </cfRule>
  </conditionalFormatting>
  <conditionalFormatting sqref="V37:W47">
    <cfRule type="expression" dxfId="121" priority="130">
      <formula>$D$11="Period 2 (January – March 2021)"</formula>
    </cfRule>
  </conditionalFormatting>
  <conditionalFormatting sqref="V49:W59">
    <cfRule type="expression" dxfId="120" priority="123">
      <formula>$D$11="Period 2 (January – March 2021)"</formula>
    </cfRule>
  </conditionalFormatting>
  <conditionalFormatting sqref="V61:W71">
    <cfRule type="expression" dxfId="119" priority="115">
      <formula>$D$11="Period 2 (January – March 2021)"</formula>
    </cfRule>
  </conditionalFormatting>
  <conditionalFormatting sqref="V73:W83">
    <cfRule type="expression" dxfId="118" priority="107">
      <formula>$D$11="Period 2 (January – March 2021)"</formula>
    </cfRule>
  </conditionalFormatting>
  <conditionalFormatting sqref="V85:W95">
    <cfRule type="expression" dxfId="117" priority="99">
      <formula>$D$11="Period 2 (January – March 2021)"</formula>
    </cfRule>
  </conditionalFormatting>
  <conditionalFormatting sqref="V97:W107">
    <cfRule type="expression" dxfId="116" priority="91">
      <formula>$D$11="Period 2 (January – March 2021)"</formula>
    </cfRule>
  </conditionalFormatting>
  <conditionalFormatting sqref="V109:W116">
    <cfRule type="expression" dxfId="115" priority="83">
      <formula>$D$11="Period 2 (January – March 2021)"</formula>
    </cfRule>
  </conditionalFormatting>
  <conditionalFormatting sqref="V118:W130">
    <cfRule type="expression" dxfId="114" priority="75">
      <formula>$D$11="Period 2 (January – March 2021)"</formula>
    </cfRule>
  </conditionalFormatting>
  <conditionalFormatting sqref="V14:X15 V24:X25 V137:X141 V143:X151 V158:X160 V162:X166 V168:X172 V179:X181 V189:X201 V203:W207 V208:X219 V221:W223 V224:X225 V228:X229 V245:W249 V251:W255 V257:W259 V267:X268 V270:W273 V274:X275 V277:W286 V287:X288 V290:W296 V297:X298 V300:W302 V303:X304 V306:W316 V324:X325 V328:X329 V333:X334 V337:X338">
    <cfRule type="expression" dxfId="113" priority="279">
      <formula>$D$11="Period 6 (January – March 2022)"</formula>
    </cfRule>
  </conditionalFormatting>
  <conditionalFormatting sqref="V19:X20">
    <cfRule type="expression" dxfId="112" priority="20">
      <formula>$D$11="Period 6 (January – March 2022)"</formula>
    </cfRule>
  </conditionalFormatting>
  <conditionalFormatting sqref="V234:X243">
    <cfRule type="expression" dxfId="111" priority="44">
      <formula>$D$11="Period 6 (January – March 2022)"</formula>
    </cfRule>
  </conditionalFormatting>
  <conditionalFormatting sqref="V262:X263">
    <cfRule type="expression" dxfId="110" priority="30">
      <formula>$D$11="Period 6 (January – March 2022)"</formula>
    </cfRule>
  </conditionalFormatting>
  <conditionalFormatting sqref="V319:X320">
    <cfRule type="expression" dxfId="109" priority="16">
      <formula>$D$11="Period 6 (January – March 2022)"</formula>
    </cfRule>
  </conditionalFormatting>
  <conditionalFormatting sqref="X269">
    <cfRule type="cellIs" dxfId="108" priority="162" operator="lessThan">
      <formula>$V$268</formula>
    </cfRule>
  </conditionalFormatting>
  <conditionalFormatting sqref="X276">
    <cfRule type="cellIs" dxfId="107" priority="187" operator="lessThan">
      <formula>$V$275</formula>
    </cfRule>
  </conditionalFormatting>
  <conditionalFormatting sqref="X289">
    <cfRule type="cellIs" dxfId="106" priority="181" operator="lessThan">
      <formula>$V$288</formula>
    </cfRule>
  </conditionalFormatting>
  <conditionalFormatting sqref="X305">
    <cfRule type="cellIs" dxfId="105" priority="168" operator="lessThan">
      <formula>$V$304</formula>
    </cfRule>
  </conditionalFormatting>
  <conditionalFormatting sqref="Y131">
    <cfRule type="cellIs" dxfId="104" priority="235" operator="equal">
      <formula>0</formula>
    </cfRule>
    <cfRule type="cellIs" dxfId="103" priority="236" operator="lessThan">
      <formula>0</formula>
    </cfRule>
    <cfRule type="cellIs" dxfId="102" priority="237" operator="greaterThan">
      <formula>0</formula>
    </cfRule>
  </conditionalFormatting>
  <conditionalFormatting sqref="Y152">
    <cfRule type="cellIs" dxfId="101" priority="217" operator="equal">
      <formula>0</formula>
    </cfRule>
    <cfRule type="cellIs" dxfId="100" priority="218" operator="lessThan">
      <formula>0</formula>
    </cfRule>
    <cfRule type="cellIs" dxfId="99" priority="219" operator="greaterThan">
      <formula>0</formula>
    </cfRule>
  </conditionalFormatting>
  <conditionalFormatting sqref="Y173">
    <cfRule type="cellIs" dxfId="98" priority="199" operator="equal">
      <formula>0</formula>
    </cfRule>
    <cfRule type="cellIs" dxfId="97" priority="200" operator="lessThan">
      <formula>0</formula>
    </cfRule>
    <cfRule type="cellIs" dxfId="96" priority="201" operator="greaterThan">
      <formula>0</formula>
    </cfRule>
  </conditionalFormatting>
  <conditionalFormatting sqref="Y37:Z47">
    <cfRule type="expression" dxfId="95" priority="129">
      <formula>$D$11="Period 2 (January – March 2021)"</formula>
    </cfRule>
  </conditionalFormatting>
  <conditionalFormatting sqref="Y49:Z59">
    <cfRule type="expression" dxfId="94" priority="122">
      <formula>$D$11="Period 2 (January – March 2021)"</formula>
    </cfRule>
  </conditionalFormatting>
  <conditionalFormatting sqref="Y61:Z71">
    <cfRule type="expression" dxfId="93" priority="114">
      <formula>$D$11="Period 2 (January – March 2021)"</formula>
    </cfRule>
  </conditionalFormatting>
  <conditionalFormatting sqref="Y73:Z83">
    <cfRule type="expression" dxfId="92" priority="106">
      <formula>$D$11="Period 2 (January – March 2021)"</formula>
    </cfRule>
  </conditionalFormatting>
  <conditionalFormatting sqref="Y85:Z95">
    <cfRule type="expression" dxfId="91" priority="98">
      <formula>$D$11="Period 2 (January – March 2021)"</formula>
    </cfRule>
  </conditionalFormatting>
  <conditionalFormatting sqref="Y97:Z107">
    <cfRule type="expression" dxfId="90" priority="90">
      <formula>$D$11="Period 2 (January – March 2021)"</formula>
    </cfRule>
  </conditionalFormatting>
  <conditionalFormatting sqref="Y109:Z116">
    <cfRule type="expression" dxfId="89" priority="82">
      <formula>$D$11="Period 2 (January – March 2021)"</formula>
    </cfRule>
  </conditionalFormatting>
  <conditionalFormatting sqref="Y118:Z130">
    <cfRule type="expression" dxfId="88" priority="74">
      <formula>$D$11="Period 2 (January – March 2021)"</formula>
    </cfRule>
  </conditionalFormatting>
  <conditionalFormatting sqref="Y257:Z259">
    <cfRule type="expression" dxfId="87" priority="34">
      <formula>$D$11="Period 7 (April – June 2022)"</formula>
    </cfRule>
  </conditionalFormatting>
  <conditionalFormatting sqref="Y270:Z273">
    <cfRule type="expression" dxfId="86" priority="153">
      <formula>$D$11="Period 7 (April – June 2022)"</formula>
    </cfRule>
  </conditionalFormatting>
  <conditionalFormatting sqref="Y300:Z302">
    <cfRule type="expression" dxfId="85" priority="19">
      <formula>$D$11="Period 7 (April – June 2022)"</formula>
    </cfRule>
  </conditionalFormatting>
  <conditionalFormatting sqref="Y14:AA15">
    <cfRule type="expression" dxfId="84" priority="280">
      <formula>$D$11="Period 7 (April – June 2022)"</formula>
    </cfRule>
  </conditionalFormatting>
  <conditionalFormatting sqref="Y19:AA20">
    <cfRule type="expression" dxfId="83" priority="50">
      <formula>$D$11="Period 7 (April – June 2022)"</formula>
    </cfRule>
  </conditionalFormatting>
  <conditionalFormatting sqref="Y24:AA25">
    <cfRule type="expression" dxfId="82" priority="156">
      <formula>$D$11="Period 7 (April – June 2022)"</formula>
    </cfRule>
  </conditionalFormatting>
  <conditionalFormatting sqref="Y137:AA141">
    <cfRule type="expression" dxfId="81" priority="154">
      <formula>$D$11="Period 7 (April – June 2022)"</formula>
    </cfRule>
  </conditionalFormatting>
  <conditionalFormatting sqref="Y143:AA151 Y158:AA160 Y162:AA166 Y168:AA172 Y179:AA181 Y203:Z207 Y221:Z223 Y245:Z249 Y251:Z255 Y277:Z286 Y290:Z296 Y306:Z316">
    <cfRule type="expression" dxfId="80" priority="35">
      <formula>$D$11="Period 7 (April – June 2022)"</formula>
    </cfRule>
  </conditionalFormatting>
  <conditionalFormatting sqref="Y189:AA201">
    <cfRule type="expression" dxfId="79" priority="157">
      <formula>$D$11="Period 7 (April – June 2022)"</formula>
    </cfRule>
  </conditionalFormatting>
  <conditionalFormatting sqref="Y208:AA219">
    <cfRule type="expression" dxfId="78" priority="52">
      <formula>$D$11="Period 7 (April – June 2022)"</formula>
    </cfRule>
  </conditionalFormatting>
  <conditionalFormatting sqref="Y224:AA225">
    <cfRule type="expression" dxfId="77" priority="51">
      <formula>$D$11="Period 7 (April – June 2022)"</formula>
    </cfRule>
  </conditionalFormatting>
  <conditionalFormatting sqref="Y228:AA229">
    <cfRule type="expression" dxfId="76" priority="155">
      <formula>$D$11="Period 7 (April – June 2022)"</formula>
    </cfRule>
  </conditionalFormatting>
  <conditionalFormatting sqref="Y234:AA243">
    <cfRule type="expression" dxfId="75" priority="37">
      <formula>$D$11="Period 7 (April – June 2022)"</formula>
    </cfRule>
  </conditionalFormatting>
  <conditionalFormatting sqref="Y262:AA263">
    <cfRule type="expression" dxfId="74" priority="24">
      <formula>$D$11="Period 7 (April – June 2022)"</formula>
    </cfRule>
  </conditionalFormatting>
  <conditionalFormatting sqref="Y267:AA268">
    <cfRule type="expression" dxfId="73" priority="152">
      <formula>$D$11="Period 7 (April – June 2022)"</formula>
    </cfRule>
  </conditionalFormatting>
  <conditionalFormatting sqref="Y274:AA275">
    <cfRule type="expression" dxfId="72" priority="151">
      <formula>$D$11="Period 7 (April – June 2022)"</formula>
    </cfRule>
  </conditionalFormatting>
  <conditionalFormatting sqref="Y287:AA288">
    <cfRule type="expression" dxfId="71" priority="150">
      <formula>$D$11="Period 7 (April – June 2022)"</formula>
    </cfRule>
  </conditionalFormatting>
  <conditionalFormatting sqref="Y297:AA298">
    <cfRule type="expression" dxfId="70" priority="149">
      <formula>$D$11="Period 7 (April – June 2022)"</formula>
    </cfRule>
  </conditionalFormatting>
  <conditionalFormatting sqref="Y303:AA304">
    <cfRule type="expression" dxfId="69" priority="148">
      <formula>$D$11="Period 7 (April – June 2022)"</formula>
    </cfRule>
  </conditionalFormatting>
  <conditionalFormatting sqref="Y319:AA320">
    <cfRule type="expression" dxfId="68" priority="11">
      <formula>$D$11="Period 7 (April – June 2022)"</formula>
    </cfRule>
  </conditionalFormatting>
  <conditionalFormatting sqref="Y324:AA325">
    <cfRule type="expression" dxfId="67" priority="147">
      <formula>$D$11="Period 7 (April – June 2022)"</formula>
    </cfRule>
  </conditionalFormatting>
  <conditionalFormatting sqref="Y328:AA329">
    <cfRule type="expression" dxfId="66" priority="146">
      <formula>$D$11="Period 7 (April – June 2022)"</formula>
    </cfRule>
  </conditionalFormatting>
  <conditionalFormatting sqref="Y333:AA334">
    <cfRule type="expression" dxfId="65" priority="145">
      <formula>$D$11="Period 7 (April – June 2022)"</formula>
    </cfRule>
  </conditionalFormatting>
  <conditionalFormatting sqref="Y337:AA338">
    <cfRule type="expression" dxfId="64" priority="144">
      <formula>$D$11="Period 7 (April – June 2022)"</formula>
    </cfRule>
  </conditionalFormatting>
  <conditionalFormatting sqref="AA269">
    <cfRule type="cellIs" dxfId="63" priority="161" operator="lessThan">
      <formula>$Y$268</formula>
    </cfRule>
  </conditionalFormatting>
  <conditionalFormatting sqref="AA276">
    <cfRule type="cellIs" dxfId="62" priority="186" operator="lessThan">
      <formula>$Y$275</formula>
    </cfRule>
  </conditionalFormatting>
  <conditionalFormatting sqref="AA289">
    <cfRule type="cellIs" dxfId="61" priority="180" operator="lessThan">
      <formula>$Y$288</formula>
    </cfRule>
  </conditionalFormatting>
  <conditionalFormatting sqref="AA299">
    <cfRule type="cellIs" dxfId="60" priority="174" operator="lessThan">
      <formula>$Y$298</formula>
    </cfRule>
  </conditionalFormatting>
  <conditionalFormatting sqref="AA305">
    <cfRule type="cellIs" dxfId="59" priority="167" operator="lessThan">
      <formula>$Y$304</formula>
    </cfRule>
  </conditionalFormatting>
  <conditionalFormatting sqref="AB131">
    <cfRule type="cellIs" dxfId="58" priority="232" operator="equal">
      <formula>0</formula>
    </cfRule>
    <cfRule type="cellIs" dxfId="57" priority="233" operator="lessThan">
      <formula>0</formula>
    </cfRule>
    <cfRule type="cellIs" dxfId="56" priority="234" operator="greaterThan">
      <formula>0</formula>
    </cfRule>
  </conditionalFormatting>
  <conditionalFormatting sqref="AB152">
    <cfRule type="cellIs" dxfId="55" priority="214" operator="equal">
      <formula>0</formula>
    </cfRule>
    <cfRule type="cellIs" dxfId="54" priority="215" operator="lessThan">
      <formula>0</formula>
    </cfRule>
    <cfRule type="cellIs" dxfId="53" priority="216" operator="greaterThan">
      <formula>0</formula>
    </cfRule>
  </conditionalFormatting>
  <conditionalFormatting sqref="AB173">
    <cfRule type="cellIs" dxfId="52" priority="196" operator="equal">
      <formula>0</formula>
    </cfRule>
    <cfRule type="cellIs" dxfId="51" priority="197" operator="lessThan">
      <formula>0</formula>
    </cfRule>
    <cfRule type="cellIs" dxfId="50" priority="198" operator="greaterThan">
      <formula>0</formula>
    </cfRule>
  </conditionalFormatting>
  <conditionalFormatting sqref="AB37:AC47">
    <cfRule type="expression" dxfId="49" priority="128">
      <formula>$D$11="Period 2 (January – March 2021)"</formula>
    </cfRule>
  </conditionalFormatting>
  <conditionalFormatting sqref="AB49:AC59">
    <cfRule type="expression" dxfId="48" priority="121">
      <formula>$D$11="Period 2 (January – March 2021)"</formula>
    </cfRule>
  </conditionalFormatting>
  <conditionalFormatting sqref="AB61:AC71">
    <cfRule type="expression" dxfId="47" priority="113">
      <formula>$D$11="Period 2 (January – March 2021)"</formula>
    </cfRule>
  </conditionalFormatting>
  <conditionalFormatting sqref="AB73:AC83">
    <cfRule type="expression" dxfId="46" priority="105">
      <formula>$D$11="Period 2 (January – March 2021)"</formula>
    </cfRule>
  </conditionalFormatting>
  <conditionalFormatting sqref="AB85:AC95">
    <cfRule type="expression" dxfId="45" priority="97">
      <formula>$D$11="Period 2 (January – March 2021)"</formula>
    </cfRule>
  </conditionalFormatting>
  <conditionalFormatting sqref="AB97:AC107">
    <cfRule type="expression" dxfId="44" priority="89">
      <formula>$D$11="Period 2 (January – March 2021)"</formula>
    </cfRule>
  </conditionalFormatting>
  <conditionalFormatting sqref="AB109:AC116">
    <cfRule type="expression" dxfId="43" priority="81">
      <formula>$D$11="Period 2 (January – March 2021)"</formula>
    </cfRule>
  </conditionalFormatting>
  <conditionalFormatting sqref="AB118:AC130">
    <cfRule type="expression" dxfId="42" priority="73">
      <formula>$D$11="Period 2 (January – March 2021)"</formula>
    </cfRule>
  </conditionalFormatting>
  <conditionalFormatting sqref="AB203:AC207 AB221:AC223 AB245:AC249 AB277:AC286 AB290:AC296 AB306:AC316">
    <cfRule type="expression" dxfId="41" priority="33">
      <formula>$D$11="Period 8 (July – September 2022)"</formula>
    </cfRule>
  </conditionalFormatting>
  <conditionalFormatting sqref="AB251:AC255">
    <cfRule type="expression" dxfId="40" priority="32">
      <formula>$D$11="Period 8 (July – September 2022)"</formula>
    </cfRule>
  </conditionalFormatting>
  <conditionalFormatting sqref="AB257:AC259">
    <cfRule type="expression" dxfId="39" priority="31">
      <formula>$D$11="Period 8 (July – September 2022)"</formula>
    </cfRule>
  </conditionalFormatting>
  <conditionalFormatting sqref="AB270:AC273">
    <cfRule type="expression" dxfId="38" priority="18">
      <formula>$D$11="Period 8 (July – September 2022)"</formula>
    </cfRule>
  </conditionalFormatting>
  <conditionalFormatting sqref="AB300:AC302">
    <cfRule type="expression" dxfId="37" priority="17">
      <formula>$D$11="Period 8 (July – September 2022)"</formula>
    </cfRule>
  </conditionalFormatting>
  <conditionalFormatting sqref="AB14:AD15">
    <cfRule type="expression" dxfId="36" priority="281">
      <formula>$D$11="Period 8 (July – September 2022)"</formula>
    </cfRule>
  </conditionalFormatting>
  <conditionalFormatting sqref="AB19:AD20">
    <cfRule type="expression" dxfId="35" priority="46">
      <formula>$D$11="Period 8 (July – September 2022)"</formula>
    </cfRule>
  </conditionalFormatting>
  <conditionalFormatting sqref="AB24:AD25">
    <cfRule type="expression" dxfId="34" priority="45">
      <formula>$D$11="Period 8 (July – September 2022)"</formula>
    </cfRule>
  </conditionalFormatting>
  <conditionalFormatting sqref="AB137:AD141">
    <cfRule type="expression" dxfId="33" priority="143">
      <formula>$D$11="Period 8 (July – September 2022)"</formula>
    </cfRule>
  </conditionalFormatting>
  <conditionalFormatting sqref="AB143:AD151">
    <cfRule type="expression" dxfId="32" priority="142">
      <formula>$D$11="Period 8 (July – September 2022)"</formula>
    </cfRule>
  </conditionalFormatting>
  <conditionalFormatting sqref="AB158:AD160">
    <cfRule type="expression" dxfId="31" priority="66">
      <formula>$D$11="Period 8 (July – September 2022)"</formula>
    </cfRule>
  </conditionalFormatting>
  <conditionalFormatting sqref="AB162:AD166">
    <cfRule type="expression" dxfId="30" priority="65">
      <formula>$D$11="Period 8 (July – September 2022)"</formula>
    </cfRule>
  </conditionalFormatting>
  <conditionalFormatting sqref="AB168:AD172">
    <cfRule type="expression" dxfId="29" priority="64">
      <formula>$D$11="Period 8 (July – September 2022)"</formula>
    </cfRule>
  </conditionalFormatting>
  <conditionalFormatting sqref="AB179:AD181">
    <cfRule type="expression" dxfId="28" priority="59">
      <formula>$D$11="Period 8 (July – September 2022)"</formula>
    </cfRule>
  </conditionalFormatting>
  <conditionalFormatting sqref="AB189:AD201">
    <cfRule type="expression" dxfId="27" priority="49">
      <formula>$D$11="Period 8 (July – September 2022)"</formula>
    </cfRule>
  </conditionalFormatting>
  <conditionalFormatting sqref="AB208:AD219">
    <cfRule type="expression" dxfId="26" priority="48">
      <formula>$D$11="Period 8 (July – September 2022)"</formula>
    </cfRule>
  </conditionalFormatting>
  <conditionalFormatting sqref="AB224:AD225">
    <cfRule type="expression" dxfId="25" priority="47">
      <formula>$D$11="Period 8 (July – September 2022)"</formula>
    </cfRule>
  </conditionalFormatting>
  <conditionalFormatting sqref="AB228:AD229">
    <cfRule type="expression" dxfId="24" priority="141">
      <formula>$D$11="Period 8 (July – September 2022)"</formula>
    </cfRule>
  </conditionalFormatting>
  <conditionalFormatting sqref="AB234:AD243">
    <cfRule type="expression" dxfId="23" priority="36">
      <formula>$D$11="Period 8 (July – September 2022)"</formula>
    </cfRule>
  </conditionalFormatting>
  <conditionalFormatting sqref="AB262:AD263">
    <cfRule type="expression" dxfId="22" priority="23">
      <formula>$D$11="Period 8 (July – September 2022)"</formula>
    </cfRule>
  </conditionalFormatting>
  <conditionalFormatting sqref="AB267:AD268">
    <cfRule type="expression" dxfId="21" priority="140">
      <formula>$D$11="Period 8 (July – September 2022)"</formula>
    </cfRule>
  </conditionalFormatting>
  <conditionalFormatting sqref="AB274:AD275">
    <cfRule type="expression" dxfId="20" priority="139">
      <formula>$D$11="Period 8 (July – September 2022)"</formula>
    </cfRule>
  </conditionalFormatting>
  <conditionalFormatting sqref="AB287:AD288">
    <cfRule type="expression" dxfId="19" priority="138">
      <formula>$D$11="Period 8 (July – September 2022)"</formula>
    </cfRule>
  </conditionalFormatting>
  <conditionalFormatting sqref="AB297:AD298">
    <cfRule type="expression" dxfId="18" priority="137">
      <formula>$D$11="Period 8 (July – September 2022)"</formula>
    </cfRule>
  </conditionalFormatting>
  <conditionalFormatting sqref="AB303:AD304">
    <cfRule type="expression" dxfId="17" priority="136">
      <formula>$D$11="Period 8 (July – September 2022)"</formula>
    </cfRule>
  </conditionalFormatting>
  <conditionalFormatting sqref="AB319:AD320">
    <cfRule type="expression" dxfId="16" priority="10">
      <formula>$D$11="Period 8 (July – September 2022)"</formula>
    </cfRule>
  </conditionalFormatting>
  <conditionalFormatting sqref="AB324:AD325">
    <cfRule type="expression" dxfId="15" priority="135">
      <formula>$D$11="Period 8 (July – September 2022)"</formula>
    </cfRule>
  </conditionalFormatting>
  <conditionalFormatting sqref="AB328:AD329">
    <cfRule type="expression" dxfId="14" priority="9">
      <formula>$D$11="Period 8 (July – September 2022)"</formula>
    </cfRule>
  </conditionalFormatting>
  <conditionalFormatting sqref="AB333:AD334">
    <cfRule type="expression" dxfId="13" priority="8">
      <formula>$D$11="Period 8 (July – September 2022)"</formula>
    </cfRule>
  </conditionalFormatting>
  <conditionalFormatting sqref="AB337:AD338">
    <cfRule type="expression" dxfId="12" priority="7">
      <formula>$D$11="Period 8 (July – September 2022)"</formula>
    </cfRule>
  </conditionalFormatting>
  <conditionalFormatting sqref="AD269">
    <cfRule type="cellIs" dxfId="11" priority="160" operator="lessThan">
      <formula>$AB$268</formula>
    </cfRule>
  </conditionalFormatting>
  <conditionalFormatting sqref="AD276">
    <cfRule type="cellIs" dxfId="10" priority="185" operator="lessThan">
      <formula>$AB$275</formula>
    </cfRule>
  </conditionalFormatting>
  <conditionalFormatting sqref="AD289">
    <cfRule type="cellIs" dxfId="9" priority="179" operator="lessThan">
      <formula>$AB$288</formula>
    </cfRule>
  </conditionalFormatting>
  <conditionalFormatting sqref="AD299">
    <cfRule type="cellIs" dxfId="8" priority="173" operator="lessThan">
      <formula>$AB$298</formula>
    </cfRule>
  </conditionalFormatting>
  <conditionalFormatting sqref="AD305">
    <cfRule type="cellIs" dxfId="7" priority="166" operator="lessThan">
      <formula>$AB$304</formula>
    </cfRule>
  </conditionalFormatting>
  <conditionalFormatting sqref="AG3:AJ9">
    <cfRule type="expression" dxfId="6" priority="1">
      <formula>$D$5&lt;&gt;"Program Budget"</formula>
    </cfRule>
  </conditionalFormatting>
  <conditionalFormatting sqref="AG12:AJ30">
    <cfRule type="expression" dxfId="5" priority="6">
      <formula>$D$5&lt;&gt;"Staff Salary"</formula>
    </cfRule>
  </conditionalFormatting>
  <dataValidations count="32">
    <dataValidation type="whole" showErrorMessage="1" error="Please enter a number." sqref="H24:R25" xr:uid="{356F29FA-E760-4409-BA9D-55CD71224CB8}">
      <formula1>0</formula1>
      <formula2>H14</formula2>
    </dataValidation>
    <dataValidation operator="greaterThanOrEqual" allowBlank="1" showInputMessage="1" showErrorMessage="1" error="Please enter a number. " sqref="H245:H259 M268:R268 H306:H316 H277:H286 J161:L161 H300:H302 H290:H296 P275:R275 M288:R288 M290:Q296 P304:R304 P306:Q316 J137:L151" xr:uid="{55920A2F-789F-4F56-BC8D-45A3D41AC4BD}"/>
    <dataValidation operator="greaterThanOrEqual" allowBlank="1" showInputMessage="1" showErrorMessage="1" error="Please enter a number." sqref="H179:I181 H143:I151 H234:H243 I234 I237:I238 H137:I141 I240 I243" xr:uid="{8105542D-935A-415D-801A-4564837219AB}"/>
    <dataValidation operator="greaterThanOrEqual" allowBlank="1" showErrorMessage="1" error="Please enter a number. " sqref="H98:H130" xr:uid="{4B3BBBCC-8307-4EA0-AA9F-33213CBBC76B}"/>
    <dataValidation operator="greaterThanOrEqual" showErrorMessage="1" error="Please enter a number." sqref="J297 J303 M303 M297 P297 P303 S297 S303 V297 V303 Y297 Y303 AB297 AB303 AB287 Y287 V287 S287 P287 M287 M274 J274 J287 P274 S274 V274 Y274 AB274 AB267 Y267 V267 S267 P267 M267 J267 H228:I229 H262:I263 H14:L15 H19:L20 M337:R338 M262:R263 M319:R320 M324:R325 M328:R329 M333:R334" xr:uid="{0B878B70-280F-437E-8FC6-E3365300F874}"/>
    <dataValidation type="textLength" allowBlank="1" showInputMessage="1" showErrorMessage="1" prompt="If you selected other or multiple languages, please specify here. " sqref="E252:G255" xr:uid="{54DFB772-31C9-4222-98E5-47C9F06D53A4}">
      <formula1>0</formula1>
      <formula2>50</formula2>
    </dataValidation>
    <dataValidation type="textLength" allowBlank="1" showInputMessage="1" showErrorMessage="1" prompt="If you selected other or multiple disabilities, please specify here. " sqref="E246:G249" xr:uid="{F7510D8E-E323-4B6F-AD80-AD9394434F5C}">
      <formula1>0</formula1>
      <formula2>50</formula2>
    </dataValidation>
    <dataValidation allowBlank="1" showInputMessage="1" showErrorMessage="1" prompt="Additional information is required if this category is used." sqref="E203:G207" xr:uid="{1CF2A721-E836-4CD5-9E15-05640BC09B40}"/>
    <dataValidation allowBlank="1" showInputMessage="1" showErrorMessage="1" prompt="These are optional age categories to further refine age into smaller groups. If this category is used then you do not need to count the individuals in the &quot;general&quot; categories above." sqref="B163:D166 B169:D169 B170" xr:uid="{7B6B5FDA-7538-4A9B-9C4E-D0E00761D445}"/>
    <dataValidation type="textLength" allowBlank="1" showInputMessage="1" showErrorMessage="1" prompt="If you selected other Multiple Races, please specify here." sqref="F119:G128" xr:uid="{DBCA4204-BBAF-4F11-AAF8-EC7D48BF6051}">
      <formula1>0</formula1>
      <formula2>50</formula2>
    </dataValidation>
    <dataValidation type="textLength" allowBlank="1" showInputMessage="1" showErrorMessage="1" prompt="If you selected other or multiple White/Caucasian identities, please specify here." sqref="F98:G107" xr:uid="{85C43CA0-8228-414D-A2A8-A5B3F47EAAE8}">
      <formula1>0</formula1>
      <formula2>50</formula2>
    </dataValidation>
    <dataValidation type="textLength" allowBlank="1" showInputMessage="1" showErrorMessage="1" prompt="If you selected other or multiple Native Hawaiian/Pacific Islander identities, please specify here." sqref="F86:G95" xr:uid="{B781E47A-BF61-45ED-97A1-6478453CEDBF}">
      <formula1>0</formula1>
      <formula2>50</formula2>
    </dataValidation>
    <dataValidation type="textLength" allowBlank="1" showInputMessage="1" showErrorMessage="1" prompt="If you selected other or multiple Hispanic/Latino identities, please specify here." sqref="F74:G83" xr:uid="{C8E8906A-6867-4AE5-9CC9-081BEDF78283}">
      <formula1>0</formula1>
      <formula2>50</formula2>
    </dataValidation>
    <dataValidation type="textLength" allowBlank="1" showInputMessage="1" showErrorMessage="1" prompt="If you selected other or multiple Black/African American identities, please specify here." sqref="F62:G71" xr:uid="{1BC1B8B1-9065-4E11-A3A0-B0E08B45FF16}">
      <formula1>0</formula1>
      <formula2>50</formula2>
    </dataValidation>
    <dataValidation type="textLength" allowBlank="1" showInputMessage="1" showErrorMessage="1" prompt="If you selected other pr multiple Asian identities, please specify here." sqref="F50:G59" xr:uid="{5AFB0EE5-0E25-40FC-8C58-F2CDE8E2AE7C}">
      <formula1>0</formula1>
      <formula2>50</formula2>
    </dataValidation>
    <dataValidation type="textLength" allowBlank="1" showInputMessage="1" showErrorMessage="1" prompt="If you selected other or multiple American Indian/Alaska Native identities, please specify here." sqref="F38:G47" xr:uid="{A38FEB06-6CD1-4955-82DC-7E085E6F401E}">
      <formula1>0</formula1>
      <formula2>50</formula2>
    </dataValidation>
    <dataValidation type="whole" operator="greaterThanOrEqual" allowBlank="1" showInputMessage="1" showErrorMessage="1" error="Please enter a number. " sqref="Y251:Z255 AB251:AC255 AB257:AC259 K179:L179 J208:AD219 M221:N223 S203:T207 P203:Q207 J224:AD225 M158:AD172 M179:AD181 S221:T223 P221:Q223 V203:W207 V221:W223 Y221:Z223 J167:L167 J158:J160 Y203:Z207 J179:J181 V277:W286 K199:L201 P251:Q255 S275:AD275 S257:T259 AB203:AC207 V257:W259 K168:L168 M203:N207 AB221:AC223 Y257:Z259 J304:O304 V300:W302 K162:L162 Y300:Z302 M257:N259 P245:Q249 J162:J166 AB270:AC273 J268:L268 Y245:Z249 S300:T302 AB245:AC249 P277:Q286 S245:T249 V245:W249 P257:Q259 M245:N249 M251:N255 J275:O275 I277:I286 V251:W255 AB300:AC302 Y270:Z273 V270:W273 S270:T273 S268:AD268 J298:AD298 S251:T255 M143:AD151 J168:J172 K158:L158 M137:AD141 AB306:AC316 Y306:Z316 S304:AD304 V306:W316 S306:T316 M306:N316 V290:W296 J288:L288 Y290:Z296 S290:T296 S288:AD288 AB290:AC296 M277:N286 S277:T286 Y277:Z286 AB277:AC286 J188:J201 M142:R142 K188:L196 J234:J243 K234:L234 K237:L238 Q199:R201 K243:L243 M188:M201 N199:O201 N188:O196 P188:P201 S188:AD201 Q188:R196 K240:L240 M234:M243 N243:O243 N234:O234 P234:P243 S234:AD243 Q234:R234 Q237:R238 N237:O238 N240:O240 Q240:R240 Q243:R243" xr:uid="{39394267-C9CD-4F55-9E19-B9BD75323C8F}">
      <formula1>0</formula1>
    </dataValidation>
    <dataValidation type="whole" operator="greaterThanOrEqual" showErrorMessage="1" error="Please enter a number." sqref="I230:AE230 J324 H21:AD21 H324:I325 H333:I334 AB319 H328:I329 H30:AD30 AB228 H337:I338 V337 Y328 S337 Y228 AB333 J173 AB14 J26 M26 J319 M14 AB24 S14 V14 Y14 S173 V173 P173 AB152 M173 AB19 AB173 Y319 V319 M19 P19 S19 V19 Y19 Y337 V333 S333 S228 P228 M228:O229 H26:I28 J328 AB328 Y333 V328 S328 V24 S319 AB324 Y324 V324 S324 Y262 S24 Y24 J337 P26 S26 V26 Y26 AB26 S262 V228 AB262 H319:I320 V262 J262 J333 J228 AB337 J131 Y152 M131 V131 P131 S131 Y131 Y173 J152 AB131 S152 M152 P152 V152" xr:uid="{2596EC40-9BBE-4097-BC28-C91347A2D179}">
      <formula1>0</formula1>
    </dataValidation>
    <dataValidation type="textLength" allowBlank="1" showInputMessage="1" showErrorMessage="1" prompt="If other special classification type, please specify here." sqref="B257:G260" xr:uid="{0C856800-251C-485A-BD93-5D8A17A27530}">
      <formula1>0</formula1>
      <formula2>1000</formula2>
    </dataValidation>
    <dataValidation type="textLength" allowBlank="1" showInputMessage="1" showErrorMessage="1" prompt="If other victimization type, please specify here. " sqref="B221:G223" xr:uid="{44D9EB6B-7192-46A1-B1FF-A2856A68AC86}">
      <formula1>0</formula1>
      <formula2>1000</formula2>
    </dataValidation>
    <dataValidation type="textLength" allowBlank="1" showInputMessage="1" showErrorMessage="1" prompt="If you would like to highlight an additional gender identity, please specify here." sqref="B143:F149" xr:uid="{F5C0166B-F1A0-4A57-84FA-00511CE888C2}">
      <formula1>0</formula1>
      <formula2>1000</formula2>
    </dataValidation>
    <dataValidation type="textLength" allowBlank="1" showInputMessage="1" showErrorMessage="1" prompt="If Other Race/Ethnicity, please specify here. " sqref="B109:G116" xr:uid="{03626F26-6F8F-410B-8338-0BD54BB42514}">
      <formula1>0</formula1>
      <formula2>500</formula2>
    </dataValidation>
    <dataValidation type="textLength" allowBlank="1" showInputMessage="1" showErrorMessage="1" prompt="If you selected other White/Caucasian identity, please specify here." sqref="F97:G97 F118:G118" xr:uid="{92D729E5-4830-454F-AEB2-02592CC8011F}">
      <formula1>0</formula1>
      <formula2>50</formula2>
    </dataValidation>
    <dataValidation type="textLength" allowBlank="1" showInputMessage="1" showErrorMessage="1" prompt="If you selected other Native Hawaiian/Pacific Islander identity, please specify here." sqref="F85:G85" xr:uid="{9EF3C295-9367-48C2-AA2F-D5343BF3616C}">
      <formula1>0</formula1>
      <formula2>50</formula2>
    </dataValidation>
    <dataValidation type="textLength" allowBlank="1" showInputMessage="1" showErrorMessage="1" prompt="If you selected other Hispanic/Latino identity, please specify here." sqref="F73:G73" xr:uid="{72F24590-A071-4B25-8949-BB51FDF87031}">
      <formula1>0</formula1>
      <formula2>50</formula2>
    </dataValidation>
    <dataValidation type="textLength" allowBlank="1" showInputMessage="1" showErrorMessage="1" prompt="If you selected other Black/African American identity, please specify here." sqref="F61:G61" xr:uid="{175C2545-EE1F-4636-87F2-697D3C4DBBEA}">
      <formula1>0</formula1>
      <formula2>50</formula2>
    </dataValidation>
    <dataValidation type="textLength" allowBlank="1" showInputMessage="1" showErrorMessage="1" prompt="If you selected other Asian identity, please specify here." sqref="F49:G49" xr:uid="{3FDB76F6-9B6A-4C44-9341-6E19567B41B8}">
      <formula1>0</formula1>
      <formula2>50</formula2>
    </dataValidation>
    <dataValidation type="textLength" allowBlank="1" showInputMessage="1" showErrorMessage="1" prompt="If you selected other American Indian/Alaska Native identity, please specify here." sqref="F37:G37" xr:uid="{E19DB1D0-5BE8-4129-A327-7B33358F6EFB}">
      <formula1>0</formula1>
      <formula2>50</formula2>
    </dataValidation>
    <dataValidation type="whole" operator="greaterThanOrEqual" allowBlank="1" showInputMessage="1" showErrorMessage="1" sqref="AC260 N260 K260 W260 Z260 H260 Q260 T260" xr:uid="{A69B0479-0B73-4150-8A73-89F309BC87DF}">
      <formula1>0</formula1>
    </dataValidation>
    <dataValidation type="whole" operator="greaterThanOrEqual" allowBlank="1" showInputMessage="1" showErrorMessage="1" error="Please enter a number." sqref="I117 S256 S96 M256 J256 O256:O260 O117:P117 AA117:AB117 V96 Y96 AB96 P96 AB260 X117:Y117 U117:V117 I256:I260 M260 L256:L260 L117:M117 M96 R256:R260 P260 S260 J260 AD109:AD117 U256:U260 AD256:AD260 R117:S117 V256 P256 V260 X256:X260 Y256 Y260 AA256:AA260 AB256 I96" xr:uid="{AA07FF7E-837B-4EAA-8C80-3E62CC381518}">
      <formula1>0</formula1>
    </dataValidation>
    <dataValidation type="whole" operator="greaterThanOrEqual" allowBlank="1" showErrorMessage="1" error="Please enter a number." sqref="I84 I108 AD250 O250:P250 AB72 M72 M84 Y84 Y72 AB84 R108:S108 P72 P84 S72 S84 V72 V84 X250:Y250 U250:V250 R250:S250 AD108 I250:J250 L250:M250 AA250:AB250 U108:V108 AA108:AB108 L108:M108 O108:P108 X108:Y108 I72" xr:uid="{D8CFB26D-1619-4B30-AE3C-26EAF792C277}">
      <formula1>0</formula1>
    </dataValidation>
    <dataValidation type="whole" operator="greaterThanOrEqual" allowBlank="1" showErrorMessage="1" error="Please enter a number. " sqref="O48:P48 I36:J36 I60 O60:P60 X60:Y60 M97:M107 U60:V60 R36:S36 R48:S48 AA36:AB36 O36:P36 AA48:AB48 V49:V59 R60:S60 AD36 L36:M36 L48:M48 S97:S107 L60:M60 AB37:AB47 U48:V48 AD96 U36:V36 X36:Y36 X48:Y48 AD48 AA60:AB60 AD60 L72 L84 L96 O72 R72 U72 X72 AA72 AD72 O84 R84 U84 X84 AA84 AD84 O96 R96 U96 X96 AA96 H173 P97:P107 H152 M109:M116 P61:P71 V85:V95 S109:S116 S118:S130 M49:M59 S61:S71 AB73:AB83 AB85:AB95 H131 P109:P116 Y118:Y130 J277:J286 J221:J223 J203:J207 J245:J249 J251:J255 J290:J296 J257:J259 M37:M47 P37:P47 S37:S47 V37:V47 Y37:Y47 AB49:AB59 Y109:Y116 Y49:Y59 P49:P59 S49:S59 V61:V71 V118:V130 M61:M71 AB61:AB71 V109:V116 Y61:Y71 P73:P83 S73:S83 V73:V83 AB118:AB130 M73:M83 Y73:Y83 AB109:AB116 Y85:Y95 M85:M95 P85:P95 S85:S95 M118:M130 V97:V107 AB97:AB107 P118:P130 Y97:Y107 I48 J306:J316" xr:uid="{725BEA87-2A8C-4ECE-B309-98BDA073A51E}">
      <formula1>0</formula1>
    </dataValidation>
  </dataValidations>
  <pageMargins left="0.7" right="0.7" top="0.75" bottom="0.75" header="0.3" footer="0.3"/>
  <pageSetup scale="52" fitToHeight="0" orientation="landscape" horizontalDpi="1200" verticalDpi="1200" r:id="rId1"/>
  <drawing r:id="rId2"/>
  <extLst>
    <ext xmlns:x14="http://schemas.microsoft.com/office/spreadsheetml/2009/9/main" uri="{CCE6A557-97BC-4b89-ADB6-D9C93CAAB3DF}">
      <x14:dataValidations xmlns:xm="http://schemas.microsoft.com/office/excel/2006/main" count="13">
        <x14:dataValidation type="list" allowBlank="1" showInputMessage="1" showErrorMessage="1" xr:uid="{C26A6839-F070-4844-A5EE-2DC2199AB278}">
          <x14:formula1>
            <xm:f>'Lists Hidden'!$I$2:$I$34</xm:f>
          </x14:formula1>
          <xm:sqref>B252:D255</xm:sqref>
        </x14:dataValidation>
        <x14:dataValidation type="list" allowBlank="1" showInputMessage="1" showErrorMessage="1" xr:uid="{05AAC352-D05C-45A6-B44F-18B2633B5EC7}">
          <x14:formula1>
            <xm:f>'Lists Hidden'!$H$2:$H$18</xm:f>
          </x14:formula1>
          <xm:sqref>B246:D249</xm:sqref>
        </x14:dataValidation>
        <x14:dataValidation type="list" allowBlank="1" showInputMessage="1" showErrorMessage="1" xr:uid="{36217DE7-77CC-495D-A594-984D05506E98}">
          <x14:formula1>
            <xm:f>'Lists Hidden'!$G$2:$G$18</xm:f>
          </x14:formula1>
          <xm:sqref>B119:E128</xm:sqref>
        </x14:dataValidation>
        <x14:dataValidation type="list" allowBlank="1" showInputMessage="1" showErrorMessage="1" xr:uid="{5207272E-A3A2-40A7-A782-07CC7CC0A483}">
          <x14:formula1>
            <xm:f>'Lists Hidden'!$F$2:$F$18</xm:f>
          </x14:formula1>
          <xm:sqref>B98:E107</xm:sqref>
        </x14:dataValidation>
        <x14:dataValidation type="list" allowBlank="1" showInputMessage="1" showErrorMessage="1" xr:uid="{1936AFE2-54DA-4929-93DF-2B8265468141}">
          <x14:formula1>
            <xm:f>'Lists Hidden'!$E$2:$E$22</xm:f>
          </x14:formula1>
          <xm:sqref>B86:E95</xm:sqref>
        </x14:dataValidation>
        <x14:dataValidation type="list" allowBlank="1" showInputMessage="1" showErrorMessage="1" xr:uid="{F5FAC14B-19D2-48CC-A01A-FE21668F0CF7}">
          <x14:formula1>
            <xm:f>'Lists Hidden'!$D$2:$D$15</xm:f>
          </x14:formula1>
          <xm:sqref>B74:E83</xm:sqref>
        </x14:dataValidation>
        <x14:dataValidation type="list" allowBlank="1" showInputMessage="1" showErrorMessage="1" xr:uid="{8AF3CD5B-9606-4035-BBB1-1E9E026CAE2D}">
          <x14:formula1>
            <xm:f>'Lists Hidden'!$C$2:$C$19</xm:f>
          </x14:formula1>
          <xm:sqref>B62:E71</xm:sqref>
        </x14:dataValidation>
        <x14:dataValidation type="list" allowBlank="1" showInputMessage="1" showErrorMessage="1" xr:uid="{4FD1C9FD-736D-489A-BB12-BDAB84ADE203}">
          <x14:formula1>
            <xm:f>'Lists Hidden'!$B$2:$B$27</xm:f>
          </x14:formula1>
          <xm:sqref>B50:E59</xm:sqref>
        </x14:dataValidation>
        <x14:dataValidation type="list" allowBlank="1" showInputMessage="1" showErrorMessage="1" xr:uid="{CA88FAE6-D2D1-4EAF-AE79-94731F68A5CC}">
          <x14:formula1>
            <xm:f>'Lists Hidden'!$A$2:$A$21</xm:f>
          </x14:formula1>
          <xm:sqref>B38:E47</xm:sqref>
        </x14:dataValidation>
        <x14:dataValidation type="list" allowBlank="1" showInputMessage="1" showErrorMessage="1" xr:uid="{C14594C6-1F48-4EE5-B187-3EC6EDB3977A}">
          <x14:formula1>
            <xm:f>'Lists Hidden'!$A$31:$A$34</xm:f>
          </x14:formula1>
          <xm:sqref>D11:G11</xm:sqref>
        </x14:dataValidation>
        <x14:dataValidation type="list" allowBlank="1" showInputMessage="1" showErrorMessage="1" xr:uid="{94EE9DE1-8438-4499-9C3E-99B38A4711C4}">
          <x14:formula1>
            <xm:f>'Lists Hidden'!$A$37:$A$40</xm:f>
          </x14:formula1>
          <xm:sqref>D9:G9</xm:sqref>
        </x14:dataValidation>
        <x14:dataValidation type="list" allowBlank="1" showInputMessage="1" showErrorMessage="1" xr:uid="{4E4F9FBB-F217-41A7-890D-1814EEA4D8C3}">
          <x14:formula1>
            <xm:f>'Lists Hidden'!$F$31:$F$33</xm:f>
          </x14:formula1>
          <xm:sqref>D5:G5</xm:sqref>
        </x14:dataValidation>
        <x14:dataValidation type="list" showInputMessage="1" showErrorMessage="1" xr:uid="{AD0CF6BA-789C-4D21-B86D-11DEF070F3E1}">
          <x14:formula1>
            <xm:f>IF($D$5="Staff Salary",'Lists Hidden'!$G$31:$G$33)</xm:f>
          </x14:formula1>
          <xm:sqref>D7:G7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9E899-B19C-46AD-90EE-31ABBDF5AA6F}">
  <sheetPr codeName="Sheet1">
    <outlinePr summaryBelow="0" summaryRight="0"/>
  </sheetPr>
  <dimension ref="A1:JX57"/>
  <sheetViews>
    <sheetView zoomScale="60" zoomScaleNormal="60" workbookViewId="0">
      <selection activeCell="B3" sqref="B3:E6"/>
    </sheetView>
  </sheetViews>
  <sheetFormatPr defaultColWidth="8.81640625" defaultRowHeight="14.5" outlineLevelRow="2" outlineLevelCol="1" x14ac:dyDescent="0.35"/>
  <cols>
    <col min="1" max="1" width="35.81640625" style="6" customWidth="1"/>
    <col min="2" max="2" width="53.81640625" style="6" customWidth="1" collapsed="1"/>
    <col min="3" max="4" width="26.54296875" style="6" customWidth="1"/>
    <col min="5" max="5" width="39.453125" style="6" customWidth="1"/>
    <col min="6" max="6" width="30" style="6" customWidth="1"/>
    <col min="7" max="16" width="30" style="6" customWidth="1" outlineLevel="1"/>
    <col min="17" max="17" width="30" style="6" customWidth="1"/>
    <col min="18" max="27" width="30" style="6" customWidth="1" outlineLevel="1"/>
    <col min="28" max="28" width="30" style="6" customWidth="1"/>
    <col min="29" max="38" width="30" style="6" customWidth="1" outlineLevel="1"/>
    <col min="39" max="39" width="30" style="6" customWidth="1"/>
    <col min="40" max="49" width="30" style="6" customWidth="1" outlineLevel="1"/>
    <col min="50" max="50" width="30" style="6" customWidth="1"/>
    <col min="51" max="60" width="30" style="6" customWidth="1" outlineLevel="1"/>
    <col min="61" max="61" width="30" style="6" customWidth="1"/>
    <col min="62" max="71" width="30" style="6" customWidth="1" outlineLevel="1"/>
    <col min="72" max="79" width="30" style="6" customWidth="1"/>
    <col min="80" max="80" width="30" style="6" customWidth="1" collapsed="1"/>
    <col min="81" max="90" width="30" style="6" hidden="1" customWidth="1" outlineLevel="1"/>
    <col min="91" max="94" width="30" style="6" customWidth="1" collapsed="1"/>
    <col min="95" max="97" width="30" style="6" customWidth="1"/>
    <col min="98" max="98" width="30" style="6" customWidth="1" collapsed="1"/>
    <col min="99" max="104" width="30" style="6" customWidth="1"/>
    <col min="105" max="109" width="30" style="6" customWidth="1" collapsed="1"/>
    <col min="110" max="110" width="30" style="6" customWidth="1"/>
    <col min="111" max="114" width="30" style="6" customWidth="1" outlineLevel="1"/>
    <col min="115" max="115" width="30" style="6" customWidth="1"/>
    <col min="116" max="117" width="30" style="6" customWidth="1" outlineLevel="1"/>
    <col min="118" max="119" width="30" style="6" customWidth="1" collapsed="1"/>
    <col min="120" max="122" width="30" style="6" customWidth="1"/>
    <col min="123" max="131" width="30" style="6" customWidth="1" collapsed="1"/>
    <col min="132" max="133" width="30" style="6" customWidth="1"/>
    <col min="134" max="137" width="30" style="6" customWidth="1" collapsed="1"/>
    <col min="138" max="141" width="30" style="6" customWidth="1"/>
    <col min="142" max="154" width="30" style="6" customWidth="1" collapsed="1"/>
    <col min="155" max="158" width="30" style="6" customWidth="1"/>
    <col min="159" max="159" width="30" style="6" customWidth="1" collapsed="1"/>
    <col min="160" max="160" width="30" style="6" customWidth="1"/>
    <col min="161" max="161" width="30" style="6" customWidth="1" collapsed="1"/>
    <col min="162" max="162" width="30" style="6" customWidth="1"/>
    <col min="163" max="164" width="30" style="6" customWidth="1" collapsed="1"/>
    <col min="165" max="165" width="30" style="6" customWidth="1"/>
    <col min="166" max="166" width="30" style="6" customWidth="1" collapsed="1"/>
    <col min="167" max="168" width="30" style="6" customWidth="1"/>
    <col min="169" max="169" width="30" style="6" customWidth="1" collapsed="1"/>
    <col min="170" max="170" width="29.7265625" style="6" bestFit="1" customWidth="1"/>
    <col min="171" max="174" width="29.7265625" style="6" bestFit="1" customWidth="1" outlineLevel="1"/>
    <col min="175" max="175" width="23.26953125" style="6" bestFit="1" customWidth="1"/>
    <col min="176" max="179" width="30" style="6" customWidth="1" outlineLevel="1"/>
    <col min="180" max="180" width="30" style="6" customWidth="1" outlineLevel="1" collapsed="1"/>
    <col min="181" max="181" width="30" style="6" customWidth="1" outlineLevel="1"/>
    <col min="182" max="182" width="30" style="6" customWidth="1" outlineLevel="1" collapsed="1"/>
    <col min="183" max="188" width="30" style="6" customWidth="1" collapsed="1"/>
    <col min="189" max="189" width="29.54296875" style="6" bestFit="1" customWidth="1" collapsed="1"/>
    <col min="190" max="191" width="28.453125" style="6" bestFit="1" customWidth="1" collapsed="1"/>
    <col min="192" max="192" width="29.54296875" style="6" bestFit="1" customWidth="1" collapsed="1"/>
    <col min="193" max="193" width="28.7265625" style="6" bestFit="1" customWidth="1" collapsed="1"/>
    <col min="194" max="194" width="29" style="6" bestFit="1" customWidth="1" collapsed="1"/>
    <col min="195" max="195" width="28.1796875" style="6" bestFit="1" customWidth="1" collapsed="1"/>
    <col min="196" max="200" width="30" style="6" customWidth="1" collapsed="1"/>
    <col min="201" max="202" width="29.54296875" style="6" bestFit="1" customWidth="1" collapsed="1"/>
    <col min="203" max="203" width="30" style="6" customWidth="1" collapsed="1"/>
    <col min="204" max="205" width="29.54296875" style="6" bestFit="1" customWidth="1" collapsed="1"/>
    <col min="206" max="206" width="36.81640625" style="6" bestFit="1" customWidth="1" collapsed="1"/>
    <col min="207" max="207" width="46.81640625" style="6" bestFit="1" customWidth="1" collapsed="1"/>
    <col min="208" max="223" width="30" style="6" customWidth="1" collapsed="1"/>
    <col min="224" max="228" width="30" style="6" customWidth="1"/>
    <col min="229" max="237" width="30" style="6" customWidth="1" collapsed="1"/>
    <col min="238" max="16384" width="8.81640625" style="6"/>
  </cols>
  <sheetData>
    <row r="1" spans="1:284" customFormat="1" ht="71.5" customHeight="1" x14ac:dyDescent="0.35">
      <c r="B1" s="1"/>
      <c r="C1" s="1"/>
      <c r="D1" s="1"/>
      <c r="E1" s="1"/>
      <c r="F1" s="116"/>
      <c r="G1" s="116"/>
      <c r="H1" s="116"/>
      <c r="I1" s="116"/>
      <c r="J1" s="116"/>
      <c r="K1" s="116"/>
      <c r="L1" s="116"/>
      <c r="M1" s="116"/>
      <c r="N1" s="116"/>
      <c r="O1" s="116"/>
      <c r="P1" s="116"/>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row>
    <row r="2" spans="1:284" customFormat="1" ht="55.4" customHeight="1" x14ac:dyDescent="0.5">
      <c r="A2" s="3"/>
      <c r="B2" s="613"/>
      <c r="C2" s="613"/>
      <c r="D2" s="613"/>
      <c r="E2" s="613"/>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c r="BE2" s="115"/>
      <c r="BF2" s="115"/>
      <c r="BG2" s="115"/>
      <c r="BH2" s="115"/>
      <c r="BI2" s="115"/>
      <c r="BJ2" s="115"/>
      <c r="BK2" s="115"/>
      <c r="BL2" s="115"/>
      <c r="BM2" s="115"/>
      <c r="BN2" s="115"/>
      <c r="BO2" s="115"/>
      <c r="BP2" s="115"/>
      <c r="BQ2" s="115"/>
      <c r="BR2" s="115"/>
      <c r="BS2" s="115"/>
      <c r="BT2" s="115"/>
      <c r="BU2" s="115"/>
      <c r="BV2" s="115"/>
      <c r="BW2" s="115"/>
      <c r="BX2" s="115"/>
      <c r="BY2" s="115"/>
      <c r="BZ2" s="115"/>
      <c r="CA2" s="115"/>
      <c r="CB2" s="115"/>
      <c r="CC2" s="115"/>
      <c r="CD2" s="115"/>
      <c r="CE2" s="115"/>
      <c r="CF2" s="115"/>
      <c r="CG2" s="115"/>
      <c r="CH2" s="115"/>
      <c r="CI2" s="115"/>
      <c r="CJ2" s="115"/>
      <c r="CK2" s="115"/>
      <c r="CL2" s="115"/>
      <c r="CM2" s="115"/>
      <c r="CN2" s="3"/>
      <c r="CO2" s="614"/>
      <c r="CP2" s="614"/>
      <c r="CQ2" s="614"/>
      <c r="CR2" s="614"/>
      <c r="CS2" s="614"/>
      <c r="CT2" s="614"/>
      <c r="CU2" s="614"/>
      <c r="CV2" s="614"/>
      <c r="CW2" s="614"/>
      <c r="CX2" s="614"/>
      <c r="CY2" s="614"/>
      <c r="CZ2" s="614"/>
      <c r="DA2" s="614"/>
      <c r="DB2" s="614"/>
      <c r="DC2" s="614"/>
      <c r="DD2" s="614"/>
      <c r="DE2" s="614"/>
      <c r="DF2" s="614"/>
      <c r="DG2" s="614"/>
      <c r="DH2" s="614"/>
      <c r="DI2" s="614"/>
      <c r="DJ2" s="614"/>
      <c r="DK2" s="614"/>
      <c r="DL2" s="614"/>
      <c r="DM2" s="614"/>
      <c r="DN2" s="614"/>
      <c r="DO2" s="614"/>
      <c r="DP2" s="614"/>
      <c r="DQ2" s="614"/>
      <c r="DR2" s="614"/>
      <c r="DS2" s="614"/>
      <c r="DT2" s="614"/>
      <c r="DU2" s="614"/>
      <c r="DV2" s="614"/>
      <c r="DW2" s="614"/>
      <c r="DX2" s="614"/>
      <c r="DY2" s="614"/>
      <c r="DZ2" s="614"/>
      <c r="EA2" s="614"/>
      <c r="EB2" s="614"/>
      <c r="EC2" s="614"/>
      <c r="ED2" s="614"/>
      <c r="EE2" s="614"/>
      <c r="EF2" s="614"/>
      <c r="EG2" s="614"/>
      <c r="EH2" s="614"/>
      <c r="EI2" s="614"/>
      <c r="EJ2" s="614"/>
      <c r="EK2" s="614"/>
      <c r="EL2" s="614"/>
      <c r="EM2" s="614"/>
      <c r="EN2" s="614"/>
      <c r="EO2" s="614"/>
      <c r="EP2" s="614"/>
      <c r="EQ2" s="614"/>
      <c r="ER2" s="614"/>
      <c r="ES2" s="614"/>
      <c r="ET2" s="614"/>
      <c r="EU2" s="614"/>
      <c r="EV2" s="614"/>
      <c r="EW2" s="614"/>
      <c r="EX2" s="614"/>
      <c r="EY2" s="614"/>
      <c r="EZ2" s="614"/>
      <c r="FA2" s="614"/>
      <c r="FB2" s="614"/>
      <c r="FC2" s="614"/>
      <c r="FD2" s="614"/>
      <c r="FE2" s="614"/>
      <c r="FF2" s="614"/>
      <c r="FG2" s="614"/>
      <c r="FH2" s="614"/>
      <c r="FI2" s="614"/>
      <c r="FJ2" s="614"/>
      <c r="FK2" s="614"/>
      <c r="FL2" s="614"/>
      <c r="FM2" s="614"/>
      <c r="FN2" s="614"/>
      <c r="FO2" s="614"/>
      <c r="FP2" s="614"/>
      <c r="FQ2" s="614"/>
      <c r="FR2" s="614"/>
      <c r="FS2" s="614"/>
      <c r="FT2" s="614"/>
      <c r="FU2" s="614"/>
      <c r="FV2" s="614"/>
      <c r="FW2" s="614"/>
      <c r="FX2" s="614"/>
      <c r="FY2" s="614"/>
      <c r="FZ2" s="614"/>
      <c r="GA2" s="614"/>
      <c r="GB2" s="614"/>
      <c r="GC2" s="614"/>
      <c r="GD2" s="614"/>
      <c r="GE2" s="614"/>
      <c r="GF2" s="614"/>
      <c r="GG2" s="614"/>
      <c r="GH2" s="614"/>
      <c r="GI2" s="614"/>
      <c r="GJ2" s="614"/>
      <c r="GK2" s="614"/>
      <c r="GL2" s="614"/>
      <c r="GM2" s="614"/>
      <c r="GN2" s="614"/>
      <c r="GO2" s="614"/>
      <c r="GP2" s="614"/>
      <c r="GQ2" s="614"/>
      <c r="GR2" s="614"/>
      <c r="GS2" s="614"/>
      <c r="GT2" s="614"/>
      <c r="GU2" s="614"/>
      <c r="GV2" s="614"/>
      <c r="GW2" s="614"/>
      <c r="GX2" s="614"/>
      <c r="GY2" s="614"/>
      <c r="GZ2" s="614"/>
      <c r="HA2" s="614"/>
      <c r="HB2" s="614"/>
      <c r="HC2" s="614"/>
      <c r="HD2" s="614"/>
      <c r="HE2" s="614"/>
      <c r="HF2" s="614"/>
      <c r="HG2" s="614"/>
      <c r="HH2" s="614"/>
      <c r="HI2" s="614"/>
      <c r="HJ2" s="614"/>
      <c r="HK2" s="614"/>
      <c r="HL2" s="18"/>
      <c r="HM2" s="18"/>
      <c r="HN2" s="18"/>
      <c r="HO2" s="18"/>
      <c r="HP2" s="18"/>
      <c r="HQ2" s="18"/>
      <c r="HR2" s="18"/>
      <c r="HS2" s="18"/>
      <c r="HT2" s="18"/>
      <c r="HU2" s="18"/>
      <c r="HV2" s="19"/>
      <c r="HW2" s="19"/>
      <c r="HX2" s="19"/>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row>
    <row r="3" spans="1:284" ht="89.5" hidden="1" customHeight="1" x14ac:dyDescent="0.35">
      <c r="A3" s="4"/>
      <c r="B3" s="615"/>
      <c r="C3" s="615"/>
      <c r="D3" s="615"/>
      <c r="E3" s="615"/>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row>
    <row r="4" spans="1:284" ht="9.65" customHeight="1" x14ac:dyDescent="0.35">
      <c r="A4" s="4"/>
      <c r="B4" s="615"/>
      <c r="C4" s="615"/>
      <c r="D4" s="615"/>
      <c r="E4" s="615"/>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row>
    <row r="5" spans="1:284" s="124" customFormat="1" ht="104.15" customHeight="1" x14ac:dyDescent="0.35">
      <c r="A5" s="85"/>
      <c r="B5" s="615"/>
      <c r="C5" s="615"/>
      <c r="D5" s="615"/>
      <c r="E5" s="615"/>
      <c r="F5" s="617" t="s">
        <v>217</v>
      </c>
      <c r="G5" s="618"/>
      <c r="H5" s="618"/>
      <c r="I5" s="618"/>
      <c r="J5" s="618"/>
      <c r="K5" s="618"/>
      <c r="L5" s="618"/>
      <c r="M5" s="618"/>
      <c r="N5" s="618"/>
      <c r="O5" s="618"/>
      <c r="P5" s="618"/>
      <c r="Q5" s="618"/>
      <c r="R5" s="618"/>
      <c r="S5" s="618"/>
      <c r="T5" s="618"/>
      <c r="U5" s="618"/>
      <c r="V5" s="618"/>
      <c r="W5" s="618"/>
      <c r="X5" s="618"/>
      <c r="Y5" s="618"/>
      <c r="Z5" s="618"/>
      <c r="AA5" s="618"/>
      <c r="AB5" s="618"/>
      <c r="AC5" s="618"/>
      <c r="AD5" s="618"/>
      <c r="AE5" s="618"/>
      <c r="AF5" s="618"/>
      <c r="AG5" s="618"/>
      <c r="AH5" s="618"/>
      <c r="AI5" s="618"/>
      <c r="AJ5" s="618"/>
      <c r="AK5" s="618"/>
      <c r="AL5" s="618"/>
      <c r="AM5" s="618"/>
      <c r="AN5" s="618"/>
      <c r="AO5" s="618"/>
      <c r="AP5" s="618"/>
      <c r="AQ5" s="618"/>
      <c r="AR5" s="618"/>
      <c r="AS5" s="618"/>
      <c r="AT5" s="618"/>
      <c r="AU5" s="618"/>
      <c r="AV5" s="618"/>
      <c r="AW5" s="618"/>
      <c r="AX5" s="618"/>
      <c r="AY5" s="618"/>
      <c r="AZ5" s="618"/>
      <c r="BA5" s="618"/>
      <c r="BB5" s="618"/>
      <c r="BC5" s="618"/>
      <c r="BD5" s="618"/>
      <c r="BE5" s="618"/>
      <c r="BF5" s="618"/>
      <c r="BG5" s="618"/>
      <c r="BH5" s="618"/>
      <c r="BI5" s="618"/>
      <c r="BJ5" s="618"/>
      <c r="BK5" s="618"/>
      <c r="BL5" s="618"/>
      <c r="BM5" s="618"/>
      <c r="BN5" s="618"/>
      <c r="BO5" s="618"/>
      <c r="BP5" s="618"/>
      <c r="BQ5" s="618"/>
      <c r="BR5" s="618"/>
      <c r="BS5" s="618"/>
      <c r="BT5" s="618"/>
      <c r="BU5" s="618"/>
      <c r="BV5" s="618"/>
      <c r="BW5" s="618"/>
      <c r="BX5" s="618"/>
      <c r="BY5" s="618"/>
      <c r="BZ5" s="618"/>
      <c r="CA5" s="618"/>
      <c r="CB5" s="618"/>
      <c r="CC5" s="618"/>
      <c r="CD5" s="618"/>
      <c r="CE5" s="618"/>
      <c r="CF5" s="618"/>
      <c r="CG5" s="618"/>
      <c r="CH5" s="618"/>
      <c r="CI5" s="618"/>
      <c r="CJ5" s="618"/>
      <c r="CK5" s="618"/>
      <c r="CL5" s="618"/>
      <c r="CM5" s="618"/>
      <c r="CN5" s="619"/>
      <c r="CO5" s="623" t="s">
        <v>218</v>
      </c>
      <c r="CP5" s="624"/>
      <c r="CQ5" s="624"/>
      <c r="CR5" s="624"/>
      <c r="CS5" s="624"/>
      <c r="CT5" s="624"/>
      <c r="CU5" s="624"/>
      <c r="CV5" s="624"/>
      <c r="CW5" s="624"/>
      <c r="CX5" s="624"/>
      <c r="CY5" s="624"/>
      <c r="CZ5" s="624"/>
      <c r="DA5" s="624"/>
      <c r="DB5" s="625"/>
      <c r="DC5" s="629" t="s">
        <v>219</v>
      </c>
      <c r="DD5" s="630"/>
      <c r="DE5" s="630"/>
      <c r="DF5" s="630"/>
      <c r="DG5" s="630"/>
      <c r="DH5" s="630"/>
      <c r="DI5" s="630"/>
      <c r="DJ5" s="630"/>
      <c r="DK5" s="630"/>
      <c r="DL5" s="630"/>
      <c r="DM5" s="630"/>
      <c r="DN5" s="630"/>
      <c r="DO5" s="631"/>
      <c r="DP5" s="629" t="s">
        <v>220</v>
      </c>
      <c r="DQ5" s="630"/>
      <c r="DR5" s="631"/>
      <c r="DS5" s="623" t="s">
        <v>831</v>
      </c>
      <c r="DT5" s="624"/>
      <c r="DU5" s="624"/>
      <c r="DV5" s="624"/>
      <c r="DW5" s="624"/>
      <c r="DX5" s="624"/>
      <c r="DY5" s="624"/>
      <c r="DZ5" s="624"/>
      <c r="EA5" s="624"/>
      <c r="EB5" s="624"/>
      <c r="EC5" s="624"/>
      <c r="ED5" s="624"/>
      <c r="EE5" s="624"/>
      <c r="EF5" s="624"/>
      <c r="EG5" s="624"/>
      <c r="EH5" s="624"/>
      <c r="EI5" s="624"/>
      <c r="EJ5" s="624"/>
      <c r="EK5" s="624"/>
      <c r="EL5" s="624"/>
      <c r="EM5" s="624"/>
      <c r="EN5" s="624"/>
      <c r="EO5" s="624"/>
      <c r="EP5" s="624"/>
      <c r="EQ5" s="624"/>
      <c r="ER5" s="624"/>
      <c r="ES5" s="624"/>
      <c r="ET5" s="624"/>
      <c r="EU5" s="624"/>
      <c r="EV5" s="624"/>
      <c r="EW5" s="624"/>
      <c r="EX5" s="624"/>
      <c r="EY5" s="624"/>
      <c r="EZ5" s="624"/>
      <c r="FA5" s="624"/>
      <c r="FB5" s="624"/>
      <c r="FC5" s="625"/>
      <c r="FD5" s="623" t="s">
        <v>221</v>
      </c>
      <c r="FE5" s="624"/>
      <c r="FF5" s="624"/>
      <c r="FG5" s="624"/>
      <c r="FH5" s="624"/>
      <c r="FI5" s="624"/>
      <c r="FJ5" s="624"/>
      <c r="FK5" s="624"/>
      <c r="FL5" s="624"/>
      <c r="FM5" s="624"/>
      <c r="FN5" s="624"/>
      <c r="FO5" s="624"/>
      <c r="FP5" s="624"/>
      <c r="FQ5" s="624"/>
      <c r="FR5" s="624"/>
      <c r="FS5" s="624"/>
      <c r="FT5" s="624"/>
      <c r="FU5" s="624"/>
      <c r="FV5" s="624"/>
      <c r="FW5" s="624"/>
      <c r="FX5" s="624"/>
      <c r="FY5" s="624"/>
      <c r="FZ5" s="625"/>
      <c r="GA5" s="85"/>
      <c r="GB5" s="623" t="s">
        <v>222</v>
      </c>
      <c r="GC5" s="624"/>
      <c r="GD5" s="624"/>
      <c r="GE5" s="624"/>
      <c r="GF5" s="624"/>
      <c r="GG5" s="624"/>
      <c r="GH5" s="624"/>
      <c r="GI5" s="624"/>
      <c r="GJ5" s="624"/>
      <c r="GK5" s="624"/>
      <c r="GL5" s="624"/>
      <c r="GM5" s="624"/>
      <c r="GN5" s="624"/>
      <c r="GO5" s="624"/>
      <c r="GP5" s="624"/>
      <c r="GQ5" s="624"/>
      <c r="GR5" s="624"/>
      <c r="GS5" s="624"/>
      <c r="GT5" s="624"/>
      <c r="GU5" s="624"/>
      <c r="GV5" s="624"/>
      <c r="GW5" s="624"/>
      <c r="GX5" s="624"/>
      <c r="GY5" s="624"/>
      <c r="GZ5" s="624"/>
      <c r="HA5" s="624"/>
      <c r="HB5" s="624"/>
      <c r="HC5" s="624"/>
      <c r="HD5" s="624"/>
      <c r="HE5" s="624"/>
      <c r="HF5" s="624"/>
      <c r="HG5" s="624"/>
      <c r="HH5" s="624"/>
      <c r="HI5" s="624"/>
      <c r="HJ5" s="624"/>
      <c r="HK5" s="624"/>
      <c r="HL5" s="624"/>
      <c r="HM5" s="624"/>
      <c r="HN5" s="624"/>
      <c r="HO5" s="625"/>
      <c r="HP5" s="85"/>
      <c r="HQ5" s="85"/>
      <c r="HR5" s="85"/>
      <c r="HS5" s="85"/>
      <c r="HT5" s="85"/>
      <c r="HU5" s="85"/>
      <c r="HV5" s="85"/>
      <c r="HW5" s="85"/>
      <c r="HX5" s="85"/>
      <c r="HY5" s="85"/>
      <c r="HZ5" s="85"/>
      <c r="IA5" s="85"/>
      <c r="IB5" s="85"/>
      <c r="IC5" s="85"/>
      <c r="ID5" s="85"/>
      <c r="IE5" s="85"/>
      <c r="IF5" s="85"/>
      <c r="IG5" s="85"/>
      <c r="IH5" s="85"/>
      <c r="II5" s="85"/>
      <c r="IJ5" s="85"/>
      <c r="IK5" s="85"/>
      <c r="IL5" s="85"/>
      <c r="IM5" s="85"/>
      <c r="IN5" s="85"/>
      <c r="IO5" s="85"/>
      <c r="IP5" s="85"/>
      <c r="IQ5" s="85"/>
      <c r="IR5" s="85"/>
      <c r="IS5" s="85"/>
      <c r="IT5" s="85"/>
      <c r="IU5" s="85"/>
      <c r="IV5" s="85"/>
      <c r="IW5" s="85"/>
      <c r="IX5" s="85"/>
      <c r="IY5" s="85"/>
      <c r="IZ5" s="85"/>
      <c r="JA5" s="85"/>
      <c r="JB5" s="85"/>
      <c r="JC5" s="85"/>
      <c r="JD5" s="85"/>
      <c r="JE5" s="85"/>
      <c r="JF5" s="85"/>
      <c r="JG5" s="85"/>
      <c r="JH5" s="85"/>
      <c r="JI5" s="85"/>
      <c r="JJ5" s="85"/>
      <c r="JK5" s="85"/>
      <c r="JL5" s="85"/>
      <c r="JM5" s="85"/>
      <c r="JN5" s="85"/>
      <c r="JO5" s="85"/>
      <c r="JP5" s="85"/>
      <c r="JQ5" s="85"/>
      <c r="JR5" s="85"/>
      <c r="JS5" s="85"/>
      <c r="JT5" s="85"/>
      <c r="JU5" s="85"/>
      <c r="JV5" s="85"/>
      <c r="JW5" s="85"/>
      <c r="JX5" s="85"/>
    </row>
    <row r="6" spans="1:284" ht="1.5" customHeight="1" x14ac:dyDescent="0.35">
      <c r="A6" s="4"/>
      <c r="B6" s="616"/>
      <c r="C6" s="616"/>
      <c r="D6" s="616"/>
      <c r="E6" s="616"/>
      <c r="F6" s="620"/>
      <c r="G6" s="621"/>
      <c r="H6" s="621"/>
      <c r="I6" s="621"/>
      <c r="J6" s="621"/>
      <c r="K6" s="621"/>
      <c r="L6" s="621"/>
      <c r="M6" s="621"/>
      <c r="N6" s="621"/>
      <c r="O6" s="621"/>
      <c r="P6" s="621"/>
      <c r="Q6" s="621"/>
      <c r="R6" s="621"/>
      <c r="S6" s="621"/>
      <c r="T6" s="621"/>
      <c r="U6" s="621"/>
      <c r="V6" s="621"/>
      <c r="W6" s="621"/>
      <c r="X6" s="621"/>
      <c r="Y6" s="621"/>
      <c r="Z6" s="621"/>
      <c r="AA6" s="621"/>
      <c r="AB6" s="621"/>
      <c r="AC6" s="621"/>
      <c r="AD6" s="621"/>
      <c r="AE6" s="621"/>
      <c r="AF6" s="621"/>
      <c r="AG6" s="621"/>
      <c r="AH6" s="621"/>
      <c r="AI6" s="621"/>
      <c r="AJ6" s="621"/>
      <c r="AK6" s="621"/>
      <c r="AL6" s="621"/>
      <c r="AM6" s="621"/>
      <c r="AN6" s="621"/>
      <c r="AO6" s="621"/>
      <c r="AP6" s="621"/>
      <c r="AQ6" s="621"/>
      <c r="AR6" s="621"/>
      <c r="AS6" s="621"/>
      <c r="AT6" s="621"/>
      <c r="AU6" s="621"/>
      <c r="AV6" s="621"/>
      <c r="AW6" s="621"/>
      <c r="AX6" s="621"/>
      <c r="AY6" s="621"/>
      <c r="AZ6" s="621"/>
      <c r="BA6" s="621"/>
      <c r="BB6" s="621"/>
      <c r="BC6" s="621"/>
      <c r="BD6" s="621"/>
      <c r="BE6" s="621"/>
      <c r="BF6" s="621"/>
      <c r="BG6" s="621"/>
      <c r="BH6" s="621"/>
      <c r="BI6" s="621"/>
      <c r="BJ6" s="621"/>
      <c r="BK6" s="621"/>
      <c r="BL6" s="621"/>
      <c r="BM6" s="621"/>
      <c r="BN6" s="621"/>
      <c r="BO6" s="621"/>
      <c r="BP6" s="621"/>
      <c r="BQ6" s="621"/>
      <c r="BR6" s="621"/>
      <c r="BS6" s="621"/>
      <c r="BT6" s="621"/>
      <c r="BU6" s="621"/>
      <c r="BV6" s="621"/>
      <c r="BW6" s="621"/>
      <c r="BX6" s="621"/>
      <c r="BY6" s="621"/>
      <c r="BZ6" s="621"/>
      <c r="CA6" s="621"/>
      <c r="CB6" s="621"/>
      <c r="CC6" s="621"/>
      <c r="CD6" s="621"/>
      <c r="CE6" s="621"/>
      <c r="CF6" s="621"/>
      <c r="CG6" s="621"/>
      <c r="CH6" s="621"/>
      <c r="CI6" s="621"/>
      <c r="CJ6" s="621"/>
      <c r="CK6" s="621"/>
      <c r="CL6" s="621"/>
      <c r="CM6" s="621"/>
      <c r="CN6" s="622"/>
      <c r="CO6" s="626"/>
      <c r="CP6" s="627"/>
      <c r="CQ6" s="627"/>
      <c r="CR6" s="627"/>
      <c r="CS6" s="627"/>
      <c r="CT6" s="627"/>
      <c r="CU6" s="627"/>
      <c r="CV6" s="627"/>
      <c r="CW6" s="627"/>
      <c r="CX6" s="627"/>
      <c r="CY6" s="627"/>
      <c r="CZ6" s="627"/>
      <c r="DA6" s="627"/>
      <c r="DB6" s="628"/>
      <c r="DC6" s="632"/>
      <c r="DD6" s="633"/>
      <c r="DE6" s="633"/>
      <c r="DF6" s="633"/>
      <c r="DG6" s="633"/>
      <c r="DH6" s="633"/>
      <c r="DI6" s="633"/>
      <c r="DJ6" s="633"/>
      <c r="DK6" s="633"/>
      <c r="DL6" s="633"/>
      <c r="DM6" s="633"/>
      <c r="DN6" s="633"/>
      <c r="DO6" s="634"/>
      <c r="DP6" s="632"/>
      <c r="DQ6" s="633"/>
      <c r="DR6" s="634"/>
      <c r="DS6" s="626"/>
      <c r="DT6" s="627"/>
      <c r="DU6" s="627"/>
      <c r="DV6" s="627"/>
      <c r="DW6" s="627"/>
      <c r="DX6" s="627"/>
      <c r="DY6" s="627"/>
      <c r="DZ6" s="627"/>
      <c r="EA6" s="627"/>
      <c r="EB6" s="627"/>
      <c r="EC6" s="627"/>
      <c r="ED6" s="627"/>
      <c r="EE6" s="627"/>
      <c r="EF6" s="627"/>
      <c r="EG6" s="627"/>
      <c r="EH6" s="627"/>
      <c r="EI6" s="627"/>
      <c r="EJ6" s="627"/>
      <c r="EK6" s="627"/>
      <c r="EL6" s="627"/>
      <c r="EM6" s="627"/>
      <c r="EN6" s="627"/>
      <c r="EO6" s="627"/>
      <c r="EP6" s="627"/>
      <c r="EQ6" s="627"/>
      <c r="ER6" s="627"/>
      <c r="ES6" s="627"/>
      <c r="ET6" s="627"/>
      <c r="EU6" s="627"/>
      <c r="EV6" s="627"/>
      <c r="EW6" s="627"/>
      <c r="EX6" s="627"/>
      <c r="EY6" s="627"/>
      <c r="EZ6" s="627"/>
      <c r="FA6" s="627"/>
      <c r="FB6" s="627"/>
      <c r="FC6" s="628"/>
      <c r="FD6" s="626"/>
      <c r="FE6" s="627"/>
      <c r="FF6" s="627"/>
      <c r="FG6" s="627"/>
      <c r="FH6" s="627"/>
      <c r="FI6" s="627"/>
      <c r="FJ6" s="627"/>
      <c r="FK6" s="627"/>
      <c r="FL6" s="627"/>
      <c r="FM6" s="627"/>
      <c r="FN6" s="627"/>
      <c r="FO6" s="627"/>
      <c r="FP6" s="627"/>
      <c r="FQ6" s="627"/>
      <c r="FR6" s="627"/>
      <c r="FS6" s="627"/>
      <c r="FT6" s="627"/>
      <c r="FU6" s="627"/>
      <c r="FV6" s="627"/>
      <c r="FW6" s="627"/>
      <c r="FX6" s="627"/>
      <c r="FY6" s="627"/>
      <c r="FZ6" s="628"/>
      <c r="GA6" s="4"/>
      <c r="GB6" s="626"/>
      <c r="GC6" s="627"/>
      <c r="GD6" s="627"/>
      <c r="GE6" s="627"/>
      <c r="GF6" s="627"/>
      <c r="GG6" s="627"/>
      <c r="GH6" s="627"/>
      <c r="GI6" s="627"/>
      <c r="GJ6" s="627"/>
      <c r="GK6" s="627"/>
      <c r="GL6" s="627"/>
      <c r="GM6" s="627"/>
      <c r="GN6" s="627"/>
      <c r="GO6" s="627"/>
      <c r="GP6" s="627"/>
      <c r="GQ6" s="627"/>
      <c r="GR6" s="627"/>
      <c r="GS6" s="627"/>
      <c r="GT6" s="627"/>
      <c r="GU6" s="627"/>
      <c r="GV6" s="627"/>
      <c r="GW6" s="627"/>
      <c r="GX6" s="627"/>
      <c r="GY6" s="627"/>
      <c r="GZ6" s="627"/>
      <c r="HA6" s="627"/>
      <c r="HB6" s="627"/>
      <c r="HC6" s="627"/>
      <c r="HD6" s="627"/>
      <c r="HE6" s="627"/>
      <c r="HF6" s="627"/>
      <c r="HG6" s="627"/>
      <c r="HH6" s="627"/>
      <c r="HI6" s="627"/>
      <c r="HJ6" s="627"/>
      <c r="HK6" s="627"/>
      <c r="HL6" s="627"/>
      <c r="HM6" s="627"/>
      <c r="HN6" s="627"/>
      <c r="HO6" s="628"/>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row>
    <row r="7" spans="1:284" s="92" customFormat="1" ht="153" customHeight="1" x14ac:dyDescent="0.35">
      <c r="A7" s="607" t="s">
        <v>1</v>
      </c>
      <c r="B7" s="609" t="str">
        <f>IF(AND('OMT eGrants Report'!D5="Staff Salary",'OMT eGrants Report'!D7="Individual"),"Staff Member",IF(AND('OMT eGrants Report'!D5="Staff Salary",'OMT eGrants Report'!D7="Total"),"Agency Name",IF(AND('OMT eGrants Report'!D5="Staff Salary",'OMT eGrants Report'!D7="Enter Level"),"Please Select Proration Level",IF('OMT eGrants Report'!D5="Program Budget","Agency Name",IF('OMT eGrants Report'!D5="Enter Type","Please Select Proration Type",IF(AND('OMT eGrants Report'!D5="Staff Salary",'OMT eGrants Report'!D7="Enter Level"),"Please Select Proration Level","ERROR"))))))</f>
        <v>Please Select Proration Type</v>
      </c>
      <c r="C7" s="611" t="s">
        <v>223</v>
      </c>
      <c r="D7" s="611" t="s">
        <v>224</v>
      </c>
      <c r="E7" s="611" t="s">
        <v>61</v>
      </c>
      <c r="F7" s="611" t="s">
        <v>225</v>
      </c>
      <c r="G7" s="252" t="s">
        <v>226</v>
      </c>
      <c r="H7" s="252" t="s">
        <v>226</v>
      </c>
      <c r="I7" s="252" t="s">
        <v>226</v>
      </c>
      <c r="J7" s="252" t="s">
        <v>226</v>
      </c>
      <c r="K7" s="252" t="s">
        <v>226</v>
      </c>
      <c r="L7" s="252" t="s">
        <v>226</v>
      </c>
      <c r="M7" s="252" t="s">
        <v>226</v>
      </c>
      <c r="N7" s="252" t="s">
        <v>226</v>
      </c>
      <c r="O7" s="252" t="s">
        <v>226</v>
      </c>
      <c r="P7" s="252" t="s">
        <v>226</v>
      </c>
      <c r="Q7" s="611" t="s">
        <v>227</v>
      </c>
      <c r="R7" s="251" t="s">
        <v>228</v>
      </c>
      <c r="S7" s="251" t="s">
        <v>228</v>
      </c>
      <c r="T7" s="251" t="s">
        <v>228</v>
      </c>
      <c r="U7" s="251" t="s">
        <v>228</v>
      </c>
      <c r="V7" s="251" t="s">
        <v>228</v>
      </c>
      <c r="W7" s="251" t="s">
        <v>228</v>
      </c>
      <c r="X7" s="251" t="s">
        <v>228</v>
      </c>
      <c r="Y7" s="251" t="s">
        <v>228</v>
      </c>
      <c r="Z7" s="251" t="s">
        <v>228</v>
      </c>
      <c r="AA7" s="251" t="s">
        <v>228</v>
      </c>
      <c r="AB7" s="611" t="s">
        <v>229</v>
      </c>
      <c r="AC7" s="251" t="s">
        <v>230</v>
      </c>
      <c r="AD7" s="251" t="s">
        <v>230</v>
      </c>
      <c r="AE7" s="251" t="s">
        <v>230</v>
      </c>
      <c r="AF7" s="251" t="s">
        <v>230</v>
      </c>
      <c r="AG7" s="251" t="s">
        <v>230</v>
      </c>
      <c r="AH7" s="251" t="s">
        <v>230</v>
      </c>
      <c r="AI7" s="251" t="s">
        <v>230</v>
      </c>
      <c r="AJ7" s="251" t="s">
        <v>230</v>
      </c>
      <c r="AK7" s="251" t="s">
        <v>230</v>
      </c>
      <c r="AL7" s="251" t="s">
        <v>230</v>
      </c>
      <c r="AM7" s="611" t="s">
        <v>231</v>
      </c>
      <c r="AN7" s="251" t="s">
        <v>232</v>
      </c>
      <c r="AO7" s="251" t="s">
        <v>232</v>
      </c>
      <c r="AP7" s="251" t="s">
        <v>232</v>
      </c>
      <c r="AQ7" s="251" t="s">
        <v>232</v>
      </c>
      <c r="AR7" s="251" t="s">
        <v>232</v>
      </c>
      <c r="AS7" s="251" t="s">
        <v>232</v>
      </c>
      <c r="AT7" s="251" t="s">
        <v>232</v>
      </c>
      <c r="AU7" s="251" t="s">
        <v>232</v>
      </c>
      <c r="AV7" s="251" t="s">
        <v>232</v>
      </c>
      <c r="AW7" s="251" t="s">
        <v>232</v>
      </c>
      <c r="AX7" s="611" t="s">
        <v>233</v>
      </c>
      <c r="AY7" s="251" t="s">
        <v>234</v>
      </c>
      <c r="AZ7" s="251" t="s">
        <v>234</v>
      </c>
      <c r="BA7" s="251" t="s">
        <v>234</v>
      </c>
      <c r="BB7" s="251" t="s">
        <v>234</v>
      </c>
      <c r="BC7" s="251" t="s">
        <v>234</v>
      </c>
      <c r="BD7" s="251" t="s">
        <v>234</v>
      </c>
      <c r="BE7" s="251" t="s">
        <v>234</v>
      </c>
      <c r="BF7" s="251" t="s">
        <v>234</v>
      </c>
      <c r="BG7" s="251" t="s">
        <v>234</v>
      </c>
      <c r="BH7" s="251" t="s">
        <v>234</v>
      </c>
      <c r="BI7" s="611" t="s">
        <v>235</v>
      </c>
      <c r="BJ7" s="252" t="s">
        <v>236</v>
      </c>
      <c r="BK7" s="252" t="s">
        <v>236</v>
      </c>
      <c r="BL7" s="252" t="s">
        <v>236</v>
      </c>
      <c r="BM7" s="252" t="s">
        <v>236</v>
      </c>
      <c r="BN7" s="252" t="s">
        <v>236</v>
      </c>
      <c r="BO7" s="252" t="s">
        <v>236</v>
      </c>
      <c r="BP7" s="252" t="s">
        <v>236</v>
      </c>
      <c r="BQ7" s="252" t="s">
        <v>236</v>
      </c>
      <c r="BR7" s="252" t="s">
        <v>236</v>
      </c>
      <c r="BS7" s="252" t="s">
        <v>236</v>
      </c>
      <c r="BT7" s="252" t="s">
        <v>237</v>
      </c>
      <c r="BU7" s="252" t="s">
        <v>237</v>
      </c>
      <c r="BV7" s="252" t="s">
        <v>237</v>
      </c>
      <c r="BW7" s="252" t="s">
        <v>237</v>
      </c>
      <c r="BX7" s="252" t="s">
        <v>237</v>
      </c>
      <c r="BY7" s="252" t="s">
        <v>237</v>
      </c>
      <c r="BZ7" s="252" t="s">
        <v>237</v>
      </c>
      <c r="CA7" s="252" t="s">
        <v>237</v>
      </c>
      <c r="CB7" s="611" t="s">
        <v>238</v>
      </c>
      <c r="CC7" s="252" t="s">
        <v>239</v>
      </c>
      <c r="CD7" s="252" t="s">
        <v>239</v>
      </c>
      <c r="CE7" s="252" t="s">
        <v>239</v>
      </c>
      <c r="CF7" s="252" t="s">
        <v>239</v>
      </c>
      <c r="CG7" s="252" t="s">
        <v>239</v>
      </c>
      <c r="CH7" s="252" t="s">
        <v>239</v>
      </c>
      <c r="CI7" s="252" t="s">
        <v>239</v>
      </c>
      <c r="CJ7" s="252" t="s">
        <v>239</v>
      </c>
      <c r="CK7" s="252" t="s">
        <v>239</v>
      </c>
      <c r="CL7" s="252" t="s">
        <v>239</v>
      </c>
      <c r="CM7" s="611" t="s">
        <v>70</v>
      </c>
      <c r="CN7" s="611" t="s">
        <v>71</v>
      </c>
      <c r="CO7" s="611" t="s">
        <v>63</v>
      </c>
      <c r="CP7" s="611" t="s">
        <v>64</v>
      </c>
      <c r="CQ7" s="611" t="s">
        <v>65</v>
      </c>
      <c r="CR7" s="611" t="s">
        <v>66</v>
      </c>
      <c r="CS7" s="611" t="s">
        <v>240</v>
      </c>
      <c r="CT7" s="252" t="s">
        <v>241</v>
      </c>
      <c r="CU7" s="252" t="s">
        <v>241</v>
      </c>
      <c r="CV7" s="252" t="s">
        <v>241</v>
      </c>
      <c r="CW7" s="252" t="s">
        <v>241</v>
      </c>
      <c r="CX7" s="252" t="s">
        <v>241</v>
      </c>
      <c r="CY7" s="252" t="s">
        <v>241</v>
      </c>
      <c r="CZ7" s="252" t="s">
        <v>241</v>
      </c>
      <c r="DA7" s="611" t="s">
        <v>70</v>
      </c>
      <c r="DB7" s="611" t="s">
        <v>71</v>
      </c>
      <c r="DC7" s="611" t="s">
        <v>242</v>
      </c>
      <c r="DD7" s="611" t="s">
        <v>243</v>
      </c>
      <c r="DE7" s="611" t="s">
        <v>244</v>
      </c>
      <c r="DF7" s="611" t="s">
        <v>245</v>
      </c>
      <c r="DG7" s="251" t="s">
        <v>246</v>
      </c>
      <c r="DH7" s="251" t="s">
        <v>246</v>
      </c>
      <c r="DI7" s="251" t="s">
        <v>246</v>
      </c>
      <c r="DJ7" s="251" t="s">
        <v>246</v>
      </c>
      <c r="DK7" s="611" t="s">
        <v>247</v>
      </c>
      <c r="DL7" s="251" t="s">
        <v>248</v>
      </c>
      <c r="DM7" s="251" t="s">
        <v>248</v>
      </c>
      <c r="DN7" s="611" t="s">
        <v>70</v>
      </c>
      <c r="DO7" s="611" t="s">
        <v>71</v>
      </c>
      <c r="DP7" s="251" t="s">
        <v>249</v>
      </c>
      <c r="DQ7" s="251" t="s">
        <v>249</v>
      </c>
      <c r="DR7" s="251" t="s">
        <v>249</v>
      </c>
      <c r="DS7" s="611" t="s">
        <v>97</v>
      </c>
      <c r="DT7" s="611" t="s">
        <v>98</v>
      </c>
      <c r="DU7" s="611" t="s">
        <v>99</v>
      </c>
      <c r="DV7" s="611" t="s">
        <v>100</v>
      </c>
      <c r="DW7" s="611" t="s">
        <v>250</v>
      </c>
      <c r="DX7" s="611" t="s">
        <v>102</v>
      </c>
      <c r="DY7" s="611" t="s">
        <v>103</v>
      </c>
      <c r="DZ7" s="611" t="s">
        <v>104</v>
      </c>
      <c r="EA7" s="611" t="s">
        <v>105</v>
      </c>
      <c r="EB7" s="611" t="s">
        <v>106</v>
      </c>
      <c r="EC7" s="611" t="s">
        <v>107</v>
      </c>
      <c r="ED7" s="611" t="s">
        <v>108</v>
      </c>
      <c r="EE7" s="611" t="s">
        <v>109</v>
      </c>
      <c r="EF7" s="611" t="s">
        <v>110</v>
      </c>
      <c r="EG7" s="252" t="s">
        <v>251</v>
      </c>
      <c r="EH7" s="252" t="s">
        <v>251</v>
      </c>
      <c r="EI7" s="252" t="s">
        <v>251</v>
      </c>
      <c r="EJ7" s="252" t="s">
        <v>251</v>
      </c>
      <c r="EK7" s="252" t="s">
        <v>251</v>
      </c>
      <c r="EL7" s="611" t="s">
        <v>118</v>
      </c>
      <c r="EM7" s="611" t="s">
        <v>119</v>
      </c>
      <c r="EN7" s="611" t="s">
        <v>120</v>
      </c>
      <c r="EO7" s="611" t="s">
        <v>252</v>
      </c>
      <c r="EP7" s="611" t="s">
        <v>122</v>
      </c>
      <c r="EQ7" s="611" t="s">
        <v>253</v>
      </c>
      <c r="ER7" s="611" t="s">
        <v>254</v>
      </c>
      <c r="ES7" s="611" t="s">
        <v>125</v>
      </c>
      <c r="ET7" s="611" t="s">
        <v>126</v>
      </c>
      <c r="EU7" s="611" t="s">
        <v>255</v>
      </c>
      <c r="EV7" s="611" t="s">
        <v>256</v>
      </c>
      <c r="EW7" s="611" t="s">
        <v>129</v>
      </c>
      <c r="EX7" s="252" t="s">
        <v>257</v>
      </c>
      <c r="EY7" s="252" t="s">
        <v>257</v>
      </c>
      <c r="EZ7" s="252" t="s">
        <v>257</v>
      </c>
      <c r="FA7" s="611" t="s">
        <v>70</v>
      </c>
      <c r="FB7" s="611" t="s">
        <v>71</v>
      </c>
      <c r="FC7" s="611" t="s">
        <v>258</v>
      </c>
      <c r="FD7" s="611" t="s">
        <v>134</v>
      </c>
      <c r="FE7" s="611" t="s">
        <v>135</v>
      </c>
      <c r="FF7" s="611" t="s">
        <v>136</v>
      </c>
      <c r="FG7" s="611" t="s">
        <v>259</v>
      </c>
      <c r="FH7" s="611" t="s">
        <v>260</v>
      </c>
      <c r="FI7" s="611" t="s">
        <v>139</v>
      </c>
      <c r="FJ7" s="611" t="s">
        <v>261</v>
      </c>
      <c r="FK7" s="611" t="s">
        <v>141</v>
      </c>
      <c r="FL7" s="611" t="s">
        <v>142</v>
      </c>
      <c r="FM7" s="611" t="s">
        <v>143</v>
      </c>
      <c r="FN7" s="611" t="s">
        <v>262</v>
      </c>
      <c r="FO7" s="252" t="s">
        <v>263</v>
      </c>
      <c r="FP7" s="252" t="s">
        <v>263</v>
      </c>
      <c r="FQ7" s="252" t="s">
        <v>263</v>
      </c>
      <c r="FR7" s="252" t="s">
        <v>263</v>
      </c>
      <c r="FS7" s="611" t="s">
        <v>264</v>
      </c>
      <c r="FT7" s="252" t="s">
        <v>265</v>
      </c>
      <c r="FU7" s="252" t="s">
        <v>265</v>
      </c>
      <c r="FV7" s="252" t="s">
        <v>265</v>
      </c>
      <c r="FW7" s="252" t="s">
        <v>265</v>
      </c>
      <c r="FX7" s="252" t="s">
        <v>266</v>
      </c>
      <c r="FY7" s="252" t="s">
        <v>266</v>
      </c>
      <c r="FZ7" s="253" t="s">
        <v>266</v>
      </c>
      <c r="GA7" s="611" t="s">
        <v>833</v>
      </c>
      <c r="GB7" s="611" t="s">
        <v>832</v>
      </c>
      <c r="GC7" s="611" t="s">
        <v>267</v>
      </c>
      <c r="GD7" s="611" t="s">
        <v>268</v>
      </c>
      <c r="GE7" s="611" t="s">
        <v>269</v>
      </c>
      <c r="GF7" s="635" t="s">
        <v>270</v>
      </c>
      <c r="GG7" s="635" t="s">
        <v>834</v>
      </c>
      <c r="GH7" s="635" t="s">
        <v>271</v>
      </c>
      <c r="GI7" s="635" t="s">
        <v>272</v>
      </c>
      <c r="GJ7" s="635" t="s">
        <v>273</v>
      </c>
      <c r="GK7" s="635" t="s">
        <v>274</v>
      </c>
      <c r="GL7" s="635" t="s">
        <v>275</v>
      </c>
      <c r="GM7" s="635" t="s">
        <v>276</v>
      </c>
      <c r="GN7" s="635" t="s">
        <v>277</v>
      </c>
      <c r="GO7" s="635" t="s">
        <v>278</v>
      </c>
      <c r="GP7" s="635" t="s">
        <v>279</v>
      </c>
      <c r="GQ7" s="611" t="s">
        <v>280</v>
      </c>
      <c r="GR7" s="611" t="s">
        <v>835</v>
      </c>
      <c r="GS7" s="611" t="s">
        <v>281</v>
      </c>
      <c r="GT7" s="611" t="s">
        <v>282</v>
      </c>
      <c r="GU7" s="611" t="s">
        <v>283</v>
      </c>
      <c r="GV7" s="611" t="s">
        <v>284</v>
      </c>
      <c r="GW7" s="611" t="s">
        <v>285</v>
      </c>
      <c r="GX7" s="611" t="s">
        <v>286</v>
      </c>
      <c r="GY7" s="638" t="s">
        <v>287</v>
      </c>
      <c r="GZ7" s="611" t="s">
        <v>836</v>
      </c>
      <c r="HA7" s="611" t="s">
        <v>288</v>
      </c>
      <c r="HB7" s="611" t="s">
        <v>289</v>
      </c>
      <c r="HC7" s="611" t="s">
        <v>290</v>
      </c>
      <c r="HD7" s="611" t="s">
        <v>837</v>
      </c>
      <c r="HE7" s="611" t="s">
        <v>291</v>
      </c>
      <c r="HF7" s="611" t="s">
        <v>292</v>
      </c>
      <c r="HG7" s="611" t="s">
        <v>293</v>
      </c>
      <c r="HH7" s="611" t="s">
        <v>294</v>
      </c>
      <c r="HI7" s="611" t="s">
        <v>295</v>
      </c>
      <c r="HJ7" s="611" t="s">
        <v>296</v>
      </c>
      <c r="HK7" s="611" t="s">
        <v>297</v>
      </c>
      <c r="HL7" s="611" t="s">
        <v>298</v>
      </c>
      <c r="HM7" s="611" t="s">
        <v>299</v>
      </c>
      <c r="HN7" s="611" t="s">
        <v>300</v>
      </c>
      <c r="HO7" s="611" t="s">
        <v>301</v>
      </c>
      <c r="HP7" s="611" t="s">
        <v>838</v>
      </c>
      <c r="HQ7" s="611" t="s">
        <v>302</v>
      </c>
      <c r="HR7" s="611" t="s">
        <v>303</v>
      </c>
      <c r="HS7" s="611" t="s">
        <v>304</v>
      </c>
      <c r="HT7" s="611" t="s">
        <v>839</v>
      </c>
      <c r="HU7" s="611" t="s">
        <v>305</v>
      </c>
      <c r="HV7" s="91"/>
      <c r="HW7" s="91"/>
      <c r="HX7" s="91"/>
      <c r="HY7" s="91"/>
      <c r="HZ7" s="91"/>
      <c r="IA7" s="91"/>
      <c r="IB7" s="91"/>
      <c r="IC7" s="91"/>
      <c r="ID7" s="91"/>
      <c r="IE7" s="91"/>
      <c r="IF7" s="91"/>
      <c r="IG7" s="91"/>
      <c r="IH7" s="91"/>
      <c r="II7" s="91"/>
      <c r="IJ7" s="91"/>
      <c r="IK7" s="91"/>
    </row>
    <row r="8" spans="1:284" s="92" customFormat="1" ht="64.5" customHeight="1" x14ac:dyDescent="0.35">
      <c r="A8" s="608"/>
      <c r="B8" s="610"/>
      <c r="C8" s="612"/>
      <c r="D8" s="612"/>
      <c r="E8" s="612"/>
      <c r="F8" s="612"/>
      <c r="G8" s="93" t="s">
        <v>41</v>
      </c>
      <c r="H8" s="93" t="s">
        <v>42</v>
      </c>
      <c r="I8" s="93" t="s">
        <v>42</v>
      </c>
      <c r="J8" s="93" t="s">
        <v>42</v>
      </c>
      <c r="K8" s="93" t="s">
        <v>42</v>
      </c>
      <c r="L8" s="93" t="s">
        <v>42</v>
      </c>
      <c r="M8" s="93" t="s">
        <v>42</v>
      </c>
      <c r="N8" s="93" t="s">
        <v>42</v>
      </c>
      <c r="O8" s="93" t="s">
        <v>42</v>
      </c>
      <c r="P8" s="93" t="s">
        <v>42</v>
      </c>
      <c r="Q8" s="612"/>
      <c r="R8" s="94" t="s">
        <v>42</v>
      </c>
      <c r="S8" s="94" t="s">
        <v>42</v>
      </c>
      <c r="T8" s="94" t="s">
        <v>42</v>
      </c>
      <c r="U8" s="94" t="s">
        <v>42</v>
      </c>
      <c r="V8" s="94" t="s">
        <v>42</v>
      </c>
      <c r="W8" s="94" t="s">
        <v>42</v>
      </c>
      <c r="X8" s="94" t="s">
        <v>42</v>
      </c>
      <c r="Y8" s="94" t="s">
        <v>42</v>
      </c>
      <c r="Z8" s="94" t="s">
        <v>42</v>
      </c>
      <c r="AA8" s="94" t="s">
        <v>42</v>
      </c>
      <c r="AB8" s="612"/>
      <c r="AC8" s="94" t="s">
        <v>42</v>
      </c>
      <c r="AD8" s="94" t="s">
        <v>42</v>
      </c>
      <c r="AE8" s="94" t="s">
        <v>42</v>
      </c>
      <c r="AF8" s="94" t="s">
        <v>42</v>
      </c>
      <c r="AG8" s="94" t="s">
        <v>42</v>
      </c>
      <c r="AH8" s="94" t="s">
        <v>42</v>
      </c>
      <c r="AI8" s="94" t="s">
        <v>42</v>
      </c>
      <c r="AJ8" s="94" t="s">
        <v>42</v>
      </c>
      <c r="AK8" s="94" t="s">
        <v>42</v>
      </c>
      <c r="AL8" s="94" t="s">
        <v>42</v>
      </c>
      <c r="AM8" s="612"/>
      <c r="AN8" s="94" t="s">
        <v>42</v>
      </c>
      <c r="AO8" s="94" t="s">
        <v>42</v>
      </c>
      <c r="AP8" s="94" t="s">
        <v>42</v>
      </c>
      <c r="AQ8" s="94" t="s">
        <v>42</v>
      </c>
      <c r="AR8" s="94" t="s">
        <v>42</v>
      </c>
      <c r="AS8" s="94" t="s">
        <v>42</v>
      </c>
      <c r="AT8" s="94" t="s">
        <v>42</v>
      </c>
      <c r="AU8" s="94" t="s">
        <v>42</v>
      </c>
      <c r="AV8" s="94" t="s">
        <v>42</v>
      </c>
      <c r="AW8" s="94" t="s">
        <v>42</v>
      </c>
      <c r="AX8" s="612"/>
      <c r="AY8" s="94" t="s">
        <v>42</v>
      </c>
      <c r="AZ8" s="94" t="s">
        <v>42</v>
      </c>
      <c r="BA8" s="94" t="s">
        <v>42</v>
      </c>
      <c r="BB8" s="94" t="s">
        <v>42</v>
      </c>
      <c r="BC8" s="94" t="s">
        <v>42</v>
      </c>
      <c r="BD8" s="94" t="s">
        <v>42</v>
      </c>
      <c r="BE8" s="94" t="s">
        <v>42</v>
      </c>
      <c r="BF8" s="94" t="s">
        <v>42</v>
      </c>
      <c r="BG8" s="94" t="s">
        <v>42</v>
      </c>
      <c r="BH8" s="94" t="s">
        <v>42</v>
      </c>
      <c r="BI8" s="612"/>
      <c r="BJ8" s="93" t="s">
        <v>42</v>
      </c>
      <c r="BK8" s="93" t="s">
        <v>42</v>
      </c>
      <c r="BL8" s="93" t="s">
        <v>42</v>
      </c>
      <c r="BM8" s="93" t="s">
        <v>42</v>
      </c>
      <c r="BN8" s="93" t="s">
        <v>42</v>
      </c>
      <c r="BO8" s="93" t="s">
        <v>42</v>
      </c>
      <c r="BP8" s="93" t="s">
        <v>42</v>
      </c>
      <c r="BQ8" s="93" t="s">
        <v>42</v>
      </c>
      <c r="BR8" s="93" t="s">
        <v>42</v>
      </c>
      <c r="BS8" s="93" t="s">
        <v>42</v>
      </c>
      <c r="BT8" s="95" t="s">
        <v>54</v>
      </c>
      <c r="BU8" s="95" t="s">
        <v>54</v>
      </c>
      <c r="BV8" s="95" t="s">
        <v>54</v>
      </c>
      <c r="BW8" s="95" t="s">
        <v>54</v>
      </c>
      <c r="BX8" s="95" t="s">
        <v>54</v>
      </c>
      <c r="BY8" s="95" t="s">
        <v>54</v>
      </c>
      <c r="BZ8" s="95" t="s">
        <v>306</v>
      </c>
      <c r="CA8" s="95" t="s">
        <v>54</v>
      </c>
      <c r="CB8" s="612"/>
      <c r="CC8" s="256" t="s">
        <v>42</v>
      </c>
      <c r="CD8" s="256" t="s">
        <v>42</v>
      </c>
      <c r="CE8" s="256" t="s">
        <v>42</v>
      </c>
      <c r="CF8" s="256" t="s">
        <v>42</v>
      </c>
      <c r="CG8" s="256" t="s">
        <v>42</v>
      </c>
      <c r="CH8" s="256" t="s">
        <v>42</v>
      </c>
      <c r="CI8" s="256" t="s">
        <v>42</v>
      </c>
      <c r="CJ8" s="256" t="s">
        <v>42</v>
      </c>
      <c r="CK8" s="256" t="s">
        <v>42</v>
      </c>
      <c r="CL8" s="256" t="s">
        <v>42</v>
      </c>
      <c r="CM8" s="612"/>
      <c r="CN8" s="612"/>
      <c r="CO8" s="612"/>
      <c r="CP8" s="612"/>
      <c r="CQ8" s="612"/>
      <c r="CR8" s="612"/>
      <c r="CS8" s="612"/>
      <c r="CT8" s="96" t="s">
        <v>69</v>
      </c>
      <c r="CU8" s="96" t="s">
        <v>69</v>
      </c>
      <c r="CV8" s="96" t="s">
        <v>69</v>
      </c>
      <c r="CW8" s="96" t="s">
        <v>69</v>
      </c>
      <c r="CX8" s="96" t="s">
        <v>69</v>
      </c>
      <c r="CY8" s="96" t="s">
        <v>69</v>
      </c>
      <c r="CZ8" s="96" t="s">
        <v>69</v>
      </c>
      <c r="DA8" s="612"/>
      <c r="DB8" s="612"/>
      <c r="DC8" s="612"/>
      <c r="DD8" s="612"/>
      <c r="DE8" s="612"/>
      <c r="DF8" s="612"/>
      <c r="DG8" s="255" t="s">
        <v>307</v>
      </c>
      <c r="DH8" s="255" t="s">
        <v>308</v>
      </c>
      <c r="DI8" s="255" t="s">
        <v>309</v>
      </c>
      <c r="DJ8" s="255" t="s">
        <v>310</v>
      </c>
      <c r="DK8" s="612"/>
      <c r="DL8" s="255" t="s">
        <v>311</v>
      </c>
      <c r="DM8" s="255" t="s">
        <v>312</v>
      </c>
      <c r="DN8" s="612"/>
      <c r="DO8" s="612"/>
      <c r="DP8" s="255" t="s">
        <v>313</v>
      </c>
      <c r="DQ8" s="255" t="s">
        <v>314</v>
      </c>
      <c r="DR8" s="255" t="s">
        <v>315</v>
      </c>
      <c r="DS8" s="612"/>
      <c r="DT8" s="612"/>
      <c r="DU8" s="612"/>
      <c r="DV8" s="612"/>
      <c r="DW8" s="612"/>
      <c r="DX8" s="612"/>
      <c r="DY8" s="612"/>
      <c r="DZ8" s="612"/>
      <c r="EA8" s="612"/>
      <c r="EB8" s="612"/>
      <c r="EC8" s="612"/>
      <c r="ED8" s="612"/>
      <c r="EE8" s="612"/>
      <c r="EF8" s="612"/>
      <c r="EG8" s="254" t="s">
        <v>316</v>
      </c>
      <c r="EH8" s="254" t="s">
        <v>317</v>
      </c>
      <c r="EI8" s="254" t="s">
        <v>318</v>
      </c>
      <c r="EJ8" s="254" t="s">
        <v>319</v>
      </c>
      <c r="EK8" s="254" t="s">
        <v>320</v>
      </c>
      <c r="EL8" s="612"/>
      <c r="EM8" s="612"/>
      <c r="EN8" s="612"/>
      <c r="EO8" s="612"/>
      <c r="EP8" s="612"/>
      <c r="EQ8" s="612"/>
      <c r="ER8" s="612"/>
      <c r="ES8" s="612"/>
      <c r="ET8" s="612"/>
      <c r="EU8" s="612"/>
      <c r="EV8" s="612"/>
      <c r="EW8" s="612"/>
      <c r="EX8" s="97" t="s">
        <v>306</v>
      </c>
      <c r="EY8" s="95" t="s">
        <v>306</v>
      </c>
      <c r="EZ8" s="95" t="s">
        <v>54</v>
      </c>
      <c r="FA8" s="637"/>
      <c r="FB8" s="637"/>
      <c r="FC8" s="637"/>
      <c r="FD8" s="612"/>
      <c r="FE8" s="612"/>
      <c r="FF8" s="612"/>
      <c r="FG8" s="612"/>
      <c r="FH8" s="612"/>
      <c r="FI8" s="612"/>
      <c r="FJ8" s="612"/>
      <c r="FK8" s="612"/>
      <c r="FL8" s="612"/>
      <c r="FM8" s="612"/>
      <c r="FN8" s="612"/>
      <c r="FO8" s="93" t="s">
        <v>42</v>
      </c>
      <c r="FP8" s="93" t="s">
        <v>42</v>
      </c>
      <c r="FQ8" s="93" t="s">
        <v>42</v>
      </c>
      <c r="FR8" s="93" t="s">
        <v>42</v>
      </c>
      <c r="FS8" s="612"/>
      <c r="FT8" s="93" t="s">
        <v>42</v>
      </c>
      <c r="FU8" s="93" t="s">
        <v>42</v>
      </c>
      <c r="FV8" s="93" t="s">
        <v>42</v>
      </c>
      <c r="FW8" s="93" t="s">
        <v>42</v>
      </c>
      <c r="FX8" s="95" t="s">
        <v>54</v>
      </c>
      <c r="FY8" s="95" t="s">
        <v>54</v>
      </c>
      <c r="FZ8" s="95" t="s">
        <v>54</v>
      </c>
      <c r="GA8" s="612"/>
      <c r="GB8" s="612"/>
      <c r="GC8" s="612"/>
      <c r="GD8" s="612"/>
      <c r="GE8" s="612"/>
      <c r="GF8" s="636"/>
      <c r="GG8" s="636"/>
      <c r="GH8" s="636"/>
      <c r="GI8" s="636"/>
      <c r="GJ8" s="636"/>
      <c r="GK8" s="636"/>
      <c r="GL8" s="636"/>
      <c r="GM8" s="636"/>
      <c r="GN8" s="636"/>
      <c r="GO8" s="636"/>
      <c r="GP8" s="636"/>
      <c r="GQ8" s="612"/>
      <c r="GR8" s="612"/>
      <c r="GS8" s="612"/>
      <c r="GT8" s="612"/>
      <c r="GU8" s="612"/>
      <c r="GV8" s="612"/>
      <c r="GW8" s="612"/>
      <c r="GX8" s="612"/>
      <c r="GY8" s="639"/>
      <c r="GZ8" s="612"/>
      <c r="HA8" s="612"/>
      <c r="HB8" s="612"/>
      <c r="HC8" s="612"/>
      <c r="HD8" s="612"/>
      <c r="HE8" s="612"/>
      <c r="HF8" s="612"/>
      <c r="HG8" s="612"/>
      <c r="HH8" s="612"/>
      <c r="HI8" s="612"/>
      <c r="HJ8" s="612"/>
      <c r="HK8" s="612"/>
      <c r="HL8" s="612"/>
      <c r="HM8" s="612"/>
      <c r="HN8" s="612"/>
      <c r="HO8" s="612"/>
      <c r="HP8" s="612"/>
      <c r="HQ8" s="612"/>
      <c r="HR8" s="612"/>
      <c r="HS8" s="612"/>
      <c r="HT8" s="612"/>
      <c r="HU8" s="612"/>
      <c r="HV8" s="91"/>
      <c r="HW8" s="91"/>
      <c r="HX8" s="91"/>
      <c r="HY8" s="91"/>
      <c r="HZ8" s="91"/>
      <c r="IA8" s="91"/>
      <c r="IB8" s="91"/>
      <c r="IC8" s="91"/>
      <c r="ID8" s="91"/>
      <c r="IE8" s="91"/>
      <c r="IF8" s="91"/>
      <c r="IG8" s="91"/>
      <c r="IH8" s="91"/>
      <c r="II8" s="91"/>
      <c r="IJ8" s="91"/>
      <c r="IK8" s="91"/>
    </row>
    <row r="9" spans="1:284" s="101" customFormat="1" ht="30" customHeight="1" x14ac:dyDescent="0.45">
      <c r="A9" s="108" t="s">
        <v>22</v>
      </c>
      <c r="B9" s="108" t="str">
        <f>IF('OMT eGrants Report'!$D$5="Program Budget",'OMT eGrants Report'!$AG$9,IF(AND('OMT eGrants Report'!$D$5="Staff Salary",'OMT eGrants Report'!$D$7="Individual"),'OMT eGrants Report'!AG18,IF(AND('OMT eGrants Report'!$D$5="Staff Salary",'OMT eGrants Report'!$D$7="Total"),'OMT eGrants Report'!$AG$30,"")))</f>
        <v/>
      </c>
      <c r="C9" s="98"/>
      <c r="D9" s="98"/>
      <c r="E9" s="98"/>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c r="AV9" s="86"/>
      <c r="AW9" s="86"/>
      <c r="AX9" s="86"/>
      <c r="AY9" s="86"/>
      <c r="AZ9" s="86"/>
      <c r="BA9" s="86"/>
      <c r="BB9" s="86"/>
      <c r="BC9" s="86"/>
      <c r="BD9" s="86"/>
      <c r="BE9" s="86"/>
      <c r="BF9" s="86"/>
      <c r="BG9" s="86"/>
      <c r="BH9" s="86"/>
      <c r="BI9" s="86"/>
      <c r="BJ9" s="86"/>
      <c r="BK9" s="86"/>
      <c r="BL9" s="86"/>
      <c r="BM9" s="86"/>
      <c r="BN9" s="86"/>
      <c r="BO9" s="86"/>
      <c r="BP9" s="86"/>
      <c r="BQ9" s="86"/>
      <c r="BR9" s="86"/>
      <c r="BS9" s="86"/>
      <c r="BT9" s="86"/>
      <c r="BU9" s="86"/>
      <c r="BV9" s="86"/>
      <c r="BW9" s="86"/>
      <c r="BX9" s="86"/>
      <c r="BY9" s="86"/>
      <c r="BZ9" s="86"/>
      <c r="CA9" s="86"/>
      <c r="CB9" s="86"/>
      <c r="CC9" s="86"/>
      <c r="CD9" s="86"/>
      <c r="CE9" s="86"/>
      <c r="CF9" s="86"/>
      <c r="CG9" s="86"/>
      <c r="CH9" s="86"/>
      <c r="CI9" s="86"/>
      <c r="CJ9" s="86"/>
      <c r="CK9" s="86"/>
      <c r="CL9" s="86"/>
      <c r="CM9" s="86"/>
      <c r="CN9" s="86"/>
      <c r="CO9" s="86"/>
      <c r="CP9" s="86"/>
      <c r="CQ9" s="86"/>
      <c r="CR9" s="86"/>
      <c r="CS9" s="86"/>
      <c r="CT9" s="86"/>
      <c r="CU9" s="86"/>
      <c r="CV9" s="86"/>
      <c r="CW9" s="86"/>
      <c r="CX9" s="86"/>
      <c r="CY9" s="86"/>
      <c r="CZ9" s="86"/>
      <c r="DA9" s="86"/>
      <c r="DB9" s="86"/>
      <c r="DC9" s="86"/>
      <c r="DD9" s="86"/>
      <c r="DE9" s="86"/>
      <c r="DF9" s="86"/>
      <c r="DG9" s="86"/>
      <c r="DH9" s="86"/>
      <c r="DI9" s="86"/>
      <c r="DJ9" s="86"/>
      <c r="DK9" s="86"/>
      <c r="DL9" s="86"/>
      <c r="DM9" s="86"/>
      <c r="DN9" s="86"/>
      <c r="DO9" s="86"/>
      <c r="DP9" s="86"/>
      <c r="DQ9" s="86"/>
      <c r="DR9" s="86"/>
      <c r="DS9" s="86"/>
      <c r="DT9" s="86"/>
      <c r="DU9" s="86"/>
      <c r="DV9" s="86"/>
      <c r="DW9" s="86"/>
      <c r="DX9" s="86"/>
      <c r="DY9" s="86"/>
      <c r="DZ9" s="86"/>
      <c r="EA9" s="86"/>
      <c r="EB9" s="86"/>
      <c r="EC9" s="86"/>
      <c r="ED9" s="86"/>
      <c r="EE9" s="86"/>
      <c r="EF9" s="86"/>
      <c r="EG9" s="86"/>
      <c r="EH9" s="86"/>
      <c r="EI9" s="86"/>
      <c r="EJ9" s="86"/>
      <c r="EK9" s="86"/>
      <c r="EL9" s="86"/>
      <c r="EM9" s="86"/>
      <c r="EN9" s="86"/>
      <c r="EO9" s="86"/>
      <c r="EP9" s="86"/>
      <c r="EQ9" s="86"/>
      <c r="ER9" s="86"/>
      <c r="ES9" s="86"/>
      <c r="ET9" s="86"/>
      <c r="EU9" s="86"/>
      <c r="EV9" s="86"/>
      <c r="EW9" s="86"/>
      <c r="EX9" s="86"/>
      <c r="EY9" s="86"/>
      <c r="EZ9" s="86"/>
      <c r="FA9" s="86"/>
      <c r="FB9" s="86"/>
      <c r="FC9" s="86"/>
      <c r="FD9" s="117"/>
      <c r="FE9" s="117"/>
      <c r="FF9" s="117"/>
      <c r="FG9" s="86"/>
      <c r="FH9" s="86"/>
      <c r="FI9" s="86"/>
      <c r="FJ9" s="86"/>
      <c r="FK9" s="86"/>
      <c r="FL9" s="86"/>
      <c r="FM9" s="86"/>
      <c r="FN9" s="86"/>
      <c r="FO9" s="86"/>
      <c r="FP9" s="86"/>
      <c r="FQ9" s="86"/>
      <c r="FR9" s="86"/>
      <c r="FS9" s="86"/>
      <c r="FT9" s="86"/>
      <c r="FU9" s="86"/>
      <c r="FV9" s="86"/>
      <c r="FW9" s="86"/>
      <c r="FX9" s="86"/>
      <c r="FY9" s="86"/>
      <c r="FZ9" s="86"/>
      <c r="GA9" s="86"/>
      <c r="GB9" s="86"/>
      <c r="GC9" s="86"/>
      <c r="GD9" s="86"/>
      <c r="GE9" s="86"/>
      <c r="GF9" s="86"/>
      <c r="GG9" s="86"/>
      <c r="GH9" s="86"/>
      <c r="GI9" s="86"/>
      <c r="GJ9" s="86"/>
      <c r="GK9" s="86"/>
      <c r="GL9" s="86"/>
      <c r="GM9" s="86"/>
      <c r="GN9" s="86"/>
      <c r="GO9" s="86"/>
      <c r="GP9" s="86"/>
      <c r="GQ9" s="86"/>
      <c r="GR9" s="86"/>
      <c r="GS9" s="86"/>
      <c r="GT9" s="86"/>
      <c r="GU9" s="86"/>
      <c r="GV9" s="86"/>
      <c r="GW9" s="86"/>
      <c r="GX9" s="86"/>
      <c r="GY9" s="86"/>
      <c r="GZ9" s="87"/>
      <c r="HA9" s="86"/>
      <c r="HB9" s="86"/>
      <c r="HC9" s="86"/>
      <c r="HD9" s="87"/>
      <c r="HE9" s="86"/>
      <c r="HF9" s="86"/>
      <c r="HG9" s="86"/>
      <c r="HH9" s="86"/>
      <c r="HI9" s="86"/>
      <c r="HJ9" s="86"/>
      <c r="HK9" s="86"/>
      <c r="HL9" s="86"/>
      <c r="HM9" s="86"/>
      <c r="HN9" s="86"/>
      <c r="HO9" s="86"/>
      <c r="HP9" s="86"/>
      <c r="HQ9" s="86"/>
      <c r="HR9" s="86"/>
      <c r="HS9" s="86"/>
      <c r="HT9" s="86"/>
      <c r="HU9" s="99"/>
      <c r="HV9" s="100"/>
      <c r="HW9" s="100"/>
      <c r="HX9" s="100"/>
      <c r="HY9" s="100"/>
      <c r="HZ9" s="100"/>
      <c r="IA9" s="100"/>
      <c r="IB9" s="100"/>
      <c r="IC9" s="100"/>
      <c r="ID9" s="100"/>
      <c r="IE9" s="100"/>
      <c r="IF9" s="100"/>
      <c r="IG9" s="100"/>
      <c r="IH9" s="100"/>
      <c r="II9" s="100"/>
      <c r="IJ9" s="100"/>
      <c r="IK9" s="100"/>
    </row>
    <row r="10" spans="1:284" s="101" customFormat="1" ht="30" customHeight="1" outlineLevel="1" x14ac:dyDescent="0.45">
      <c r="A10" s="109" t="s">
        <v>22</v>
      </c>
      <c r="B10" s="109" t="str">
        <f>IF('OMT eGrants Report'!$D$5="Program Budget","",IF(AND('OMT eGrants Report'!$D$5="Staff Salary",'OMT eGrants Report'!$D$7="Individual"),'OMT eGrants Report'!AG19,IF(AND('OMT eGrants Report'!$D$5="Staff Salary",'OMT eGrants Report'!$D$7="Total"),"","")))</f>
        <v/>
      </c>
      <c r="C10" s="126"/>
      <c r="D10" s="126"/>
      <c r="E10" s="126"/>
      <c r="F10" s="127"/>
      <c r="G10" s="127"/>
      <c r="H10" s="127"/>
      <c r="I10" s="127"/>
      <c r="J10" s="127"/>
      <c r="K10" s="127"/>
      <c r="L10" s="127"/>
      <c r="M10" s="127"/>
      <c r="N10" s="127"/>
      <c r="O10" s="127"/>
      <c r="P10" s="127"/>
      <c r="Q10" s="127"/>
      <c r="R10" s="127"/>
      <c r="S10" s="127"/>
      <c r="T10" s="127"/>
      <c r="U10" s="127"/>
      <c r="V10" s="127"/>
      <c r="W10" s="127"/>
      <c r="X10" s="127"/>
      <c r="Y10" s="127"/>
      <c r="Z10" s="127"/>
      <c r="AA10" s="127"/>
      <c r="AB10" s="127"/>
      <c r="AC10" s="127"/>
      <c r="AD10" s="127"/>
      <c r="AE10" s="127"/>
      <c r="AF10" s="127"/>
      <c r="AG10" s="127"/>
      <c r="AH10" s="127"/>
      <c r="AI10" s="127"/>
      <c r="AJ10" s="127"/>
      <c r="AK10" s="127"/>
      <c r="AL10" s="127"/>
      <c r="AM10" s="127"/>
      <c r="AN10" s="127"/>
      <c r="AO10" s="127"/>
      <c r="AP10" s="127"/>
      <c r="AQ10" s="127"/>
      <c r="AR10" s="127"/>
      <c r="AS10" s="127"/>
      <c r="AT10" s="127"/>
      <c r="AU10" s="127"/>
      <c r="AV10" s="127"/>
      <c r="AW10" s="127"/>
      <c r="AX10" s="127"/>
      <c r="AY10" s="127"/>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CG10" s="127"/>
      <c r="CH10" s="127"/>
      <c r="CI10" s="127"/>
      <c r="CJ10" s="127"/>
      <c r="CK10" s="127"/>
      <c r="CL10" s="127"/>
      <c r="CM10" s="127"/>
      <c r="CN10" s="127"/>
      <c r="CO10" s="127"/>
      <c r="CP10" s="127"/>
      <c r="CQ10" s="127"/>
      <c r="CR10" s="127"/>
      <c r="CS10" s="127"/>
      <c r="CT10" s="127"/>
      <c r="CU10" s="127"/>
      <c r="CV10" s="127"/>
      <c r="CW10" s="127"/>
      <c r="CX10" s="127"/>
      <c r="CY10" s="127"/>
      <c r="CZ10" s="127"/>
      <c r="DA10" s="127"/>
      <c r="DB10" s="127"/>
      <c r="DC10" s="127"/>
      <c r="DD10" s="127"/>
      <c r="DE10" s="127"/>
      <c r="DF10" s="127"/>
      <c r="DG10" s="127"/>
      <c r="DH10" s="127"/>
      <c r="DI10" s="127"/>
      <c r="DJ10" s="127"/>
      <c r="DK10" s="127"/>
      <c r="DL10" s="127"/>
      <c r="DM10" s="127"/>
      <c r="DN10" s="127"/>
      <c r="DO10" s="127"/>
      <c r="DP10" s="127"/>
      <c r="DQ10" s="127"/>
      <c r="DR10" s="127"/>
      <c r="DS10" s="127"/>
      <c r="DT10" s="127"/>
      <c r="DU10" s="127"/>
      <c r="DV10" s="127"/>
      <c r="DW10" s="127"/>
      <c r="DX10" s="127"/>
      <c r="DY10" s="127"/>
      <c r="DZ10" s="127"/>
      <c r="EA10" s="127"/>
      <c r="EB10" s="127"/>
      <c r="EC10" s="127"/>
      <c r="ED10" s="127"/>
      <c r="EE10" s="127"/>
      <c r="EF10" s="127"/>
      <c r="EG10" s="127"/>
      <c r="EH10" s="127"/>
      <c r="EI10" s="127"/>
      <c r="EJ10" s="127"/>
      <c r="EK10" s="127"/>
      <c r="EL10" s="127"/>
      <c r="EM10" s="127"/>
      <c r="EN10" s="127"/>
      <c r="EO10" s="127"/>
      <c r="EP10" s="127"/>
      <c r="EQ10" s="127"/>
      <c r="ER10" s="127"/>
      <c r="ES10" s="127"/>
      <c r="ET10" s="127"/>
      <c r="EU10" s="127"/>
      <c r="EV10" s="127"/>
      <c r="EW10" s="127"/>
      <c r="EX10" s="127"/>
      <c r="EY10" s="127"/>
      <c r="EZ10" s="127"/>
      <c r="FA10" s="127"/>
      <c r="FB10" s="127"/>
      <c r="FC10" s="127"/>
      <c r="FD10" s="127"/>
      <c r="FE10" s="127"/>
      <c r="FF10" s="127"/>
      <c r="FG10" s="127"/>
      <c r="FH10" s="127"/>
      <c r="FI10" s="127"/>
      <c r="FJ10" s="127"/>
      <c r="FK10" s="127"/>
      <c r="FL10" s="127"/>
      <c r="FM10" s="127"/>
      <c r="FN10" s="127"/>
      <c r="FO10" s="127"/>
      <c r="FP10" s="127"/>
      <c r="FQ10" s="127"/>
      <c r="FR10" s="127"/>
      <c r="FS10" s="127"/>
      <c r="FT10" s="127"/>
      <c r="FU10" s="127"/>
      <c r="FV10" s="127"/>
      <c r="FW10" s="127"/>
      <c r="FX10" s="127"/>
      <c r="FY10" s="127"/>
      <c r="FZ10" s="127"/>
      <c r="GA10" s="127"/>
      <c r="GB10" s="127"/>
      <c r="GC10" s="127"/>
      <c r="GD10" s="127"/>
      <c r="GE10" s="127"/>
      <c r="GF10" s="127"/>
      <c r="GG10" s="127"/>
      <c r="GH10" s="127"/>
      <c r="GI10" s="127"/>
      <c r="GJ10" s="127"/>
      <c r="GK10" s="127"/>
      <c r="GL10" s="127"/>
      <c r="GM10" s="127"/>
      <c r="GN10" s="127"/>
      <c r="GO10" s="127"/>
      <c r="GP10" s="127"/>
      <c r="GQ10" s="127"/>
      <c r="GR10" s="127"/>
      <c r="GS10" s="127"/>
      <c r="GT10" s="127"/>
      <c r="GU10" s="127"/>
      <c r="GV10" s="127"/>
      <c r="GW10" s="127"/>
      <c r="GX10" s="127"/>
      <c r="GY10" s="127"/>
      <c r="GZ10" s="127"/>
      <c r="HA10" s="127"/>
      <c r="HB10" s="127"/>
      <c r="HC10" s="127"/>
      <c r="HD10" s="127"/>
      <c r="HE10" s="127"/>
      <c r="HF10" s="127"/>
      <c r="HG10" s="127"/>
      <c r="HH10" s="127"/>
      <c r="HI10" s="127"/>
      <c r="HJ10" s="127"/>
      <c r="HK10" s="127"/>
      <c r="HL10" s="127"/>
      <c r="HM10" s="127"/>
      <c r="HN10" s="127"/>
      <c r="HO10" s="127"/>
      <c r="HP10" s="127"/>
      <c r="HQ10" s="127"/>
      <c r="HR10" s="127"/>
      <c r="HS10" s="127"/>
      <c r="HT10" s="127"/>
      <c r="HU10" s="128"/>
      <c r="HV10" s="100"/>
      <c r="HW10" s="100"/>
      <c r="HX10" s="100"/>
      <c r="HY10" s="100"/>
      <c r="HZ10" s="100"/>
      <c r="IA10" s="100"/>
      <c r="IB10" s="100"/>
      <c r="IC10" s="100"/>
      <c r="ID10" s="100"/>
      <c r="IE10" s="100"/>
      <c r="IF10" s="100"/>
      <c r="IG10" s="100"/>
      <c r="IH10" s="100"/>
      <c r="II10" s="100"/>
      <c r="IJ10" s="100"/>
      <c r="IK10" s="100"/>
    </row>
    <row r="11" spans="1:284" s="101" customFormat="1" ht="30" customHeight="1" outlineLevel="1" x14ac:dyDescent="0.45">
      <c r="A11" s="109" t="s">
        <v>22</v>
      </c>
      <c r="B11" s="109" t="str">
        <f>IF('OMT eGrants Report'!$D$5="Program Budget","",IF(AND('OMT eGrants Report'!$D$5="Staff Salary",'OMT eGrants Report'!$D$7="Individual"),'OMT eGrants Report'!AG20,IF(AND('OMT eGrants Report'!$D$5="Staff Salary",'OMT eGrants Report'!$D$7="Total"),"","")))</f>
        <v/>
      </c>
      <c r="C11" s="126"/>
      <c r="D11" s="126"/>
      <c r="E11" s="126"/>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c r="BM11" s="127"/>
      <c r="BN11" s="127"/>
      <c r="BO11" s="127"/>
      <c r="BP11" s="127"/>
      <c r="BQ11" s="127"/>
      <c r="BR11" s="127"/>
      <c r="BS11" s="127"/>
      <c r="BT11" s="127"/>
      <c r="BU11" s="127"/>
      <c r="BV11" s="127"/>
      <c r="BW11" s="127"/>
      <c r="BX11" s="127"/>
      <c r="BY11" s="127"/>
      <c r="BZ11" s="127"/>
      <c r="CA11" s="127"/>
      <c r="CB11" s="127"/>
      <c r="CC11" s="127"/>
      <c r="CD11" s="127"/>
      <c r="CE11" s="127"/>
      <c r="CF11" s="127"/>
      <c r="CG11" s="127"/>
      <c r="CH11" s="127"/>
      <c r="CI11" s="127"/>
      <c r="CJ11" s="127"/>
      <c r="CK11" s="127"/>
      <c r="CL11" s="127"/>
      <c r="CM11" s="127"/>
      <c r="CN11" s="127"/>
      <c r="CO11" s="127"/>
      <c r="CP11" s="127"/>
      <c r="CQ11" s="127"/>
      <c r="CR11" s="127"/>
      <c r="CS11" s="127"/>
      <c r="CT11" s="127"/>
      <c r="CU11" s="127"/>
      <c r="CV11" s="127"/>
      <c r="CW11" s="127"/>
      <c r="CX11" s="127"/>
      <c r="CY11" s="127"/>
      <c r="CZ11" s="127"/>
      <c r="DA11" s="127"/>
      <c r="DB11" s="127"/>
      <c r="DC11" s="127"/>
      <c r="DD11" s="127"/>
      <c r="DE11" s="127"/>
      <c r="DF11" s="127"/>
      <c r="DG11" s="127"/>
      <c r="DH11" s="127"/>
      <c r="DI11" s="127"/>
      <c r="DJ11" s="127"/>
      <c r="DK11" s="127"/>
      <c r="DL11" s="127"/>
      <c r="DM11" s="127"/>
      <c r="DN11" s="127"/>
      <c r="DO11" s="127"/>
      <c r="DP11" s="127"/>
      <c r="DQ11" s="127"/>
      <c r="DR11" s="127"/>
      <c r="DS11" s="127"/>
      <c r="DT11" s="127"/>
      <c r="DU11" s="127"/>
      <c r="DV11" s="127"/>
      <c r="DW11" s="127"/>
      <c r="DX11" s="127"/>
      <c r="DY11" s="127"/>
      <c r="DZ11" s="127"/>
      <c r="EA11" s="127"/>
      <c r="EB11" s="127"/>
      <c r="EC11" s="127"/>
      <c r="ED11" s="127"/>
      <c r="EE11" s="127"/>
      <c r="EF11" s="127"/>
      <c r="EG11" s="127"/>
      <c r="EH11" s="127"/>
      <c r="EI11" s="127"/>
      <c r="EJ11" s="127"/>
      <c r="EK11" s="127"/>
      <c r="EL11" s="127"/>
      <c r="EM11" s="127"/>
      <c r="EN11" s="127"/>
      <c r="EO11" s="127"/>
      <c r="EP11" s="127"/>
      <c r="EQ11" s="127"/>
      <c r="ER11" s="127"/>
      <c r="ES11" s="127"/>
      <c r="ET11" s="127"/>
      <c r="EU11" s="127"/>
      <c r="EV11" s="127"/>
      <c r="EW11" s="127"/>
      <c r="EX11" s="127"/>
      <c r="EY11" s="127"/>
      <c r="EZ11" s="127"/>
      <c r="FA11" s="127"/>
      <c r="FB11" s="127"/>
      <c r="FC11" s="127"/>
      <c r="FD11" s="127"/>
      <c r="FE11" s="127"/>
      <c r="FF11" s="127"/>
      <c r="FG11" s="127"/>
      <c r="FH11" s="127"/>
      <c r="FI11" s="127"/>
      <c r="FJ11" s="127"/>
      <c r="FK11" s="127"/>
      <c r="FL11" s="127"/>
      <c r="FM11" s="127"/>
      <c r="FN11" s="127"/>
      <c r="FO11" s="127"/>
      <c r="FP11" s="127"/>
      <c r="FQ11" s="127"/>
      <c r="FR11" s="127"/>
      <c r="FS11" s="127"/>
      <c r="FT11" s="127"/>
      <c r="FU11" s="127"/>
      <c r="FV11" s="127"/>
      <c r="FW11" s="127"/>
      <c r="FX11" s="127"/>
      <c r="FY11" s="127"/>
      <c r="FZ11" s="127"/>
      <c r="GA11" s="127"/>
      <c r="GB11" s="127"/>
      <c r="GC11" s="127"/>
      <c r="GD11" s="127"/>
      <c r="GE11" s="127"/>
      <c r="GF11" s="127"/>
      <c r="GG11" s="127"/>
      <c r="GH11" s="127"/>
      <c r="GI11" s="127"/>
      <c r="GJ11" s="127"/>
      <c r="GK11" s="127"/>
      <c r="GL11" s="127"/>
      <c r="GM11" s="127"/>
      <c r="GN11" s="127"/>
      <c r="GO11" s="127"/>
      <c r="GP11" s="127"/>
      <c r="GQ11" s="127"/>
      <c r="GR11" s="127"/>
      <c r="GS11" s="127"/>
      <c r="GT11" s="127"/>
      <c r="GU11" s="127"/>
      <c r="GV11" s="127"/>
      <c r="GW11" s="127"/>
      <c r="GX11" s="127"/>
      <c r="GY11" s="127"/>
      <c r="GZ11" s="127"/>
      <c r="HA11" s="127"/>
      <c r="HB11" s="127"/>
      <c r="HC11" s="127"/>
      <c r="HD11" s="127"/>
      <c r="HE11" s="127"/>
      <c r="HF11" s="127"/>
      <c r="HG11" s="127"/>
      <c r="HH11" s="127"/>
      <c r="HI11" s="127"/>
      <c r="HJ11" s="127"/>
      <c r="HK11" s="127"/>
      <c r="HL11" s="127"/>
      <c r="HM11" s="127"/>
      <c r="HN11" s="127"/>
      <c r="HO11" s="127"/>
      <c r="HP11" s="127"/>
      <c r="HQ11" s="127"/>
      <c r="HR11" s="127"/>
      <c r="HS11" s="127"/>
      <c r="HT11" s="127"/>
      <c r="HU11" s="128"/>
      <c r="HV11" s="100"/>
      <c r="HW11" s="100"/>
      <c r="HX11" s="100"/>
      <c r="HY11" s="100"/>
      <c r="HZ11" s="100"/>
      <c r="IA11" s="100"/>
      <c r="IB11" s="100"/>
      <c r="IC11" s="100"/>
      <c r="ID11" s="100"/>
      <c r="IE11" s="100"/>
      <c r="IF11" s="100"/>
      <c r="IG11" s="100"/>
      <c r="IH11" s="100"/>
      <c r="II11" s="100"/>
      <c r="IJ11" s="100"/>
      <c r="IK11" s="100"/>
    </row>
    <row r="12" spans="1:284" s="101" customFormat="1" ht="30" customHeight="1" outlineLevel="1" x14ac:dyDescent="0.45">
      <c r="A12" s="109" t="s">
        <v>22</v>
      </c>
      <c r="B12" s="109" t="str">
        <f>IF('OMT eGrants Report'!$D$5="Program Budget","",IF(AND('OMT eGrants Report'!$D$5="Staff Salary",'OMT eGrants Report'!$D$7="Individual"),'OMT eGrants Report'!AG21,IF(AND('OMT eGrants Report'!$D$5="Staff Salary",'OMT eGrants Report'!$D$7="Total"),"","")))</f>
        <v/>
      </c>
      <c r="C12" s="126"/>
      <c r="D12" s="126"/>
      <c r="E12" s="126"/>
      <c r="F12" s="127"/>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c r="AE12" s="127"/>
      <c r="AF12" s="127"/>
      <c r="AG12" s="127"/>
      <c r="AH12" s="127"/>
      <c r="AI12" s="127"/>
      <c r="AJ12" s="127"/>
      <c r="AK12" s="127"/>
      <c r="AL12" s="127"/>
      <c r="AM12" s="127"/>
      <c r="AN12" s="127"/>
      <c r="AO12" s="127"/>
      <c r="AP12" s="127"/>
      <c r="AQ12" s="127"/>
      <c r="AR12" s="127"/>
      <c r="AS12" s="127"/>
      <c r="AT12" s="127"/>
      <c r="AU12" s="127"/>
      <c r="AV12" s="127"/>
      <c r="AW12" s="127"/>
      <c r="AX12" s="127"/>
      <c r="AY12" s="127"/>
      <c r="AZ12" s="127"/>
      <c r="BA12" s="127"/>
      <c r="BB12" s="127"/>
      <c r="BC12" s="127"/>
      <c r="BD12" s="127"/>
      <c r="BE12" s="127"/>
      <c r="BF12" s="127"/>
      <c r="BG12" s="127"/>
      <c r="BH12" s="127"/>
      <c r="BI12" s="127"/>
      <c r="BJ12" s="127"/>
      <c r="BK12" s="127"/>
      <c r="BL12" s="127"/>
      <c r="BM12" s="127"/>
      <c r="BN12" s="127"/>
      <c r="BO12" s="127"/>
      <c r="BP12" s="127"/>
      <c r="BQ12" s="127"/>
      <c r="BR12" s="127"/>
      <c r="BS12" s="127"/>
      <c r="BT12" s="127"/>
      <c r="BU12" s="127"/>
      <c r="BV12" s="127"/>
      <c r="BW12" s="127"/>
      <c r="BX12" s="127"/>
      <c r="BY12" s="127"/>
      <c r="BZ12" s="127"/>
      <c r="CA12" s="127"/>
      <c r="CB12" s="127"/>
      <c r="CC12" s="127"/>
      <c r="CD12" s="127"/>
      <c r="CE12" s="127"/>
      <c r="CF12" s="127"/>
      <c r="CG12" s="127"/>
      <c r="CH12" s="127"/>
      <c r="CI12" s="127"/>
      <c r="CJ12" s="127"/>
      <c r="CK12" s="127"/>
      <c r="CL12" s="127"/>
      <c r="CM12" s="127"/>
      <c r="CN12" s="127"/>
      <c r="CO12" s="127"/>
      <c r="CP12" s="127"/>
      <c r="CQ12" s="127"/>
      <c r="CR12" s="127"/>
      <c r="CS12" s="127"/>
      <c r="CT12" s="127"/>
      <c r="CU12" s="127"/>
      <c r="CV12" s="127"/>
      <c r="CW12" s="127"/>
      <c r="CX12" s="127"/>
      <c r="CY12" s="127"/>
      <c r="CZ12" s="127"/>
      <c r="DA12" s="127"/>
      <c r="DB12" s="127"/>
      <c r="DC12" s="127"/>
      <c r="DD12" s="127"/>
      <c r="DE12" s="127"/>
      <c r="DF12" s="127"/>
      <c r="DG12" s="127"/>
      <c r="DH12" s="127"/>
      <c r="DI12" s="127"/>
      <c r="DJ12" s="127"/>
      <c r="DK12" s="127"/>
      <c r="DL12" s="127"/>
      <c r="DM12" s="127"/>
      <c r="DN12" s="127"/>
      <c r="DO12" s="127"/>
      <c r="DP12" s="127"/>
      <c r="DQ12" s="127"/>
      <c r="DR12" s="127"/>
      <c r="DS12" s="127"/>
      <c r="DT12" s="127"/>
      <c r="DU12" s="127"/>
      <c r="DV12" s="127"/>
      <c r="DW12" s="127"/>
      <c r="DX12" s="127"/>
      <c r="DY12" s="127"/>
      <c r="DZ12" s="127"/>
      <c r="EA12" s="127"/>
      <c r="EB12" s="127"/>
      <c r="EC12" s="127"/>
      <c r="ED12" s="127"/>
      <c r="EE12" s="127"/>
      <c r="EF12" s="127"/>
      <c r="EG12" s="127"/>
      <c r="EH12" s="127"/>
      <c r="EI12" s="127"/>
      <c r="EJ12" s="127"/>
      <c r="EK12" s="127"/>
      <c r="EL12" s="127"/>
      <c r="EM12" s="127"/>
      <c r="EN12" s="127"/>
      <c r="EO12" s="127"/>
      <c r="EP12" s="127"/>
      <c r="EQ12" s="127"/>
      <c r="ER12" s="127"/>
      <c r="ES12" s="127"/>
      <c r="ET12" s="127"/>
      <c r="EU12" s="127"/>
      <c r="EV12" s="127"/>
      <c r="EW12" s="127"/>
      <c r="EX12" s="127"/>
      <c r="EY12" s="127"/>
      <c r="EZ12" s="127"/>
      <c r="FA12" s="127"/>
      <c r="FB12" s="127"/>
      <c r="FC12" s="127"/>
      <c r="FD12" s="127"/>
      <c r="FE12" s="127"/>
      <c r="FF12" s="127"/>
      <c r="FG12" s="127"/>
      <c r="FH12" s="127"/>
      <c r="FI12" s="127"/>
      <c r="FJ12" s="127"/>
      <c r="FK12" s="127"/>
      <c r="FL12" s="127"/>
      <c r="FM12" s="127"/>
      <c r="FN12" s="127"/>
      <c r="FO12" s="127"/>
      <c r="FP12" s="127"/>
      <c r="FQ12" s="127"/>
      <c r="FR12" s="127"/>
      <c r="FS12" s="127"/>
      <c r="FT12" s="127"/>
      <c r="FU12" s="127"/>
      <c r="FV12" s="127"/>
      <c r="FW12" s="127"/>
      <c r="FX12" s="127"/>
      <c r="FY12" s="127"/>
      <c r="FZ12" s="127"/>
      <c r="GA12" s="127"/>
      <c r="GB12" s="127"/>
      <c r="GC12" s="127"/>
      <c r="GD12" s="127"/>
      <c r="GE12" s="127"/>
      <c r="GF12" s="127"/>
      <c r="GG12" s="127"/>
      <c r="GH12" s="127"/>
      <c r="GI12" s="127"/>
      <c r="GJ12" s="127"/>
      <c r="GK12" s="127"/>
      <c r="GL12" s="127"/>
      <c r="GM12" s="127"/>
      <c r="GN12" s="127"/>
      <c r="GO12" s="127"/>
      <c r="GP12" s="127"/>
      <c r="GQ12" s="127"/>
      <c r="GR12" s="127"/>
      <c r="GS12" s="127"/>
      <c r="GT12" s="127"/>
      <c r="GU12" s="127"/>
      <c r="GV12" s="127"/>
      <c r="GW12" s="127"/>
      <c r="GX12" s="127"/>
      <c r="GY12" s="127"/>
      <c r="GZ12" s="127"/>
      <c r="HA12" s="127"/>
      <c r="HB12" s="127"/>
      <c r="HC12" s="127"/>
      <c r="HD12" s="127"/>
      <c r="HE12" s="127"/>
      <c r="HF12" s="127"/>
      <c r="HG12" s="127"/>
      <c r="HH12" s="127"/>
      <c r="HI12" s="127"/>
      <c r="HJ12" s="127"/>
      <c r="HK12" s="127"/>
      <c r="HL12" s="127"/>
      <c r="HM12" s="127"/>
      <c r="HN12" s="127"/>
      <c r="HO12" s="127"/>
      <c r="HP12" s="127"/>
      <c r="HQ12" s="127"/>
      <c r="HR12" s="127"/>
      <c r="HS12" s="127"/>
      <c r="HT12" s="127"/>
      <c r="HU12" s="128"/>
      <c r="HV12" s="100"/>
      <c r="HW12" s="100"/>
      <c r="HX12" s="100"/>
      <c r="HY12" s="100"/>
      <c r="HZ12" s="100"/>
      <c r="IA12" s="100"/>
      <c r="IB12" s="100"/>
      <c r="IC12" s="100"/>
      <c r="ID12" s="100"/>
      <c r="IE12" s="100"/>
      <c r="IF12" s="100"/>
      <c r="IG12" s="100"/>
      <c r="IH12" s="100"/>
      <c r="II12" s="100"/>
      <c r="IJ12" s="100"/>
      <c r="IK12" s="100"/>
    </row>
    <row r="13" spans="1:284" s="101" customFormat="1" ht="30" customHeight="1" outlineLevel="1" x14ac:dyDescent="0.45">
      <c r="A13" s="109" t="s">
        <v>22</v>
      </c>
      <c r="B13" s="109" t="str">
        <f>IF('OMT eGrants Report'!$D$5="Program Budget","",IF(AND('OMT eGrants Report'!$D$5="Staff Salary",'OMT eGrants Report'!$D$7="Individual"),'OMT eGrants Report'!AG22,IF(AND('OMT eGrants Report'!$D$5="Staff Salary",'OMT eGrants Report'!$D$7="Total"),"","")))</f>
        <v/>
      </c>
      <c r="C13" s="126"/>
      <c r="D13" s="126"/>
      <c r="E13" s="126"/>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c r="CE13" s="127"/>
      <c r="CF13" s="127"/>
      <c r="CG13" s="127"/>
      <c r="CH13" s="127"/>
      <c r="CI13" s="127"/>
      <c r="CJ13" s="127"/>
      <c r="CK13" s="127"/>
      <c r="CL13" s="127"/>
      <c r="CM13" s="127"/>
      <c r="CN13" s="127"/>
      <c r="CO13" s="127"/>
      <c r="CP13" s="127"/>
      <c r="CQ13" s="127"/>
      <c r="CR13" s="127"/>
      <c r="CS13" s="127"/>
      <c r="CT13" s="127"/>
      <c r="CU13" s="127"/>
      <c r="CV13" s="127"/>
      <c r="CW13" s="127"/>
      <c r="CX13" s="127"/>
      <c r="CY13" s="127"/>
      <c r="CZ13" s="127"/>
      <c r="DA13" s="127"/>
      <c r="DB13" s="127"/>
      <c r="DC13" s="127"/>
      <c r="DD13" s="127"/>
      <c r="DE13" s="127"/>
      <c r="DF13" s="127"/>
      <c r="DG13" s="127"/>
      <c r="DH13" s="127"/>
      <c r="DI13" s="127"/>
      <c r="DJ13" s="127"/>
      <c r="DK13" s="127"/>
      <c r="DL13" s="127"/>
      <c r="DM13" s="127"/>
      <c r="DN13" s="127"/>
      <c r="DO13" s="127"/>
      <c r="DP13" s="127"/>
      <c r="DQ13" s="127"/>
      <c r="DR13" s="127"/>
      <c r="DS13" s="127"/>
      <c r="DT13" s="127"/>
      <c r="DU13" s="127"/>
      <c r="DV13" s="127"/>
      <c r="DW13" s="127"/>
      <c r="DX13" s="127"/>
      <c r="DY13" s="127"/>
      <c r="DZ13" s="127"/>
      <c r="EA13" s="127"/>
      <c r="EB13" s="127"/>
      <c r="EC13" s="127"/>
      <c r="ED13" s="127"/>
      <c r="EE13" s="127"/>
      <c r="EF13" s="127"/>
      <c r="EG13" s="127"/>
      <c r="EH13" s="127"/>
      <c r="EI13" s="127"/>
      <c r="EJ13" s="127"/>
      <c r="EK13" s="127"/>
      <c r="EL13" s="127"/>
      <c r="EM13" s="127"/>
      <c r="EN13" s="127"/>
      <c r="EO13" s="127"/>
      <c r="EP13" s="127"/>
      <c r="EQ13" s="127"/>
      <c r="ER13" s="127"/>
      <c r="ES13" s="127"/>
      <c r="ET13" s="127"/>
      <c r="EU13" s="127"/>
      <c r="EV13" s="127"/>
      <c r="EW13" s="127"/>
      <c r="EX13" s="127"/>
      <c r="EY13" s="127"/>
      <c r="EZ13" s="127"/>
      <c r="FA13" s="127"/>
      <c r="FB13" s="127"/>
      <c r="FC13" s="127"/>
      <c r="FD13" s="127"/>
      <c r="FE13" s="127"/>
      <c r="FF13" s="127"/>
      <c r="FG13" s="127"/>
      <c r="FH13" s="127"/>
      <c r="FI13" s="127"/>
      <c r="FJ13" s="127"/>
      <c r="FK13" s="127"/>
      <c r="FL13" s="127"/>
      <c r="FM13" s="127"/>
      <c r="FN13" s="127"/>
      <c r="FO13" s="127"/>
      <c r="FP13" s="127"/>
      <c r="FQ13" s="127"/>
      <c r="FR13" s="127"/>
      <c r="FS13" s="127"/>
      <c r="FT13" s="127"/>
      <c r="FU13" s="127"/>
      <c r="FV13" s="127"/>
      <c r="FW13" s="127"/>
      <c r="FX13" s="127"/>
      <c r="FY13" s="127"/>
      <c r="FZ13" s="127"/>
      <c r="GA13" s="127"/>
      <c r="GB13" s="127"/>
      <c r="GC13" s="127"/>
      <c r="GD13" s="127"/>
      <c r="GE13" s="127"/>
      <c r="GF13" s="127"/>
      <c r="GG13" s="127"/>
      <c r="GH13" s="127"/>
      <c r="GI13" s="127"/>
      <c r="GJ13" s="127"/>
      <c r="GK13" s="127"/>
      <c r="GL13" s="127"/>
      <c r="GM13" s="127"/>
      <c r="GN13" s="127"/>
      <c r="GO13" s="127"/>
      <c r="GP13" s="127"/>
      <c r="GQ13" s="127"/>
      <c r="GR13" s="127"/>
      <c r="GS13" s="127"/>
      <c r="GT13" s="127"/>
      <c r="GU13" s="127"/>
      <c r="GV13" s="127"/>
      <c r="GW13" s="127"/>
      <c r="GX13" s="127"/>
      <c r="GY13" s="127"/>
      <c r="GZ13" s="127"/>
      <c r="HA13" s="127"/>
      <c r="HB13" s="127"/>
      <c r="HC13" s="127"/>
      <c r="HD13" s="127"/>
      <c r="HE13" s="127"/>
      <c r="HF13" s="127"/>
      <c r="HG13" s="127"/>
      <c r="HH13" s="127"/>
      <c r="HI13" s="127"/>
      <c r="HJ13" s="127"/>
      <c r="HK13" s="127"/>
      <c r="HL13" s="127"/>
      <c r="HM13" s="127"/>
      <c r="HN13" s="127"/>
      <c r="HO13" s="127"/>
      <c r="HP13" s="127"/>
      <c r="HQ13" s="127"/>
      <c r="HR13" s="127"/>
      <c r="HS13" s="127"/>
      <c r="HT13" s="127"/>
      <c r="HU13" s="128"/>
      <c r="HV13" s="100"/>
      <c r="HW13" s="100"/>
      <c r="HX13" s="100"/>
      <c r="HY13" s="100"/>
      <c r="HZ13" s="100"/>
      <c r="IA13" s="100"/>
      <c r="IB13" s="100"/>
      <c r="IC13" s="100"/>
      <c r="ID13" s="100"/>
      <c r="IE13" s="100"/>
      <c r="IF13" s="100"/>
      <c r="IG13" s="100"/>
      <c r="IH13" s="100"/>
      <c r="II13" s="100"/>
      <c r="IJ13" s="100"/>
      <c r="IK13" s="100"/>
    </row>
    <row r="14" spans="1:284" s="101" customFormat="1" ht="30" customHeight="1" outlineLevel="1" x14ac:dyDescent="0.45">
      <c r="A14" s="109" t="s">
        <v>22</v>
      </c>
      <c r="B14" s="109" t="str">
        <f>IF('OMT eGrants Report'!$D$5="Program Budget","",IF(AND('OMT eGrants Report'!$D$5="Staff Salary",'OMT eGrants Report'!$D$7="Individual"),'OMT eGrants Report'!AG23,IF(AND('OMT eGrants Report'!$D$5="Staff Salary",'OMT eGrants Report'!$D$7="Total"),"","")))</f>
        <v/>
      </c>
      <c r="C14" s="126"/>
      <c r="D14" s="126"/>
      <c r="E14" s="126"/>
      <c r="F14" s="127"/>
      <c r="G14" s="127"/>
      <c r="H14" s="127"/>
      <c r="I14" s="127"/>
      <c r="J14" s="127"/>
      <c r="K14" s="127"/>
      <c r="L14" s="127"/>
      <c r="M14" s="127"/>
      <c r="N14" s="127"/>
      <c r="O14" s="127"/>
      <c r="P14" s="127"/>
      <c r="Q14" s="127"/>
      <c r="R14" s="127"/>
      <c r="S14" s="127"/>
      <c r="T14" s="127"/>
      <c r="U14" s="127"/>
      <c r="V14" s="127"/>
      <c r="W14" s="127"/>
      <c r="X14" s="127"/>
      <c r="Y14" s="127"/>
      <c r="Z14" s="127"/>
      <c r="AA14" s="127"/>
      <c r="AB14" s="127"/>
      <c r="AC14" s="127"/>
      <c r="AD14" s="127"/>
      <c r="AE14" s="127"/>
      <c r="AF14" s="127"/>
      <c r="AG14" s="127"/>
      <c r="AH14" s="127"/>
      <c r="AI14" s="127"/>
      <c r="AJ14" s="127"/>
      <c r="AK14" s="127"/>
      <c r="AL14" s="127"/>
      <c r="AM14" s="127"/>
      <c r="AN14" s="127"/>
      <c r="AO14" s="127"/>
      <c r="AP14" s="127"/>
      <c r="AQ14" s="127"/>
      <c r="AR14" s="127"/>
      <c r="AS14" s="127"/>
      <c r="AT14" s="127"/>
      <c r="AU14" s="127"/>
      <c r="AV14" s="127"/>
      <c r="AW14" s="127"/>
      <c r="AX14" s="127"/>
      <c r="AY14" s="127"/>
      <c r="AZ14" s="127"/>
      <c r="BA14" s="127"/>
      <c r="BB14" s="127"/>
      <c r="BC14" s="127"/>
      <c r="BD14" s="127"/>
      <c r="BE14" s="127"/>
      <c r="BF14" s="127"/>
      <c r="BG14" s="127"/>
      <c r="BH14" s="127"/>
      <c r="BI14" s="127"/>
      <c r="BJ14" s="127"/>
      <c r="BK14" s="127"/>
      <c r="BL14" s="127"/>
      <c r="BM14" s="127"/>
      <c r="BN14" s="127"/>
      <c r="BO14" s="127"/>
      <c r="BP14" s="127"/>
      <c r="BQ14" s="127"/>
      <c r="BR14" s="127"/>
      <c r="BS14" s="127"/>
      <c r="BT14" s="127"/>
      <c r="BU14" s="127"/>
      <c r="BV14" s="127"/>
      <c r="BW14" s="127"/>
      <c r="BX14" s="127"/>
      <c r="BY14" s="127"/>
      <c r="BZ14" s="127"/>
      <c r="CA14" s="127"/>
      <c r="CB14" s="127"/>
      <c r="CC14" s="127"/>
      <c r="CD14" s="127"/>
      <c r="CE14" s="127"/>
      <c r="CF14" s="127"/>
      <c r="CG14" s="127"/>
      <c r="CH14" s="127"/>
      <c r="CI14" s="127"/>
      <c r="CJ14" s="127"/>
      <c r="CK14" s="127"/>
      <c r="CL14" s="127"/>
      <c r="CM14" s="127"/>
      <c r="CN14" s="127"/>
      <c r="CO14" s="127"/>
      <c r="CP14" s="127"/>
      <c r="CQ14" s="127"/>
      <c r="CR14" s="127"/>
      <c r="CS14" s="127"/>
      <c r="CT14" s="127"/>
      <c r="CU14" s="127"/>
      <c r="CV14" s="127"/>
      <c r="CW14" s="127"/>
      <c r="CX14" s="127"/>
      <c r="CY14" s="127"/>
      <c r="CZ14" s="127"/>
      <c r="DA14" s="127"/>
      <c r="DB14" s="127"/>
      <c r="DC14" s="127"/>
      <c r="DD14" s="127"/>
      <c r="DE14" s="127"/>
      <c r="DF14" s="127"/>
      <c r="DG14" s="127"/>
      <c r="DH14" s="127"/>
      <c r="DI14" s="127"/>
      <c r="DJ14" s="127"/>
      <c r="DK14" s="127"/>
      <c r="DL14" s="127"/>
      <c r="DM14" s="127"/>
      <c r="DN14" s="127"/>
      <c r="DO14" s="127"/>
      <c r="DP14" s="127"/>
      <c r="DQ14" s="127"/>
      <c r="DR14" s="127"/>
      <c r="DS14" s="127"/>
      <c r="DT14" s="127"/>
      <c r="DU14" s="127"/>
      <c r="DV14" s="127"/>
      <c r="DW14" s="127"/>
      <c r="DX14" s="127"/>
      <c r="DY14" s="127"/>
      <c r="DZ14" s="127"/>
      <c r="EA14" s="127"/>
      <c r="EB14" s="127"/>
      <c r="EC14" s="127"/>
      <c r="ED14" s="127"/>
      <c r="EE14" s="127"/>
      <c r="EF14" s="127"/>
      <c r="EG14" s="127"/>
      <c r="EH14" s="127"/>
      <c r="EI14" s="127"/>
      <c r="EJ14" s="127"/>
      <c r="EK14" s="127"/>
      <c r="EL14" s="127"/>
      <c r="EM14" s="127"/>
      <c r="EN14" s="127"/>
      <c r="EO14" s="127"/>
      <c r="EP14" s="127"/>
      <c r="EQ14" s="127"/>
      <c r="ER14" s="127"/>
      <c r="ES14" s="127"/>
      <c r="ET14" s="127"/>
      <c r="EU14" s="127"/>
      <c r="EV14" s="127"/>
      <c r="EW14" s="127"/>
      <c r="EX14" s="127"/>
      <c r="EY14" s="127"/>
      <c r="EZ14" s="127"/>
      <c r="FA14" s="127"/>
      <c r="FB14" s="127"/>
      <c r="FC14" s="127"/>
      <c r="FD14" s="127"/>
      <c r="FE14" s="127"/>
      <c r="FF14" s="127"/>
      <c r="FG14" s="127"/>
      <c r="FH14" s="127"/>
      <c r="FI14" s="127"/>
      <c r="FJ14" s="127"/>
      <c r="FK14" s="127"/>
      <c r="FL14" s="127"/>
      <c r="FM14" s="127"/>
      <c r="FN14" s="127"/>
      <c r="FO14" s="127"/>
      <c r="FP14" s="127"/>
      <c r="FQ14" s="127"/>
      <c r="FR14" s="127"/>
      <c r="FS14" s="127"/>
      <c r="FT14" s="127"/>
      <c r="FU14" s="127"/>
      <c r="FV14" s="127"/>
      <c r="FW14" s="127"/>
      <c r="FX14" s="127"/>
      <c r="FY14" s="127"/>
      <c r="FZ14" s="127"/>
      <c r="GA14" s="127"/>
      <c r="GB14" s="127"/>
      <c r="GC14" s="127"/>
      <c r="GD14" s="127"/>
      <c r="GE14" s="127"/>
      <c r="GF14" s="127"/>
      <c r="GG14" s="127"/>
      <c r="GH14" s="127"/>
      <c r="GI14" s="127"/>
      <c r="GJ14" s="127"/>
      <c r="GK14" s="127"/>
      <c r="GL14" s="127"/>
      <c r="GM14" s="127"/>
      <c r="GN14" s="127"/>
      <c r="GO14" s="127"/>
      <c r="GP14" s="127"/>
      <c r="GQ14" s="127"/>
      <c r="GR14" s="127"/>
      <c r="GS14" s="127"/>
      <c r="GT14" s="127"/>
      <c r="GU14" s="127"/>
      <c r="GV14" s="127"/>
      <c r="GW14" s="127"/>
      <c r="GX14" s="127"/>
      <c r="GY14" s="127"/>
      <c r="GZ14" s="127"/>
      <c r="HA14" s="127"/>
      <c r="HB14" s="127"/>
      <c r="HC14" s="127"/>
      <c r="HD14" s="127"/>
      <c r="HE14" s="127"/>
      <c r="HF14" s="127"/>
      <c r="HG14" s="127"/>
      <c r="HH14" s="127"/>
      <c r="HI14" s="127"/>
      <c r="HJ14" s="127"/>
      <c r="HK14" s="127"/>
      <c r="HL14" s="127"/>
      <c r="HM14" s="127"/>
      <c r="HN14" s="127"/>
      <c r="HO14" s="127"/>
      <c r="HP14" s="127"/>
      <c r="HQ14" s="127"/>
      <c r="HR14" s="127"/>
      <c r="HS14" s="127"/>
      <c r="HT14" s="127"/>
      <c r="HU14" s="128"/>
      <c r="HV14" s="100"/>
      <c r="HW14" s="100"/>
      <c r="HX14" s="100"/>
      <c r="HY14" s="100"/>
      <c r="HZ14" s="100"/>
      <c r="IA14" s="100"/>
      <c r="IB14" s="100"/>
      <c r="IC14" s="100"/>
      <c r="ID14" s="100"/>
      <c r="IE14" s="100"/>
      <c r="IF14" s="100"/>
      <c r="IG14" s="100"/>
      <c r="IH14" s="100"/>
      <c r="II14" s="100"/>
      <c r="IJ14" s="100"/>
      <c r="IK14" s="100"/>
    </row>
    <row r="15" spans="1:284" s="101" customFormat="1" ht="30" customHeight="1" outlineLevel="1" x14ac:dyDescent="0.45">
      <c r="A15" s="109" t="s">
        <v>22</v>
      </c>
      <c r="B15" s="109" t="str">
        <f>IF('OMT eGrants Report'!$D$5="Program Budget","",IF(AND('OMT eGrants Report'!$D$5="Staff Salary",'OMT eGrants Report'!$D$7="Individual"),'OMT eGrants Report'!AG24,IF(AND('OMT eGrants Report'!$D$5="Staff Salary",'OMT eGrants Report'!$D$7="Total"),"","")))</f>
        <v/>
      </c>
      <c r="C15" s="126"/>
      <c r="D15" s="126"/>
      <c r="E15" s="126"/>
      <c r="F15" s="127"/>
      <c r="G15" s="127"/>
      <c r="H15" s="127"/>
      <c r="I15" s="127"/>
      <c r="J15" s="127"/>
      <c r="K15" s="127"/>
      <c r="L15" s="127"/>
      <c r="M15" s="127"/>
      <c r="N15" s="127"/>
      <c r="O15" s="127"/>
      <c r="P15" s="127"/>
      <c r="Q15" s="127"/>
      <c r="R15" s="127"/>
      <c r="S15" s="127"/>
      <c r="T15" s="127"/>
      <c r="U15" s="127"/>
      <c r="V15" s="127"/>
      <c r="W15" s="127"/>
      <c r="X15" s="127"/>
      <c r="Y15" s="127"/>
      <c r="Z15" s="127"/>
      <c r="AA15" s="127"/>
      <c r="AB15" s="127"/>
      <c r="AC15" s="127"/>
      <c r="AD15" s="127"/>
      <c r="AE15" s="127"/>
      <c r="AF15" s="127"/>
      <c r="AG15" s="127"/>
      <c r="AH15" s="127"/>
      <c r="AI15" s="127"/>
      <c r="AJ15" s="127"/>
      <c r="AK15" s="127"/>
      <c r="AL15" s="127"/>
      <c r="AM15" s="127"/>
      <c r="AN15" s="127"/>
      <c r="AO15" s="127"/>
      <c r="AP15" s="127"/>
      <c r="AQ15" s="127"/>
      <c r="AR15" s="127"/>
      <c r="AS15" s="127"/>
      <c r="AT15" s="127"/>
      <c r="AU15" s="127"/>
      <c r="AV15" s="127"/>
      <c r="AW15" s="127"/>
      <c r="AX15" s="127"/>
      <c r="AY15" s="127"/>
      <c r="AZ15" s="127"/>
      <c r="BA15" s="127"/>
      <c r="BB15" s="127"/>
      <c r="BC15" s="127"/>
      <c r="BD15" s="127"/>
      <c r="BE15" s="127"/>
      <c r="BF15" s="127"/>
      <c r="BG15" s="127"/>
      <c r="BH15" s="127"/>
      <c r="BI15" s="127"/>
      <c r="BJ15" s="127"/>
      <c r="BK15" s="127"/>
      <c r="BL15" s="127"/>
      <c r="BM15" s="127"/>
      <c r="BN15" s="127"/>
      <c r="BO15" s="127"/>
      <c r="BP15" s="127"/>
      <c r="BQ15" s="127"/>
      <c r="BR15" s="127"/>
      <c r="BS15" s="127"/>
      <c r="BT15" s="127"/>
      <c r="BU15" s="127"/>
      <c r="BV15" s="127"/>
      <c r="BW15" s="127"/>
      <c r="BX15" s="127"/>
      <c r="BY15" s="127"/>
      <c r="BZ15" s="127"/>
      <c r="CA15" s="127"/>
      <c r="CB15" s="127"/>
      <c r="CC15" s="127"/>
      <c r="CD15" s="127"/>
      <c r="CE15" s="127"/>
      <c r="CF15" s="127"/>
      <c r="CG15" s="127"/>
      <c r="CH15" s="127"/>
      <c r="CI15" s="127"/>
      <c r="CJ15" s="127"/>
      <c r="CK15" s="127"/>
      <c r="CL15" s="127"/>
      <c r="CM15" s="127"/>
      <c r="CN15" s="127"/>
      <c r="CO15" s="127"/>
      <c r="CP15" s="127"/>
      <c r="CQ15" s="127"/>
      <c r="CR15" s="127"/>
      <c r="CS15" s="127"/>
      <c r="CT15" s="127"/>
      <c r="CU15" s="127"/>
      <c r="CV15" s="127"/>
      <c r="CW15" s="127"/>
      <c r="CX15" s="127"/>
      <c r="CY15" s="127"/>
      <c r="CZ15" s="127"/>
      <c r="DA15" s="127"/>
      <c r="DB15" s="127"/>
      <c r="DC15" s="127"/>
      <c r="DD15" s="127"/>
      <c r="DE15" s="127"/>
      <c r="DF15" s="127"/>
      <c r="DG15" s="127"/>
      <c r="DH15" s="127"/>
      <c r="DI15" s="127"/>
      <c r="DJ15" s="127"/>
      <c r="DK15" s="127"/>
      <c r="DL15" s="127"/>
      <c r="DM15" s="127"/>
      <c r="DN15" s="127"/>
      <c r="DO15" s="127"/>
      <c r="DP15" s="127"/>
      <c r="DQ15" s="127"/>
      <c r="DR15" s="127"/>
      <c r="DS15" s="127"/>
      <c r="DT15" s="127"/>
      <c r="DU15" s="127"/>
      <c r="DV15" s="127"/>
      <c r="DW15" s="127"/>
      <c r="DX15" s="127"/>
      <c r="DY15" s="127"/>
      <c r="DZ15" s="127"/>
      <c r="EA15" s="127"/>
      <c r="EB15" s="127"/>
      <c r="EC15" s="127"/>
      <c r="ED15" s="127"/>
      <c r="EE15" s="127"/>
      <c r="EF15" s="127"/>
      <c r="EG15" s="127"/>
      <c r="EH15" s="127"/>
      <c r="EI15" s="127"/>
      <c r="EJ15" s="127"/>
      <c r="EK15" s="127"/>
      <c r="EL15" s="127"/>
      <c r="EM15" s="127"/>
      <c r="EN15" s="127"/>
      <c r="EO15" s="127"/>
      <c r="EP15" s="127"/>
      <c r="EQ15" s="127"/>
      <c r="ER15" s="127"/>
      <c r="ES15" s="127"/>
      <c r="ET15" s="127"/>
      <c r="EU15" s="127"/>
      <c r="EV15" s="127"/>
      <c r="EW15" s="127"/>
      <c r="EX15" s="127"/>
      <c r="EY15" s="127"/>
      <c r="EZ15" s="127"/>
      <c r="FA15" s="127"/>
      <c r="FB15" s="127"/>
      <c r="FC15" s="127"/>
      <c r="FD15" s="127"/>
      <c r="FE15" s="127"/>
      <c r="FF15" s="127"/>
      <c r="FG15" s="127"/>
      <c r="FH15" s="127"/>
      <c r="FI15" s="127"/>
      <c r="FJ15" s="127"/>
      <c r="FK15" s="127"/>
      <c r="FL15" s="127"/>
      <c r="FM15" s="127"/>
      <c r="FN15" s="127"/>
      <c r="FO15" s="127"/>
      <c r="FP15" s="127"/>
      <c r="FQ15" s="127"/>
      <c r="FR15" s="127"/>
      <c r="FS15" s="127"/>
      <c r="FT15" s="127"/>
      <c r="FU15" s="127"/>
      <c r="FV15" s="127"/>
      <c r="FW15" s="127"/>
      <c r="FX15" s="127"/>
      <c r="FY15" s="127"/>
      <c r="FZ15" s="127"/>
      <c r="GA15" s="127"/>
      <c r="GB15" s="127"/>
      <c r="GC15" s="127"/>
      <c r="GD15" s="127"/>
      <c r="GE15" s="127"/>
      <c r="GF15" s="127"/>
      <c r="GG15" s="127"/>
      <c r="GH15" s="127"/>
      <c r="GI15" s="127"/>
      <c r="GJ15" s="127"/>
      <c r="GK15" s="127"/>
      <c r="GL15" s="127"/>
      <c r="GM15" s="127"/>
      <c r="GN15" s="127"/>
      <c r="GO15" s="127"/>
      <c r="GP15" s="127"/>
      <c r="GQ15" s="127"/>
      <c r="GR15" s="127"/>
      <c r="GS15" s="127"/>
      <c r="GT15" s="127"/>
      <c r="GU15" s="127"/>
      <c r="GV15" s="127"/>
      <c r="GW15" s="127"/>
      <c r="GX15" s="127"/>
      <c r="GY15" s="127"/>
      <c r="GZ15" s="127"/>
      <c r="HA15" s="127"/>
      <c r="HB15" s="127"/>
      <c r="HC15" s="127"/>
      <c r="HD15" s="127"/>
      <c r="HE15" s="127"/>
      <c r="HF15" s="127"/>
      <c r="HG15" s="127"/>
      <c r="HH15" s="127"/>
      <c r="HI15" s="127"/>
      <c r="HJ15" s="127"/>
      <c r="HK15" s="127"/>
      <c r="HL15" s="127"/>
      <c r="HM15" s="127"/>
      <c r="HN15" s="127"/>
      <c r="HO15" s="127"/>
      <c r="HP15" s="127"/>
      <c r="HQ15" s="127"/>
      <c r="HR15" s="127"/>
      <c r="HS15" s="127"/>
      <c r="HT15" s="127"/>
      <c r="HU15" s="128"/>
      <c r="HV15" s="100"/>
      <c r="HW15" s="100"/>
      <c r="HX15" s="100"/>
      <c r="HY15" s="100"/>
      <c r="HZ15" s="100"/>
      <c r="IA15" s="100"/>
      <c r="IB15" s="100"/>
      <c r="IC15" s="100"/>
      <c r="ID15" s="100"/>
      <c r="IE15" s="100"/>
      <c r="IF15" s="100"/>
      <c r="IG15" s="100"/>
      <c r="IH15" s="100"/>
      <c r="II15" s="100"/>
      <c r="IJ15" s="100"/>
      <c r="IK15" s="100"/>
    </row>
    <row r="16" spans="1:284" s="101" customFormat="1" ht="30" customHeight="1" outlineLevel="1" x14ac:dyDescent="0.45">
      <c r="A16" s="109" t="s">
        <v>22</v>
      </c>
      <c r="B16" s="109" t="str">
        <f>IF('OMT eGrants Report'!$D$5="Program Budget","",IF(AND('OMT eGrants Report'!$D$5="Staff Salary",'OMT eGrants Report'!$D$7="Individual"),'OMT eGrants Report'!AG25,IF(AND('OMT eGrants Report'!$D$5="Staff Salary",'OMT eGrants Report'!$D$7="Total"),"","")))</f>
        <v/>
      </c>
      <c r="C16" s="126"/>
      <c r="D16" s="126"/>
      <c r="E16" s="126"/>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127"/>
      <c r="AH16" s="127"/>
      <c r="AI16" s="127"/>
      <c r="AJ16" s="127"/>
      <c r="AK16" s="127"/>
      <c r="AL16" s="127"/>
      <c r="AM16" s="127"/>
      <c r="AN16" s="127"/>
      <c r="AO16" s="127"/>
      <c r="AP16" s="127"/>
      <c r="AQ16" s="127"/>
      <c r="AR16" s="127"/>
      <c r="AS16" s="127"/>
      <c r="AT16" s="127"/>
      <c r="AU16" s="127"/>
      <c r="AV16" s="127"/>
      <c r="AW16" s="127"/>
      <c r="AX16" s="127"/>
      <c r="AY16" s="127"/>
      <c r="AZ16" s="127"/>
      <c r="BA16" s="127"/>
      <c r="BB16" s="127"/>
      <c r="BC16" s="127"/>
      <c r="BD16" s="127"/>
      <c r="BE16" s="127"/>
      <c r="BF16" s="127"/>
      <c r="BG16" s="127"/>
      <c r="BH16" s="127"/>
      <c r="BI16" s="127"/>
      <c r="BJ16" s="127"/>
      <c r="BK16" s="127"/>
      <c r="BL16" s="127"/>
      <c r="BM16" s="127"/>
      <c r="BN16" s="127"/>
      <c r="BO16" s="127"/>
      <c r="BP16" s="127"/>
      <c r="BQ16" s="127"/>
      <c r="BR16" s="127"/>
      <c r="BS16" s="127"/>
      <c r="BT16" s="127"/>
      <c r="BU16" s="127"/>
      <c r="BV16" s="127"/>
      <c r="BW16" s="127"/>
      <c r="BX16" s="127"/>
      <c r="BY16" s="127"/>
      <c r="BZ16" s="127"/>
      <c r="CA16" s="127"/>
      <c r="CB16" s="127"/>
      <c r="CC16" s="127"/>
      <c r="CD16" s="127"/>
      <c r="CE16" s="127"/>
      <c r="CF16" s="127"/>
      <c r="CG16" s="127"/>
      <c r="CH16" s="127"/>
      <c r="CI16" s="127"/>
      <c r="CJ16" s="127"/>
      <c r="CK16" s="127"/>
      <c r="CL16" s="127"/>
      <c r="CM16" s="127"/>
      <c r="CN16" s="127"/>
      <c r="CO16" s="127"/>
      <c r="CP16" s="127"/>
      <c r="CQ16" s="127"/>
      <c r="CR16" s="127"/>
      <c r="CS16" s="127"/>
      <c r="CT16" s="127"/>
      <c r="CU16" s="127"/>
      <c r="CV16" s="127"/>
      <c r="CW16" s="127"/>
      <c r="CX16" s="127"/>
      <c r="CY16" s="127"/>
      <c r="CZ16" s="127"/>
      <c r="DA16" s="127"/>
      <c r="DB16" s="127"/>
      <c r="DC16" s="127"/>
      <c r="DD16" s="127"/>
      <c r="DE16" s="127"/>
      <c r="DF16" s="127"/>
      <c r="DG16" s="127"/>
      <c r="DH16" s="127"/>
      <c r="DI16" s="127"/>
      <c r="DJ16" s="127"/>
      <c r="DK16" s="127"/>
      <c r="DL16" s="127"/>
      <c r="DM16" s="127"/>
      <c r="DN16" s="127"/>
      <c r="DO16" s="127"/>
      <c r="DP16" s="127"/>
      <c r="DQ16" s="127"/>
      <c r="DR16" s="127"/>
      <c r="DS16" s="127"/>
      <c r="DT16" s="127"/>
      <c r="DU16" s="127"/>
      <c r="DV16" s="127"/>
      <c r="DW16" s="127"/>
      <c r="DX16" s="127"/>
      <c r="DY16" s="127"/>
      <c r="DZ16" s="127"/>
      <c r="EA16" s="127"/>
      <c r="EB16" s="127"/>
      <c r="EC16" s="127"/>
      <c r="ED16" s="127"/>
      <c r="EE16" s="127"/>
      <c r="EF16" s="127"/>
      <c r="EG16" s="127"/>
      <c r="EH16" s="127"/>
      <c r="EI16" s="127"/>
      <c r="EJ16" s="127"/>
      <c r="EK16" s="127"/>
      <c r="EL16" s="127"/>
      <c r="EM16" s="127"/>
      <c r="EN16" s="127"/>
      <c r="EO16" s="127"/>
      <c r="EP16" s="127"/>
      <c r="EQ16" s="127"/>
      <c r="ER16" s="127"/>
      <c r="ES16" s="127"/>
      <c r="ET16" s="127"/>
      <c r="EU16" s="127"/>
      <c r="EV16" s="127"/>
      <c r="EW16" s="127"/>
      <c r="EX16" s="127"/>
      <c r="EY16" s="127"/>
      <c r="EZ16" s="127"/>
      <c r="FA16" s="127"/>
      <c r="FB16" s="127"/>
      <c r="FC16" s="127"/>
      <c r="FD16" s="127"/>
      <c r="FE16" s="127"/>
      <c r="FF16" s="127"/>
      <c r="FG16" s="127"/>
      <c r="FH16" s="127"/>
      <c r="FI16" s="127"/>
      <c r="FJ16" s="127"/>
      <c r="FK16" s="127"/>
      <c r="FL16" s="127"/>
      <c r="FM16" s="127"/>
      <c r="FN16" s="127"/>
      <c r="FO16" s="127"/>
      <c r="FP16" s="127"/>
      <c r="FQ16" s="127"/>
      <c r="FR16" s="127"/>
      <c r="FS16" s="127"/>
      <c r="FT16" s="127"/>
      <c r="FU16" s="127"/>
      <c r="FV16" s="127"/>
      <c r="FW16" s="127"/>
      <c r="FX16" s="127"/>
      <c r="FY16" s="127"/>
      <c r="FZ16" s="127"/>
      <c r="GA16" s="127"/>
      <c r="GB16" s="127"/>
      <c r="GC16" s="127"/>
      <c r="GD16" s="127"/>
      <c r="GE16" s="127"/>
      <c r="GF16" s="127"/>
      <c r="GG16" s="127"/>
      <c r="GH16" s="127"/>
      <c r="GI16" s="127"/>
      <c r="GJ16" s="127"/>
      <c r="GK16" s="127"/>
      <c r="GL16" s="127"/>
      <c r="GM16" s="127"/>
      <c r="GN16" s="127"/>
      <c r="GO16" s="127"/>
      <c r="GP16" s="127"/>
      <c r="GQ16" s="127"/>
      <c r="GR16" s="127"/>
      <c r="GS16" s="127"/>
      <c r="GT16" s="127"/>
      <c r="GU16" s="127"/>
      <c r="GV16" s="127"/>
      <c r="GW16" s="127"/>
      <c r="GX16" s="127"/>
      <c r="GY16" s="127"/>
      <c r="GZ16" s="127"/>
      <c r="HA16" s="127"/>
      <c r="HB16" s="127"/>
      <c r="HC16" s="127"/>
      <c r="HD16" s="127"/>
      <c r="HE16" s="127"/>
      <c r="HF16" s="127"/>
      <c r="HG16" s="127"/>
      <c r="HH16" s="127"/>
      <c r="HI16" s="127"/>
      <c r="HJ16" s="127"/>
      <c r="HK16" s="127"/>
      <c r="HL16" s="127"/>
      <c r="HM16" s="127"/>
      <c r="HN16" s="127"/>
      <c r="HO16" s="127"/>
      <c r="HP16" s="127"/>
      <c r="HQ16" s="127"/>
      <c r="HR16" s="127"/>
      <c r="HS16" s="127"/>
      <c r="HT16" s="127"/>
      <c r="HU16" s="128"/>
      <c r="HV16" s="100"/>
      <c r="HW16" s="100"/>
      <c r="HX16" s="100"/>
      <c r="HY16" s="100"/>
      <c r="HZ16" s="100"/>
      <c r="IA16" s="100"/>
      <c r="IB16" s="100"/>
      <c r="IC16" s="100"/>
      <c r="ID16" s="100"/>
      <c r="IE16" s="100"/>
      <c r="IF16" s="100"/>
      <c r="IG16" s="100"/>
      <c r="IH16" s="100"/>
      <c r="II16" s="100"/>
      <c r="IJ16" s="100"/>
      <c r="IK16" s="100"/>
    </row>
    <row r="17" spans="1:245" s="101" customFormat="1" ht="30" customHeight="1" outlineLevel="1" x14ac:dyDescent="0.45">
      <c r="A17" s="109" t="s">
        <v>22</v>
      </c>
      <c r="B17" s="109" t="str">
        <f>IF('OMT eGrants Report'!$D$5="Program Budget","",IF(AND('OMT eGrants Report'!$D$5="Staff Salary",'OMT eGrants Report'!$D$7="Individual"),'OMT eGrants Report'!AG26,IF(AND('OMT eGrants Report'!$D$5="Staff Salary",'OMT eGrants Report'!$D$7="Total"),"","")))</f>
        <v/>
      </c>
      <c r="C17" s="126"/>
      <c r="D17" s="126"/>
      <c r="E17" s="126"/>
      <c r="F17" s="127"/>
      <c r="G17" s="127"/>
      <c r="H17" s="127"/>
      <c r="I17" s="127"/>
      <c r="J17" s="127"/>
      <c r="K17" s="127"/>
      <c r="L17" s="127"/>
      <c r="M17" s="127"/>
      <c r="N17" s="127"/>
      <c r="O17" s="127"/>
      <c r="P17" s="127"/>
      <c r="Q17" s="127"/>
      <c r="R17" s="127"/>
      <c r="S17" s="127"/>
      <c r="T17" s="127"/>
      <c r="U17" s="127"/>
      <c r="V17" s="127"/>
      <c r="W17" s="127"/>
      <c r="X17" s="127"/>
      <c r="Y17" s="127"/>
      <c r="Z17" s="127"/>
      <c r="AA17" s="127"/>
      <c r="AB17" s="127"/>
      <c r="AC17" s="127"/>
      <c r="AD17" s="127"/>
      <c r="AE17" s="127"/>
      <c r="AF17" s="127"/>
      <c r="AG17" s="127"/>
      <c r="AH17" s="127"/>
      <c r="AI17" s="127"/>
      <c r="AJ17" s="127"/>
      <c r="AK17" s="127"/>
      <c r="AL17" s="127"/>
      <c r="AM17" s="127"/>
      <c r="AN17" s="127"/>
      <c r="AO17" s="127"/>
      <c r="AP17" s="127"/>
      <c r="AQ17" s="127"/>
      <c r="AR17" s="127"/>
      <c r="AS17" s="127"/>
      <c r="AT17" s="127"/>
      <c r="AU17" s="127"/>
      <c r="AV17" s="127"/>
      <c r="AW17" s="127"/>
      <c r="AX17" s="127"/>
      <c r="AY17" s="127"/>
      <c r="AZ17" s="127"/>
      <c r="BA17" s="127"/>
      <c r="BB17" s="127"/>
      <c r="BC17" s="127"/>
      <c r="BD17" s="127"/>
      <c r="BE17" s="127"/>
      <c r="BF17" s="127"/>
      <c r="BG17" s="127"/>
      <c r="BH17" s="127"/>
      <c r="BI17" s="127"/>
      <c r="BJ17" s="127"/>
      <c r="BK17" s="127"/>
      <c r="BL17" s="127"/>
      <c r="BM17" s="127"/>
      <c r="BN17" s="127"/>
      <c r="BO17" s="127"/>
      <c r="BP17" s="127"/>
      <c r="BQ17" s="127"/>
      <c r="BR17" s="127"/>
      <c r="BS17" s="127"/>
      <c r="BT17" s="127"/>
      <c r="BU17" s="127"/>
      <c r="BV17" s="127"/>
      <c r="BW17" s="127"/>
      <c r="BX17" s="127"/>
      <c r="BY17" s="127"/>
      <c r="BZ17" s="127"/>
      <c r="CA17" s="127"/>
      <c r="CB17" s="127"/>
      <c r="CC17" s="127"/>
      <c r="CD17" s="127"/>
      <c r="CE17" s="127"/>
      <c r="CF17" s="127"/>
      <c r="CG17" s="127"/>
      <c r="CH17" s="127"/>
      <c r="CI17" s="127"/>
      <c r="CJ17" s="127"/>
      <c r="CK17" s="127"/>
      <c r="CL17" s="127"/>
      <c r="CM17" s="127"/>
      <c r="CN17" s="127"/>
      <c r="CO17" s="127"/>
      <c r="CP17" s="127"/>
      <c r="CQ17" s="127"/>
      <c r="CR17" s="127"/>
      <c r="CS17" s="127"/>
      <c r="CT17" s="127"/>
      <c r="CU17" s="127"/>
      <c r="CV17" s="127"/>
      <c r="CW17" s="127"/>
      <c r="CX17" s="127"/>
      <c r="CY17" s="127"/>
      <c r="CZ17" s="127"/>
      <c r="DA17" s="127"/>
      <c r="DB17" s="127"/>
      <c r="DC17" s="127"/>
      <c r="DD17" s="127"/>
      <c r="DE17" s="127"/>
      <c r="DF17" s="127"/>
      <c r="DG17" s="127"/>
      <c r="DH17" s="127"/>
      <c r="DI17" s="127"/>
      <c r="DJ17" s="127"/>
      <c r="DK17" s="127"/>
      <c r="DL17" s="127"/>
      <c r="DM17" s="127"/>
      <c r="DN17" s="127"/>
      <c r="DO17" s="127"/>
      <c r="DP17" s="127"/>
      <c r="DQ17" s="127"/>
      <c r="DR17" s="127"/>
      <c r="DS17" s="127"/>
      <c r="DT17" s="127"/>
      <c r="DU17" s="127"/>
      <c r="DV17" s="127"/>
      <c r="DW17" s="127"/>
      <c r="DX17" s="127"/>
      <c r="DY17" s="127"/>
      <c r="DZ17" s="127"/>
      <c r="EA17" s="127"/>
      <c r="EB17" s="127"/>
      <c r="EC17" s="127"/>
      <c r="ED17" s="127"/>
      <c r="EE17" s="127"/>
      <c r="EF17" s="127"/>
      <c r="EG17" s="127"/>
      <c r="EH17" s="127"/>
      <c r="EI17" s="127"/>
      <c r="EJ17" s="127"/>
      <c r="EK17" s="127"/>
      <c r="EL17" s="127"/>
      <c r="EM17" s="127"/>
      <c r="EN17" s="127"/>
      <c r="EO17" s="127"/>
      <c r="EP17" s="127"/>
      <c r="EQ17" s="127"/>
      <c r="ER17" s="127"/>
      <c r="ES17" s="127"/>
      <c r="ET17" s="127"/>
      <c r="EU17" s="127"/>
      <c r="EV17" s="127"/>
      <c r="EW17" s="127"/>
      <c r="EX17" s="127"/>
      <c r="EY17" s="127"/>
      <c r="EZ17" s="127"/>
      <c r="FA17" s="127"/>
      <c r="FB17" s="127"/>
      <c r="FC17" s="127"/>
      <c r="FD17" s="127"/>
      <c r="FE17" s="127"/>
      <c r="FF17" s="127"/>
      <c r="FG17" s="127"/>
      <c r="FH17" s="127"/>
      <c r="FI17" s="127"/>
      <c r="FJ17" s="127"/>
      <c r="FK17" s="127"/>
      <c r="FL17" s="127"/>
      <c r="FM17" s="127"/>
      <c r="FN17" s="127"/>
      <c r="FO17" s="127"/>
      <c r="FP17" s="127"/>
      <c r="FQ17" s="127"/>
      <c r="FR17" s="127"/>
      <c r="FS17" s="127"/>
      <c r="FT17" s="127"/>
      <c r="FU17" s="127"/>
      <c r="FV17" s="127"/>
      <c r="FW17" s="127"/>
      <c r="FX17" s="127"/>
      <c r="FY17" s="127"/>
      <c r="FZ17" s="127"/>
      <c r="GA17" s="127"/>
      <c r="GB17" s="127"/>
      <c r="GC17" s="127"/>
      <c r="GD17" s="127"/>
      <c r="GE17" s="127"/>
      <c r="GF17" s="127"/>
      <c r="GG17" s="127"/>
      <c r="GH17" s="127"/>
      <c r="GI17" s="127"/>
      <c r="GJ17" s="127"/>
      <c r="GK17" s="127"/>
      <c r="GL17" s="127"/>
      <c r="GM17" s="127"/>
      <c r="GN17" s="127"/>
      <c r="GO17" s="127"/>
      <c r="GP17" s="127"/>
      <c r="GQ17" s="127"/>
      <c r="GR17" s="127"/>
      <c r="GS17" s="127"/>
      <c r="GT17" s="127"/>
      <c r="GU17" s="127"/>
      <c r="GV17" s="127"/>
      <c r="GW17" s="127"/>
      <c r="GX17" s="127"/>
      <c r="GY17" s="127"/>
      <c r="GZ17" s="127"/>
      <c r="HA17" s="127"/>
      <c r="HB17" s="127"/>
      <c r="HC17" s="127"/>
      <c r="HD17" s="127"/>
      <c r="HE17" s="127"/>
      <c r="HF17" s="127"/>
      <c r="HG17" s="127"/>
      <c r="HH17" s="127"/>
      <c r="HI17" s="127"/>
      <c r="HJ17" s="127"/>
      <c r="HK17" s="127"/>
      <c r="HL17" s="127"/>
      <c r="HM17" s="127"/>
      <c r="HN17" s="127"/>
      <c r="HO17" s="127"/>
      <c r="HP17" s="127"/>
      <c r="HQ17" s="127"/>
      <c r="HR17" s="127"/>
      <c r="HS17" s="127"/>
      <c r="HT17" s="127"/>
      <c r="HU17" s="128"/>
      <c r="HV17" s="100"/>
      <c r="HW17" s="100"/>
      <c r="HX17" s="100"/>
      <c r="HY17" s="100"/>
      <c r="HZ17" s="100"/>
      <c r="IA17" s="100"/>
      <c r="IB17" s="100"/>
      <c r="IC17" s="100"/>
      <c r="ID17" s="100"/>
      <c r="IE17" s="100"/>
      <c r="IF17" s="100"/>
      <c r="IG17" s="100"/>
      <c r="IH17" s="100"/>
      <c r="II17" s="100"/>
      <c r="IJ17" s="100"/>
      <c r="IK17" s="100"/>
    </row>
    <row r="18" spans="1:245" s="101" customFormat="1" ht="30" customHeight="1" outlineLevel="1" x14ac:dyDescent="0.45">
      <c r="A18" s="109" t="s">
        <v>22</v>
      </c>
      <c r="B18" s="109" t="str">
        <f>IF('OMT eGrants Report'!$D$5="Program Budget","",IF(AND('OMT eGrants Report'!$D$5="Staff Salary",'OMT eGrants Report'!$D$7="Individual"),'OMT eGrants Report'!AG27,IF(AND('OMT eGrants Report'!$D$5="Staff Salary",'OMT eGrants Report'!$D$7="Total"),"","")))</f>
        <v/>
      </c>
      <c r="C18" s="126"/>
      <c r="D18" s="126"/>
      <c r="E18" s="126"/>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c r="AW18" s="127"/>
      <c r="AX18" s="127"/>
      <c r="AY18" s="127"/>
      <c r="AZ18" s="127"/>
      <c r="BA18" s="127"/>
      <c r="BB18" s="127"/>
      <c r="BC18" s="127"/>
      <c r="BD18" s="127"/>
      <c r="BE18" s="127"/>
      <c r="BF18" s="127"/>
      <c r="BG18" s="127"/>
      <c r="BH18" s="127"/>
      <c r="BI18" s="127"/>
      <c r="BJ18" s="127"/>
      <c r="BK18" s="127"/>
      <c r="BL18" s="127"/>
      <c r="BM18" s="127"/>
      <c r="BN18" s="127"/>
      <c r="BO18" s="127"/>
      <c r="BP18" s="127"/>
      <c r="BQ18" s="127"/>
      <c r="BR18" s="127"/>
      <c r="BS18" s="127"/>
      <c r="BT18" s="127"/>
      <c r="BU18" s="127"/>
      <c r="BV18" s="127"/>
      <c r="BW18" s="127"/>
      <c r="BX18" s="127"/>
      <c r="BY18" s="127"/>
      <c r="BZ18" s="127"/>
      <c r="CA18" s="127"/>
      <c r="CB18" s="127"/>
      <c r="CC18" s="127"/>
      <c r="CD18" s="127"/>
      <c r="CE18" s="127"/>
      <c r="CF18" s="127"/>
      <c r="CG18" s="127"/>
      <c r="CH18" s="127"/>
      <c r="CI18" s="127"/>
      <c r="CJ18" s="127"/>
      <c r="CK18" s="127"/>
      <c r="CL18" s="127"/>
      <c r="CM18" s="127"/>
      <c r="CN18" s="127"/>
      <c r="CO18" s="127"/>
      <c r="CP18" s="127"/>
      <c r="CQ18" s="127"/>
      <c r="CR18" s="127"/>
      <c r="CS18" s="127"/>
      <c r="CT18" s="127"/>
      <c r="CU18" s="127"/>
      <c r="CV18" s="127"/>
      <c r="CW18" s="127"/>
      <c r="CX18" s="127"/>
      <c r="CY18" s="127"/>
      <c r="CZ18" s="127"/>
      <c r="DA18" s="127"/>
      <c r="DB18" s="127"/>
      <c r="DC18" s="127"/>
      <c r="DD18" s="127"/>
      <c r="DE18" s="127"/>
      <c r="DF18" s="127"/>
      <c r="DG18" s="127"/>
      <c r="DH18" s="127"/>
      <c r="DI18" s="127"/>
      <c r="DJ18" s="127"/>
      <c r="DK18" s="127"/>
      <c r="DL18" s="127"/>
      <c r="DM18" s="127"/>
      <c r="DN18" s="127"/>
      <c r="DO18" s="127"/>
      <c r="DP18" s="127"/>
      <c r="DQ18" s="127"/>
      <c r="DR18" s="127"/>
      <c r="DS18" s="127"/>
      <c r="DT18" s="127"/>
      <c r="DU18" s="127"/>
      <c r="DV18" s="127"/>
      <c r="DW18" s="127"/>
      <c r="DX18" s="127"/>
      <c r="DY18" s="127"/>
      <c r="DZ18" s="127"/>
      <c r="EA18" s="127"/>
      <c r="EB18" s="127"/>
      <c r="EC18" s="127"/>
      <c r="ED18" s="127"/>
      <c r="EE18" s="127"/>
      <c r="EF18" s="127"/>
      <c r="EG18" s="127"/>
      <c r="EH18" s="127"/>
      <c r="EI18" s="127"/>
      <c r="EJ18" s="127"/>
      <c r="EK18" s="127"/>
      <c r="EL18" s="127"/>
      <c r="EM18" s="127"/>
      <c r="EN18" s="127"/>
      <c r="EO18" s="127"/>
      <c r="EP18" s="127"/>
      <c r="EQ18" s="127"/>
      <c r="ER18" s="127"/>
      <c r="ES18" s="127"/>
      <c r="ET18" s="127"/>
      <c r="EU18" s="127"/>
      <c r="EV18" s="127"/>
      <c r="EW18" s="127"/>
      <c r="EX18" s="127"/>
      <c r="EY18" s="127"/>
      <c r="EZ18" s="127"/>
      <c r="FA18" s="127"/>
      <c r="FB18" s="127"/>
      <c r="FC18" s="127"/>
      <c r="FD18" s="127"/>
      <c r="FE18" s="127"/>
      <c r="FF18" s="127"/>
      <c r="FG18" s="127"/>
      <c r="FH18" s="127"/>
      <c r="FI18" s="127"/>
      <c r="FJ18" s="127"/>
      <c r="FK18" s="127"/>
      <c r="FL18" s="127"/>
      <c r="FM18" s="127"/>
      <c r="FN18" s="127"/>
      <c r="FO18" s="127"/>
      <c r="FP18" s="127"/>
      <c r="FQ18" s="127"/>
      <c r="FR18" s="127"/>
      <c r="FS18" s="127"/>
      <c r="FT18" s="127"/>
      <c r="FU18" s="127"/>
      <c r="FV18" s="127"/>
      <c r="FW18" s="127"/>
      <c r="FX18" s="127"/>
      <c r="FY18" s="127"/>
      <c r="FZ18" s="127"/>
      <c r="GA18" s="127"/>
      <c r="GB18" s="127"/>
      <c r="GC18" s="127"/>
      <c r="GD18" s="127"/>
      <c r="GE18" s="127"/>
      <c r="GF18" s="127"/>
      <c r="GG18" s="127"/>
      <c r="GH18" s="127"/>
      <c r="GI18" s="127"/>
      <c r="GJ18" s="127"/>
      <c r="GK18" s="127"/>
      <c r="GL18" s="127"/>
      <c r="GM18" s="127"/>
      <c r="GN18" s="127"/>
      <c r="GO18" s="127"/>
      <c r="GP18" s="127"/>
      <c r="GQ18" s="127"/>
      <c r="GR18" s="127"/>
      <c r="GS18" s="127"/>
      <c r="GT18" s="127"/>
      <c r="GU18" s="127"/>
      <c r="GV18" s="127"/>
      <c r="GW18" s="127"/>
      <c r="GX18" s="127"/>
      <c r="GY18" s="127"/>
      <c r="GZ18" s="127"/>
      <c r="HA18" s="127"/>
      <c r="HB18" s="127"/>
      <c r="HC18" s="127"/>
      <c r="HD18" s="127"/>
      <c r="HE18" s="127"/>
      <c r="HF18" s="127"/>
      <c r="HG18" s="127"/>
      <c r="HH18" s="127"/>
      <c r="HI18" s="127"/>
      <c r="HJ18" s="127"/>
      <c r="HK18" s="127"/>
      <c r="HL18" s="127"/>
      <c r="HM18" s="127"/>
      <c r="HN18" s="127"/>
      <c r="HO18" s="127"/>
      <c r="HP18" s="127"/>
      <c r="HQ18" s="127"/>
      <c r="HR18" s="127"/>
      <c r="HS18" s="127"/>
      <c r="HT18" s="127"/>
      <c r="HU18" s="128"/>
      <c r="HV18" s="100"/>
      <c r="HW18" s="100"/>
      <c r="HX18" s="100"/>
      <c r="HY18" s="100"/>
      <c r="HZ18" s="100"/>
      <c r="IA18" s="100"/>
      <c r="IB18" s="100"/>
      <c r="IC18" s="100"/>
      <c r="ID18" s="100"/>
      <c r="IE18" s="100"/>
      <c r="IF18" s="100"/>
      <c r="IG18" s="100"/>
      <c r="IH18" s="100"/>
      <c r="II18" s="100"/>
      <c r="IJ18" s="100"/>
      <c r="IK18" s="100"/>
    </row>
    <row r="19" spans="1:245" s="101" customFormat="1" ht="30" customHeight="1" outlineLevel="1" x14ac:dyDescent="0.45">
      <c r="A19" s="109" t="s">
        <v>22</v>
      </c>
      <c r="B19" s="109" t="str">
        <f>IF('OMT eGrants Report'!$D$5="Program Budget","",IF(AND('OMT eGrants Report'!$D$5="Staff Salary",'OMT eGrants Report'!$D$7="Individual"),'OMT eGrants Report'!AG28,IF(AND('OMT eGrants Report'!$D$5="Staff Salary",'OMT eGrants Report'!$D$7="Total"),"","")))</f>
        <v/>
      </c>
      <c r="C19" s="126"/>
      <c r="D19" s="126"/>
      <c r="E19" s="126"/>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7"/>
      <c r="BA19" s="127"/>
      <c r="BB19" s="127"/>
      <c r="BC19" s="127"/>
      <c r="BD19" s="127"/>
      <c r="BE19" s="127"/>
      <c r="BF19" s="127"/>
      <c r="BG19" s="127"/>
      <c r="BH19" s="127"/>
      <c r="BI19" s="127"/>
      <c r="BJ19" s="127"/>
      <c r="BK19" s="127"/>
      <c r="BL19" s="127"/>
      <c r="BM19" s="127"/>
      <c r="BN19" s="127"/>
      <c r="BO19" s="127"/>
      <c r="BP19" s="127"/>
      <c r="BQ19" s="127"/>
      <c r="BR19" s="127"/>
      <c r="BS19" s="127"/>
      <c r="BT19" s="127"/>
      <c r="BU19" s="127"/>
      <c r="BV19" s="127"/>
      <c r="BW19" s="127"/>
      <c r="BX19" s="127"/>
      <c r="BY19" s="127"/>
      <c r="BZ19" s="127"/>
      <c r="CA19" s="127"/>
      <c r="CB19" s="127"/>
      <c r="CC19" s="127"/>
      <c r="CD19" s="127"/>
      <c r="CE19" s="127"/>
      <c r="CF19" s="127"/>
      <c r="CG19" s="127"/>
      <c r="CH19" s="127"/>
      <c r="CI19" s="127"/>
      <c r="CJ19" s="127"/>
      <c r="CK19" s="127"/>
      <c r="CL19" s="127"/>
      <c r="CM19" s="127"/>
      <c r="CN19" s="127"/>
      <c r="CO19" s="127"/>
      <c r="CP19" s="127"/>
      <c r="CQ19" s="127"/>
      <c r="CR19" s="127"/>
      <c r="CS19" s="127"/>
      <c r="CT19" s="127"/>
      <c r="CU19" s="127"/>
      <c r="CV19" s="127"/>
      <c r="CW19" s="127"/>
      <c r="CX19" s="127"/>
      <c r="CY19" s="127"/>
      <c r="CZ19" s="127"/>
      <c r="DA19" s="127"/>
      <c r="DB19" s="127"/>
      <c r="DC19" s="127"/>
      <c r="DD19" s="127"/>
      <c r="DE19" s="127"/>
      <c r="DF19" s="127"/>
      <c r="DG19" s="127"/>
      <c r="DH19" s="127"/>
      <c r="DI19" s="127"/>
      <c r="DJ19" s="127"/>
      <c r="DK19" s="127"/>
      <c r="DL19" s="127"/>
      <c r="DM19" s="127"/>
      <c r="DN19" s="127"/>
      <c r="DO19" s="127"/>
      <c r="DP19" s="127"/>
      <c r="DQ19" s="127"/>
      <c r="DR19" s="127"/>
      <c r="DS19" s="127"/>
      <c r="DT19" s="127"/>
      <c r="DU19" s="127"/>
      <c r="DV19" s="127"/>
      <c r="DW19" s="127"/>
      <c r="DX19" s="127"/>
      <c r="DY19" s="127"/>
      <c r="DZ19" s="127"/>
      <c r="EA19" s="127"/>
      <c r="EB19" s="127"/>
      <c r="EC19" s="127"/>
      <c r="ED19" s="127"/>
      <c r="EE19" s="127"/>
      <c r="EF19" s="127"/>
      <c r="EG19" s="127"/>
      <c r="EH19" s="127"/>
      <c r="EI19" s="127"/>
      <c r="EJ19" s="127"/>
      <c r="EK19" s="127"/>
      <c r="EL19" s="127"/>
      <c r="EM19" s="127"/>
      <c r="EN19" s="127"/>
      <c r="EO19" s="127"/>
      <c r="EP19" s="127"/>
      <c r="EQ19" s="127"/>
      <c r="ER19" s="127"/>
      <c r="ES19" s="127"/>
      <c r="ET19" s="127"/>
      <c r="EU19" s="127"/>
      <c r="EV19" s="127"/>
      <c r="EW19" s="127"/>
      <c r="EX19" s="127"/>
      <c r="EY19" s="127"/>
      <c r="EZ19" s="127"/>
      <c r="FA19" s="127"/>
      <c r="FB19" s="127"/>
      <c r="FC19" s="127"/>
      <c r="FD19" s="127"/>
      <c r="FE19" s="127"/>
      <c r="FF19" s="127"/>
      <c r="FG19" s="127"/>
      <c r="FH19" s="127"/>
      <c r="FI19" s="127"/>
      <c r="FJ19" s="127"/>
      <c r="FK19" s="127"/>
      <c r="FL19" s="127"/>
      <c r="FM19" s="127"/>
      <c r="FN19" s="127"/>
      <c r="FO19" s="127"/>
      <c r="FP19" s="127"/>
      <c r="FQ19" s="127"/>
      <c r="FR19" s="127"/>
      <c r="FS19" s="127"/>
      <c r="FT19" s="127"/>
      <c r="FU19" s="127"/>
      <c r="FV19" s="127"/>
      <c r="FW19" s="127"/>
      <c r="FX19" s="127"/>
      <c r="FY19" s="127"/>
      <c r="FZ19" s="127"/>
      <c r="GA19" s="127"/>
      <c r="GB19" s="127"/>
      <c r="GC19" s="127"/>
      <c r="GD19" s="127"/>
      <c r="GE19" s="127"/>
      <c r="GF19" s="127"/>
      <c r="GG19" s="127"/>
      <c r="GH19" s="127"/>
      <c r="GI19" s="127"/>
      <c r="GJ19" s="127"/>
      <c r="GK19" s="127"/>
      <c r="GL19" s="127"/>
      <c r="GM19" s="127"/>
      <c r="GN19" s="127"/>
      <c r="GO19" s="127"/>
      <c r="GP19" s="127"/>
      <c r="GQ19" s="127"/>
      <c r="GR19" s="127"/>
      <c r="GS19" s="127"/>
      <c r="GT19" s="127"/>
      <c r="GU19" s="127"/>
      <c r="GV19" s="127"/>
      <c r="GW19" s="127"/>
      <c r="GX19" s="127"/>
      <c r="GY19" s="127"/>
      <c r="GZ19" s="127"/>
      <c r="HA19" s="127"/>
      <c r="HB19" s="127"/>
      <c r="HC19" s="127"/>
      <c r="HD19" s="127"/>
      <c r="HE19" s="127"/>
      <c r="HF19" s="127"/>
      <c r="HG19" s="127"/>
      <c r="HH19" s="127"/>
      <c r="HI19" s="127"/>
      <c r="HJ19" s="127"/>
      <c r="HK19" s="127"/>
      <c r="HL19" s="127"/>
      <c r="HM19" s="127"/>
      <c r="HN19" s="127"/>
      <c r="HO19" s="127"/>
      <c r="HP19" s="127"/>
      <c r="HQ19" s="127"/>
      <c r="HR19" s="127"/>
      <c r="HS19" s="127"/>
      <c r="HT19" s="127"/>
      <c r="HU19" s="128"/>
      <c r="HV19" s="100"/>
      <c r="HW19" s="100"/>
      <c r="HX19" s="100"/>
      <c r="HY19" s="100"/>
      <c r="HZ19" s="100"/>
      <c r="IA19" s="100"/>
      <c r="IB19" s="100"/>
      <c r="IC19" s="100"/>
      <c r="ID19" s="100"/>
      <c r="IE19" s="100"/>
      <c r="IF19" s="100"/>
      <c r="IG19" s="100"/>
      <c r="IH19" s="100"/>
      <c r="II19" s="100"/>
      <c r="IJ19" s="100"/>
      <c r="IK19" s="100"/>
    </row>
    <row r="20" spans="1:245" s="101" customFormat="1" ht="30" customHeight="1" outlineLevel="1" x14ac:dyDescent="0.45">
      <c r="A20" s="109" t="s">
        <v>22</v>
      </c>
      <c r="B20" s="109" t="str">
        <f>IF('OMT eGrants Report'!$D$5="Program Budget","",IF(AND('OMT eGrants Report'!$D$5="Staff Salary",'OMT eGrants Report'!$D$7="Individual"),'OMT eGrants Report'!AG29,IF(AND('OMT eGrants Report'!$D$5="Staff Salary",'OMT eGrants Report'!$D$7="Total"),"","")))</f>
        <v/>
      </c>
      <c r="C20" s="126"/>
      <c r="D20" s="126"/>
      <c r="E20" s="126"/>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7"/>
      <c r="BA20" s="127"/>
      <c r="BB20" s="127"/>
      <c r="BC20" s="127"/>
      <c r="BD20" s="127"/>
      <c r="BE20" s="127"/>
      <c r="BF20" s="127"/>
      <c r="BG20" s="127"/>
      <c r="BH20" s="127"/>
      <c r="BI20" s="127"/>
      <c r="BJ20" s="127"/>
      <c r="BK20" s="127"/>
      <c r="BL20" s="127"/>
      <c r="BM20" s="127"/>
      <c r="BN20" s="127"/>
      <c r="BO20" s="127"/>
      <c r="BP20" s="127"/>
      <c r="BQ20" s="127"/>
      <c r="BR20" s="127"/>
      <c r="BS20" s="127"/>
      <c r="BT20" s="127"/>
      <c r="BU20" s="127"/>
      <c r="BV20" s="127"/>
      <c r="BW20" s="127"/>
      <c r="BX20" s="127"/>
      <c r="BY20" s="127"/>
      <c r="BZ20" s="127"/>
      <c r="CA20" s="127"/>
      <c r="CB20" s="127"/>
      <c r="CC20" s="127"/>
      <c r="CD20" s="127"/>
      <c r="CE20" s="127"/>
      <c r="CF20" s="127"/>
      <c r="CG20" s="127"/>
      <c r="CH20" s="127"/>
      <c r="CI20" s="127"/>
      <c r="CJ20" s="127"/>
      <c r="CK20" s="127"/>
      <c r="CL20" s="127"/>
      <c r="CM20" s="127"/>
      <c r="CN20" s="127"/>
      <c r="CO20" s="127"/>
      <c r="CP20" s="127"/>
      <c r="CQ20" s="127"/>
      <c r="CR20" s="127"/>
      <c r="CS20" s="127"/>
      <c r="CT20" s="127"/>
      <c r="CU20" s="127"/>
      <c r="CV20" s="127"/>
      <c r="CW20" s="127"/>
      <c r="CX20" s="127"/>
      <c r="CY20" s="127"/>
      <c r="CZ20" s="127"/>
      <c r="DA20" s="127"/>
      <c r="DB20" s="127"/>
      <c r="DC20" s="127"/>
      <c r="DD20" s="127"/>
      <c r="DE20" s="127"/>
      <c r="DF20" s="127"/>
      <c r="DG20" s="127"/>
      <c r="DH20" s="127"/>
      <c r="DI20" s="127"/>
      <c r="DJ20" s="127"/>
      <c r="DK20" s="127"/>
      <c r="DL20" s="127"/>
      <c r="DM20" s="127"/>
      <c r="DN20" s="127"/>
      <c r="DO20" s="127"/>
      <c r="DP20" s="127"/>
      <c r="DQ20" s="127"/>
      <c r="DR20" s="127"/>
      <c r="DS20" s="127"/>
      <c r="DT20" s="127"/>
      <c r="DU20" s="127"/>
      <c r="DV20" s="127"/>
      <c r="DW20" s="127"/>
      <c r="DX20" s="127"/>
      <c r="DY20" s="127"/>
      <c r="DZ20" s="127"/>
      <c r="EA20" s="127"/>
      <c r="EB20" s="127"/>
      <c r="EC20" s="127"/>
      <c r="ED20" s="127"/>
      <c r="EE20" s="127"/>
      <c r="EF20" s="127"/>
      <c r="EG20" s="127"/>
      <c r="EH20" s="127"/>
      <c r="EI20" s="127"/>
      <c r="EJ20" s="127"/>
      <c r="EK20" s="127"/>
      <c r="EL20" s="127"/>
      <c r="EM20" s="127"/>
      <c r="EN20" s="127"/>
      <c r="EO20" s="127"/>
      <c r="EP20" s="127"/>
      <c r="EQ20" s="127"/>
      <c r="ER20" s="127"/>
      <c r="ES20" s="127"/>
      <c r="ET20" s="127"/>
      <c r="EU20" s="127"/>
      <c r="EV20" s="127"/>
      <c r="EW20" s="127"/>
      <c r="EX20" s="127"/>
      <c r="EY20" s="127"/>
      <c r="EZ20" s="127"/>
      <c r="FA20" s="127"/>
      <c r="FB20" s="127"/>
      <c r="FC20" s="127"/>
      <c r="FD20" s="127"/>
      <c r="FE20" s="127"/>
      <c r="FF20" s="127"/>
      <c r="FG20" s="127"/>
      <c r="FH20" s="127"/>
      <c r="FI20" s="127"/>
      <c r="FJ20" s="127"/>
      <c r="FK20" s="127"/>
      <c r="FL20" s="127"/>
      <c r="FM20" s="127"/>
      <c r="FN20" s="127"/>
      <c r="FO20" s="127"/>
      <c r="FP20" s="127"/>
      <c r="FQ20" s="127"/>
      <c r="FR20" s="127"/>
      <c r="FS20" s="127"/>
      <c r="FT20" s="127"/>
      <c r="FU20" s="127"/>
      <c r="FV20" s="127"/>
      <c r="FW20" s="127"/>
      <c r="FX20" s="127"/>
      <c r="FY20" s="127"/>
      <c r="FZ20" s="127"/>
      <c r="GA20" s="127"/>
      <c r="GB20" s="127"/>
      <c r="GC20" s="127"/>
      <c r="GD20" s="127"/>
      <c r="GE20" s="127"/>
      <c r="GF20" s="127"/>
      <c r="GG20" s="127"/>
      <c r="GH20" s="127"/>
      <c r="GI20" s="127"/>
      <c r="GJ20" s="127"/>
      <c r="GK20" s="127"/>
      <c r="GL20" s="127"/>
      <c r="GM20" s="127"/>
      <c r="GN20" s="127"/>
      <c r="GO20" s="127"/>
      <c r="GP20" s="127"/>
      <c r="GQ20" s="127"/>
      <c r="GR20" s="127"/>
      <c r="GS20" s="127"/>
      <c r="GT20" s="127"/>
      <c r="GU20" s="127"/>
      <c r="GV20" s="127"/>
      <c r="GW20" s="127"/>
      <c r="GX20" s="127"/>
      <c r="GY20" s="127"/>
      <c r="GZ20" s="127"/>
      <c r="HA20" s="127"/>
      <c r="HB20" s="127"/>
      <c r="HC20" s="127"/>
      <c r="HD20" s="127"/>
      <c r="HE20" s="127"/>
      <c r="HF20" s="127"/>
      <c r="HG20" s="127"/>
      <c r="HH20" s="127"/>
      <c r="HI20" s="127"/>
      <c r="HJ20" s="127"/>
      <c r="HK20" s="127"/>
      <c r="HL20" s="127"/>
      <c r="HM20" s="127"/>
      <c r="HN20" s="127"/>
      <c r="HO20" s="127"/>
      <c r="HP20" s="127"/>
      <c r="HQ20" s="127"/>
      <c r="HR20" s="127"/>
      <c r="HS20" s="127"/>
      <c r="HT20" s="127"/>
      <c r="HU20" s="128"/>
      <c r="HV20" s="100"/>
      <c r="HW20" s="100"/>
      <c r="HX20" s="100"/>
      <c r="HY20" s="100"/>
      <c r="HZ20" s="100"/>
      <c r="IA20" s="100"/>
      <c r="IB20" s="100"/>
      <c r="IC20" s="100"/>
      <c r="ID20" s="100"/>
      <c r="IE20" s="100"/>
      <c r="IF20" s="100"/>
      <c r="IG20" s="100"/>
      <c r="IH20" s="100"/>
      <c r="II20" s="100"/>
      <c r="IJ20" s="100"/>
      <c r="IK20" s="100"/>
    </row>
    <row r="21" spans="1:245" s="101" customFormat="1" ht="30" customHeight="1" x14ac:dyDescent="0.45">
      <c r="A21" s="108" t="s">
        <v>321</v>
      </c>
      <c r="B21" s="108" t="str">
        <f>IF('OMT eGrants Report'!$D$5="Program Budget",'OMT eGrants Report'!$AG$9,IF(AND('OMT eGrants Report'!$D$5="Staff Salary",'OMT eGrants Report'!$D$7="Individual"),'OMT eGrants Report'!AG18,IF(AND('OMT eGrants Report'!$D$5="Staff Salary",'OMT eGrants Report'!$D$7="Total"),'OMT eGrants Report'!$AG$30,"")))</f>
        <v/>
      </c>
      <c r="C21" s="98"/>
      <c r="D21" s="98"/>
      <c r="E21" s="98"/>
      <c r="F21" s="86"/>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86"/>
      <c r="AY21" s="86"/>
      <c r="AZ21" s="86"/>
      <c r="BA21" s="86"/>
      <c r="BB21" s="86"/>
      <c r="BC21" s="86"/>
      <c r="BD21" s="86"/>
      <c r="BE21" s="86"/>
      <c r="BF21" s="86"/>
      <c r="BG21" s="86"/>
      <c r="BH21" s="86"/>
      <c r="BI21" s="86"/>
      <c r="BJ21" s="86"/>
      <c r="BK21" s="86"/>
      <c r="BL21" s="86"/>
      <c r="BM21" s="86"/>
      <c r="BN21" s="86"/>
      <c r="BO21" s="86"/>
      <c r="BP21" s="86"/>
      <c r="BQ21" s="86"/>
      <c r="BR21" s="86"/>
      <c r="BS21" s="86"/>
      <c r="BT21" s="86"/>
      <c r="BU21" s="86"/>
      <c r="BV21" s="86"/>
      <c r="BW21" s="86"/>
      <c r="BX21" s="86"/>
      <c r="BY21" s="86"/>
      <c r="BZ21" s="86"/>
      <c r="CA21" s="86"/>
      <c r="CB21" s="86"/>
      <c r="CC21" s="86"/>
      <c r="CD21" s="86"/>
      <c r="CE21" s="86"/>
      <c r="CF21" s="86"/>
      <c r="CG21" s="86"/>
      <c r="CH21" s="86"/>
      <c r="CI21" s="86"/>
      <c r="CJ21" s="86"/>
      <c r="CK21" s="86"/>
      <c r="CL21" s="86"/>
      <c r="CM21" s="86"/>
      <c r="CN21" s="86"/>
      <c r="CO21" s="86"/>
      <c r="CP21" s="86"/>
      <c r="CQ21" s="86"/>
      <c r="CR21" s="86"/>
      <c r="CS21" s="86"/>
      <c r="CT21" s="86"/>
      <c r="CU21" s="86"/>
      <c r="CV21" s="86"/>
      <c r="CW21" s="86"/>
      <c r="CX21" s="86"/>
      <c r="CY21" s="86"/>
      <c r="CZ21" s="86"/>
      <c r="DA21" s="86"/>
      <c r="DB21" s="86"/>
      <c r="DC21" s="86"/>
      <c r="DD21" s="86"/>
      <c r="DE21" s="86"/>
      <c r="DF21" s="86"/>
      <c r="DG21" s="86"/>
      <c r="DH21" s="86"/>
      <c r="DI21" s="86"/>
      <c r="DJ21" s="86"/>
      <c r="DK21" s="86"/>
      <c r="DL21" s="86"/>
      <c r="DM21" s="86"/>
      <c r="DN21" s="86"/>
      <c r="DO21" s="86"/>
      <c r="DP21" s="86"/>
      <c r="DQ21" s="86"/>
      <c r="DR21" s="86"/>
      <c r="DS21" s="86"/>
      <c r="DT21" s="86"/>
      <c r="DU21" s="86"/>
      <c r="DV21" s="86"/>
      <c r="DW21" s="86"/>
      <c r="DX21" s="86"/>
      <c r="DY21" s="86"/>
      <c r="DZ21" s="86"/>
      <c r="EA21" s="86"/>
      <c r="EB21" s="86"/>
      <c r="EC21" s="86"/>
      <c r="ED21" s="86"/>
      <c r="EE21" s="86"/>
      <c r="EF21" s="86"/>
      <c r="EG21" s="86"/>
      <c r="EH21" s="86"/>
      <c r="EI21" s="86"/>
      <c r="EJ21" s="86"/>
      <c r="EK21" s="86"/>
      <c r="EL21" s="86"/>
      <c r="EM21" s="86"/>
      <c r="EN21" s="86"/>
      <c r="EO21" s="86"/>
      <c r="EP21" s="86"/>
      <c r="EQ21" s="86"/>
      <c r="ER21" s="86"/>
      <c r="ES21" s="86"/>
      <c r="ET21" s="86"/>
      <c r="EU21" s="86"/>
      <c r="EV21" s="86"/>
      <c r="EW21" s="86"/>
      <c r="EX21" s="86"/>
      <c r="EY21" s="86"/>
      <c r="EZ21" s="86"/>
      <c r="FA21" s="86"/>
      <c r="FB21" s="86"/>
      <c r="FC21" s="86"/>
      <c r="FD21" s="117"/>
      <c r="FE21" s="117"/>
      <c r="FF21" s="117"/>
      <c r="FG21" s="86"/>
      <c r="FH21" s="86"/>
      <c r="FI21" s="86"/>
      <c r="FJ21" s="86"/>
      <c r="FK21" s="86"/>
      <c r="FL21" s="86"/>
      <c r="FM21" s="86"/>
      <c r="FN21" s="86"/>
      <c r="FO21" s="86"/>
      <c r="FP21" s="86"/>
      <c r="FQ21" s="86"/>
      <c r="FR21" s="86"/>
      <c r="FS21" s="86"/>
      <c r="FT21" s="86"/>
      <c r="FU21" s="86"/>
      <c r="FV21" s="86"/>
      <c r="FW21" s="86"/>
      <c r="FX21" s="86"/>
      <c r="FY21" s="86"/>
      <c r="FZ21" s="86"/>
      <c r="GA21" s="86"/>
      <c r="GB21" s="86"/>
      <c r="GC21" s="86"/>
      <c r="GD21" s="86"/>
      <c r="GE21" s="86"/>
      <c r="GF21" s="86"/>
      <c r="GG21" s="86"/>
      <c r="GH21" s="86"/>
      <c r="GI21" s="86"/>
      <c r="GJ21" s="86"/>
      <c r="GK21" s="86"/>
      <c r="GL21" s="86"/>
      <c r="GM21" s="86"/>
      <c r="GN21" s="86"/>
      <c r="GO21" s="86"/>
      <c r="GP21" s="86"/>
      <c r="GQ21" s="86"/>
      <c r="GR21" s="86"/>
      <c r="GS21" s="86"/>
      <c r="GT21" s="86"/>
      <c r="GU21" s="86"/>
      <c r="GV21" s="86"/>
      <c r="GW21" s="86"/>
      <c r="GX21" s="86"/>
      <c r="GY21" s="86"/>
      <c r="GZ21" s="86"/>
      <c r="HA21" s="86"/>
      <c r="HB21" s="86"/>
      <c r="HC21" s="86"/>
      <c r="HD21" s="86"/>
      <c r="HE21" s="86"/>
      <c r="HF21" s="86"/>
      <c r="HG21" s="86"/>
      <c r="HH21" s="86"/>
      <c r="HI21" s="86"/>
      <c r="HJ21" s="86"/>
      <c r="HK21" s="86"/>
      <c r="HL21" s="86"/>
      <c r="HM21" s="86"/>
      <c r="HN21" s="86"/>
      <c r="HO21" s="86"/>
      <c r="HP21" s="86"/>
      <c r="HQ21" s="86"/>
      <c r="HR21" s="86"/>
      <c r="HS21" s="86"/>
      <c r="HT21" s="86"/>
      <c r="HU21" s="99"/>
      <c r="HV21" s="100"/>
      <c r="HW21" s="100"/>
      <c r="HX21" s="100"/>
      <c r="HY21" s="100"/>
      <c r="HZ21" s="100"/>
      <c r="IA21" s="100"/>
      <c r="IB21" s="100"/>
      <c r="IC21" s="100"/>
      <c r="ID21" s="100"/>
      <c r="IE21" s="100"/>
      <c r="IF21" s="100"/>
      <c r="IG21" s="100"/>
      <c r="IH21" s="100"/>
      <c r="II21" s="100"/>
      <c r="IJ21" s="100"/>
      <c r="IK21" s="100"/>
    </row>
    <row r="22" spans="1:245" s="101" customFormat="1" ht="30" customHeight="1" outlineLevel="2" x14ac:dyDescent="0.45">
      <c r="A22" s="109" t="s">
        <v>321</v>
      </c>
      <c r="B22" s="109" t="str">
        <f>IF('OMT eGrants Report'!$D$5="Program Budget","",IF(AND('OMT eGrants Report'!$D$5="Staff Salary",'OMT eGrants Report'!$D$7="Individual"),'OMT eGrants Report'!AG19,IF(AND('OMT eGrants Report'!$D$5="Staff Salary",'OMT eGrants Report'!$D$7="Total"),"","")))</f>
        <v/>
      </c>
      <c r="C22" s="102"/>
      <c r="D22" s="102"/>
      <c r="E22" s="102"/>
      <c r="F22" s="87"/>
      <c r="G22" s="87"/>
      <c r="H22" s="87"/>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7"/>
      <c r="BI22" s="87"/>
      <c r="BJ22" s="87"/>
      <c r="BK22" s="87"/>
      <c r="BL22" s="87"/>
      <c r="BM22" s="87"/>
      <c r="BN22" s="87"/>
      <c r="BO22" s="87"/>
      <c r="BP22" s="87"/>
      <c r="BQ22" s="87"/>
      <c r="BR22" s="87"/>
      <c r="BS22" s="87"/>
      <c r="BT22" s="87"/>
      <c r="BU22" s="87"/>
      <c r="BV22" s="87"/>
      <c r="BW22" s="87"/>
      <c r="BX22" s="87"/>
      <c r="BY22" s="87"/>
      <c r="BZ22" s="87"/>
      <c r="CA22" s="87"/>
      <c r="CB22" s="87"/>
      <c r="CC22" s="87"/>
      <c r="CD22" s="87"/>
      <c r="CE22" s="87"/>
      <c r="CF22" s="87"/>
      <c r="CG22" s="87"/>
      <c r="CH22" s="87"/>
      <c r="CI22" s="87"/>
      <c r="CJ22" s="87"/>
      <c r="CK22" s="87"/>
      <c r="CL22" s="87"/>
      <c r="CM22" s="87"/>
      <c r="CN22" s="87"/>
      <c r="CO22" s="87"/>
      <c r="CP22" s="87"/>
      <c r="CQ22" s="87"/>
      <c r="CR22" s="87"/>
      <c r="CS22" s="87"/>
      <c r="CT22" s="87"/>
      <c r="CU22" s="87"/>
      <c r="CV22" s="87"/>
      <c r="CW22" s="87"/>
      <c r="CX22" s="87"/>
      <c r="CY22" s="87"/>
      <c r="CZ22" s="87"/>
      <c r="DA22" s="87"/>
      <c r="DB22" s="87"/>
      <c r="DC22" s="87"/>
      <c r="DD22" s="87"/>
      <c r="DE22" s="87"/>
      <c r="DF22" s="87"/>
      <c r="DG22" s="87"/>
      <c r="DH22" s="87"/>
      <c r="DI22" s="87"/>
      <c r="DJ22" s="87"/>
      <c r="DK22" s="87"/>
      <c r="DL22" s="87"/>
      <c r="DM22" s="87"/>
      <c r="DN22" s="87"/>
      <c r="DO22" s="87"/>
      <c r="DP22" s="87"/>
      <c r="DQ22" s="87"/>
      <c r="DR22" s="87"/>
      <c r="DS22" s="87"/>
      <c r="DT22" s="87"/>
      <c r="DU22" s="87"/>
      <c r="DV22" s="87"/>
      <c r="DW22" s="87"/>
      <c r="DX22" s="87"/>
      <c r="DY22" s="87"/>
      <c r="DZ22" s="87"/>
      <c r="EA22" s="87"/>
      <c r="EB22" s="87"/>
      <c r="EC22" s="87"/>
      <c r="ED22" s="87"/>
      <c r="EE22" s="87"/>
      <c r="EF22" s="87"/>
      <c r="EG22" s="87"/>
      <c r="EH22" s="87"/>
      <c r="EI22" s="87"/>
      <c r="EJ22" s="87"/>
      <c r="EK22" s="87"/>
      <c r="EL22" s="87"/>
      <c r="EM22" s="87"/>
      <c r="EN22" s="87"/>
      <c r="EO22" s="87"/>
      <c r="EP22" s="87"/>
      <c r="EQ22" s="87"/>
      <c r="ER22" s="87"/>
      <c r="ES22" s="87"/>
      <c r="ET22" s="87"/>
      <c r="EU22" s="87"/>
      <c r="EV22" s="87"/>
      <c r="EW22" s="87"/>
      <c r="EX22" s="87"/>
      <c r="EY22" s="87"/>
      <c r="EZ22" s="87"/>
      <c r="FA22" s="87"/>
      <c r="FB22" s="87"/>
      <c r="FC22" s="87"/>
      <c r="FD22" s="87"/>
      <c r="FE22" s="87"/>
      <c r="FF22" s="87"/>
      <c r="FG22" s="87"/>
      <c r="FH22" s="87"/>
      <c r="FI22" s="87"/>
      <c r="FJ22" s="87"/>
      <c r="FK22" s="87"/>
      <c r="FL22" s="87"/>
      <c r="FM22" s="87"/>
      <c r="FN22" s="87"/>
      <c r="FO22" s="87"/>
      <c r="FP22" s="87"/>
      <c r="FQ22" s="87"/>
      <c r="FR22" s="87"/>
      <c r="FS22" s="87"/>
      <c r="FT22" s="87"/>
      <c r="FU22" s="87"/>
      <c r="FV22" s="87"/>
      <c r="FW22" s="87"/>
      <c r="FX22" s="87"/>
      <c r="FY22" s="87"/>
      <c r="FZ22" s="87"/>
      <c r="GA22" s="87"/>
      <c r="GB22" s="87"/>
      <c r="GC22" s="87"/>
      <c r="GD22" s="87"/>
      <c r="GE22" s="87"/>
      <c r="GF22" s="87"/>
      <c r="GG22" s="87"/>
      <c r="GH22" s="87"/>
      <c r="GI22" s="87"/>
      <c r="GJ22" s="87"/>
      <c r="GK22" s="87"/>
      <c r="GL22" s="87"/>
      <c r="GM22" s="87"/>
      <c r="GN22" s="87"/>
      <c r="GO22" s="87"/>
      <c r="GP22" s="87"/>
      <c r="GQ22" s="87"/>
      <c r="GR22" s="87"/>
      <c r="GS22" s="87"/>
      <c r="GT22" s="87"/>
      <c r="GU22" s="87"/>
      <c r="GV22" s="87"/>
      <c r="GW22" s="87"/>
      <c r="GX22" s="87"/>
      <c r="GY22" s="87"/>
      <c r="GZ22" s="87"/>
      <c r="HA22" s="87"/>
      <c r="HB22" s="87"/>
      <c r="HC22" s="87"/>
      <c r="HD22" s="87"/>
      <c r="HE22" s="87"/>
      <c r="HF22" s="87"/>
      <c r="HG22" s="87"/>
      <c r="HH22" s="87"/>
      <c r="HI22" s="87"/>
      <c r="HJ22" s="87"/>
      <c r="HK22" s="87"/>
      <c r="HL22" s="87"/>
      <c r="HM22" s="87"/>
      <c r="HN22" s="87"/>
      <c r="HO22" s="87"/>
      <c r="HP22" s="87"/>
      <c r="HQ22" s="87"/>
      <c r="HR22" s="87"/>
      <c r="HS22" s="87"/>
      <c r="HT22" s="87"/>
      <c r="HU22" s="88"/>
      <c r="HV22" s="100"/>
      <c r="HW22" s="100"/>
      <c r="HX22" s="100"/>
      <c r="HY22" s="100"/>
      <c r="HZ22" s="100"/>
      <c r="IA22" s="100"/>
      <c r="IB22" s="100"/>
      <c r="IC22" s="100"/>
      <c r="ID22" s="100"/>
      <c r="IE22" s="100"/>
      <c r="IF22" s="100"/>
      <c r="IG22" s="100"/>
      <c r="IH22" s="100"/>
      <c r="II22" s="100"/>
      <c r="IJ22" s="100"/>
      <c r="IK22" s="100"/>
    </row>
    <row r="23" spans="1:245" s="101" customFormat="1" ht="30" customHeight="1" outlineLevel="2" x14ac:dyDescent="0.45">
      <c r="A23" s="109" t="s">
        <v>321</v>
      </c>
      <c r="B23" s="109" t="str">
        <f>IF('OMT eGrants Report'!$D$5="Program Budget","",IF(AND('OMT eGrants Report'!$D$5="Staff Salary",'OMT eGrants Report'!$D$7="Individual"),'OMT eGrants Report'!AG20,IF(AND('OMT eGrants Report'!$D$5="Staff Salary",'OMT eGrants Report'!$D$7="Total"),"","")))</f>
        <v/>
      </c>
      <c r="C23" s="102"/>
      <c r="D23" s="102"/>
      <c r="E23" s="102"/>
      <c r="F23" s="87"/>
      <c r="G23" s="87"/>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7"/>
      <c r="BE23" s="87"/>
      <c r="BF23" s="87"/>
      <c r="BG23" s="87"/>
      <c r="BH23" s="87"/>
      <c r="BI23" s="87"/>
      <c r="BJ23" s="87"/>
      <c r="BK23" s="87"/>
      <c r="BL23" s="87"/>
      <c r="BM23" s="87"/>
      <c r="BN23" s="87"/>
      <c r="BO23" s="87"/>
      <c r="BP23" s="87"/>
      <c r="BQ23" s="87"/>
      <c r="BR23" s="87"/>
      <c r="BS23" s="87"/>
      <c r="BT23" s="87"/>
      <c r="BU23" s="87"/>
      <c r="BV23" s="87"/>
      <c r="BW23" s="87"/>
      <c r="BX23" s="87"/>
      <c r="BY23" s="87"/>
      <c r="BZ23" s="87"/>
      <c r="CA23" s="87"/>
      <c r="CB23" s="87"/>
      <c r="CC23" s="87"/>
      <c r="CD23" s="87"/>
      <c r="CE23" s="87"/>
      <c r="CF23" s="87"/>
      <c r="CG23" s="87"/>
      <c r="CH23" s="87"/>
      <c r="CI23" s="87"/>
      <c r="CJ23" s="87"/>
      <c r="CK23" s="87"/>
      <c r="CL23" s="87"/>
      <c r="CM23" s="87"/>
      <c r="CN23" s="87"/>
      <c r="CO23" s="87"/>
      <c r="CP23" s="87"/>
      <c r="CQ23" s="87"/>
      <c r="CR23" s="87"/>
      <c r="CS23" s="87"/>
      <c r="CT23" s="87"/>
      <c r="CU23" s="87"/>
      <c r="CV23" s="87"/>
      <c r="CW23" s="87"/>
      <c r="CX23" s="87"/>
      <c r="CY23" s="87"/>
      <c r="CZ23" s="87"/>
      <c r="DA23" s="87"/>
      <c r="DB23" s="87"/>
      <c r="DC23" s="87"/>
      <c r="DD23" s="87"/>
      <c r="DE23" s="87"/>
      <c r="DF23" s="87"/>
      <c r="DG23" s="87"/>
      <c r="DH23" s="87"/>
      <c r="DI23" s="87"/>
      <c r="DJ23" s="87"/>
      <c r="DK23" s="87"/>
      <c r="DL23" s="87"/>
      <c r="DM23" s="87"/>
      <c r="DN23" s="87"/>
      <c r="DO23" s="87"/>
      <c r="DP23" s="87"/>
      <c r="DQ23" s="87"/>
      <c r="DR23" s="87"/>
      <c r="DS23" s="87"/>
      <c r="DT23" s="87"/>
      <c r="DU23" s="87"/>
      <c r="DV23" s="87"/>
      <c r="DW23" s="87"/>
      <c r="DX23" s="87"/>
      <c r="DY23" s="87"/>
      <c r="DZ23" s="87"/>
      <c r="EA23" s="87"/>
      <c r="EB23" s="87"/>
      <c r="EC23" s="87"/>
      <c r="ED23" s="87"/>
      <c r="EE23" s="87"/>
      <c r="EF23" s="87"/>
      <c r="EG23" s="87"/>
      <c r="EH23" s="87"/>
      <c r="EI23" s="87"/>
      <c r="EJ23" s="87"/>
      <c r="EK23" s="87"/>
      <c r="EL23" s="87"/>
      <c r="EM23" s="87"/>
      <c r="EN23" s="87"/>
      <c r="EO23" s="87"/>
      <c r="EP23" s="87"/>
      <c r="EQ23" s="87"/>
      <c r="ER23" s="87"/>
      <c r="ES23" s="87"/>
      <c r="ET23" s="87"/>
      <c r="EU23" s="87"/>
      <c r="EV23" s="87"/>
      <c r="EW23" s="87"/>
      <c r="EX23" s="87"/>
      <c r="EY23" s="87"/>
      <c r="EZ23" s="87"/>
      <c r="FA23" s="87"/>
      <c r="FB23" s="87"/>
      <c r="FC23" s="87"/>
      <c r="FD23" s="87"/>
      <c r="FE23" s="87"/>
      <c r="FF23" s="87"/>
      <c r="FG23" s="87"/>
      <c r="FH23" s="87"/>
      <c r="FI23" s="87"/>
      <c r="FJ23" s="87"/>
      <c r="FK23" s="87"/>
      <c r="FL23" s="87"/>
      <c r="FM23" s="87"/>
      <c r="FN23" s="87"/>
      <c r="FO23" s="87"/>
      <c r="FP23" s="87"/>
      <c r="FQ23" s="87"/>
      <c r="FR23" s="87"/>
      <c r="FS23" s="87"/>
      <c r="FT23" s="87"/>
      <c r="FU23" s="87"/>
      <c r="FV23" s="87"/>
      <c r="FW23" s="87"/>
      <c r="FX23" s="87"/>
      <c r="FY23" s="87"/>
      <c r="FZ23" s="87"/>
      <c r="GA23" s="87"/>
      <c r="GB23" s="87"/>
      <c r="GC23" s="87"/>
      <c r="GD23" s="87"/>
      <c r="GE23" s="87"/>
      <c r="GF23" s="87"/>
      <c r="GG23" s="87"/>
      <c r="GH23" s="87"/>
      <c r="GI23" s="87"/>
      <c r="GJ23" s="87"/>
      <c r="GK23" s="87"/>
      <c r="GL23" s="87"/>
      <c r="GM23" s="87"/>
      <c r="GN23" s="87"/>
      <c r="GO23" s="87"/>
      <c r="GP23" s="87"/>
      <c r="GQ23" s="87"/>
      <c r="GR23" s="87"/>
      <c r="GS23" s="87"/>
      <c r="GT23" s="87"/>
      <c r="GU23" s="87"/>
      <c r="GV23" s="87"/>
      <c r="GW23" s="87"/>
      <c r="GX23" s="87"/>
      <c r="GY23" s="87"/>
      <c r="GZ23" s="87"/>
      <c r="HA23" s="87"/>
      <c r="HB23" s="87"/>
      <c r="HC23" s="87"/>
      <c r="HD23" s="87"/>
      <c r="HE23" s="87"/>
      <c r="HF23" s="87"/>
      <c r="HG23" s="87"/>
      <c r="HH23" s="87"/>
      <c r="HI23" s="87"/>
      <c r="HJ23" s="87"/>
      <c r="HK23" s="87"/>
      <c r="HL23" s="87"/>
      <c r="HM23" s="87"/>
      <c r="HN23" s="87"/>
      <c r="HO23" s="87"/>
      <c r="HP23" s="87"/>
      <c r="HQ23" s="87"/>
      <c r="HR23" s="87"/>
      <c r="HS23" s="87"/>
      <c r="HT23" s="87"/>
      <c r="HU23" s="88"/>
      <c r="HV23" s="100"/>
      <c r="HW23" s="100"/>
      <c r="HX23" s="100"/>
      <c r="HY23" s="100"/>
      <c r="HZ23" s="100"/>
      <c r="IA23" s="100"/>
      <c r="IB23" s="100"/>
      <c r="IC23" s="100"/>
      <c r="ID23" s="100"/>
      <c r="IE23" s="100"/>
      <c r="IF23" s="100"/>
      <c r="IG23" s="100"/>
      <c r="IH23" s="100"/>
      <c r="II23" s="100"/>
      <c r="IJ23" s="100"/>
      <c r="IK23" s="100"/>
    </row>
    <row r="24" spans="1:245" s="101" customFormat="1" ht="30" customHeight="1" outlineLevel="2" x14ac:dyDescent="0.45">
      <c r="A24" s="109" t="s">
        <v>321</v>
      </c>
      <c r="B24" s="109" t="str">
        <f>IF('OMT eGrants Report'!$D$5="Program Budget","",IF(AND('OMT eGrants Report'!$D$5="Staff Salary",'OMT eGrants Report'!$D$7="Individual"),'OMT eGrants Report'!AG21,IF(AND('OMT eGrants Report'!$D$5="Staff Salary",'OMT eGrants Report'!$D$7="Total"),"","")))</f>
        <v/>
      </c>
      <c r="C24" s="102"/>
      <c r="D24" s="102"/>
      <c r="E24" s="102"/>
      <c r="F24" s="87"/>
      <c r="G24" s="87"/>
      <c r="H24" s="87"/>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c r="BO24" s="87"/>
      <c r="BP24" s="87"/>
      <c r="BQ24" s="87"/>
      <c r="BR24" s="87"/>
      <c r="BS24" s="87"/>
      <c r="BT24" s="87"/>
      <c r="BU24" s="87"/>
      <c r="BV24" s="87"/>
      <c r="BW24" s="87"/>
      <c r="BX24" s="87"/>
      <c r="BY24" s="87"/>
      <c r="BZ24" s="87"/>
      <c r="CA24" s="87"/>
      <c r="CB24" s="87"/>
      <c r="CC24" s="87"/>
      <c r="CD24" s="87"/>
      <c r="CE24" s="87"/>
      <c r="CF24" s="87"/>
      <c r="CG24" s="87"/>
      <c r="CH24" s="87"/>
      <c r="CI24" s="87"/>
      <c r="CJ24" s="87"/>
      <c r="CK24" s="87"/>
      <c r="CL24" s="87"/>
      <c r="CM24" s="87"/>
      <c r="CN24" s="87"/>
      <c r="CO24" s="87"/>
      <c r="CP24" s="87"/>
      <c r="CQ24" s="87"/>
      <c r="CR24" s="87"/>
      <c r="CS24" s="87"/>
      <c r="CT24" s="87"/>
      <c r="CU24" s="87"/>
      <c r="CV24" s="87"/>
      <c r="CW24" s="87"/>
      <c r="CX24" s="87"/>
      <c r="CY24" s="87"/>
      <c r="CZ24" s="87"/>
      <c r="DA24" s="87"/>
      <c r="DB24" s="87"/>
      <c r="DC24" s="87"/>
      <c r="DD24" s="87"/>
      <c r="DE24" s="87"/>
      <c r="DF24" s="87"/>
      <c r="DG24" s="87"/>
      <c r="DH24" s="87"/>
      <c r="DI24" s="87"/>
      <c r="DJ24" s="87"/>
      <c r="DK24" s="87"/>
      <c r="DL24" s="87"/>
      <c r="DM24" s="87"/>
      <c r="DN24" s="87"/>
      <c r="DO24" s="87"/>
      <c r="DP24" s="87"/>
      <c r="DQ24" s="87"/>
      <c r="DR24" s="87"/>
      <c r="DS24" s="87"/>
      <c r="DT24" s="87"/>
      <c r="DU24" s="87"/>
      <c r="DV24" s="87"/>
      <c r="DW24" s="87"/>
      <c r="DX24" s="87"/>
      <c r="DY24" s="87"/>
      <c r="DZ24" s="87"/>
      <c r="EA24" s="87"/>
      <c r="EB24" s="87"/>
      <c r="EC24" s="87"/>
      <c r="ED24" s="87"/>
      <c r="EE24" s="87"/>
      <c r="EF24" s="87"/>
      <c r="EG24" s="87"/>
      <c r="EH24" s="87"/>
      <c r="EI24" s="87"/>
      <c r="EJ24" s="87"/>
      <c r="EK24" s="87"/>
      <c r="EL24" s="87"/>
      <c r="EM24" s="87"/>
      <c r="EN24" s="87"/>
      <c r="EO24" s="87"/>
      <c r="EP24" s="87"/>
      <c r="EQ24" s="87"/>
      <c r="ER24" s="87"/>
      <c r="ES24" s="87"/>
      <c r="ET24" s="87"/>
      <c r="EU24" s="87"/>
      <c r="EV24" s="87"/>
      <c r="EW24" s="87"/>
      <c r="EX24" s="87"/>
      <c r="EY24" s="87"/>
      <c r="EZ24" s="87"/>
      <c r="FA24" s="87"/>
      <c r="FB24" s="87"/>
      <c r="FC24" s="87"/>
      <c r="FD24" s="87"/>
      <c r="FE24" s="87"/>
      <c r="FF24" s="87"/>
      <c r="FG24" s="87"/>
      <c r="FH24" s="87"/>
      <c r="FI24" s="87"/>
      <c r="FJ24" s="87"/>
      <c r="FK24" s="87"/>
      <c r="FL24" s="87"/>
      <c r="FM24" s="87"/>
      <c r="FN24" s="87"/>
      <c r="FO24" s="87"/>
      <c r="FP24" s="87"/>
      <c r="FQ24" s="87"/>
      <c r="FR24" s="87"/>
      <c r="FS24" s="87"/>
      <c r="FT24" s="87"/>
      <c r="FU24" s="87"/>
      <c r="FV24" s="87"/>
      <c r="FW24" s="87"/>
      <c r="FX24" s="87"/>
      <c r="FY24" s="87"/>
      <c r="FZ24" s="87"/>
      <c r="GA24" s="87"/>
      <c r="GB24" s="87"/>
      <c r="GC24" s="87"/>
      <c r="GD24" s="87"/>
      <c r="GE24" s="87"/>
      <c r="GF24" s="87"/>
      <c r="GG24" s="87"/>
      <c r="GH24" s="87"/>
      <c r="GI24" s="87"/>
      <c r="GJ24" s="87"/>
      <c r="GK24" s="87"/>
      <c r="GL24" s="87"/>
      <c r="GM24" s="87"/>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8"/>
      <c r="HV24" s="100"/>
      <c r="HW24" s="100"/>
      <c r="HX24" s="100"/>
      <c r="HY24" s="100"/>
      <c r="HZ24" s="100"/>
      <c r="IA24" s="100"/>
      <c r="IB24" s="100"/>
      <c r="IC24" s="100"/>
      <c r="ID24" s="100"/>
      <c r="IE24" s="100"/>
      <c r="IF24" s="100"/>
      <c r="IG24" s="100"/>
      <c r="IH24" s="100"/>
      <c r="II24" s="100"/>
      <c r="IJ24" s="100"/>
      <c r="IK24" s="100"/>
    </row>
    <row r="25" spans="1:245" s="101" customFormat="1" ht="30" customHeight="1" outlineLevel="2" x14ac:dyDescent="0.45">
      <c r="A25" s="109" t="s">
        <v>321</v>
      </c>
      <c r="B25" s="109" t="str">
        <f>IF('OMT eGrants Report'!$D$5="Program Budget","",IF(AND('OMT eGrants Report'!$D$5="Staff Salary",'OMT eGrants Report'!$D$7="Individual"),'OMT eGrants Report'!AG22,IF(AND('OMT eGrants Report'!$D$5="Staff Salary",'OMT eGrants Report'!$D$7="Total"),"","")))</f>
        <v/>
      </c>
      <c r="C25" s="102"/>
      <c r="D25" s="102"/>
      <c r="E25" s="102"/>
      <c r="F25" s="87"/>
      <c r="G25" s="87"/>
      <c r="H25" s="87"/>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c r="BO25" s="87"/>
      <c r="BP25" s="87"/>
      <c r="BQ25" s="87"/>
      <c r="BR25" s="87"/>
      <c r="BS25" s="87"/>
      <c r="BT25" s="87"/>
      <c r="BU25" s="87"/>
      <c r="BV25" s="87"/>
      <c r="BW25" s="87"/>
      <c r="BX25" s="87"/>
      <c r="BY25" s="87"/>
      <c r="BZ25" s="87"/>
      <c r="CA25" s="87"/>
      <c r="CB25" s="87"/>
      <c r="CC25" s="87"/>
      <c r="CD25" s="87"/>
      <c r="CE25" s="87"/>
      <c r="CF25" s="87"/>
      <c r="CG25" s="87"/>
      <c r="CH25" s="87"/>
      <c r="CI25" s="87"/>
      <c r="CJ25" s="87"/>
      <c r="CK25" s="87"/>
      <c r="CL25" s="87"/>
      <c r="CM25" s="87"/>
      <c r="CN25" s="87"/>
      <c r="CO25" s="87"/>
      <c r="CP25" s="87"/>
      <c r="CQ25" s="87"/>
      <c r="CR25" s="87"/>
      <c r="CS25" s="87"/>
      <c r="CT25" s="87"/>
      <c r="CU25" s="87"/>
      <c r="CV25" s="87"/>
      <c r="CW25" s="87"/>
      <c r="CX25" s="87"/>
      <c r="CY25" s="87"/>
      <c r="CZ25" s="87"/>
      <c r="DA25" s="87"/>
      <c r="DB25" s="87"/>
      <c r="DC25" s="87"/>
      <c r="DD25" s="87"/>
      <c r="DE25" s="87"/>
      <c r="DF25" s="87"/>
      <c r="DG25" s="87"/>
      <c r="DH25" s="87"/>
      <c r="DI25" s="87"/>
      <c r="DJ25" s="87"/>
      <c r="DK25" s="87"/>
      <c r="DL25" s="87"/>
      <c r="DM25" s="87"/>
      <c r="DN25" s="87"/>
      <c r="DO25" s="87"/>
      <c r="DP25" s="87"/>
      <c r="DQ25" s="87"/>
      <c r="DR25" s="87"/>
      <c r="DS25" s="87"/>
      <c r="DT25" s="87"/>
      <c r="DU25" s="87"/>
      <c r="DV25" s="87"/>
      <c r="DW25" s="87"/>
      <c r="DX25" s="87"/>
      <c r="DY25" s="87"/>
      <c r="DZ25" s="87"/>
      <c r="EA25" s="87"/>
      <c r="EB25" s="87"/>
      <c r="EC25" s="87"/>
      <c r="ED25" s="87"/>
      <c r="EE25" s="87"/>
      <c r="EF25" s="87"/>
      <c r="EG25" s="87"/>
      <c r="EH25" s="87"/>
      <c r="EI25" s="87"/>
      <c r="EJ25" s="87"/>
      <c r="EK25" s="87"/>
      <c r="EL25" s="87"/>
      <c r="EM25" s="87"/>
      <c r="EN25" s="87"/>
      <c r="EO25" s="87"/>
      <c r="EP25" s="87"/>
      <c r="EQ25" s="87"/>
      <c r="ER25" s="87"/>
      <c r="ES25" s="87"/>
      <c r="ET25" s="87"/>
      <c r="EU25" s="87"/>
      <c r="EV25" s="87"/>
      <c r="EW25" s="87"/>
      <c r="EX25" s="87"/>
      <c r="EY25" s="87"/>
      <c r="EZ25" s="87"/>
      <c r="FA25" s="87"/>
      <c r="FB25" s="87"/>
      <c r="FC25" s="87"/>
      <c r="FD25" s="87"/>
      <c r="FE25" s="87"/>
      <c r="FF25" s="87"/>
      <c r="FG25" s="87"/>
      <c r="FH25" s="87"/>
      <c r="FI25" s="87"/>
      <c r="FJ25" s="87"/>
      <c r="FK25" s="87"/>
      <c r="FL25" s="87"/>
      <c r="FM25" s="87"/>
      <c r="FN25" s="87"/>
      <c r="FO25" s="87"/>
      <c r="FP25" s="87"/>
      <c r="FQ25" s="87"/>
      <c r="FR25" s="87"/>
      <c r="FS25" s="87"/>
      <c r="FT25" s="87"/>
      <c r="FU25" s="87"/>
      <c r="FV25" s="87"/>
      <c r="FW25" s="87"/>
      <c r="FX25" s="87"/>
      <c r="FY25" s="87"/>
      <c r="FZ25" s="87"/>
      <c r="GA25" s="87"/>
      <c r="GB25" s="87"/>
      <c r="GC25" s="87"/>
      <c r="GD25" s="87"/>
      <c r="GE25" s="87"/>
      <c r="GF25" s="87"/>
      <c r="GG25" s="87"/>
      <c r="GH25" s="87"/>
      <c r="GI25" s="87"/>
      <c r="GJ25" s="87"/>
      <c r="GK25" s="87"/>
      <c r="GL25" s="87"/>
      <c r="GM25" s="87"/>
      <c r="GN25" s="87"/>
      <c r="GO25" s="87"/>
      <c r="GP25" s="87"/>
      <c r="GQ25" s="87"/>
      <c r="GR25" s="87"/>
      <c r="GS25" s="87"/>
      <c r="GT25" s="87"/>
      <c r="GU25" s="87"/>
      <c r="GV25" s="87"/>
      <c r="GW25" s="87"/>
      <c r="GX25" s="87"/>
      <c r="GY25" s="87"/>
      <c r="GZ25" s="87"/>
      <c r="HA25" s="87"/>
      <c r="HB25" s="87"/>
      <c r="HC25" s="87"/>
      <c r="HD25" s="87"/>
      <c r="HE25" s="87"/>
      <c r="HF25" s="87"/>
      <c r="HG25" s="87"/>
      <c r="HH25" s="87"/>
      <c r="HI25" s="87"/>
      <c r="HJ25" s="87"/>
      <c r="HK25" s="87"/>
      <c r="HL25" s="87"/>
      <c r="HM25" s="87"/>
      <c r="HN25" s="87"/>
      <c r="HO25" s="87"/>
      <c r="HP25" s="87"/>
      <c r="HQ25" s="87"/>
      <c r="HR25" s="87"/>
      <c r="HS25" s="87"/>
      <c r="HT25" s="87"/>
      <c r="HU25" s="88"/>
      <c r="HV25" s="100"/>
      <c r="HW25" s="100"/>
      <c r="HX25" s="100"/>
      <c r="HY25" s="100"/>
      <c r="HZ25" s="100"/>
      <c r="IA25" s="100"/>
      <c r="IB25" s="100"/>
      <c r="IC25" s="100"/>
      <c r="ID25" s="100"/>
      <c r="IE25" s="100"/>
      <c r="IF25" s="100"/>
      <c r="IG25" s="100"/>
      <c r="IH25" s="100"/>
      <c r="II25" s="100"/>
      <c r="IJ25" s="100"/>
      <c r="IK25" s="100"/>
    </row>
    <row r="26" spans="1:245" s="101" customFormat="1" ht="30" customHeight="1" outlineLevel="2" x14ac:dyDescent="0.45">
      <c r="A26" s="109" t="s">
        <v>321</v>
      </c>
      <c r="B26" s="109" t="str">
        <f>IF('OMT eGrants Report'!$D$5="Program Budget","",IF(AND('OMT eGrants Report'!$D$5="Staff Salary",'OMT eGrants Report'!$D$7="Individual"),'OMT eGrants Report'!AG23,IF(AND('OMT eGrants Report'!$D$5="Staff Salary",'OMT eGrants Report'!$D$7="Total"),"","")))</f>
        <v/>
      </c>
      <c r="C26" s="102"/>
      <c r="D26" s="102"/>
      <c r="E26" s="102"/>
      <c r="F26" s="87"/>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c r="BO26" s="87"/>
      <c r="BP26" s="87"/>
      <c r="BQ26" s="87"/>
      <c r="BR26" s="87"/>
      <c r="BS26" s="87"/>
      <c r="BT26" s="87"/>
      <c r="BU26" s="87"/>
      <c r="BV26" s="87"/>
      <c r="BW26" s="87"/>
      <c r="BX26" s="87"/>
      <c r="BY26" s="87"/>
      <c r="BZ26" s="87"/>
      <c r="CA26" s="87"/>
      <c r="CB26" s="87"/>
      <c r="CC26" s="87"/>
      <c r="CD26" s="87"/>
      <c r="CE26" s="87"/>
      <c r="CF26" s="87"/>
      <c r="CG26" s="87"/>
      <c r="CH26" s="87"/>
      <c r="CI26" s="87"/>
      <c r="CJ26" s="87"/>
      <c r="CK26" s="87"/>
      <c r="CL26" s="87"/>
      <c r="CM26" s="87"/>
      <c r="CN26" s="87"/>
      <c r="CO26" s="87"/>
      <c r="CP26" s="87"/>
      <c r="CQ26" s="87"/>
      <c r="CR26" s="87"/>
      <c r="CS26" s="87"/>
      <c r="CT26" s="87"/>
      <c r="CU26" s="87"/>
      <c r="CV26" s="87"/>
      <c r="CW26" s="87"/>
      <c r="CX26" s="87"/>
      <c r="CY26" s="87"/>
      <c r="CZ26" s="87"/>
      <c r="DA26" s="87"/>
      <c r="DB26" s="87"/>
      <c r="DC26" s="87"/>
      <c r="DD26" s="87"/>
      <c r="DE26" s="87"/>
      <c r="DF26" s="87"/>
      <c r="DG26" s="87"/>
      <c r="DH26" s="87"/>
      <c r="DI26" s="87"/>
      <c r="DJ26" s="87"/>
      <c r="DK26" s="87"/>
      <c r="DL26" s="87"/>
      <c r="DM26" s="87"/>
      <c r="DN26" s="87"/>
      <c r="DO26" s="87"/>
      <c r="DP26" s="87"/>
      <c r="DQ26" s="87"/>
      <c r="DR26" s="87"/>
      <c r="DS26" s="87"/>
      <c r="DT26" s="87"/>
      <c r="DU26" s="87"/>
      <c r="DV26" s="87"/>
      <c r="DW26" s="87"/>
      <c r="DX26" s="87"/>
      <c r="DY26" s="87"/>
      <c r="DZ26" s="87"/>
      <c r="EA26" s="87"/>
      <c r="EB26" s="87"/>
      <c r="EC26" s="87"/>
      <c r="ED26" s="87"/>
      <c r="EE26" s="87"/>
      <c r="EF26" s="87"/>
      <c r="EG26" s="87"/>
      <c r="EH26" s="87"/>
      <c r="EI26" s="87"/>
      <c r="EJ26" s="87"/>
      <c r="EK26" s="87"/>
      <c r="EL26" s="87"/>
      <c r="EM26" s="87"/>
      <c r="EN26" s="87"/>
      <c r="EO26" s="87"/>
      <c r="EP26" s="87"/>
      <c r="EQ26" s="87"/>
      <c r="ER26" s="87"/>
      <c r="ES26" s="87"/>
      <c r="ET26" s="87"/>
      <c r="EU26" s="87"/>
      <c r="EV26" s="87"/>
      <c r="EW26" s="87"/>
      <c r="EX26" s="87"/>
      <c r="EY26" s="87"/>
      <c r="EZ26" s="87"/>
      <c r="FA26" s="87"/>
      <c r="FB26" s="87"/>
      <c r="FC26" s="87"/>
      <c r="FD26" s="87"/>
      <c r="FE26" s="87"/>
      <c r="FF26" s="87"/>
      <c r="FG26" s="87"/>
      <c r="FH26" s="87"/>
      <c r="FI26" s="87"/>
      <c r="FJ26" s="87"/>
      <c r="FK26" s="87"/>
      <c r="FL26" s="87"/>
      <c r="FM26" s="87"/>
      <c r="FN26" s="87"/>
      <c r="FO26" s="87"/>
      <c r="FP26" s="87"/>
      <c r="FQ26" s="87"/>
      <c r="FR26" s="87"/>
      <c r="FS26" s="87"/>
      <c r="FT26" s="87"/>
      <c r="FU26" s="87"/>
      <c r="FV26" s="87"/>
      <c r="FW26" s="87"/>
      <c r="FX26" s="87"/>
      <c r="FY26" s="87"/>
      <c r="FZ26" s="87"/>
      <c r="GA26" s="87"/>
      <c r="GB26" s="87"/>
      <c r="GC26" s="87"/>
      <c r="GD26" s="87"/>
      <c r="GE26" s="87"/>
      <c r="GF26" s="87"/>
      <c r="GG26" s="87"/>
      <c r="GH26" s="87"/>
      <c r="GI26" s="87"/>
      <c r="GJ26" s="87"/>
      <c r="GK26" s="87"/>
      <c r="GL26" s="87"/>
      <c r="GM26" s="87"/>
      <c r="GN26" s="87"/>
      <c r="GO26" s="87"/>
      <c r="GP26" s="87"/>
      <c r="GQ26" s="87"/>
      <c r="GR26" s="87"/>
      <c r="GS26" s="87"/>
      <c r="GT26" s="87"/>
      <c r="GU26" s="87"/>
      <c r="GV26" s="87"/>
      <c r="GW26" s="87"/>
      <c r="GX26" s="87"/>
      <c r="GY26" s="87"/>
      <c r="GZ26" s="87"/>
      <c r="HA26" s="87"/>
      <c r="HB26" s="87"/>
      <c r="HC26" s="87"/>
      <c r="HD26" s="87"/>
      <c r="HE26" s="87"/>
      <c r="HF26" s="87"/>
      <c r="HG26" s="87"/>
      <c r="HH26" s="87"/>
      <c r="HI26" s="87"/>
      <c r="HJ26" s="87"/>
      <c r="HK26" s="87"/>
      <c r="HL26" s="87"/>
      <c r="HM26" s="87"/>
      <c r="HN26" s="87"/>
      <c r="HO26" s="87"/>
      <c r="HP26" s="87"/>
      <c r="HQ26" s="87"/>
      <c r="HR26" s="87"/>
      <c r="HS26" s="87"/>
      <c r="HT26" s="87"/>
      <c r="HU26" s="88"/>
      <c r="HV26" s="100"/>
      <c r="HW26" s="100"/>
      <c r="HX26" s="100"/>
      <c r="HY26" s="100"/>
      <c r="HZ26" s="100"/>
      <c r="IA26" s="100"/>
      <c r="IB26" s="100"/>
      <c r="IC26" s="100"/>
      <c r="ID26" s="100"/>
      <c r="IE26" s="100"/>
      <c r="IF26" s="100"/>
      <c r="IG26" s="100"/>
      <c r="IH26" s="100"/>
      <c r="II26" s="100"/>
      <c r="IJ26" s="100"/>
      <c r="IK26" s="100"/>
    </row>
    <row r="27" spans="1:245" s="101" customFormat="1" ht="30" customHeight="1" outlineLevel="2" x14ac:dyDescent="0.45">
      <c r="A27" s="109" t="s">
        <v>321</v>
      </c>
      <c r="B27" s="109" t="str">
        <f>IF('OMT eGrants Report'!$D$5="Program Budget","",IF(AND('OMT eGrants Report'!$D$5="Staff Salary",'OMT eGrants Report'!$D$7="Individual"),'OMT eGrants Report'!AG24,IF(AND('OMT eGrants Report'!$D$5="Staff Salary",'OMT eGrants Report'!$D$7="Total"),"","")))</f>
        <v/>
      </c>
      <c r="C27" s="102"/>
      <c r="D27" s="102"/>
      <c r="E27" s="102"/>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c r="BO27" s="87"/>
      <c r="BP27" s="87"/>
      <c r="BQ27" s="87"/>
      <c r="BR27" s="87"/>
      <c r="BS27" s="87"/>
      <c r="BT27" s="87"/>
      <c r="BU27" s="87"/>
      <c r="BV27" s="87"/>
      <c r="BW27" s="87"/>
      <c r="BX27" s="87"/>
      <c r="BY27" s="87"/>
      <c r="BZ27" s="87"/>
      <c r="CA27" s="87"/>
      <c r="CB27" s="87"/>
      <c r="CC27" s="87"/>
      <c r="CD27" s="87"/>
      <c r="CE27" s="87"/>
      <c r="CF27" s="87"/>
      <c r="CG27" s="87"/>
      <c r="CH27" s="87"/>
      <c r="CI27" s="87"/>
      <c r="CJ27" s="87"/>
      <c r="CK27" s="87"/>
      <c r="CL27" s="87"/>
      <c r="CM27" s="87"/>
      <c r="CN27" s="87"/>
      <c r="CO27" s="87"/>
      <c r="CP27" s="87"/>
      <c r="CQ27" s="87"/>
      <c r="CR27" s="87"/>
      <c r="CS27" s="87"/>
      <c r="CT27" s="87"/>
      <c r="CU27" s="87"/>
      <c r="CV27" s="87"/>
      <c r="CW27" s="87"/>
      <c r="CX27" s="87"/>
      <c r="CY27" s="87"/>
      <c r="CZ27" s="87"/>
      <c r="DA27" s="87"/>
      <c r="DB27" s="87"/>
      <c r="DC27" s="87"/>
      <c r="DD27" s="87"/>
      <c r="DE27" s="87"/>
      <c r="DF27" s="87"/>
      <c r="DG27" s="87"/>
      <c r="DH27" s="87"/>
      <c r="DI27" s="87"/>
      <c r="DJ27" s="87"/>
      <c r="DK27" s="87"/>
      <c r="DL27" s="87"/>
      <c r="DM27" s="87"/>
      <c r="DN27" s="87"/>
      <c r="DO27" s="87"/>
      <c r="DP27" s="87"/>
      <c r="DQ27" s="87"/>
      <c r="DR27" s="87"/>
      <c r="DS27" s="87"/>
      <c r="DT27" s="87"/>
      <c r="DU27" s="87"/>
      <c r="DV27" s="87"/>
      <c r="DW27" s="87"/>
      <c r="DX27" s="87"/>
      <c r="DY27" s="87"/>
      <c r="DZ27" s="87"/>
      <c r="EA27" s="87"/>
      <c r="EB27" s="87"/>
      <c r="EC27" s="87"/>
      <c r="ED27" s="87"/>
      <c r="EE27" s="87"/>
      <c r="EF27" s="87"/>
      <c r="EG27" s="87"/>
      <c r="EH27" s="87"/>
      <c r="EI27" s="87"/>
      <c r="EJ27" s="87"/>
      <c r="EK27" s="87"/>
      <c r="EL27" s="87"/>
      <c r="EM27" s="87"/>
      <c r="EN27" s="87"/>
      <c r="EO27" s="87"/>
      <c r="EP27" s="87"/>
      <c r="EQ27" s="87"/>
      <c r="ER27" s="87"/>
      <c r="ES27" s="87"/>
      <c r="ET27" s="87"/>
      <c r="EU27" s="87"/>
      <c r="EV27" s="87"/>
      <c r="EW27" s="87"/>
      <c r="EX27" s="87"/>
      <c r="EY27" s="87"/>
      <c r="EZ27" s="87"/>
      <c r="FA27" s="87"/>
      <c r="FB27" s="87"/>
      <c r="FC27" s="87"/>
      <c r="FD27" s="87"/>
      <c r="FE27" s="87"/>
      <c r="FF27" s="87"/>
      <c r="FG27" s="87"/>
      <c r="FH27" s="87"/>
      <c r="FI27" s="87"/>
      <c r="FJ27" s="87"/>
      <c r="FK27" s="87"/>
      <c r="FL27" s="87"/>
      <c r="FM27" s="87"/>
      <c r="FN27" s="87"/>
      <c r="FO27" s="87"/>
      <c r="FP27" s="87"/>
      <c r="FQ27" s="87"/>
      <c r="FR27" s="87"/>
      <c r="FS27" s="87"/>
      <c r="FT27" s="87"/>
      <c r="FU27" s="87"/>
      <c r="FV27" s="87"/>
      <c r="FW27" s="87"/>
      <c r="FX27" s="87"/>
      <c r="FY27" s="87"/>
      <c r="FZ27" s="87"/>
      <c r="GA27" s="87"/>
      <c r="GB27" s="87"/>
      <c r="GC27" s="87"/>
      <c r="GD27" s="87"/>
      <c r="GE27" s="87"/>
      <c r="GF27" s="87"/>
      <c r="GG27" s="87"/>
      <c r="GH27" s="87"/>
      <c r="GI27" s="87"/>
      <c r="GJ27" s="87"/>
      <c r="GK27" s="87"/>
      <c r="GL27" s="87"/>
      <c r="GM27" s="87"/>
      <c r="GN27" s="87"/>
      <c r="GO27" s="87"/>
      <c r="GP27" s="87"/>
      <c r="GQ27" s="87"/>
      <c r="GR27" s="87"/>
      <c r="GS27" s="87"/>
      <c r="GT27" s="87"/>
      <c r="GU27" s="87"/>
      <c r="GV27" s="87"/>
      <c r="GW27" s="87"/>
      <c r="GX27" s="87"/>
      <c r="GY27" s="87"/>
      <c r="GZ27" s="87"/>
      <c r="HA27" s="87"/>
      <c r="HB27" s="87"/>
      <c r="HC27" s="87"/>
      <c r="HD27" s="87"/>
      <c r="HE27" s="87"/>
      <c r="HF27" s="87"/>
      <c r="HG27" s="87"/>
      <c r="HH27" s="87"/>
      <c r="HI27" s="87"/>
      <c r="HJ27" s="87"/>
      <c r="HK27" s="87"/>
      <c r="HL27" s="87"/>
      <c r="HM27" s="87"/>
      <c r="HN27" s="87"/>
      <c r="HO27" s="87"/>
      <c r="HP27" s="87"/>
      <c r="HQ27" s="87"/>
      <c r="HR27" s="87"/>
      <c r="HS27" s="87"/>
      <c r="HT27" s="87"/>
      <c r="HU27" s="88"/>
      <c r="HV27" s="100"/>
      <c r="HW27" s="100"/>
      <c r="HX27" s="100"/>
      <c r="HY27" s="100"/>
      <c r="HZ27" s="100"/>
      <c r="IA27" s="100"/>
      <c r="IB27" s="100"/>
      <c r="IC27" s="100"/>
      <c r="ID27" s="100"/>
      <c r="IE27" s="100"/>
      <c r="IF27" s="100"/>
      <c r="IG27" s="100"/>
      <c r="IH27" s="100"/>
      <c r="II27" s="100"/>
      <c r="IJ27" s="100"/>
      <c r="IK27" s="100"/>
    </row>
    <row r="28" spans="1:245" s="101" customFormat="1" ht="30" customHeight="1" outlineLevel="2" x14ac:dyDescent="0.45">
      <c r="A28" s="109" t="s">
        <v>321</v>
      </c>
      <c r="B28" s="109" t="str">
        <f>IF('OMT eGrants Report'!$D$5="Program Budget","",IF(AND('OMT eGrants Report'!$D$5="Staff Salary",'OMT eGrants Report'!$D$7="Individual"),'OMT eGrants Report'!AG25,IF(AND('OMT eGrants Report'!$D$5="Staff Salary",'OMT eGrants Report'!$D$7="Total"),"","")))</f>
        <v/>
      </c>
      <c r="C28" s="102"/>
      <c r="D28" s="102"/>
      <c r="E28" s="102"/>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c r="BQ28" s="87"/>
      <c r="BR28" s="87"/>
      <c r="BS28" s="87"/>
      <c r="BT28" s="87"/>
      <c r="BU28" s="87"/>
      <c r="BV28" s="87"/>
      <c r="BW28" s="87"/>
      <c r="BX28" s="87"/>
      <c r="BY28" s="87"/>
      <c r="BZ28" s="87"/>
      <c r="CA28" s="87"/>
      <c r="CB28" s="87"/>
      <c r="CC28" s="87"/>
      <c r="CD28" s="87"/>
      <c r="CE28" s="87"/>
      <c r="CF28" s="87"/>
      <c r="CG28" s="87"/>
      <c r="CH28" s="87"/>
      <c r="CI28" s="87"/>
      <c r="CJ28" s="87"/>
      <c r="CK28" s="87"/>
      <c r="CL28" s="87"/>
      <c r="CM28" s="87"/>
      <c r="CN28" s="87"/>
      <c r="CO28" s="87"/>
      <c r="CP28" s="87"/>
      <c r="CQ28" s="87"/>
      <c r="CR28" s="87"/>
      <c r="CS28" s="87"/>
      <c r="CT28" s="87"/>
      <c r="CU28" s="87"/>
      <c r="CV28" s="87"/>
      <c r="CW28" s="87"/>
      <c r="CX28" s="87"/>
      <c r="CY28" s="87"/>
      <c r="CZ28" s="87"/>
      <c r="DA28" s="87"/>
      <c r="DB28" s="87"/>
      <c r="DC28" s="87"/>
      <c r="DD28" s="87"/>
      <c r="DE28" s="87"/>
      <c r="DF28" s="87"/>
      <c r="DG28" s="87"/>
      <c r="DH28" s="87"/>
      <c r="DI28" s="87"/>
      <c r="DJ28" s="87"/>
      <c r="DK28" s="87"/>
      <c r="DL28" s="87"/>
      <c r="DM28" s="87"/>
      <c r="DN28" s="87"/>
      <c r="DO28" s="87"/>
      <c r="DP28" s="87"/>
      <c r="DQ28" s="87"/>
      <c r="DR28" s="87"/>
      <c r="DS28" s="87"/>
      <c r="DT28" s="87"/>
      <c r="DU28" s="87"/>
      <c r="DV28" s="87"/>
      <c r="DW28" s="87"/>
      <c r="DX28" s="87"/>
      <c r="DY28" s="87"/>
      <c r="DZ28" s="87"/>
      <c r="EA28" s="87"/>
      <c r="EB28" s="87"/>
      <c r="EC28" s="87"/>
      <c r="ED28" s="87"/>
      <c r="EE28" s="87"/>
      <c r="EF28" s="87"/>
      <c r="EG28" s="87"/>
      <c r="EH28" s="87"/>
      <c r="EI28" s="87"/>
      <c r="EJ28" s="87"/>
      <c r="EK28" s="87"/>
      <c r="EL28" s="87"/>
      <c r="EM28" s="87"/>
      <c r="EN28" s="87"/>
      <c r="EO28" s="87"/>
      <c r="EP28" s="87"/>
      <c r="EQ28" s="87"/>
      <c r="ER28" s="87"/>
      <c r="ES28" s="87"/>
      <c r="ET28" s="87"/>
      <c r="EU28" s="87"/>
      <c r="EV28" s="87"/>
      <c r="EW28" s="87"/>
      <c r="EX28" s="87"/>
      <c r="EY28" s="87"/>
      <c r="EZ28" s="87"/>
      <c r="FA28" s="87"/>
      <c r="FB28" s="87"/>
      <c r="FC28" s="87"/>
      <c r="FD28" s="87"/>
      <c r="FE28" s="87"/>
      <c r="FF28" s="87"/>
      <c r="FG28" s="87"/>
      <c r="FH28" s="87"/>
      <c r="FI28" s="87"/>
      <c r="FJ28" s="87"/>
      <c r="FK28" s="87"/>
      <c r="FL28" s="87"/>
      <c r="FM28" s="87"/>
      <c r="FN28" s="87"/>
      <c r="FO28" s="87"/>
      <c r="FP28" s="87"/>
      <c r="FQ28" s="87"/>
      <c r="FR28" s="87"/>
      <c r="FS28" s="87"/>
      <c r="FT28" s="87"/>
      <c r="FU28" s="87"/>
      <c r="FV28" s="87"/>
      <c r="FW28" s="87"/>
      <c r="FX28" s="87"/>
      <c r="FY28" s="87"/>
      <c r="FZ28" s="87"/>
      <c r="GA28" s="87"/>
      <c r="GB28" s="87"/>
      <c r="GC28" s="87"/>
      <c r="GD28" s="87"/>
      <c r="GE28" s="87"/>
      <c r="GF28" s="87"/>
      <c r="GG28" s="87"/>
      <c r="GH28" s="87"/>
      <c r="GI28" s="87"/>
      <c r="GJ28" s="87"/>
      <c r="GK28" s="87"/>
      <c r="GL28" s="87"/>
      <c r="GM28" s="87"/>
      <c r="GN28" s="87"/>
      <c r="GO28" s="87"/>
      <c r="GP28" s="87"/>
      <c r="GQ28" s="87"/>
      <c r="GR28" s="87"/>
      <c r="GS28" s="87"/>
      <c r="GT28" s="87"/>
      <c r="GU28" s="87"/>
      <c r="GV28" s="87"/>
      <c r="GW28" s="87"/>
      <c r="GX28" s="87"/>
      <c r="GY28" s="87"/>
      <c r="GZ28" s="87"/>
      <c r="HA28" s="87"/>
      <c r="HB28" s="87"/>
      <c r="HC28" s="87"/>
      <c r="HD28" s="87"/>
      <c r="HE28" s="87"/>
      <c r="HF28" s="87"/>
      <c r="HG28" s="87"/>
      <c r="HH28" s="87"/>
      <c r="HI28" s="87"/>
      <c r="HJ28" s="87"/>
      <c r="HK28" s="87"/>
      <c r="HL28" s="87"/>
      <c r="HM28" s="87"/>
      <c r="HN28" s="87"/>
      <c r="HO28" s="87"/>
      <c r="HP28" s="87"/>
      <c r="HQ28" s="87"/>
      <c r="HR28" s="87"/>
      <c r="HS28" s="87"/>
      <c r="HT28" s="87"/>
      <c r="HU28" s="88"/>
      <c r="HV28" s="100"/>
      <c r="HW28" s="100"/>
      <c r="HX28" s="100"/>
      <c r="HY28" s="100"/>
      <c r="HZ28" s="100"/>
      <c r="IA28" s="100"/>
      <c r="IB28" s="100"/>
      <c r="IC28" s="100"/>
      <c r="ID28" s="100"/>
      <c r="IE28" s="100"/>
      <c r="IF28" s="100"/>
      <c r="IG28" s="100"/>
      <c r="IH28" s="100"/>
      <c r="II28" s="100"/>
      <c r="IJ28" s="100"/>
      <c r="IK28" s="100"/>
    </row>
    <row r="29" spans="1:245" s="101" customFormat="1" ht="30" customHeight="1" outlineLevel="2" x14ac:dyDescent="0.45">
      <c r="A29" s="109" t="s">
        <v>321</v>
      </c>
      <c r="B29" s="109" t="str">
        <f>IF('OMT eGrants Report'!$D$5="Program Budget","",IF(AND('OMT eGrants Report'!$D$5="Staff Salary",'OMT eGrants Report'!$D$7="Individual"),'OMT eGrants Report'!AG26,IF(AND('OMT eGrants Report'!$D$5="Staff Salary",'OMT eGrants Report'!$D$7="Total"),"","")))</f>
        <v/>
      </c>
      <c r="C29" s="102"/>
      <c r="D29" s="102"/>
      <c r="E29" s="102"/>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c r="BO29" s="87"/>
      <c r="BP29" s="87"/>
      <c r="BQ29" s="87"/>
      <c r="BR29" s="87"/>
      <c r="BS29" s="87"/>
      <c r="BT29" s="87"/>
      <c r="BU29" s="87"/>
      <c r="BV29" s="87"/>
      <c r="BW29" s="87"/>
      <c r="BX29" s="87"/>
      <c r="BY29" s="87"/>
      <c r="BZ29" s="87"/>
      <c r="CA29" s="87"/>
      <c r="CB29" s="87"/>
      <c r="CC29" s="87"/>
      <c r="CD29" s="87"/>
      <c r="CE29" s="87"/>
      <c r="CF29" s="87"/>
      <c r="CG29" s="87"/>
      <c r="CH29" s="87"/>
      <c r="CI29" s="87"/>
      <c r="CJ29" s="87"/>
      <c r="CK29" s="87"/>
      <c r="CL29" s="87"/>
      <c r="CM29" s="87"/>
      <c r="CN29" s="87"/>
      <c r="CO29" s="87"/>
      <c r="CP29" s="87"/>
      <c r="CQ29" s="87"/>
      <c r="CR29" s="87"/>
      <c r="CS29" s="87"/>
      <c r="CT29" s="87"/>
      <c r="CU29" s="87"/>
      <c r="CV29" s="87"/>
      <c r="CW29" s="87"/>
      <c r="CX29" s="87"/>
      <c r="CY29" s="87"/>
      <c r="CZ29" s="87"/>
      <c r="DA29" s="87"/>
      <c r="DB29" s="87"/>
      <c r="DC29" s="87"/>
      <c r="DD29" s="87"/>
      <c r="DE29" s="87"/>
      <c r="DF29" s="87"/>
      <c r="DG29" s="87"/>
      <c r="DH29" s="87"/>
      <c r="DI29" s="87"/>
      <c r="DJ29" s="87"/>
      <c r="DK29" s="87"/>
      <c r="DL29" s="87"/>
      <c r="DM29" s="87"/>
      <c r="DN29" s="87"/>
      <c r="DO29" s="87"/>
      <c r="DP29" s="87"/>
      <c r="DQ29" s="87"/>
      <c r="DR29" s="87"/>
      <c r="DS29" s="87"/>
      <c r="DT29" s="87"/>
      <c r="DU29" s="87"/>
      <c r="DV29" s="87"/>
      <c r="DW29" s="87"/>
      <c r="DX29" s="87"/>
      <c r="DY29" s="87"/>
      <c r="DZ29" s="87"/>
      <c r="EA29" s="87"/>
      <c r="EB29" s="87"/>
      <c r="EC29" s="87"/>
      <c r="ED29" s="87"/>
      <c r="EE29" s="87"/>
      <c r="EF29" s="87"/>
      <c r="EG29" s="87"/>
      <c r="EH29" s="87"/>
      <c r="EI29" s="87"/>
      <c r="EJ29" s="87"/>
      <c r="EK29" s="87"/>
      <c r="EL29" s="87"/>
      <c r="EM29" s="87"/>
      <c r="EN29" s="87"/>
      <c r="EO29" s="87"/>
      <c r="EP29" s="87"/>
      <c r="EQ29" s="87"/>
      <c r="ER29" s="87"/>
      <c r="ES29" s="87"/>
      <c r="ET29" s="87"/>
      <c r="EU29" s="87"/>
      <c r="EV29" s="87"/>
      <c r="EW29" s="87"/>
      <c r="EX29" s="87"/>
      <c r="EY29" s="87"/>
      <c r="EZ29" s="87"/>
      <c r="FA29" s="87"/>
      <c r="FB29" s="87"/>
      <c r="FC29" s="87"/>
      <c r="FD29" s="87"/>
      <c r="FE29" s="87"/>
      <c r="FF29" s="87"/>
      <c r="FG29" s="87"/>
      <c r="FH29" s="87"/>
      <c r="FI29" s="87"/>
      <c r="FJ29" s="87"/>
      <c r="FK29" s="87"/>
      <c r="FL29" s="87"/>
      <c r="FM29" s="87"/>
      <c r="FN29" s="87"/>
      <c r="FO29" s="87"/>
      <c r="FP29" s="87"/>
      <c r="FQ29" s="87"/>
      <c r="FR29" s="87"/>
      <c r="FS29" s="87"/>
      <c r="FT29" s="87"/>
      <c r="FU29" s="87"/>
      <c r="FV29" s="87"/>
      <c r="FW29" s="87"/>
      <c r="FX29" s="87"/>
      <c r="FY29" s="87"/>
      <c r="FZ29" s="87"/>
      <c r="GA29" s="87"/>
      <c r="GB29" s="87"/>
      <c r="GC29" s="87"/>
      <c r="GD29" s="87"/>
      <c r="GE29" s="87"/>
      <c r="GF29" s="87"/>
      <c r="GG29" s="87"/>
      <c r="GH29" s="87"/>
      <c r="GI29" s="87"/>
      <c r="GJ29" s="87"/>
      <c r="GK29" s="87"/>
      <c r="GL29" s="87"/>
      <c r="GM29" s="87"/>
      <c r="GN29" s="87"/>
      <c r="GO29" s="87"/>
      <c r="GP29" s="87"/>
      <c r="GQ29" s="87"/>
      <c r="GR29" s="87"/>
      <c r="GS29" s="87"/>
      <c r="GT29" s="87"/>
      <c r="GU29" s="87"/>
      <c r="GV29" s="87"/>
      <c r="GW29" s="87"/>
      <c r="GX29" s="87"/>
      <c r="GY29" s="87"/>
      <c r="GZ29" s="87"/>
      <c r="HA29" s="87"/>
      <c r="HB29" s="87"/>
      <c r="HC29" s="87"/>
      <c r="HD29" s="87"/>
      <c r="HE29" s="87"/>
      <c r="HF29" s="87"/>
      <c r="HG29" s="87"/>
      <c r="HH29" s="87"/>
      <c r="HI29" s="87"/>
      <c r="HJ29" s="87"/>
      <c r="HK29" s="87"/>
      <c r="HL29" s="87"/>
      <c r="HM29" s="87"/>
      <c r="HN29" s="87"/>
      <c r="HO29" s="87"/>
      <c r="HP29" s="87"/>
      <c r="HQ29" s="87"/>
      <c r="HR29" s="87"/>
      <c r="HS29" s="87"/>
      <c r="HT29" s="87"/>
      <c r="HU29" s="88"/>
      <c r="HV29" s="100"/>
      <c r="HW29" s="100"/>
      <c r="HX29" s="100"/>
      <c r="HY29" s="100"/>
      <c r="HZ29" s="100"/>
      <c r="IA29" s="100"/>
      <c r="IB29" s="100"/>
      <c r="IC29" s="100"/>
      <c r="ID29" s="100"/>
      <c r="IE29" s="100"/>
      <c r="IF29" s="100"/>
      <c r="IG29" s="100"/>
      <c r="IH29" s="100"/>
      <c r="II29" s="100"/>
      <c r="IJ29" s="100"/>
      <c r="IK29" s="100"/>
    </row>
    <row r="30" spans="1:245" s="101" customFormat="1" ht="30" customHeight="1" outlineLevel="2" x14ac:dyDescent="0.45">
      <c r="A30" s="109" t="s">
        <v>321</v>
      </c>
      <c r="B30" s="109" t="str">
        <f>IF('OMT eGrants Report'!$D$5="Program Budget","",IF(AND('OMT eGrants Report'!$D$5="Staff Salary",'OMT eGrants Report'!$D$7="Individual"),'OMT eGrants Report'!AG27,IF(AND('OMT eGrants Report'!$D$5="Staff Salary",'OMT eGrants Report'!$D$7="Total"),"","")))</f>
        <v/>
      </c>
      <c r="C30" s="102"/>
      <c r="D30" s="102"/>
      <c r="E30" s="102"/>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c r="BQ30" s="87"/>
      <c r="BR30" s="87"/>
      <c r="BS30" s="87"/>
      <c r="BT30" s="87"/>
      <c r="BU30" s="87"/>
      <c r="BV30" s="87"/>
      <c r="BW30" s="87"/>
      <c r="BX30" s="87"/>
      <c r="BY30" s="87"/>
      <c r="BZ30" s="87"/>
      <c r="CA30" s="87"/>
      <c r="CB30" s="87"/>
      <c r="CC30" s="87"/>
      <c r="CD30" s="87"/>
      <c r="CE30" s="87"/>
      <c r="CF30" s="87"/>
      <c r="CG30" s="87"/>
      <c r="CH30" s="87"/>
      <c r="CI30" s="87"/>
      <c r="CJ30" s="87"/>
      <c r="CK30" s="87"/>
      <c r="CL30" s="87"/>
      <c r="CM30" s="87"/>
      <c r="CN30" s="87"/>
      <c r="CO30" s="87"/>
      <c r="CP30" s="87"/>
      <c r="CQ30" s="87"/>
      <c r="CR30" s="87"/>
      <c r="CS30" s="87"/>
      <c r="CT30" s="87"/>
      <c r="CU30" s="87"/>
      <c r="CV30" s="87"/>
      <c r="CW30" s="87"/>
      <c r="CX30" s="87"/>
      <c r="CY30" s="87"/>
      <c r="CZ30" s="87"/>
      <c r="DA30" s="87"/>
      <c r="DB30" s="87"/>
      <c r="DC30" s="87"/>
      <c r="DD30" s="87"/>
      <c r="DE30" s="87"/>
      <c r="DF30" s="87"/>
      <c r="DG30" s="87"/>
      <c r="DH30" s="87"/>
      <c r="DI30" s="87"/>
      <c r="DJ30" s="87"/>
      <c r="DK30" s="87"/>
      <c r="DL30" s="87"/>
      <c r="DM30" s="87"/>
      <c r="DN30" s="87"/>
      <c r="DO30" s="87"/>
      <c r="DP30" s="87"/>
      <c r="DQ30" s="87"/>
      <c r="DR30" s="87"/>
      <c r="DS30" s="87"/>
      <c r="DT30" s="87"/>
      <c r="DU30" s="87"/>
      <c r="DV30" s="87"/>
      <c r="DW30" s="87"/>
      <c r="DX30" s="87"/>
      <c r="DY30" s="87"/>
      <c r="DZ30" s="87"/>
      <c r="EA30" s="87"/>
      <c r="EB30" s="87"/>
      <c r="EC30" s="87"/>
      <c r="ED30" s="87"/>
      <c r="EE30" s="87"/>
      <c r="EF30" s="87"/>
      <c r="EG30" s="87"/>
      <c r="EH30" s="87"/>
      <c r="EI30" s="87"/>
      <c r="EJ30" s="87"/>
      <c r="EK30" s="87"/>
      <c r="EL30" s="87"/>
      <c r="EM30" s="87"/>
      <c r="EN30" s="87"/>
      <c r="EO30" s="87"/>
      <c r="EP30" s="87"/>
      <c r="EQ30" s="87"/>
      <c r="ER30" s="87"/>
      <c r="ES30" s="87"/>
      <c r="ET30" s="87"/>
      <c r="EU30" s="87"/>
      <c r="EV30" s="87"/>
      <c r="EW30" s="87"/>
      <c r="EX30" s="87"/>
      <c r="EY30" s="87"/>
      <c r="EZ30" s="87"/>
      <c r="FA30" s="87"/>
      <c r="FB30" s="87"/>
      <c r="FC30" s="87"/>
      <c r="FD30" s="87"/>
      <c r="FE30" s="87"/>
      <c r="FF30" s="87"/>
      <c r="FG30" s="87"/>
      <c r="FH30" s="87"/>
      <c r="FI30" s="87"/>
      <c r="FJ30" s="87"/>
      <c r="FK30" s="87"/>
      <c r="FL30" s="87"/>
      <c r="FM30" s="87"/>
      <c r="FN30" s="87"/>
      <c r="FO30" s="87"/>
      <c r="FP30" s="87"/>
      <c r="FQ30" s="87"/>
      <c r="FR30" s="87"/>
      <c r="FS30" s="87"/>
      <c r="FT30" s="87"/>
      <c r="FU30" s="87"/>
      <c r="FV30" s="87"/>
      <c r="FW30" s="87"/>
      <c r="FX30" s="87"/>
      <c r="FY30" s="87"/>
      <c r="FZ30" s="87"/>
      <c r="GA30" s="87"/>
      <c r="GB30" s="87"/>
      <c r="GC30" s="87"/>
      <c r="GD30" s="87"/>
      <c r="GE30" s="87"/>
      <c r="GF30" s="87"/>
      <c r="GG30" s="87"/>
      <c r="GH30" s="87"/>
      <c r="GI30" s="87"/>
      <c r="GJ30" s="87"/>
      <c r="GK30" s="87"/>
      <c r="GL30" s="87"/>
      <c r="GM30" s="87"/>
      <c r="GN30" s="87"/>
      <c r="GO30" s="87"/>
      <c r="GP30" s="87"/>
      <c r="GQ30" s="87"/>
      <c r="GR30" s="87"/>
      <c r="GS30" s="87"/>
      <c r="GT30" s="87"/>
      <c r="GU30" s="87"/>
      <c r="GV30" s="87"/>
      <c r="GW30" s="87"/>
      <c r="GX30" s="87"/>
      <c r="GY30" s="87"/>
      <c r="GZ30" s="87"/>
      <c r="HA30" s="87"/>
      <c r="HB30" s="87"/>
      <c r="HC30" s="87"/>
      <c r="HD30" s="87"/>
      <c r="HE30" s="87"/>
      <c r="HF30" s="87"/>
      <c r="HG30" s="87"/>
      <c r="HH30" s="87"/>
      <c r="HI30" s="87"/>
      <c r="HJ30" s="87"/>
      <c r="HK30" s="87"/>
      <c r="HL30" s="87"/>
      <c r="HM30" s="87"/>
      <c r="HN30" s="87"/>
      <c r="HO30" s="87"/>
      <c r="HP30" s="87"/>
      <c r="HQ30" s="87"/>
      <c r="HR30" s="87"/>
      <c r="HS30" s="87"/>
      <c r="HT30" s="87"/>
      <c r="HU30" s="88"/>
      <c r="HV30" s="100"/>
      <c r="HW30" s="100"/>
      <c r="HX30" s="100"/>
      <c r="HY30" s="100"/>
      <c r="HZ30" s="100"/>
      <c r="IA30" s="100"/>
      <c r="IB30" s="100"/>
      <c r="IC30" s="100"/>
      <c r="ID30" s="100"/>
      <c r="IE30" s="100"/>
      <c r="IF30" s="100"/>
      <c r="IG30" s="100"/>
      <c r="IH30" s="100"/>
      <c r="II30" s="100"/>
      <c r="IJ30" s="100"/>
      <c r="IK30" s="100"/>
    </row>
    <row r="31" spans="1:245" s="101" customFormat="1" ht="30" customHeight="1" outlineLevel="2" x14ac:dyDescent="0.45">
      <c r="A31" s="109" t="s">
        <v>321</v>
      </c>
      <c r="B31" s="109" t="str">
        <f>IF('OMT eGrants Report'!$D$5="Program Budget","",IF(AND('OMT eGrants Report'!$D$5="Staff Salary",'OMT eGrants Report'!$D$7="Individual"),'OMT eGrants Report'!AG28,IF(AND('OMT eGrants Report'!$D$5="Staff Salary",'OMT eGrants Report'!$D$7="Total"),"","")))</f>
        <v/>
      </c>
      <c r="C31" s="102"/>
      <c r="D31" s="102"/>
      <c r="E31" s="102"/>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c r="BS31" s="87"/>
      <c r="BT31" s="87"/>
      <c r="BU31" s="87"/>
      <c r="BV31" s="87"/>
      <c r="BW31" s="87"/>
      <c r="BX31" s="87"/>
      <c r="BY31" s="87"/>
      <c r="BZ31" s="87"/>
      <c r="CA31" s="87"/>
      <c r="CB31" s="87"/>
      <c r="CC31" s="87"/>
      <c r="CD31" s="87"/>
      <c r="CE31" s="87"/>
      <c r="CF31" s="87"/>
      <c r="CG31" s="87"/>
      <c r="CH31" s="87"/>
      <c r="CI31" s="87"/>
      <c r="CJ31" s="87"/>
      <c r="CK31" s="87"/>
      <c r="CL31" s="87"/>
      <c r="CM31" s="87"/>
      <c r="CN31" s="87"/>
      <c r="CO31" s="87"/>
      <c r="CP31" s="87"/>
      <c r="CQ31" s="87"/>
      <c r="CR31" s="87"/>
      <c r="CS31" s="87"/>
      <c r="CT31" s="87"/>
      <c r="CU31" s="87"/>
      <c r="CV31" s="87"/>
      <c r="CW31" s="87"/>
      <c r="CX31" s="87"/>
      <c r="CY31" s="87"/>
      <c r="CZ31" s="87"/>
      <c r="DA31" s="87"/>
      <c r="DB31" s="87"/>
      <c r="DC31" s="87"/>
      <c r="DD31" s="87"/>
      <c r="DE31" s="87"/>
      <c r="DF31" s="87"/>
      <c r="DG31" s="87"/>
      <c r="DH31" s="87"/>
      <c r="DI31" s="87"/>
      <c r="DJ31" s="87"/>
      <c r="DK31" s="87"/>
      <c r="DL31" s="87"/>
      <c r="DM31" s="87"/>
      <c r="DN31" s="87"/>
      <c r="DO31" s="87"/>
      <c r="DP31" s="87"/>
      <c r="DQ31" s="87"/>
      <c r="DR31" s="87"/>
      <c r="DS31" s="87"/>
      <c r="DT31" s="87"/>
      <c r="DU31" s="87"/>
      <c r="DV31" s="87"/>
      <c r="DW31" s="87"/>
      <c r="DX31" s="87"/>
      <c r="DY31" s="87"/>
      <c r="DZ31" s="87"/>
      <c r="EA31" s="87"/>
      <c r="EB31" s="87"/>
      <c r="EC31" s="87"/>
      <c r="ED31" s="87"/>
      <c r="EE31" s="87"/>
      <c r="EF31" s="87"/>
      <c r="EG31" s="87"/>
      <c r="EH31" s="87"/>
      <c r="EI31" s="87"/>
      <c r="EJ31" s="87"/>
      <c r="EK31" s="87"/>
      <c r="EL31" s="87"/>
      <c r="EM31" s="87"/>
      <c r="EN31" s="87"/>
      <c r="EO31" s="87"/>
      <c r="EP31" s="87"/>
      <c r="EQ31" s="87"/>
      <c r="ER31" s="87"/>
      <c r="ES31" s="87"/>
      <c r="ET31" s="87"/>
      <c r="EU31" s="87"/>
      <c r="EV31" s="87"/>
      <c r="EW31" s="87"/>
      <c r="EX31" s="87"/>
      <c r="EY31" s="87"/>
      <c r="EZ31" s="87"/>
      <c r="FA31" s="87"/>
      <c r="FB31" s="87"/>
      <c r="FC31" s="87"/>
      <c r="FD31" s="87"/>
      <c r="FE31" s="87"/>
      <c r="FF31" s="87"/>
      <c r="FG31" s="87"/>
      <c r="FH31" s="87"/>
      <c r="FI31" s="87"/>
      <c r="FJ31" s="87"/>
      <c r="FK31" s="87"/>
      <c r="FL31" s="87"/>
      <c r="FM31" s="87"/>
      <c r="FN31" s="87"/>
      <c r="FO31" s="87"/>
      <c r="FP31" s="87"/>
      <c r="FQ31" s="87"/>
      <c r="FR31" s="87"/>
      <c r="FS31" s="87"/>
      <c r="FT31" s="87"/>
      <c r="FU31" s="87"/>
      <c r="FV31" s="87"/>
      <c r="FW31" s="87"/>
      <c r="FX31" s="87"/>
      <c r="FY31" s="87"/>
      <c r="FZ31" s="87"/>
      <c r="GA31" s="87"/>
      <c r="GB31" s="87"/>
      <c r="GC31" s="87"/>
      <c r="GD31" s="87"/>
      <c r="GE31" s="87"/>
      <c r="GF31" s="87"/>
      <c r="GG31" s="87"/>
      <c r="GH31" s="87"/>
      <c r="GI31" s="87"/>
      <c r="GJ31" s="87"/>
      <c r="GK31" s="87"/>
      <c r="GL31" s="87"/>
      <c r="GM31" s="87"/>
      <c r="GN31" s="87"/>
      <c r="GO31" s="87"/>
      <c r="GP31" s="87"/>
      <c r="GQ31" s="87"/>
      <c r="GR31" s="87"/>
      <c r="GS31" s="87"/>
      <c r="GT31" s="87"/>
      <c r="GU31" s="87"/>
      <c r="GV31" s="87"/>
      <c r="GW31" s="87"/>
      <c r="GX31" s="87"/>
      <c r="GY31" s="87"/>
      <c r="GZ31" s="87"/>
      <c r="HA31" s="87"/>
      <c r="HB31" s="87"/>
      <c r="HC31" s="87"/>
      <c r="HD31" s="87"/>
      <c r="HE31" s="87"/>
      <c r="HF31" s="87"/>
      <c r="HG31" s="87"/>
      <c r="HH31" s="87"/>
      <c r="HI31" s="87"/>
      <c r="HJ31" s="87"/>
      <c r="HK31" s="87"/>
      <c r="HL31" s="87"/>
      <c r="HM31" s="87"/>
      <c r="HN31" s="87"/>
      <c r="HO31" s="87"/>
      <c r="HP31" s="87"/>
      <c r="HQ31" s="87"/>
      <c r="HR31" s="87"/>
      <c r="HS31" s="87"/>
      <c r="HT31" s="87"/>
      <c r="HU31" s="88"/>
      <c r="HV31" s="100"/>
      <c r="HW31" s="100"/>
      <c r="HX31" s="100"/>
      <c r="HY31" s="100"/>
      <c r="HZ31" s="100"/>
      <c r="IA31" s="100"/>
      <c r="IB31" s="100"/>
      <c r="IC31" s="100"/>
      <c r="ID31" s="100"/>
      <c r="IE31" s="100"/>
      <c r="IF31" s="100"/>
      <c r="IG31" s="100"/>
      <c r="IH31" s="100"/>
      <c r="II31" s="100"/>
      <c r="IJ31" s="100"/>
      <c r="IK31" s="100"/>
    </row>
    <row r="32" spans="1:245" s="101" customFormat="1" ht="30" customHeight="1" outlineLevel="2" x14ac:dyDescent="0.45">
      <c r="A32" s="109" t="s">
        <v>321</v>
      </c>
      <c r="B32" s="109" t="str">
        <f>IF('OMT eGrants Report'!$D$5="Program Budget","",IF(AND('OMT eGrants Report'!$D$5="Staff Salary",'OMT eGrants Report'!$D$7="Individual"),'OMT eGrants Report'!AG29,IF(AND('OMT eGrants Report'!$D$5="Staff Salary",'OMT eGrants Report'!$D$7="Total"),"","")))</f>
        <v/>
      </c>
      <c r="C32" s="102"/>
      <c r="D32" s="102"/>
      <c r="E32" s="102"/>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c r="BO32" s="87"/>
      <c r="BP32" s="87"/>
      <c r="BQ32" s="87"/>
      <c r="BR32" s="87"/>
      <c r="BS32" s="87"/>
      <c r="BT32" s="87"/>
      <c r="BU32" s="87"/>
      <c r="BV32" s="87"/>
      <c r="BW32" s="87"/>
      <c r="BX32" s="87"/>
      <c r="BY32" s="87"/>
      <c r="BZ32" s="87"/>
      <c r="CA32" s="87"/>
      <c r="CB32" s="87"/>
      <c r="CC32" s="87"/>
      <c r="CD32" s="87"/>
      <c r="CE32" s="87"/>
      <c r="CF32" s="87"/>
      <c r="CG32" s="87"/>
      <c r="CH32" s="87"/>
      <c r="CI32" s="87"/>
      <c r="CJ32" s="87"/>
      <c r="CK32" s="87"/>
      <c r="CL32" s="87"/>
      <c r="CM32" s="87"/>
      <c r="CN32" s="87"/>
      <c r="CO32" s="87"/>
      <c r="CP32" s="87"/>
      <c r="CQ32" s="87"/>
      <c r="CR32" s="87"/>
      <c r="CS32" s="87"/>
      <c r="CT32" s="87"/>
      <c r="CU32" s="87"/>
      <c r="CV32" s="87"/>
      <c r="CW32" s="87"/>
      <c r="CX32" s="87"/>
      <c r="CY32" s="87"/>
      <c r="CZ32" s="87"/>
      <c r="DA32" s="87"/>
      <c r="DB32" s="87"/>
      <c r="DC32" s="87"/>
      <c r="DD32" s="87"/>
      <c r="DE32" s="87"/>
      <c r="DF32" s="87"/>
      <c r="DG32" s="87"/>
      <c r="DH32" s="87"/>
      <c r="DI32" s="87"/>
      <c r="DJ32" s="87"/>
      <c r="DK32" s="87"/>
      <c r="DL32" s="87"/>
      <c r="DM32" s="87"/>
      <c r="DN32" s="87"/>
      <c r="DO32" s="87"/>
      <c r="DP32" s="87"/>
      <c r="DQ32" s="87"/>
      <c r="DR32" s="87"/>
      <c r="DS32" s="87"/>
      <c r="DT32" s="87"/>
      <c r="DU32" s="87"/>
      <c r="DV32" s="87"/>
      <c r="DW32" s="87"/>
      <c r="DX32" s="87"/>
      <c r="DY32" s="87"/>
      <c r="DZ32" s="87"/>
      <c r="EA32" s="87"/>
      <c r="EB32" s="87"/>
      <c r="EC32" s="87"/>
      <c r="ED32" s="87"/>
      <c r="EE32" s="87"/>
      <c r="EF32" s="87"/>
      <c r="EG32" s="87"/>
      <c r="EH32" s="87"/>
      <c r="EI32" s="87"/>
      <c r="EJ32" s="87"/>
      <c r="EK32" s="87"/>
      <c r="EL32" s="87"/>
      <c r="EM32" s="87"/>
      <c r="EN32" s="87"/>
      <c r="EO32" s="87"/>
      <c r="EP32" s="87"/>
      <c r="EQ32" s="87"/>
      <c r="ER32" s="87"/>
      <c r="ES32" s="87"/>
      <c r="ET32" s="87"/>
      <c r="EU32" s="87"/>
      <c r="EV32" s="87"/>
      <c r="EW32" s="87"/>
      <c r="EX32" s="87"/>
      <c r="EY32" s="87"/>
      <c r="EZ32" s="87"/>
      <c r="FA32" s="87"/>
      <c r="FB32" s="87"/>
      <c r="FC32" s="87"/>
      <c r="FD32" s="87"/>
      <c r="FE32" s="87"/>
      <c r="FF32" s="87"/>
      <c r="FG32" s="87"/>
      <c r="FH32" s="87"/>
      <c r="FI32" s="87"/>
      <c r="FJ32" s="87"/>
      <c r="FK32" s="87"/>
      <c r="FL32" s="87"/>
      <c r="FM32" s="87"/>
      <c r="FN32" s="87"/>
      <c r="FO32" s="87"/>
      <c r="FP32" s="87"/>
      <c r="FQ32" s="87"/>
      <c r="FR32" s="87"/>
      <c r="FS32" s="87"/>
      <c r="FT32" s="87"/>
      <c r="FU32" s="87"/>
      <c r="FV32" s="87"/>
      <c r="FW32" s="87"/>
      <c r="FX32" s="87"/>
      <c r="FY32" s="87"/>
      <c r="FZ32" s="87"/>
      <c r="GA32" s="87"/>
      <c r="GB32" s="87"/>
      <c r="GC32" s="87"/>
      <c r="GD32" s="87"/>
      <c r="GE32" s="87"/>
      <c r="GF32" s="87"/>
      <c r="GG32" s="87"/>
      <c r="GH32" s="87"/>
      <c r="GI32" s="87"/>
      <c r="GJ32" s="87"/>
      <c r="GK32" s="87"/>
      <c r="GL32" s="87"/>
      <c r="GM32" s="87"/>
      <c r="GN32" s="87"/>
      <c r="GO32" s="87"/>
      <c r="GP32" s="87"/>
      <c r="GQ32" s="87"/>
      <c r="GR32" s="87"/>
      <c r="GS32" s="87"/>
      <c r="GT32" s="87"/>
      <c r="GU32" s="87"/>
      <c r="GV32" s="87"/>
      <c r="GW32" s="87"/>
      <c r="GX32" s="87"/>
      <c r="GY32" s="87"/>
      <c r="GZ32" s="87"/>
      <c r="HA32" s="87"/>
      <c r="HB32" s="87"/>
      <c r="HC32" s="87"/>
      <c r="HD32" s="87"/>
      <c r="HE32" s="87"/>
      <c r="HF32" s="87"/>
      <c r="HG32" s="87"/>
      <c r="HH32" s="87"/>
      <c r="HI32" s="87"/>
      <c r="HJ32" s="87"/>
      <c r="HK32" s="87"/>
      <c r="HL32" s="87"/>
      <c r="HM32" s="87"/>
      <c r="HN32" s="87"/>
      <c r="HO32" s="87"/>
      <c r="HP32" s="87"/>
      <c r="HQ32" s="87"/>
      <c r="HR32" s="87"/>
      <c r="HS32" s="87"/>
      <c r="HT32" s="87"/>
      <c r="HU32" s="88"/>
      <c r="HV32" s="100"/>
      <c r="HW32" s="100"/>
      <c r="HX32" s="100"/>
      <c r="HY32" s="100"/>
      <c r="HZ32" s="100"/>
      <c r="IA32" s="100"/>
      <c r="IB32" s="100"/>
      <c r="IC32" s="100"/>
      <c r="ID32" s="100"/>
      <c r="IE32" s="100"/>
      <c r="IF32" s="100"/>
      <c r="IG32" s="100"/>
      <c r="IH32" s="100"/>
      <c r="II32" s="100"/>
      <c r="IJ32" s="100"/>
      <c r="IK32" s="100"/>
    </row>
    <row r="33" spans="1:245" s="101" customFormat="1" ht="30" customHeight="1" x14ac:dyDescent="0.45">
      <c r="A33" s="108" t="s">
        <v>322</v>
      </c>
      <c r="B33" s="108" t="str">
        <f>IF('OMT eGrants Report'!$D$5="Program Budget",'OMT eGrants Report'!$AG$9,IF(AND('OMT eGrants Report'!$D$5="Staff Salary",'OMT eGrants Report'!$D$7="Individual"),'OMT eGrants Report'!AG18,IF(AND('OMT eGrants Report'!$D$5="Staff Salary",'OMT eGrants Report'!$D$7="Total"),'OMT eGrants Report'!$AG$30,"")))</f>
        <v/>
      </c>
      <c r="C33" s="98"/>
      <c r="D33" s="98"/>
      <c r="E33" s="98"/>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c r="BJ33" s="86"/>
      <c r="BK33" s="86"/>
      <c r="BL33" s="86"/>
      <c r="BM33" s="86"/>
      <c r="BN33" s="86"/>
      <c r="BO33" s="86"/>
      <c r="BP33" s="86"/>
      <c r="BQ33" s="86"/>
      <c r="BR33" s="86"/>
      <c r="BS33" s="86"/>
      <c r="BT33" s="86"/>
      <c r="BU33" s="86"/>
      <c r="BV33" s="86"/>
      <c r="BW33" s="86"/>
      <c r="BX33" s="86"/>
      <c r="BY33" s="86"/>
      <c r="BZ33" s="86"/>
      <c r="CA33" s="86"/>
      <c r="CB33" s="86"/>
      <c r="CC33" s="86"/>
      <c r="CD33" s="86"/>
      <c r="CE33" s="86"/>
      <c r="CF33" s="86"/>
      <c r="CG33" s="86"/>
      <c r="CH33" s="86"/>
      <c r="CI33" s="86"/>
      <c r="CJ33" s="86"/>
      <c r="CK33" s="86"/>
      <c r="CL33" s="86"/>
      <c r="CM33" s="86"/>
      <c r="CN33" s="86"/>
      <c r="CO33" s="86"/>
      <c r="CP33" s="86"/>
      <c r="CQ33" s="86"/>
      <c r="CR33" s="86"/>
      <c r="CS33" s="86"/>
      <c r="CT33" s="86"/>
      <c r="CU33" s="86"/>
      <c r="CV33" s="86"/>
      <c r="CW33" s="86"/>
      <c r="CX33" s="86"/>
      <c r="CY33" s="86"/>
      <c r="CZ33" s="86"/>
      <c r="DA33" s="86"/>
      <c r="DB33" s="86"/>
      <c r="DC33" s="86"/>
      <c r="DD33" s="86"/>
      <c r="DE33" s="86"/>
      <c r="DF33" s="86"/>
      <c r="DG33" s="86"/>
      <c r="DH33" s="86"/>
      <c r="DI33" s="86"/>
      <c r="DJ33" s="86"/>
      <c r="DK33" s="86"/>
      <c r="DL33" s="86"/>
      <c r="DM33" s="86"/>
      <c r="DN33" s="86"/>
      <c r="DO33" s="86"/>
      <c r="DP33" s="86"/>
      <c r="DQ33" s="86"/>
      <c r="DR33" s="86"/>
      <c r="DS33" s="86"/>
      <c r="DT33" s="86"/>
      <c r="DU33" s="86"/>
      <c r="DV33" s="86"/>
      <c r="DW33" s="86"/>
      <c r="DX33" s="86"/>
      <c r="DY33" s="86"/>
      <c r="DZ33" s="86"/>
      <c r="EA33" s="86"/>
      <c r="EB33" s="86"/>
      <c r="EC33" s="86"/>
      <c r="ED33" s="86"/>
      <c r="EE33" s="86"/>
      <c r="EF33" s="86"/>
      <c r="EG33" s="86"/>
      <c r="EH33" s="86"/>
      <c r="EI33" s="86"/>
      <c r="EJ33" s="86"/>
      <c r="EK33" s="86"/>
      <c r="EL33" s="86"/>
      <c r="EM33" s="86"/>
      <c r="EN33" s="86"/>
      <c r="EO33" s="86"/>
      <c r="EP33" s="86"/>
      <c r="EQ33" s="86"/>
      <c r="ER33" s="86"/>
      <c r="ES33" s="86"/>
      <c r="ET33" s="86"/>
      <c r="EU33" s="86"/>
      <c r="EV33" s="86"/>
      <c r="EW33" s="86"/>
      <c r="EX33" s="86"/>
      <c r="EY33" s="86"/>
      <c r="EZ33" s="86"/>
      <c r="FA33" s="86"/>
      <c r="FB33" s="86"/>
      <c r="FC33" s="86"/>
      <c r="FD33" s="117"/>
      <c r="FE33" s="117"/>
      <c r="FF33" s="117"/>
      <c r="FG33" s="86"/>
      <c r="FH33" s="86"/>
      <c r="FI33" s="86"/>
      <c r="FJ33" s="86"/>
      <c r="FK33" s="86"/>
      <c r="FL33" s="86"/>
      <c r="FM33" s="86"/>
      <c r="FN33" s="86"/>
      <c r="FO33" s="86"/>
      <c r="FP33" s="86"/>
      <c r="FQ33" s="86"/>
      <c r="FR33" s="86"/>
      <c r="FS33" s="86"/>
      <c r="FT33" s="86"/>
      <c r="FU33" s="86"/>
      <c r="FV33" s="86"/>
      <c r="FW33" s="86"/>
      <c r="FX33" s="86"/>
      <c r="FY33" s="86"/>
      <c r="FZ33" s="86"/>
      <c r="GA33" s="86"/>
      <c r="GB33" s="86"/>
      <c r="GC33" s="86"/>
      <c r="GD33" s="86"/>
      <c r="GE33" s="86"/>
      <c r="GF33" s="86"/>
      <c r="GG33" s="86"/>
      <c r="GH33" s="86"/>
      <c r="GI33" s="86"/>
      <c r="GJ33" s="86"/>
      <c r="GK33" s="86"/>
      <c r="GL33" s="86"/>
      <c r="GM33" s="86"/>
      <c r="GN33" s="86"/>
      <c r="GO33" s="86"/>
      <c r="GP33" s="86"/>
      <c r="GQ33" s="86"/>
      <c r="GR33" s="86"/>
      <c r="GS33" s="86"/>
      <c r="GT33" s="86"/>
      <c r="GU33" s="86"/>
      <c r="GV33" s="86"/>
      <c r="GW33" s="86"/>
      <c r="GX33" s="86"/>
      <c r="GY33" s="86"/>
      <c r="GZ33" s="86"/>
      <c r="HA33" s="86"/>
      <c r="HB33" s="86"/>
      <c r="HC33" s="86"/>
      <c r="HD33" s="86"/>
      <c r="HE33" s="86"/>
      <c r="HF33" s="86"/>
      <c r="HG33" s="86"/>
      <c r="HH33" s="86"/>
      <c r="HI33" s="86"/>
      <c r="HJ33" s="86"/>
      <c r="HK33" s="86"/>
      <c r="HL33" s="86"/>
      <c r="HM33" s="86"/>
      <c r="HN33" s="86"/>
      <c r="HO33" s="86"/>
      <c r="HP33" s="86"/>
      <c r="HQ33" s="86"/>
      <c r="HR33" s="86"/>
      <c r="HS33" s="86"/>
      <c r="HT33" s="86"/>
      <c r="HU33" s="99"/>
      <c r="HV33" s="100"/>
      <c r="HW33" s="100"/>
      <c r="HX33" s="100"/>
      <c r="HY33" s="100"/>
      <c r="HZ33" s="100"/>
      <c r="IA33" s="100"/>
      <c r="IB33" s="100"/>
      <c r="IC33" s="100"/>
      <c r="ID33" s="100"/>
      <c r="IE33" s="100"/>
      <c r="IF33" s="100"/>
      <c r="IG33" s="100"/>
      <c r="IH33" s="100"/>
      <c r="II33" s="100"/>
      <c r="IJ33" s="100"/>
      <c r="IK33" s="100"/>
    </row>
    <row r="34" spans="1:245" s="101" customFormat="1" ht="30" customHeight="1" outlineLevel="1" x14ac:dyDescent="0.45">
      <c r="A34" s="109" t="s">
        <v>322</v>
      </c>
      <c r="B34" s="109" t="str">
        <f>IF('OMT eGrants Report'!$D$5="Program Budget","",IF(AND('OMT eGrants Report'!$D$5="Staff Salary",'OMT eGrants Report'!$D$7="Individual"),'OMT eGrants Report'!AG19,IF(AND('OMT eGrants Report'!$D$5="Staff Salary",'OMT eGrants Report'!$D$7="Total"),"","")))</f>
        <v/>
      </c>
      <c r="C34" s="102"/>
      <c r="D34" s="102"/>
      <c r="E34" s="102"/>
      <c r="F34" s="87"/>
      <c r="G34" s="87"/>
      <c r="H34" s="87"/>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87"/>
      <c r="BQ34" s="87"/>
      <c r="BR34" s="87"/>
      <c r="BS34" s="87"/>
      <c r="BT34" s="87"/>
      <c r="BU34" s="87"/>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87"/>
      <c r="CU34" s="87"/>
      <c r="CV34" s="87"/>
      <c r="CW34" s="87"/>
      <c r="CX34" s="87"/>
      <c r="CY34" s="87"/>
      <c r="CZ34" s="87"/>
      <c r="DA34" s="87"/>
      <c r="DB34" s="87"/>
      <c r="DC34" s="87"/>
      <c r="DD34" s="87"/>
      <c r="DE34" s="87"/>
      <c r="DF34" s="87"/>
      <c r="DG34" s="87"/>
      <c r="DH34" s="87"/>
      <c r="DI34" s="87"/>
      <c r="DJ34" s="87"/>
      <c r="DK34" s="87"/>
      <c r="DL34" s="87"/>
      <c r="DM34" s="87"/>
      <c r="DN34" s="87"/>
      <c r="DO34" s="87"/>
      <c r="DP34" s="87"/>
      <c r="DQ34" s="87"/>
      <c r="DR34" s="87"/>
      <c r="DS34" s="87"/>
      <c r="DT34" s="87"/>
      <c r="DU34" s="87"/>
      <c r="DV34" s="87"/>
      <c r="DW34" s="87"/>
      <c r="DX34" s="87"/>
      <c r="DY34" s="87"/>
      <c r="DZ34" s="87"/>
      <c r="EA34" s="87"/>
      <c r="EB34" s="87"/>
      <c r="EC34" s="87"/>
      <c r="ED34" s="87"/>
      <c r="EE34" s="87"/>
      <c r="EF34" s="87"/>
      <c r="EG34" s="87"/>
      <c r="EH34" s="87"/>
      <c r="EI34" s="87"/>
      <c r="EJ34" s="87"/>
      <c r="EK34" s="87"/>
      <c r="EL34" s="87"/>
      <c r="EM34" s="87"/>
      <c r="EN34" s="87"/>
      <c r="EO34" s="87"/>
      <c r="EP34" s="87"/>
      <c r="EQ34" s="87"/>
      <c r="ER34" s="87"/>
      <c r="ES34" s="87"/>
      <c r="ET34" s="87"/>
      <c r="EU34" s="87"/>
      <c r="EV34" s="87"/>
      <c r="EW34" s="87"/>
      <c r="EX34" s="87"/>
      <c r="EY34" s="87"/>
      <c r="EZ34" s="87"/>
      <c r="FA34" s="87"/>
      <c r="FB34" s="87"/>
      <c r="FC34" s="87"/>
      <c r="FD34" s="87"/>
      <c r="FE34" s="87"/>
      <c r="FF34" s="87"/>
      <c r="FG34" s="87"/>
      <c r="FH34" s="87"/>
      <c r="FI34" s="87"/>
      <c r="FJ34" s="87"/>
      <c r="FK34" s="87"/>
      <c r="FL34" s="87"/>
      <c r="FM34" s="87"/>
      <c r="FN34" s="87"/>
      <c r="FO34" s="87"/>
      <c r="FP34" s="87"/>
      <c r="FQ34" s="87"/>
      <c r="FR34" s="87"/>
      <c r="FS34" s="87"/>
      <c r="FT34" s="87"/>
      <c r="FU34" s="87"/>
      <c r="FV34" s="87"/>
      <c r="FW34" s="87"/>
      <c r="FX34" s="87"/>
      <c r="FY34" s="87"/>
      <c r="FZ34" s="87"/>
      <c r="GA34" s="87"/>
      <c r="GB34" s="87"/>
      <c r="GC34" s="87"/>
      <c r="GD34" s="87"/>
      <c r="GE34" s="87"/>
      <c r="GF34" s="87"/>
      <c r="GG34" s="87"/>
      <c r="GH34" s="87"/>
      <c r="GI34" s="87"/>
      <c r="GJ34" s="87"/>
      <c r="GK34" s="87"/>
      <c r="GL34" s="87"/>
      <c r="GM34" s="87"/>
      <c r="GN34" s="87"/>
      <c r="GO34" s="87"/>
      <c r="GP34" s="87"/>
      <c r="GQ34" s="87"/>
      <c r="GR34" s="87"/>
      <c r="GS34" s="87"/>
      <c r="GT34" s="87"/>
      <c r="GU34" s="87"/>
      <c r="GV34" s="87"/>
      <c r="GW34" s="87"/>
      <c r="GX34" s="87"/>
      <c r="GY34" s="87"/>
      <c r="GZ34" s="87"/>
      <c r="HA34" s="87"/>
      <c r="HB34" s="87"/>
      <c r="HC34" s="87"/>
      <c r="HD34" s="87"/>
      <c r="HE34" s="87"/>
      <c r="HF34" s="87"/>
      <c r="HG34" s="87"/>
      <c r="HH34" s="87"/>
      <c r="HI34" s="87"/>
      <c r="HJ34" s="87"/>
      <c r="HK34" s="87"/>
      <c r="HL34" s="87"/>
      <c r="HM34" s="87"/>
      <c r="HN34" s="87"/>
      <c r="HO34" s="87"/>
      <c r="HP34" s="87"/>
      <c r="HQ34" s="87"/>
      <c r="HR34" s="87"/>
      <c r="HS34" s="87"/>
      <c r="HT34" s="87"/>
      <c r="HU34" s="88"/>
      <c r="HV34" s="100"/>
      <c r="HW34" s="100"/>
      <c r="HX34" s="100"/>
      <c r="HY34" s="100"/>
      <c r="HZ34" s="100"/>
      <c r="IA34" s="100"/>
      <c r="IB34" s="100"/>
      <c r="IC34" s="100"/>
      <c r="ID34" s="100"/>
      <c r="IE34" s="100"/>
      <c r="IF34" s="100"/>
      <c r="IG34" s="100"/>
      <c r="IH34" s="100"/>
      <c r="II34" s="100"/>
      <c r="IJ34" s="100"/>
      <c r="IK34" s="100"/>
    </row>
    <row r="35" spans="1:245" s="101" customFormat="1" ht="30" customHeight="1" outlineLevel="1" x14ac:dyDescent="0.45">
      <c r="A35" s="109" t="s">
        <v>322</v>
      </c>
      <c r="B35" s="109" t="str">
        <f>IF('OMT eGrants Report'!$D$5="Program Budget","",IF(AND('OMT eGrants Report'!$D$5="Staff Salary",'OMT eGrants Report'!$D$7="Individual"),'OMT eGrants Report'!AG20,IF(AND('OMT eGrants Report'!$D$5="Staff Salary",'OMT eGrants Report'!$D$7="Total"),"","")))</f>
        <v/>
      </c>
      <c r="C35" s="102"/>
      <c r="D35" s="102"/>
      <c r="E35" s="102"/>
      <c r="F35" s="87"/>
      <c r="G35" s="87"/>
      <c r="H35" s="87"/>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87"/>
      <c r="AX35" s="87"/>
      <c r="AY35" s="87"/>
      <c r="AZ35" s="87"/>
      <c r="BA35" s="87"/>
      <c r="BB35" s="87"/>
      <c r="BC35" s="87"/>
      <c r="BD35" s="87"/>
      <c r="BE35" s="87"/>
      <c r="BF35" s="87"/>
      <c r="BG35" s="87"/>
      <c r="BH35" s="87"/>
      <c r="BI35" s="87"/>
      <c r="BJ35" s="87"/>
      <c r="BK35" s="87"/>
      <c r="BL35" s="87"/>
      <c r="BM35" s="87"/>
      <c r="BN35" s="87"/>
      <c r="BO35" s="87"/>
      <c r="BP35" s="87"/>
      <c r="BQ35" s="87"/>
      <c r="BR35" s="87"/>
      <c r="BS35" s="87"/>
      <c r="BT35" s="87"/>
      <c r="BU35" s="87"/>
      <c r="BV35" s="87"/>
      <c r="BW35" s="87"/>
      <c r="BX35" s="87"/>
      <c r="BY35" s="87"/>
      <c r="BZ35" s="87"/>
      <c r="CA35" s="87"/>
      <c r="CB35" s="87"/>
      <c r="CC35" s="87"/>
      <c r="CD35" s="87"/>
      <c r="CE35" s="87"/>
      <c r="CF35" s="87"/>
      <c r="CG35" s="87"/>
      <c r="CH35" s="87"/>
      <c r="CI35" s="87"/>
      <c r="CJ35" s="87"/>
      <c r="CK35" s="87"/>
      <c r="CL35" s="87"/>
      <c r="CM35" s="87"/>
      <c r="CN35" s="87"/>
      <c r="CO35" s="87"/>
      <c r="CP35" s="87"/>
      <c r="CQ35" s="87"/>
      <c r="CR35" s="87"/>
      <c r="CS35" s="87"/>
      <c r="CT35" s="87"/>
      <c r="CU35" s="87"/>
      <c r="CV35" s="87"/>
      <c r="CW35" s="87"/>
      <c r="CX35" s="87"/>
      <c r="CY35" s="87"/>
      <c r="CZ35" s="87"/>
      <c r="DA35" s="87"/>
      <c r="DB35" s="87"/>
      <c r="DC35" s="87"/>
      <c r="DD35" s="87"/>
      <c r="DE35" s="87"/>
      <c r="DF35" s="87"/>
      <c r="DG35" s="87"/>
      <c r="DH35" s="87"/>
      <c r="DI35" s="87"/>
      <c r="DJ35" s="87"/>
      <c r="DK35" s="87"/>
      <c r="DL35" s="87"/>
      <c r="DM35" s="87"/>
      <c r="DN35" s="87"/>
      <c r="DO35" s="87"/>
      <c r="DP35" s="87"/>
      <c r="DQ35" s="87"/>
      <c r="DR35" s="87"/>
      <c r="DS35" s="87"/>
      <c r="DT35" s="87"/>
      <c r="DU35" s="87"/>
      <c r="DV35" s="87"/>
      <c r="DW35" s="87"/>
      <c r="DX35" s="87"/>
      <c r="DY35" s="87"/>
      <c r="DZ35" s="87"/>
      <c r="EA35" s="87"/>
      <c r="EB35" s="87"/>
      <c r="EC35" s="87"/>
      <c r="ED35" s="87"/>
      <c r="EE35" s="87"/>
      <c r="EF35" s="87"/>
      <c r="EG35" s="87"/>
      <c r="EH35" s="87"/>
      <c r="EI35" s="87"/>
      <c r="EJ35" s="87"/>
      <c r="EK35" s="87"/>
      <c r="EL35" s="87"/>
      <c r="EM35" s="87"/>
      <c r="EN35" s="87"/>
      <c r="EO35" s="87"/>
      <c r="EP35" s="87"/>
      <c r="EQ35" s="87"/>
      <c r="ER35" s="87"/>
      <c r="ES35" s="87"/>
      <c r="ET35" s="87"/>
      <c r="EU35" s="87"/>
      <c r="EV35" s="87"/>
      <c r="EW35" s="87"/>
      <c r="EX35" s="87"/>
      <c r="EY35" s="87"/>
      <c r="EZ35" s="87"/>
      <c r="FA35" s="87"/>
      <c r="FB35" s="87"/>
      <c r="FC35" s="87"/>
      <c r="FD35" s="87"/>
      <c r="FE35" s="87"/>
      <c r="FF35" s="87"/>
      <c r="FG35" s="87"/>
      <c r="FH35" s="87"/>
      <c r="FI35" s="87"/>
      <c r="FJ35" s="87"/>
      <c r="FK35" s="87"/>
      <c r="FL35" s="87"/>
      <c r="FM35" s="87"/>
      <c r="FN35" s="87"/>
      <c r="FO35" s="87"/>
      <c r="FP35" s="87"/>
      <c r="FQ35" s="87"/>
      <c r="FR35" s="87"/>
      <c r="FS35" s="87"/>
      <c r="FT35" s="87"/>
      <c r="FU35" s="87"/>
      <c r="FV35" s="87"/>
      <c r="FW35" s="87"/>
      <c r="FX35" s="87"/>
      <c r="FY35" s="87"/>
      <c r="FZ35" s="87"/>
      <c r="GA35" s="87"/>
      <c r="GB35" s="87"/>
      <c r="GC35" s="87"/>
      <c r="GD35" s="87"/>
      <c r="GE35" s="87"/>
      <c r="GF35" s="87"/>
      <c r="GG35" s="87"/>
      <c r="GH35" s="87"/>
      <c r="GI35" s="87"/>
      <c r="GJ35" s="87"/>
      <c r="GK35" s="87"/>
      <c r="GL35" s="87"/>
      <c r="GM35" s="87"/>
      <c r="GN35" s="87"/>
      <c r="GO35" s="87"/>
      <c r="GP35" s="87"/>
      <c r="GQ35" s="87"/>
      <c r="GR35" s="87"/>
      <c r="GS35" s="87"/>
      <c r="GT35" s="87"/>
      <c r="GU35" s="87"/>
      <c r="GV35" s="87"/>
      <c r="GW35" s="87"/>
      <c r="GX35" s="87"/>
      <c r="GY35" s="87"/>
      <c r="GZ35" s="87"/>
      <c r="HA35" s="87"/>
      <c r="HB35" s="87"/>
      <c r="HC35" s="87"/>
      <c r="HD35" s="87"/>
      <c r="HE35" s="87"/>
      <c r="HF35" s="87"/>
      <c r="HG35" s="87"/>
      <c r="HH35" s="87"/>
      <c r="HI35" s="87"/>
      <c r="HJ35" s="87"/>
      <c r="HK35" s="87"/>
      <c r="HL35" s="87"/>
      <c r="HM35" s="87"/>
      <c r="HN35" s="87"/>
      <c r="HO35" s="87"/>
      <c r="HP35" s="87"/>
      <c r="HQ35" s="87"/>
      <c r="HR35" s="87"/>
      <c r="HS35" s="87"/>
      <c r="HT35" s="87"/>
      <c r="HU35" s="88"/>
      <c r="HV35" s="100"/>
      <c r="HW35" s="100"/>
      <c r="HX35" s="100"/>
      <c r="HY35" s="100"/>
      <c r="HZ35" s="100"/>
      <c r="IA35" s="100"/>
      <c r="IB35" s="100"/>
      <c r="IC35" s="100"/>
      <c r="ID35" s="100"/>
      <c r="IE35" s="100"/>
      <c r="IF35" s="100"/>
      <c r="IG35" s="100"/>
      <c r="IH35" s="100"/>
      <c r="II35" s="100"/>
      <c r="IJ35" s="100"/>
      <c r="IK35" s="100"/>
    </row>
    <row r="36" spans="1:245" s="101" customFormat="1" ht="30" customHeight="1" outlineLevel="1" x14ac:dyDescent="0.45">
      <c r="A36" s="109" t="s">
        <v>322</v>
      </c>
      <c r="B36" s="109" t="str">
        <f>IF('OMT eGrants Report'!$D$5="Program Budget","",IF(AND('OMT eGrants Report'!$D$5="Staff Salary",'OMT eGrants Report'!$D$7="Individual"),'OMT eGrants Report'!AG21,IF(AND('OMT eGrants Report'!$D$5="Staff Salary",'OMT eGrants Report'!$D$7="Total"),"","")))</f>
        <v/>
      </c>
      <c r="C36" s="102"/>
      <c r="D36" s="102"/>
      <c r="E36" s="102"/>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87"/>
      <c r="AX36" s="87"/>
      <c r="AY36" s="87"/>
      <c r="AZ36" s="87"/>
      <c r="BA36" s="87"/>
      <c r="BB36" s="87"/>
      <c r="BC36" s="87"/>
      <c r="BD36" s="87"/>
      <c r="BE36" s="87"/>
      <c r="BF36" s="87"/>
      <c r="BG36" s="87"/>
      <c r="BH36" s="87"/>
      <c r="BI36" s="87"/>
      <c r="BJ36" s="87"/>
      <c r="BK36" s="87"/>
      <c r="BL36" s="87"/>
      <c r="BM36" s="87"/>
      <c r="BN36" s="87"/>
      <c r="BO36" s="87"/>
      <c r="BP36" s="87"/>
      <c r="BQ36" s="87"/>
      <c r="BR36" s="87"/>
      <c r="BS36" s="87"/>
      <c r="BT36" s="87"/>
      <c r="BU36" s="87"/>
      <c r="BV36" s="87"/>
      <c r="BW36" s="87"/>
      <c r="BX36" s="87"/>
      <c r="BY36" s="87"/>
      <c r="BZ36" s="87"/>
      <c r="CA36" s="87"/>
      <c r="CB36" s="87"/>
      <c r="CC36" s="87"/>
      <c r="CD36" s="87"/>
      <c r="CE36" s="87"/>
      <c r="CF36" s="87"/>
      <c r="CG36" s="87"/>
      <c r="CH36" s="87"/>
      <c r="CI36" s="87"/>
      <c r="CJ36" s="87"/>
      <c r="CK36" s="87"/>
      <c r="CL36" s="87"/>
      <c r="CM36" s="87"/>
      <c r="CN36" s="87"/>
      <c r="CO36" s="87"/>
      <c r="CP36" s="87"/>
      <c r="CQ36" s="87"/>
      <c r="CR36" s="87"/>
      <c r="CS36" s="87"/>
      <c r="CT36" s="87"/>
      <c r="CU36" s="87"/>
      <c r="CV36" s="87"/>
      <c r="CW36" s="87"/>
      <c r="CX36" s="87"/>
      <c r="CY36" s="87"/>
      <c r="CZ36" s="87"/>
      <c r="DA36" s="87"/>
      <c r="DB36" s="87"/>
      <c r="DC36" s="87"/>
      <c r="DD36" s="87"/>
      <c r="DE36" s="87"/>
      <c r="DF36" s="87"/>
      <c r="DG36" s="87"/>
      <c r="DH36" s="87"/>
      <c r="DI36" s="87"/>
      <c r="DJ36" s="87"/>
      <c r="DK36" s="87"/>
      <c r="DL36" s="87"/>
      <c r="DM36" s="87"/>
      <c r="DN36" s="87"/>
      <c r="DO36" s="87"/>
      <c r="DP36" s="87"/>
      <c r="DQ36" s="87"/>
      <c r="DR36" s="87"/>
      <c r="DS36" s="87"/>
      <c r="DT36" s="87"/>
      <c r="DU36" s="87"/>
      <c r="DV36" s="87"/>
      <c r="DW36" s="87"/>
      <c r="DX36" s="87"/>
      <c r="DY36" s="87"/>
      <c r="DZ36" s="87"/>
      <c r="EA36" s="87"/>
      <c r="EB36" s="87"/>
      <c r="EC36" s="87"/>
      <c r="ED36" s="87"/>
      <c r="EE36" s="87"/>
      <c r="EF36" s="87"/>
      <c r="EG36" s="87"/>
      <c r="EH36" s="87"/>
      <c r="EI36" s="87"/>
      <c r="EJ36" s="87"/>
      <c r="EK36" s="87"/>
      <c r="EL36" s="87"/>
      <c r="EM36" s="87"/>
      <c r="EN36" s="87"/>
      <c r="EO36" s="87"/>
      <c r="EP36" s="87"/>
      <c r="EQ36" s="87"/>
      <c r="ER36" s="87"/>
      <c r="ES36" s="87"/>
      <c r="ET36" s="87"/>
      <c r="EU36" s="87"/>
      <c r="EV36" s="87"/>
      <c r="EW36" s="87"/>
      <c r="EX36" s="87"/>
      <c r="EY36" s="87"/>
      <c r="EZ36" s="87"/>
      <c r="FA36" s="87"/>
      <c r="FB36" s="87"/>
      <c r="FC36" s="87"/>
      <c r="FD36" s="87"/>
      <c r="FE36" s="87"/>
      <c r="FF36" s="87"/>
      <c r="FG36" s="87"/>
      <c r="FH36" s="87"/>
      <c r="FI36" s="87"/>
      <c r="FJ36" s="87"/>
      <c r="FK36" s="87"/>
      <c r="FL36" s="87"/>
      <c r="FM36" s="87"/>
      <c r="FN36" s="87"/>
      <c r="FO36" s="87"/>
      <c r="FP36" s="87"/>
      <c r="FQ36" s="87"/>
      <c r="FR36" s="87"/>
      <c r="FS36" s="87"/>
      <c r="FT36" s="87"/>
      <c r="FU36" s="87"/>
      <c r="FV36" s="87"/>
      <c r="FW36" s="87"/>
      <c r="FX36" s="87"/>
      <c r="FY36" s="87"/>
      <c r="FZ36" s="87"/>
      <c r="GA36" s="87"/>
      <c r="GB36" s="87"/>
      <c r="GC36" s="87"/>
      <c r="GD36" s="87"/>
      <c r="GE36" s="87"/>
      <c r="GF36" s="87"/>
      <c r="GG36" s="87"/>
      <c r="GH36" s="87"/>
      <c r="GI36" s="87"/>
      <c r="GJ36" s="87"/>
      <c r="GK36" s="87"/>
      <c r="GL36" s="87"/>
      <c r="GM36" s="87"/>
      <c r="GN36" s="87"/>
      <c r="GO36" s="87"/>
      <c r="GP36" s="87"/>
      <c r="GQ36" s="87"/>
      <c r="GR36" s="87"/>
      <c r="GS36" s="87"/>
      <c r="GT36" s="87"/>
      <c r="GU36" s="87"/>
      <c r="GV36" s="87"/>
      <c r="GW36" s="87"/>
      <c r="GX36" s="87"/>
      <c r="GY36" s="87"/>
      <c r="GZ36" s="87"/>
      <c r="HA36" s="87"/>
      <c r="HB36" s="87"/>
      <c r="HC36" s="87"/>
      <c r="HD36" s="87"/>
      <c r="HE36" s="87"/>
      <c r="HF36" s="87"/>
      <c r="HG36" s="87"/>
      <c r="HH36" s="87"/>
      <c r="HI36" s="87"/>
      <c r="HJ36" s="87"/>
      <c r="HK36" s="87"/>
      <c r="HL36" s="87"/>
      <c r="HM36" s="87"/>
      <c r="HN36" s="87"/>
      <c r="HO36" s="87"/>
      <c r="HP36" s="87"/>
      <c r="HQ36" s="87"/>
      <c r="HR36" s="87"/>
      <c r="HS36" s="87"/>
      <c r="HT36" s="87"/>
      <c r="HU36" s="88"/>
      <c r="HV36" s="100"/>
      <c r="HW36" s="100"/>
      <c r="HX36" s="100"/>
      <c r="HY36" s="100"/>
      <c r="HZ36" s="100"/>
      <c r="IA36" s="100"/>
      <c r="IB36" s="100"/>
      <c r="IC36" s="100"/>
      <c r="ID36" s="100"/>
      <c r="IE36" s="100"/>
      <c r="IF36" s="100"/>
      <c r="IG36" s="100"/>
      <c r="IH36" s="100"/>
      <c r="II36" s="100"/>
      <c r="IJ36" s="100"/>
      <c r="IK36" s="100"/>
    </row>
    <row r="37" spans="1:245" s="101" customFormat="1" ht="30" customHeight="1" outlineLevel="1" x14ac:dyDescent="0.45">
      <c r="A37" s="109" t="s">
        <v>322</v>
      </c>
      <c r="B37" s="109" t="str">
        <f>IF('OMT eGrants Report'!$D$5="Program Budget","",IF(AND('OMT eGrants Report'!$D$5="Staff Salary",'OMT eGrants Report'!$D$7="Individual"),'OMT eGrants Report'!AG22,IF(AND('OMT eGrants Report'!$D$5="Staff Salary",'OMT eGrants Report'!$D$7="Total"),"","")))</f>
        <v/>
      </c>
      <c r="C37" s="102"/>
      <c r="D37" s="102"/>
      <c r="E37" s="102"/>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87"/>
      <c r="AX37" s="87"/>
      <c r="AY37" s="87"/>
      <c r="AZ37" s="87"/>
      <c r="BA37" s="87"/>
      <c r="BB37" s="87"/>
      <c r="BC37" s="87"/>
      <c r="BD37" s="87"/>
      <c r="BE37" s="87"/>
      <c r="BF37" s="87"/>
      <c r="BG37" s="87"/>
      <c r="BH37" s="87"/>
      <c r="BI37" s="87"/>
      <c r="BJ37" s="87"/>
      <c r="BK37" s="87"/>
      <c r="BL37" s="87"/>
      <c r="BM37" s="87"/>
      <c r="BN37" s="87"/>
      <c r="BO37" s="87"/>
      <c r="BP37" s="87"/>
      <c r="BQ37" s="87"/>
      <c r="BR37" s="87"/>
      <c r="BS37" s="87"/>
      <c r="BT37" s="87"/>
      <c r="BU37" s="87"/>
      <c r="BV37" s="87"/>
      <c r="BW37" s="87"/>
      <c r="BX37" s="87"/>
      <c r="BY37" s="87"/>
      <c r="BZ37" s="87"/>
      <c r="CA37" s="87"/>
      <c r="CB37" s="87"/>
      <c r="CC37" s="87"/>
      <c r="CD37" s="87"/>
      <c r="CE37" s="87"/>
      <c r="CF37" s="87"/>
      <c r="CG37" s="87"/>
      <c r="CH37" s="87"/>
      <c r="CI37" s="87"/>
      <c r="CJ37" s="87"/>
      <c r="CK37" s="87"/>
      <c r="CL37" s="87"/>
      <c r="CM37" s="87"/>
      <c r="CN37" s="87"/>
      <c r="CO37" s="87"/>
      <c r="CP37" s="87"/>
      <c r="CQ37" s="87"/>
      <c r="CR37" s="87"/>
      <c r="CS37" s="87"/>
      <c r="CT37" s="87"/>
      <c r="CU37" s="87"/>
      <c r="CV37" s="87"/>
      <c r="CW37" s="87"/>
      <c r="CX37" s="87"/>
      <c r="CY37" s="87"/>
      <c r="CZ37" s="87"/>
      <c r="DA37" s="87"/>
      <c r="DB37" s="87"/>
      <c r="DC37" s="87"/>
      <c r="DD37" s="87"/>
      <c r="DE37" s="87"/>
      <c r="DF37" s="87"/>
      <c r="DG37" s="87"/>
      <c r="DH37" s="87"/>
      <c r="DI37" s="87"/>
      <c r="DJ37" s="87"/>
      <c r="DK37" s="87"/>
      <c r="DL37" s="87"/>
      <c r="DM37" s="87"/>
      <c r="DN37" s="87"/>
      <c r="DO37" s="87"/>
      <c r="DP37" s="87"/>
      <c r="DQ37" s="87"/>
      <c r="DR37" s="87"/>
      <c r="DS37" s="87"/>
      <c r="DT37" s="87"/>
      <c r="DU37" s="87"/>
      <c r="DV37" s="87"/>
      <c r="DW37" s="87"/>
      <c r="DX37" s="87"/>
      <c r="DY37" s="87"/>
      <c r="DZ37" s="87"/>
      <c r="EA37" s="87"/>
      <c r="EB37" s="87"/>
      <c r="EC37" s="87"/>
      <c r="ED37" s="87"/>
      <c r="EE37" s="87"/>
      <c r="EF37" s="87"/>
      <c r="EG37" s="87"/>
      <c r="EH37" s="87"/>
      <c r="EI37" s="87"/>
      <c r="EJ37" s="87"/>
      <c r="EK37" s="87"/>
      <c r="EL37" s="87"/>
      <c r="EM37" s="87"/>
      <c r="EN37" s="87"/>
      <c r="EO37" s="87"/>
      <c r="EP37" s="87"/>
      <c r="EQ37" s="87"/>
      <c r="ER37" s="87"/>
      <c r="ES37" s="87"/>
      <c r="ET37" s="87"/>
      <c r="EU37" s="87"/>
      <c r="EV37" s="87"/>
      <c r="EW37" s="87"/>
      <c r="EX37" s="87"/>
      <c r="EY37" s="87"/>
      <c r="EZ37" s="87"/>
      <c r="FA37" s="87"/>
      <c r="FB37" s="87"/>
      <c r="FC37" s="87"/>
      <c r="FD37" s="87"/>
      <c r="FE37" s="87"/>
      <c r="FF37" s="87"/>
      <c r="FG37" s="87"/>
      <c r="FH37" s="87"/>
      <c r="FI37" s="87"/>
      <c r="FJ37" s="87"/>
      <c r="FK37" s="87"/>
      <c r="FL37" s="87"/>
      <c r="FM37" s="87"/>
      <c r="FN37" s="87"/>
      <c r="FO37" s="87"/>
      <c r="FP37" s="87"/>
      <c r="FQ37" s="87"/>
      <c r="FR37" s="87"/>
      <c r="FS37" s="87"/>
      <c r="FT37" s="87"/>
      <c r="FU37" s="87"/>
      <c r="FV37" s="87"/>
      <c r="FW37" s="87"/>
      <c r="FX37" s="87"/>
      <c r="FY37" s="87"/>
      <c r="FZ37" s="87"/>
      <c r="GA37" s="87"/>
      <c r="GB37" s="87"/>
      <c r="GC37" s="87"/>
      <c r="GD37" s="87"/>
      <c r="GE37" s="87"/>
      <c r="GF37" s="87"/>
      <c r="GG37" s="87"/>
      <c r="GH37" s="87"/>
      <c r="GI37" s="87"/>
      <c r="GJ37" s="87"/>
      <c r="GK37" s="87"/>
      <c r="GL37" s="87"/>
      <c r="GM37" s="87"/>
      <c r="GN37" s="87"/>
      <c r="GO37" s="87"/>
      <c r="GP37" s="87"/>
      <c r="GQ37" s="87"/>
      <c r="GR37" s="87"/>
      <c r="GS37" s="87"/>
      <c r="GT37" s="87"/>
      <c r="GU37" s="87"/>
      <c r="GV37" s="87"/>
      <c r="GW37" s="87"/>
      <c r="GX37" s="87"/>
      <c r="GY37" s="87"/>
      <c r="GZ37" s="87"/>
      <c r="HA37" s="87"/>
      <c r="HB37" s="87"/>
      <c r="HC37" s="87"/>
      <c r="HD37" s="87"/>
      <c r="HE37" s="87"/>
      <c r="HF37" s="87"/>
      <c r="HG37" s="87"/>
      <c r="HH37" s="87"/>
      <c r="HI37" s="87"/>
      <c r="HJ37" s="87"/>
      <c r="HK37" s="87"/>
      <c r="HL37" s="87"/>
      <c r="HM37" s="87"/>
      <c r="HN37" s="87"/>
      <c r="HO37" s="87"/>
      <c r="HP37" s="87"/>
      <c r="HQ37" s="87"/>
      <c r="HR37" s="87"/>
      <c r="HS37" s="87"/>
      <c r="HT37" s="87"/>
      <c r="HU37" s="88"/>
      <c r="HV37" s="100"/>
      <c r="HW37" s="100"/>
      <c r="HX37" s="100"/>
      <c r="HY37" s="100"/>
      <c r="HZ37" s="100"/>
      <c r="IA37" s="100"/>
      <c r="IB37" s="100"/>
      <c r="IC37" s="100"/>
      <c r="ID37" s="100"/>
      <c r="IE37" s="100"/>
      <c r="IF37" s="100"/>
      <c r="IG37" s="100"/>
      <c r="IH37" s="100"/>
      <c r="II37" s="100"/>
      <c r="IJ37" s="100"/>
      <c r="IK37" s="100"/>
    </row>
    <row r="38" spans="1:245" s="101" customFormat="1" ht="30" customHeight="1" outlineLevel="1" x14ac:dyDescent="0.45">
      <c r="A38" s="109" t="s">
        <v>322</v>
      </c>
      <c r="B38" s="109" t="str">
        <f>IF('OMT eGrants Report'!$D$5="Program Budget","",IF(AND('OMT eGrants Report'!$D$5="Staff Salary",'OMT eGrants Report'!$D$7="Individual"),'OMT eGrants Report'!AG23,IF(AND('OMT eGrants Report'!$D$5="Staff Salary",'OMT eGrants Report'!$D$7="Total"),"","")))</f>
        <v/>
      </c>
      <c r="C38" s="102"/>
      <c r="D38" s="102"/>
      <c r="E38" s="102"/>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87"/>
      <c r="AX38" s="87"/>
      <c r="AY38" s="87"/>
      <c r="AZ38" s="87"/>
      <c r="BA38" s="87"/>
      <c r="BB38" s="87"/>
      <c r="BC38" s="87"/>
      <c r="BD38" s="87"/>
      <c r="BE38" s="87"/>
      <c r="BF38" s="87"/>
      <c r="BG38" s="87"/>
      <c r="BH38" s="87"/>
      <c r="BI38" s="87"/>
      <c r="BJ38" s="87"/>
      <c r="BK38" s="87"/>
      <c r="BL38" s="87"/>
      <c r="BM38" s="87"/>
      <c r="BN38" s="87"/>
      <c r="BO38" s="87"/>
      <c r="BP38" s="87"/>
      <c r="BQ38" s="87"/>
      <c r="BR38" s="87"/>
      <c r="BS38" s="87"/>
      <c r="BT38" s="87"/>
      <c r="BU38" s="87"/>
      <c r="BV38" s="87"/>
      <c r="BW38" s="87"/>
      <c r="BX38" s="87"/>
      <c r="BY38" s="87"/>
      <c r="BZ38" s="87"/>
      <c r="CA38" s="87"/>
      <c r="CB38" s="87"/>
      <c r="CC38" s="87"/>
      <c r="CD38" s="87"/>
      <c r="CE38" s="87"/>
      <c r="CF38" s="87"/>
      <c r="CG38" s="87"/>
      <c r="CH38" s="87"/>
      <c r="CI38" s="87"/>
      <c r="CJ38" s="87"/>
      <c r="CK38" s="87"/>
      <c r="CL38" s="87"/>
      <c r="CM38" s="87"/>
      <c r="CN38" s="87"/>
      <c r="CO38" s="87"/>
      <c r="CP38" s="87"/>
      <c r="CQ38" s="87"/>
      <c r="CR38" s="87"/>
      <c r="CS38" s="87"/>
      <c r="CT38" s="87"/>
      <c r="CU38" s="87"/>
      <c r="CV38" s="87"/>
      <c r="CW38" s="87"/>
      <c r="CX38" s="87"/>
      <c r="CY38" s="87"/>
      <c r="CZ38" s="87"/>
      <c r="DA38" s="87"/>
      <c r="DB38" s="87"/>
      <c r="DC38" s="87"/>
      <c r="DD38" s="87"/>
      <c r="DE38" s="87"/>
      <c r="DF38" s="87"/>
      <c r="DG38" s="87"/>
      <c r="DH38" s="87"/>
      <c r="DI38" s="87"/>
      <c r="DJ38" s="87"/>
      <c r="DK38" s="87"/>
      <c r="DL38" s="87"/>
      <c r="DM38" s="87"/>
      <c r="DN38" s="87"/>
      <c r="DO38" s="87"/>
      <c r="DP38" s="87"/>
      <c r="DQ38" s="87"/>
      <c r="DR38" s="87"/>
      <c r="DS38" s="87"/>
      <c r="DT38" s="87"/>
      <c r="DU38" s="87"/>
      <c r="DV38" s="87"/>
      <c r="DW38" s="87"/>
      <c r="DX38" s="87"/>
      <c r="DY38" s="87"/>
      <c r="DZ38" s="87"/>
      <c r="EA38" s="87"/>
      <c r="EB38" s="87"/>
      <c r="EC38" s="87"/>
      <c r="ED38" s="87"/>
      <c r="EE38" s="87"/>
      <c r="EF38" s="87"/>
      <c r="EG38" s="87"/>
      <c r="EH38" s="87"/>
      <c r="EI38" s="87"/>
      <c r="EJ38" s="87"/>
      <c r="EK38" s="87"/>
      <c r="EL38" s="87"/>
      <c r="EM38" s="87"/>
      <c r="EN38" s="87"/>
      <c r="EO38" s="87"/>
      <c r="EP38" s="87"/>
      <c r="EQ38" s="87"/>
      <c r="ER38" s="87"/>
      <c r="ES38" s="87"/>
      <c r="ET38" s="87"/>
      <c r="EU38" s="87"/>
      <c r="EV38" s="87"/>
      <c r="EW38" s="87"/>
      <c r="EX38" s="87"/>
      <c r="EY38" s="87"/>
      <c r="EZ38" s="87"/>
      <c r="FA38" s="87"/>
      <c r="FB38" s="87"/>
      <c r="FC38" s="87"/>
      <c r="FD38" s="87"/>
      <c r="FE38" s="87"/>
      <c r="FF38" s="87"/>
      <c r="FG38" s="87"/>
      <c r="FH38" s="87"/>
      <c r="FI38" s="87"/>
      <c r="FJ38" s="87"/>
      <c r="FK38" s="87"/>
      <c r="FL38" s="87"/>
      <c r="FM38" s="87"/>
      <c r="FN38" s="87"/>
      <c r="FO38" s="87"/>
      <c r="FP38" s="87"/>
      <c r="FQ38" s="87"/>
      <c r="FR38" s="87"/>
      <c r="FS38" s="87"/>
      <c r="FT38" s="87"/>
      <c r="FU38" s="87"/>
      <c r="FV38" s="87"/>
      <c r="FW38" s="87"/>
      <c r="FX38" s="87"/>
      <c r="FY38" s="87"/>
      <c r="FZ38" s="87"/>
      <c r="GA38" s="87"/>
      <c r="GB38" s="87"/>
      <c r="GC38" s="87"/>
      <c r="GD38" s="87"/>
      <c r="GE38" s="87"/>
      <c r="GF38" s="87"/>
      <c r="GG38" s="87"/>
      <c r="GH38" s="87"/>
      <c r="GI38" s="87"/>
      <c r="GJ38" s="87"/>
      <c r="GK38" s="87"/>
      <c r="GL38" s="87"/>
      <c r="GM38" s="87"/>
      <c r="GN38" s="87"/>
      <c r="GO38" s="87"/>
      <c r="GP38" s="87"/>
      <c r="GQ38" s="87"/>
      <c r="GR38" s="87"/>
      <c r="GS38" s="87"/>
      <c r="GT38" s="87"/>
      <c r="GU38" s="87"/>
      <c r="GV38" s="87"/>
      <c r="GW38" s="87"/>
      <c r="GX38" s="87"/>
      <c r="GY38" s="87"/>
      <c r="GZ38" s="87"/>
      <c r="HA38" s="87"/>
      <c r="HB38" s="87"/>
      <c r="HC38" s="87"/>
      <c r="HD38" s="87"/>
      <c r="HE38" s="87"/>
      <c r="HF38" s="87"/>
      <c r="HG38" s="87"/>
      <c r="HH38" s="87"/>
      <c r="HI38" s="87"/>
      <c r="HJ38" s="87"/>
      <c r="HK38" s="87"/>
      <c r="HL38" s="87"/>
      <c r="HM38" s="87"/>
      <c r="HN38" s="87"/>
      <c r="HO38" s="87"/>
      <c r="HP38" s="87"/>
      <c r="HQ38" s="87"/>
      <c r="HR38" s="87"/>
      <c r="HS38" s="87"/>
      <c r="HT38" s="87"/>
      <c r="HU38" s="88"/>
      <c r="HV38" s="100"/>
      <c r="HW38" s="100"/>
      <c r="HX38" s="100"/>
      <c r="HY38" s="100"/>
      <c r="HZ38" s="100"/>
      <c r="IA38" s="100"/>
      <c r="IB38" s="100"/>
      <c r="IC38" s="100"/>
      <c r="ID38" s="100"/>
      <c r="IE38" s="100"/>
      <c r="IF38" s="100"/>
      <c r="IG38" s="100"/>
      <c r="IH38" s="100"/>
      <c r="II38" s="100"/>
      <c r="IJ38" s="100"/>
      <c r="IK38" s="100"/>
    </row>
    <row r="39" spans="1:245" s="101" customFormat="1" ht="30" customHeight="1" outlineLevel="1" x14ac:dyDescent="0.45">
      <c r="A39" s="109" t="s">
        <v>322</v>
      </c>
      <c r="B39" s="109" t="str">
        <f>IF('OMT eGrants Report'!$D$5="Program Budget","",IF(AND('OMT eGrants Report'!$D$5="Staff Salary",'OMT eGrants Report'!$D$7="Individual"),'OMT eGrants Report'!AG24,IF(AND('OMT eGrants Report'!$D$5="Staff Salary",'OMT eGrants Report'!$D$7="Total"),"","")))</f>
        <v/>
      </c>
      <c r="C39" s="102"/>
      <c r="D39" s="102"/>
      <c r="E39" s="102"/>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87"/>
      <c r="AX39" s="87"/>
      <c r="AY39" s="87"/>
      <c r="AZ39" s="87"/>
      <c r="BA39" s="87"/>
      <c r="BB39" s="87"/>
      <c r="BC39" s="87"/>
      <c r="BD39" s="87"/>
      <c r="BE39" s="87"/>
      <c r="BF39" s="87"/>
      <c r="BG39" s="87"/>
      <c r="BH39" s="87"/>
      <c r="BI39" s="87"/>
      <c r="BJ39" s="87"/>
      <c r="BK39" s="87"/>
      <c r="BL39" s="87"/>
      <c r="BM39" s="87"/>
      <c r="BN39" s="87"/>
      <c r="BO39" s="87"/>
      <c r="BP39" s="87"/>
      <c r="BQ39" s="87"/>
      <c r="BR39" s="87"/>
      <c r="BS39" s="87"/>
      <c r="BT39" s="87"/>
      <c r="BU39" s="87"/>
      <c r="BV39" s="87"/>
      <c r="BW39" s="87"/>
      <c r="BX39" s="87"/>
      <c r="BY39" s="87"/>
      <c r="BZ39" s="87"/>
      <c r="CA39" s="87"/>
      <c r="CB39" s="87"/>
      <c r="CC39" s="87"/>
      <c r="CD39" s="87"/>
      <c r="CE39" s="87"/>
      <c r="CF39" s="87"/>
      <c r="CG39" s="87"/>
      <c r="CH39" s="87"/>
      <c r="CI39" s="87"/>
      <c r="CJ39" s="87"/>
      <c r="CK39" s="87"/>
      <c r="CL39" s="87"/>
      <c r="CM39" s="87"/>
      <c r="CN39" s="87"/>
      <c r="CO39" s="87"/>
      <c r="CP39" s="87"/>
      <c r="CQ39" s="87"/>
      <c r="CR39" s="87"/>
      <c r="CS39" s="87"/>
      <c r="CT39" s="87"/>
      <c r="CU39" s="87"/>
      <c r="CV39" s="87"/>
      <c r="CW39" s="87"/>
      <c r="CX39" s="87"/>
      <c r="CY39" s="87"/>
      <c r="CZ39" s="87"/>
      <c r="DA39" s="87"/>
      <c r="DB39" s="87"/>
      <c r="DC39" s="87"/>
      <c r="DD39" s="87"/>
      <c r="DE39" s="87"/>
      <c r="DF39" s="87"/>
      <c r="DG39" s="87"/>
      <c r="DH39" s="87"/>
      <c r="DI39" s="87"/>
      <c r="DJ39" s="87"/>
      <c r="DK39" s="87"/>
      <c r="DL39" s="87"/>
      <c r="DM39" s="87"/>
      <c r="DN39" s="87"/>
      <c r="DO39" s="87"/>
      <c r="DP39" s="87"/>
      <c r="DQ39" s="87"/>
      <c r="DR39" s="87"/>
      <c r="DS39" s="87"/>
      <c r="DT39" s="87"/>
      <c r="DU39" s="87"/>
      <c r="DV39" s="87"/>
      <c r="DW39" s="87"/>
      <c r="DX39" s="87"/>
      <c r="DY39" s="87"/>
      <c r="DZ39" s="87"/>
      <c r="EA39" s="87"/>
      <c r="EB39" s="87"/>
      <c r="EC39" s="87"/>
      <c r="ED39" s="87"/>
      <c r="EE39" s="87"/>
      <c r="EF39" s="87"/>
      <c r="EG39" s="87"/>
      <c r="EH39" s="87"/>
      <c r="EI39" s="87"/>
      <c r="EJ39" s="87"/>
      <c r="EK39" s="87"/>
      <c r="EL39" s="87"/>
      <c r="EM39" s="87"/>
      <c r="EN39" s="87"/>
      <c r="EO39" s="87"/>
      <c r="EP39" s="87"/>
      <c r="EQ39" s="87"/>
      <c r="ER39" s="87"/>
      <c r="ES39" s="87"/>
      <c r="ET39" s="87"/>
      <c r="EU39" s="87"/>
      <c r="EV39" s="87"/>
      <c r="EW39" s="87"/>
      <c r="EX39" s="87"/>
      <c r="EY39" s="87"/>
      <c r="EZ39" s="87"/>
      <c r="FA39" s="87"/>
      <c r="FB39" s="87"/>
      <c r="FC39" s="87"/>
      <c r="FD39" s="87"/>
      <c r="FE39" s="87"/>
      <c r="FF39" s="87"/>
      <c r="FG39" s="87"/>
      <c r="FH39" s="87"/>
      <c r="FI39" s="87"/>
      <c r="FJ39" s="87"/>
      <c r="FK39" s="87"/>
      <c r="FL39" s="87"/>
      <c r="FM39" s="87"/>
      <c r="FN39" s="87"/>
      <c r="FO39" s="87"/>
      <c r="FP39" s="87"/>
      <c r="FQ39" s="87"/>
      <c r="FR39" s="87"/>
      <c r="FS39" s="87"/>
      <c r="FT39" s="87"/>
      <c r="FU39" s="87"/>
      <c r="FV39" s="87"/>
      <c r="FW39" s="87"/>
      <c r="FX39" s="87"/>
      <c r="FY39" s="87"/>
      <c r="FZ39" s="87"/>
      <c r="GA39" s="87"/>
      <c r="GB39" s="87"/>
      <c r="GC39" s="87"/>
      <c r="GD39" s="87"/>
      <c r="GE39" s="87"/>
      <c r="GF39" s="87"/>
      <c r="GG39" s="87"/>
      <c r="GH39" s="87"/>
      <c r="GI39" s="87"/>
      <c r="GJ39" s="87"/>
      <c r="GK39" s="87"/>
      <c r="GL39" s="87"/>
      <c r="GM39" s="87"/>
      <c r="GN39" s="87"/>
      <c r="GO39" s="87"/>
      <c r="GP39" s="87"/>
      <c r="GQ39" s="87"/>
      <c r="GR39" s="87"/>
      <c r="GS39" s="87"/>
      <c r="GT39" s="87"/>
      <c r="GU39" s="87"/>
      <c r="GV39" s="87"/>
      <c r="GW39" s="87"/>
      <c r="GX39" s="87"/>
      <c r="GY39" s="87"/>
      <c r="GZ39" s="87"/>
      <c r="HA39" s="87"/>
      <c r="HB39" s="87"/>
      <c r="HC39" s="87"/>
      <c r="HD39" s="87"/>
      <c r="HE39" s="87"/>
      <c r="HF39" s="87"/>
      <c r="HG39" s="87"/>
      <c r="HH39" s="87"/>
      <c r="HI39" s="87"/>
      <c r="HJ39" s="87"/>
      <c r="HK39" s="87"/>
      <c r="HL39" s="87"/>
      <c r="HM39" s="87"/>
      <c r="HN39" s="87"/>
      <c r="HO39" s="87"/>
      <c r="HP39" s="87"/>
      <c r="HQ39" s="87"/>
      <c r="HR39" s="87"/>
      <c r="HS39" s="87"/>
      <c r="HT39" s="87"/>
      <c r="HU39" s="88"/>
      <c r="HV39" s="100"/>
      <c r="HW39" s="100"/>
      <c r="HX39" s="100"/>
      <c r="HY39" s="100"/>
      <c r="HZ39" s="100"/>
      <c r="IA39" s="100"/>
      <c r="IB39" s="100"/>
      <c r="IC39" s="100"/>
      <c r="ID39" s="100"/>
      <c r="IE39" s="100"/>
      <c r="IF39" s="100"/>
      <c r="IG39" s="100"/>
      <c r="IH39" s="100"/>
      <c r="II39" s="100"/>
      <c r="IJ39" s="100"/>
      <c r="IK39" s="100"/>
    </row>
    <row r="40" spans="1:245" s="101" customFormat="1" ht="30" customHeight="1" outlineLevel="1" x14ac:dyDescent="0.45">
      <c r="A40" s="109" t="s">
        <v>322</v>
      </c>
      <c r="B40" s="109" t="str">
        <f>IF('OMT eGrants Report'!$D$5="Program Budget","",IF(AND('OMT eGrants Report'!$D$5="Staff Salary",'OMT eGrants Report'!$D$7="Individual"),'OMT eGrants Report'!AG25,IF(AND('OMT eGrants Report'!$D$5="Staff Salary",'OMT eGrants Report'!$D$7="Total"),"","")))</f>
        <v/>
      </c>
      <c r="C40" s="102"/>
      <c r="D40" s="102"/>
      <c r="E40" s="102"/>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87"/>
      <c r="AX40" s="87"/>
      <c r="AY40" s="87"/>
      <c r="AZ40" s="87"/>
      <c r="BA40" s="87"/>
      <c r="BB40" s="87"/>
      <c r="BC40" s="87"/>
      <c r="BD40" s="87"/>
      <c r="BE40" s="87"/>
      <c r="BF40" s="87"/>
      <c r="BG40" s="87"/>
      <c r="BH40" s="87"/>
      <c r="BI40" s="87"/>
      <c r="BJ40" s="87"/>
      <c r="BK40" s="87"/>
      <c r="BL40" s="87"/>
      <c r="BM40" s="87"/>
      <c r="BN40" s="87"/>
      <c r="BO40" s="87"/>
      <c r="BP40" s="87"/>
      <c r="BQ40" s="87"/>
      <c r="BR40" s="87"/>
      <c r="BS40" s="87"/>
      <c r="BT40" s="87"/>
      <c r="BU40" s="87"/>
      <c r="BV40" s="87"/>
      <c r="BW40" s="87"/>
      <c r="BX40" s="87"/>
      <c r="BY40" s="87"/>
      <c r="BZ40" s="87"/>
      <c r="CA40" s="87"/>
      <c r="CB40" s="87"/>
      <c r="CC40" s="87"/>
      <c r="CD40" s="87"/>
      <c r="CE40" s="87"/>
      <c r="CF40" s="87"/>
      <c r="CG40" s="87"/>
      <c r="CH40" s="87"/>
      <c r="CI40" s="87"/>
      <c r="CJ40" s="87"/>
      <c r="CK40" s="87"/>
      <c r="CL40" s="87"/>
      <c r="CM40" s="87"/>
      <c r="CN40" s="87"/>
      <c r="CO40" s="87"/>
      <c r="CP40" s="87"/>
      <c r="CQ40" s="87"/>
      <c r="CR40" s="87"/>
      <c r="CS40" s="87"/>
      <c r="CT40" s="87"/>
      <c r="CU40" s="87"/>
      <c r="CV40" s="87"/>
      <c r="CW40" s="87"/>
      <c r="CX40" s="87"/>
      <c r="CY40" s="87"/>
      <c r="CZ40" s="87"/>
      <c r="DA40" s="87"/>
      <c r="DB40" s="87"/>
      <c r="DC40" s="87"/>
      <c r="DD40" s="87"/>
      <c r="DE40" s="87"/>
      <c r="DF40" s="87"/>
      <c r="DG40" s="87"/>
      <c r="DH40" s="87"/>
      <c r="DI40" s="87"/>
      <c r="DJ40" s="87"/>
      <c r="DK40" s="87"/>
      <c r="DL40" s="87"/>
      <c r="DM40" s="87"/>
      <c r="DN40" s="87"/>
      <c r="DO40" s="87"/>
      <c r="DP40" s="87"/>
      <c r="DQ40" s="87"/>
      <c r="DR40" s="87"/>
      <c r="DS40" s="87"/>
      <c r="DT40" s="87"/>
      <c r="DU40" s="87"/>
      <c r="DV40" s="87"/>
      <c r="DW40" s="87"/>
      <c r="DX40" s="87"/>
      <c r="DY40" s="87"/>
      <c r="DZ40" s="87"/>
      <c r="EA40" s="87"/>
      <c r="EB40" s="87"/>
      <c r="EC40" s="87"/>
      <c r="ED40" s="87"/>
      <c r="EE40" s="87"/>
      <c r="EF40" s="87"/>
      <c r="EG40" s="87"/>
      <c r="EH40" s="87"/>
      <c r="EI40" s="87"/>
      <c r="EJ40" s="87"/>
      <c r="EK40" s="87"/>
      <c r="EL40" s="87"/>
      <c r="EM40" s="87"/>
      <c r="EN40" s="87"/>
      <c r="EO40" s="87"/>
      <c r="EP40" s="87"/>
      <c r="EQ40" s="87"/>
      <c r="ER40" s="87"/>
      <c r="ES40" s="87"/>
      <c r="ET40" s="87"/>
      <c r="EU40" s="87"/>
      <c r="EV40" s="87"/>
      <c r="EW40" s="87"/>
      <c r="EX40" s="87"/>
      <c r="EY40" s="87"/>
      <c r="EZ40" s="87"/>
      <c r="FA40" s="87"/>
      <c r="FB40" s="87"/>
      <c r="FC40" s="87"/>
      <c r="FD40" s="87"/>
      <c r="FE40" s="87"/>
      <c r="FF40" s="87"/>
      <c r="FG40" s="87"/>
      <c r="FH40" s="87"/>
      <c r="FI40" s="87"/>
      <c r="FJ40" s="87"/>
      <c r="FK40" s="87"/>
      <c r="FL40" s="87"/>
      <c r="FM40" s="87"/>
      <c r="FN40" s="87"/>
      <c r="FO40" s="87"/>
      <c r="FP40" s="87"/>
      <c r="FQ40" s="87"/>
      <c r="FR40" s="87"/>
      <c r="FS40" s="87"/>
      <c r="FT40" s="87"/>
      <c r="FU40" s="87"/>
      <c r="FV40" s="87"/>
      <c r="FW40" s="87"/>
      <c r="FX40" s="87"/>
      <c r="FY40" s="87"/>
      <c r="FZ40" s="87"/>
      <c r="GA40" s="87"/>
      <c r="GB40" s="87"/>
      <c r="GC40" s="87"/>
      <c r="GD40" s="87"/>
      <c r="GE40" s="87"/>
      <c r="GF40" s="87"/>
      <c r="GG40" s="87"/>
      <c r="GH40" s="87"/>
      <c r="GI40" s="87"/>
      <c r="GJ40" s="87"/>
      <c r="GK40" s="87"/>
      <c r="GL40" s="87"/>
      <c r="GM40" s="87"/>
      <c r="GN40" s="87"/>
      <c r="GO40" s="87"/>
      <c r="GP40" s="87"/>
      <c r="GQ40" s="87"/>
      <c r="GR40" s="87"/>
      <c r="GS40" s="87"/>
      <c r="GT40" s="87"/>
      <c r="GU40" s="87"/>
      <c r="GV40" s="87"/>
      <c r="GW40" s="87"/>
      <c r="GX40" s="87"/>
      <c r="GY40" s="87"/>
      <c r="GZ40" s="87"/>
      <c r="HA40" s="87"/>
      <c r="HB40" s="87"/>
      <c r="HC40" s="87"/>
      <c r="HD40" s="87"/>
      <c r="HE40" s="87"/>
      <c r="HF40" s="87"/>
      <c r="HG40" s="87"/>
      <c r="HH40" s="87"/>
      <c r="HI40" s="87"/>
      <c r="HJ40" s="87"/>
      <c r="HK40" s="87"/>
      <c r="HL40" s="87"/>
      <c r="HM40" s="87"/>
      <c r="HN40" s="87"/>
      <c r="HO40" s="87"/>
      <c r="HP40" s="87"/>
      <c r="HQ40" s="87"/>
      <c r="HR40" s="87"/>
      <c r="HS40" s="87"/>
      <c r="HT40" s="87"/>
      <c r="HU40" s="88"/>
      <c r="HV40" s="100"/>
      <c r="HW40" s="100"/>
      <c r="HX40" s="100"/>
      <c r="HY40" s="100"/>
      <c r="HZ40" s="100"/>
      <c r="IA40" s="100"/>
      <c r="IB40" s="100"/>
      <c r="IC40" s="100"/>
      <c r="ID40" s="100"/>
      <c r="IE40" s="100"/>
      <c r="IF40" s="100"/>
      <c r="IG40" s="100"/>
      <c r="IH40" s="100"/>
      <c r="II40" s="100"/>
      <c r="IJ40" s="100"/>
      <c r="IK40" s="100"/>
    </row>
    <row r="41" spans="1:245" s="101" customFormat="1" ht="30" customHeight="1" outlineLevel="1" x14ac:dyDescent="0.45">
      <c r="A41" s="109" t="s">
        <v>322</v>
      </c>
      <c r="B41" s="109" t="str">
        <f>IF('OMT eGrants Report'!$D$5="Program Budget","",IF(AND('OMT eGrants Report'!$D$5="Staff Salary",'OMT eGrants Report'!$D$7="Individual"),'OMT eGrants Report'!AG26,IF(AND('OMT eGrants Report'!$D$5="Staff Salary",'OMT eGrants Report'!$D$7="Total"),"","")))</f>
        <v/>
      </c>
      <c r="C41" s="102"/>
      <c r="D41" s="102"/>
      <c r="E41" s="102"/>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87"/>
      <c r="AX41" s="87"/>
      <c r="AY41" s="87"/>
      <c r="AZ41" s="87"/>
      <c r="BA41" s="87"/>
      <c r="BB41" s="87"/>
      <c r="BC41" s="87"/>
      <c r="BD41" s="87"/>
      <c r="BE41" s="87"/>
      <c r="BF41" s="87"/>
      <c r="BG41" s="87"/>
      <c r="BH41" s="87"/>
      <c r="BI41" s="87"/>
      <c r="BJ41" s="87"/>
      <c r="BK41" s="87"/>
      <c r="BL41" s="87"/>
      <c r="BM41" s="87"/>
      <c r="BN41" s="87"/>
      <c r="BO41" s="87"/>
      <c r="BP41" s="87"/>
      <c r="BQ41" s="87"/>
      <c r="BR41" s="87"/>
      <c r="BS41" s="87"/>
      <c r="BT41" s="87"/>
      <c r="BU41" s="87"/>
      <c r="BV41" s="87"/>
      <c r="BW41" s="87"/>
      <c r="BX41" s="87"/>
      <c r="BY41" s="87"/>
      <c r="BZ41" s="87"/>
      <c r="CA41" s="87"/>
      <c r="CB41" s="87"/>
      <c r="CC41" s="87"/>
      <c r="CD41" s="87"/>
      <c r="CE41" s="87"/>
      <c r="CF41" s="87"/>
      <c r="CG41" s="87"/>
      <c r="CH41" s="87"/>
      <c r="CI41" s="87"/>
      <c r="CJ41" s="87"/>
      <c r="CK41" s="87"/>
      <c r="CL41" s="87"/>
      <c r="CM41" s="87"/>
      <c r="CN41" s="87"/>
      <c r="CO41" s="87"/>
      <c r="CP41" s="87"/>
      <c r="CQ41" s="87"/>
      <c r="CR41" s="87"/>
      <c r="CS41" s="87"/>
      <c r="CT41" s="87"/>
      <c r="CU41" s="87"/>
      <c r="CV41" s="87"/>
      <c r="CW41" s="87"/>
      <c r="CX41" s="87"/>
      <c r="CY41" s="87"/>
      <c r="CZ41" s="87"/>
      <c r="DA41" s="87"/>
      <c r="DB41" s="87"/>
      <c r="DC41" s="87"/>
      <c r="DD41" s="87"/>
      <c r="DE41" s="87"/>
      <c r="DF41" s="87"/>
      <c r="DG41" s="87"/>
      <c r="DH41" s="87"/>
      <c r="DI41" s="87"/>
      <c r="DJ41" s="87"/>
      <c r="DK41" s="87"/>
      <c r="DL41" s="87"/>
      <c r="DM41" s="87"/>
      <c r="DN41" s="87"/>
      <c r="DO41" s="87"/>
      <c r="DP41" s="87"/>
      <c r="DQ41" s="87"/>
      <c r="DR41" s="87"/>
      <c r="DS41" s="87"/>
      <c r="DT41" s="87"/>
      <c r="DU41" s="87"/>
      <c r="DV41" s="87"/>
      <c r="DW41" s="87"/>
      <c r="DX41" s="87"/>
      <c r="DY41" s="87"/>
      <c r="DZ41" s="87"/>
      <c r="EA41" s="87"/>
      <c r="EB41" s="87"/>
      <c r="EC41" s="87"/>
      <c r="ED41" s="87"/>
      <c r="EE41" s="87"/>
      <c r="EF41" s="87"/>
      <c r="EG41" s="87"/>
      <c r="EH41" s="87"/>
      <c r="EI41" s="87"/>
      <c r="EJ41" s="87"/>
      <c r="EK41" s="87"/>
      <c r="EL41" s="87"/>
      <c r="EM41" s="87"/>
      <c r="EN41" s="87"/>
      <c r="EO41" s="87"/>
      <c r="EP41" s="87"/>
      <c r="EQ41" s="87"/>
      <c r="ER41" s="87"/>
      <c r="ES41" s="87"/>
      <c r="ET41" s="87"/>
      <c r="EU41" s="87"/>
      <c r="EV41" s="87"/>
      <c r="EW41" s="87"/>
      <c r="EX41" s="87"/>
      <c r="EY41" s="87"/>
      <c r="EZ41" s="87"/>
      <c r="FA41" s="87"/>
      <c r="FB41" s="87"/>
      <c r="FC41" s="87"/>
      <c r="FD41" s="87"/>
      <c r="FE41" s="87"/>
      <c r="FF41" s="87"/>
      <c r="FG41" s="87"/>
      <c r="FH41" s="87"/>
      <c r="FI41" s="87"/>
      <c r="FJ41" s="87"/>
      <c r="FK41" s="87"/>
      <c r="FL41" s="87"/>
      <c r="FM41" s="87"/>
      <c r="FN41" s="87"/>
      <c r="FO41" s="87"/>
      <c r="FP41" s="87"/>
      <c r="FQ41" s="87"/>
      <c r="FR41" s="87"/>
      <c r="FS41" s="87"/>
      <c r="FT41" s="87"/>
      <c r="FU41" s="87"/>
      <c r="FV41" s="87"/>
      <c r="FW41" s="87"/>
      <c r="FX41" s="87"/>
      <c r="FY41" s="87"/>
      <c r="FZ41" s="87"/>
      <c r="GA41" s="87"/>
      <c r="GB41" s="87"/>
      <c r="GC41" s="87"/>
      <c r="GD41" s="87"/>
      <c r="GE41" s="87"/>
      <c r="GF41" s="87"/>
      <c r="GG41" s="87"/>
      <c r="GH41" s="87"/>
      <c r="GI41" s="87"/>
      <c r="GJ41" s="87"/>
      <c r="GK41" s="87"/>
      <c r="GL41" s="87"/>
      <c r="GM41" s="87"/>
      <c r="GN41" s="87"/>
      <c r="GO41" s="87"/>
      <c r="GP41" s="87"/>
      <c r="GQ41" s="87"/>
      <c r="GR41" s="87"/>
      <c r="GS41" s="87"/>
      <c r="GT41" s="87"/>
      <c r="GU41" s="87"/>
      <c r="GV41" s="87"/>
      <c r="GW41" s="87"/>
      <c r="GX41" s="87"/>
      <c r="GY41" s="87"/>
      <c r="GZ41" s="87"/>
      <c r="HA41" s="87"/>
      <c r="HB41" s="87"/>
      <c r="HC41" s="87"/>
      <c r="HD41" s="87"/>
      <c r="HE41" s="87"/>
      <c r="HF41" s="87"/>
      <c r="HG41" s="87"/>
      <c r="HH41" s="87"/>
      <c r="HI41" s="87"/>
      <c r="HJ41" s="87"/>
      <c r="HK41" s="87"/>
      <c r="HL41" s="87"/>
      <c r="HM41" s="87"/>
      <c r="HN41" s="87"/>
      <c r="HO41" s="87"/>
      <c r="HP41" s="87"/>
      <c r="HQ41" s="87"/>
      <c r="HR41" s="87"/>
      <c r="HS41" s="87"/>
      <c r="HT41" s="87"/>
      <c r="HU41" s="88"/>
      <c r="HV41" s="100"/>
      <c r="HW41" s="100"/>
      <c r="HX41" s="100"/>
      <c r="HY41" s="100"/>
      <c r="HZ41" s="100"/>
      <c r="IA41" s="100"/>
      <c r="IB41" s="100"/>
      <c r="IC41" s="100"/>
      <c r="ID41" s="100"/>
      <c r="IE41" s="100"/>
      <c r="IF41" s="100"/>
      <c r="IG41" s="100"/>
      <c r="IH41" s="100"/>
      <c r="II41" s="100"/>
      <c r="IJ41" s="100"/>
      <c r="IK41" s="100"/>
    </row>
    <row r="42" spans="1:245" s="101" customFormat="1" ht="30" customHeight="1" outlineLevel="1" x14ac:dyDescent="0.45">
      <c r="A42" s="109" t="s">
        <v>322</v>
      </c>
      <c r="B42" s="109" t="str">
        <f>IF('OMT eGrants Report'!$D$5="Program Budget","",IF(AND('OMT eGrants Report'!$D$5="Staff Salary",'OMT eGrants Report'!$D$7="Individual"),'OMT eGrants Report'!AG27,IF(AND('OMT eGrants Report'!$D$5="Staff Salary",'OMT eGrants Report'!$D$7="Total"),"","")))</f>
        <v/>
      </c>
      <c r="C42" s="102"/>
      <c r="D42" s="102"/>
      <c r="E42" s="102"/>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87"/>
      <c r="AX42" s="87"/>
      <c r="AY42" s="87"/>
      <c r="AZ42" s="87"/>
      <c r="BA42" s="87"/>
      <c r="BB42" s="87"/>
      <c r="BC42" s="87"/>
      <c r="BD42" s="87"/>
      <c r="BE42" s="87"/>
      <c r="BF42" s="87"/>
      <c r="BG42" s="87"/>
      <c r="BH42" s="87"/>
      <c r="BI42" s="87"/>
      <c r="BJ42" s="87"/>
      <c r="BK42" s="87"/>
      <c r="BL42" s="87"/>
      <c r="BM42" s="87"/>
      <c r="BN42" s="87"/>
      <c r="BO42" s="87"/>
      <c r="BP42" s="87"/>
      <c r="BQ42" s="87"/>
      <c r="BR42" s="87"/>
      <c r="BS42" s="87"/>
      <c r="BT42" s="87"/>
      <c r="BU42" s="87"/>
      <c r="BV42" s="87"/>
      <c r="BW42" s="87"/>
      <c r="BX42" s="87"/>
      <c r="BY42" s="87"/>
      <c r="BZ42" s="87"/>
      <c r="CA42" s="87"/>
      <c r="CB42" s="87"/>
      <c r="CC42" s="87"/>
      <c r="CD42" s="87"/>
      <c r="CE42" s="87"/>
      <c r="CF42" s="87"/>
      <c r="CG42" s="87"/>
      <c r="CH42" s="87"/>
      <c r="CI42" s="87"/>
      <c r="CJ42" s="87"/>
      <c r="CK42" s="87"/>
      <c r="CL42" s="87"/>
      <c r="CM42" s="87"/>
      <c r="CN42" s="87"/>
      <c r="CO42" s="87"/>
      <c r="CP42" s="87"/>
      <c r="CQ42" s="87"/>
      <c r="CR42" s="87"/>
      <c r="CS42" s="87"/>
      <c r="CT42" s="87"/>
      <c r="CU42" s="87"/>
      <c r="CV42" s="87"/>
      <c r="CW42" s="87"/>
      <c r="CX42" s="87"/>
      <c r="CY42" s="87"/>
      <c r="CZ42" s="87"/>
      <c r="DA42" s="87"/>
      <c r="DB42" s="87"/>
      <c r="DC42" s="87"/>
      <c r="DD42" s="87"/>
      <c r="DE42" s="87"/>
      <c r="DF42" s="87"/>
      <c r="DG42" s="87"/>
      <c r="DH42" s="87"/>
      <c r="DI42" s="87"/>
      <c r="DJ42" s="87"/>
      <c r="DK42" s="87"/>
      <c r="DL42" s="87"/>
      <c r="DM42" s="87"/>
      <c r="DN42" s="87"/>
      <c r="DO42" s="87"/>
      <c r="DP42" s="87"/>
      <c r="DQ42" s="87"/>
      <c r="DR42" s="87"/>
      <c r="DS42" s="87"/>
      <c r="DT42" s="87"/>
      <c r="DU42" s="87"/>
      <c r="DV42" s="87"/>
      <c r="DW42" s="87"/>
      <c r="DX42" s="87"/>
      <c r="DY42" s="87"/>
      <c r="DZ42" s="87"/>
      <c r="EA42" s="87"/>
      <c r="EB42" s="87"/>
      <c r="EC42" s="87"/>
      <c r="ED42" s="87"/>
      <c r="EE42" s="87"/>
      <c r="EF42" s="87"/>
      <c r="EG42" s="87"/>
      <c r="EH42" s="87"/>
      <c r="EI42" s="87"/>
      <c r="EJ42" s="87"/>
      <c r="EK42" s="87"/>
      <c r="EL42" s="87"/>
      <c r="EM42" s="87"/>
      <c r="EN42" s="87"/>
      <c r="EO42" s="87"/>
      <c r="EP42" s="87"/>
      <c r="EQ42" s="87"/>
      <c r="ER42" s="87"/>
      <c r="ES42" s="87"/>
      <c r="ET42" s="87"/>
      <c r="EU42" s="87"/>
      <c r="EV42" s="87"/>
      <c r="EW42" s="87"/>
      <c r="EX42" s="87"/>
      <c r="EY42" s="87"/>
      <c r="EZ42" s="87"/>
      <c r="FA42" s="87"/>
      <c r="FB42" s="87"/>
      <c r="FC42" s="87"/>
      <c r="FD42" s="87"/>
      <c r="FE42" s="87"/>
      <c r="FF42" s="87"/>
      <c r="FG42" s="87"/>
      <c r="FH42" s="87"/>
      <c r="FI42" s="87"/>
      <c r="FJ42" s="87"/>
      <c r="FK42" s="87"/>
      <c r="FL42" s="87"/>
      <c r="FM42" s="87"/>
      <c r="FN42" s="87"/>
      <c r="FO42" s="87"/>
      <c r="FP42" s="87"/>
      <c r="FQ42" s="87"/>
      <c r="FR42" s="87"/>
      <c r="FS42" s="87"/>
      <c r="FT42" s="87"/>
      <c r="FU42" s="87"/>
      <c r="FV42" s="87"/>
      <c r="FW42" s="87"/>
      <c r="FX42" s="87"/>
      <c r="FY42" s="87"/>
      <c r="FZ42" s="87"/>
      <c r="GA42" s="87"/>
      <c r="GB42" s="87"/>
      <c r="GC42" s="87"/>
      <c r="GD42" s="87"/>
      <c r="GE42" s="87"/>
      <c r="GF42" s="87"/>
      <c r="GG42" s="87"/>
      <c r="GH42" s="87"/>
      <c r="GI42" s="87"/>
      <c r="GJ42" s="87"/>
      <c r="GK42" s="87"/>
      <c r="GL42" s="87"/>
      <c r="GM42" s="87"/>
      <c r="GN42" s="87"/>
      <c r="GO42" s="87"/>
      <c r="GP42" s="87"/>
      <c r="GQ42" s="87"/>
      <c r="GR42" s="87"/>
      <c r="GS42" s="87"/>
      <c r="GT42" s="87"/>
      <c r="GU42" s="87"/>
      <c r="GV42" s="87"/>
      <c r="GW42" s="87"/>
      <c r="GX42" s="87"/>
      <c r="GY42" s="87"/>
      <c r="GZ42" s="87"/>
      <c r="HA42" s="87"/>
      <c r="HB42" s="87"/>
      <c r="HC42" s="87"/>
      <c r="HD42" s="87"/>
      <c r="HE42" s="87"/>
      <c r="HF42" s="87"/>
      <c r="HG42" s="87"/>
      <c r="HH42" s="87"/>
      <c r="HI42" s="87"/>
      <c r="HJ42" s="87"/>
      <c r="HK42" s="87"/>
      <c r="HL42" s="87"/>
      <c r="HM42" s="87"/>
      <c r="HN42" s="87"/>
      <c r="HO42" s="87"/>
      <c r="HP42" s="87"/>
      <c r="HQ42" s="87"/>
      <c r="HR42" s="87"/>
      <c r="HS42" s="87"/>
      <c r="HT42" s="87"/>
      <c r="HU42" s="88"/>
      <c r="HV42" s="100"/>
      <c r="HW42" s="100"/>
      <c r="HX42" s="100"/>
      <c r="HY42" s="100"/>
      <c r="HZ42" s="100"/>
      <c r="IA42" s="100"/>
      <c r="IB42" s="100"/>
      <c r="IC42" s="100"/>
      <c r="ID42" s="100"/>
      <c r="IE42" s="100"/>
      <c r="IF42" s="100"/>
      <c r="IG42" s="100"/>
      <c r="IH42" s="100"/>
      <c r="II42" s="100"/>
      <c r="IJ42" s="100"/>
      <c r="IK42" s="100"/>
    </row>
    <row r="43" spans="1:245" s="101" customFormat="1" ht="30" customHeight="1" outlineLevel="1" x14ac:dyDescent="0.45">
      <c r="A43" s="109" t="s">
        <v>322</v>
      </c>
      <c r="B43" s="109" t="str">
        <f>IF('OMT eGrants Report'!$D$5="Program Budget","",IF(AND('OMT eGrants Report'!$D$5="Staff Salary",'OMT eGrants Report'!$D$7="Individual"),'OMT eGrants Report'!AG28,IF(AND('OMT eGrants Report'!$D$5="Staff Salary",'OMT eGrants Report'!$D$7="Total"),"","")))</f>
        <v/>
      </c>
      <c r="C43" s="102"/>
      <c r="D43" s="102"/>
      <c r="E43" s="102"/>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87"/>
      <c r="AX43" s="87"/>
      <c r="AY43" s="87"/>
      <c r="AZ43" s="87"/>
      <c r="BA43" s="87"/>
      <c r="BB43" s="87"/>
      <c r="BC43" s="87"/>
      <c r="BD43" s="87"/>
      <c r="BE43" s="87"/>
      <c r="BF43" s="87"/>
      <c r="BG43" s="87"/>
      <c r="BH43" s="87"/>
      <c r="BI43" s="87"/>
      <c r="BJ43" s="87"/>
      <c r="BK43" s="87"/>
      <c r="BL43" s="87"/>
      <c r="BM43" s="87"/>
      <c r="BN43" s="87"/>
      <c r="BO43" s="87"/>
      <c r="BP43" s="87"/>
      <c r="BQ43" s="87"/>
      <c r="BR43" s="87"/>
      <c r="BS43" s="87"/>
      <c r="BT43" s="87"/>
      <c r="BU43" s="87"/>
      <c r="BV43" s="87"/>
      <c r="BW43" s="87"/>
      <c r="BX43" s="87"/>
      <c r="BY43" s="87"/>
      <c r="BZ43" s="87"/>
      <c r="CA43" s="87"/>
      <c r="CB43" s="87"/>
      <c r="CC43" s="87"/>
      <c r="CD43" s="87"/>
      <c r="CE43" s="87"/>
      <c r="CF43" s="87"/>
      <c r="CG43" s="87"/>
      <c r="CH43" s="87"/>
      <c r="CI43" s="87"/>
      <c r="CJ43" s="87"/>
      <c r="CK43" s="87"/>
      <c r="CL43" s="87"/>
      <c r="CM43" s="87"/>
      <c r="CN43" s="87"/>
      <c r="CO43" s="87"/>
      <c r="CP43" s="87"/>
      <c r="CQ43" s="87"/>
      <c r="CR43" s="87"/>
      <c r="CS43" s="87"/>
      <c r="CT43" s="87"/>
      <c r="CU43" s="87"/>
      <c r="CV43" s="87"/>
      <c r="CW43" s="87"/>
      <c r="CX43" s="87"/>
      <c r="CY43" s="87"/>
      <c r="CZ43" s="87"/>
      <c r="DA43" s="87"/>
      <c r="DB43" s="87"/>
      <c r="DC43" s="87"/>
      <c r="DD43" s="87"/>
      <c r="DE43" s="87"/>
      <c r="DF43" s="87"/>
      <c r="DG43" s="87"/>
      <c r="DH43" s="87"/>
      <c r="DI43" s="87"/>
      <c r="DJ43" s="87"/>
      <c r="DK43" s="87"/>
      <c r="DL43" s="87"/>
      <c r="DM43" s="87"/>
      <c r="DN43" s="87"/>
      <c r="DO43" s="87"/>
      <c r="DP43" s="87"/>
      <c r="DQ43" s="87"/>
      <c r="DR43" s="87"/>
      <c r="DS43" s="87"/>
      <c r="DT43" s="87"/>
      <c r="DU43" s="87"/>
      <c r="DV43" s="87"/>
      <c r="DW43" s="87"/>
      <c r="DX43" s="87"/>
      <c r="DY43" s="87"/>
      <c r="DZ43" s="87"/>
      <c r="EA43" s="87"/>
      <c r="EB43" s="87"/>
      <c r="EC43" s="87"/>
      <c r="ED43" s="87"/>
      <c r="EE43" s="87"/>
      <c r="EF43" s="87"/>
      <c r="EG43" s="87"/>
      <c r="EH43" s="87"/>
      <c r="EI43" s="87"/>
      <c r="EJ43" s="87"/>
      <c r="EK43" s="87"/>
      <c r="EL43" s="87"/>
      <c r="EM43" s="87"/>
      <c r="EN43" s="87"/>
      <c r="EO43" s="87"/>
      <c r="EP43" s="87"/>
      <c r="EQ43" s="87"/>
      <c r="ER43" s="87"/>
      <c r="ES43" s="87"/>
      <c r="ET43" s="87"/>
      <c r="EU43" s="87"/>
      <c r="EV43" s="87"/>
      <c r="EW43" s="87"/>
      <c r="EX43" s="87"/>
      <c r="EY43" s="87"/>
      <c r="EZ43" s="87"/>
      <c r="FA43" s="87"/>
      <c r="FB43" s="87"/>
      <c r="FC43" s="87"/>
      <c r="FD43" s="87"/>
      <c r="FE43" s="87"/>
      <c r="FF43" s="87"/>
      <c r="FG43" s="87"/>
      <c r="FH43" s="87"/>
      <c r="FI43" s="87"/>
      <c r="FJ43" s="87"/>
      <c r="FK43" s="87"/>
      <c r="FL43" s="87"/>
      <c r="FM43" s="87"/>
      <c r="FN43" s="87"/>
      <c r="FO43" s="87"/>
      <c r="FP43" s="87"/>
      <c r="FQ43" s="87"/>
      <c r="FR43" s="87"/>
      <c r="FS43" s="87"/>
      <c r="FT43" s="87"/>
      <c r="FU43" s="87"/>
      <c r="FV43" s="87"/>
      <c r="FW43" s="87"/>
      <c r="FX43" s="87"/>
      <c r="FY43" s="87"/>
      <c r="FZ43" s="87"/>
      <c r="GA43" s="87"/>
      <c r="GB43" s="87"/>
      <c r="GC43" s="87"/>
      <c r="GD43" s="87"/>
      <c r="GE43" s="87"/>
      <c r="GF43" s="87"/>
      <c r="GG43" s="87"/>
      <c r="GH43" s="87"/>
      <c r="GI43" s="87"/>
      <c r="GJ43" s="87"/>
      <c r="GK43" s="87"/>
      <c r="GL43" s="87"/>
      <c r="GM43" s="87"/>
      <c r="GN43" s="87"/>
      <c r="GO43" s="87"/>
      <c r="GP43" s="87"/>
      <c r="GQ43" s="87"/>
      <c r="GR43" s="87"/>
      <c r="GS43" s="87"/>
      <c r="GT43" s="87"/>
      <c r="GU43" s="87"/>
      <c r="GV43" s="87"/>
      <c r="GW43" s="87"/>
      <c r="GX43" s="87"/>
      <c r="GY43" s="87"/>
      <c r="GZ43" s="87"/>
      <c r="HA43" s="87"/>
      <c r="HB43" s="87"/>
      <c r="HC43" s="87"/>
      <c r="HD43" s="87"/>
      <c r="HE43" s="87"/>
      <c r="HF43" s="87"/>
      <c r="HG43" s="87"/>
      <c r="HH43" s="87"/>
      <c r="HI43" s="87"/>
      <c r="HJ43" s="87"/>
      <c r="HK43" s="87"/>
      <c r="HL43" s="87"/>
      <c r="HM43" s="87"/>
      <c r="HN43" s="87"/>
      <c r="HO43" s="87"/>
      <c r="HP43" s="87"/>
      <c r="HQ43" s="87"/>
      <c r="HR43" s="87"/>
      <c r="HS43" s="87"/>
      <c r="HT43" s="87"/>
      <c r="HU43" s="88"/>
      <c r="HV43" s="100"/>
      <c r="HW43" s="100"/>
      <c r="HX43" s="100"/>
      <c r="HY43" s="100"/>
      <c r="HZ43" s="100"/>
      <c r="IA43" s="100"/>
      <c r="IB43" s="100"/>
      <c r="IC43" s="100"/>
      <c r="ID43" s="100"/>
      <c r="IE43" s="100"/>
      <c r="IF43" s="100"/>
      <c r="IG43" s="100"/>
      <c r="IH43" s="100"/>
      <c r="II43" s="100"/>
      <c r="IJ43" s="100"/>
      <c r="IK43" s="100"/>
    </row>
    <row r="44" spans="1:245" s="101" customFormat="1" ht="30" customHeight="1" outlineLevel="1" x14ac:dyDescent="0.45">
      <c r="A44" s="109" t="s">
        <v>322</v>
      </c>
      <c r="B44" s="109" t="str">
        <f>IF('OMT eGrants Report'!$D$5="Program Budget","",IF(AND('OMT eGrants Report'!$D$5="Staff Salary",'OMT eGrants Report'!$D$7="Individual"),'OMT eGrants Report'!AG29,IF(AND('OMT eGrants Report'!$D$5="Staff Salary",'OMT eGrants Report'!$D$7="Total"),"","")))</f>
        <v/>
      </c>
      <c r="C44" s="102"/>
      <c r="D44" s="102"/>
      <c r="E44" s="102"/>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7"/>
      <c r="AM44" s="87"/>
      <c r="AN44" s="87"/>
      <c r="AO44" s="87"/>
      <c r="AP44" s="87"/>
      <c r="AQ44" s="87"/>
      <c r="AR44" s="87"/>
      <c r="AS44" s="87"/>
      <c r="AT44" s="87"/>
      <c r="AU44" s="87"/>
      <c r="AV44" s="87"/>
      <c r="AW44" s="87"/>
      <c r="AX44" s="87"/>
      <c r="AY44" s="87"/>
      <c r="AZ44" s="87"/>
      <c r="BA44" s="87"/>
      <c r="BB44" s="87"/>
      <c r="BC44" s="87"/>
      <c r="BD44" s="87"/>
      <c r="BE44" s="87"/>
      <c r="BF44" s="87"/>
      <c r="BG44" s="87"/>
      <c r="BH44" s="87"/>
      <c r="BI44" s="87"/>
      <c r="BJ44" s="87"/>
      <c r="BK44" s="87"/>
      <c r="BL44" s="87"/>
      <c r="BM44" s="87"/>
      <c r="BN44" s="87"/>
      <c r="BO44" s="87"/>
      <c r="BP44" s="87"/>
      <c r="BQ44" s="87"/>
      <c r="BR44" s="87"/>
      <c r="BS44" s="87"/>
      <c r="BT44" s="87"/>
      <c r="BU44" s="87"/>
      <c r="BV44" s="87"/>
      <c r="BW44" s="87"/>
      <c r="BX44" s="87"/>
      <c r="BY44" s="87"/>
      <c r="BZ44" s="87"/>
      <c r="CA44" s="87"/>
      <c r="CB44" s="87"/>
      <c r="CC44" s="87"/>
      <c r="CD44" s="87"/>
      <c r="CE44" s="87"/>
      <c r="CF44" s="87"/>
      <c r="CG44" s="87"/>
      <c r="CH44" s="87"/>
      <c r="CI44" s="87"/>
      <c r="CJ44" s="87"/>
      <c r="CK44" s="87"/>
      <c r="CL44" s="87"/>
      <c r="CM44" s="87"/>
      <c r="CN44" s="87"/>
      <c r="CO44" s="87"/>
      <c r="CP44" s="87"/>
      <c r="CQ44" s="87"/>
      <c r="CR44" s="87"/>
      <c r="CS44" s="87"/>
      <c r="CT44" s="87"/>
      <c r="CU44" s="87"/>
      <c r="CV44" s="87"/>
      <c r="CW44" s="87"/>
      <c r="CX44" s="87"/>
      <c r="CY44" s="87"/>
      <c r="CZ44" s="87"/>
      <c r="DA44" s="87"/>
      <c r="DB44" s="87"/>
      <c r="DC44" s="87"/>
      <c r="DD44" s="87"/>
      <c r="DE44" s="87"/>
      <c r="DF44" s="87"/>
      <c r="DG44" s="87"/>
      <c r="DH44" s="87"/>
      <c r="DI44" s="87"/>
      <c r="DJ44" s="87"/>
      <c r="DK44" s="87"/>
      <c r="DL44" s="87"/>
      <c r="DM44" s="87"/>
      <c r="DN44" s="87"/>
      <c r="DO44" s="87"/>
      <c r="DP44" s="87"/>
      <c r="DQ44" s="87"/>
      <c r="DR44" s="87"/>
      <c r="DS44" s="87"/>
      <c r="DT44" s="87"/>
      <c r="DU44" s="87"/>
      <c r="DV44" s="87"/>
      <c r="DW44" s="87"/>
      <c r="DX44" s="87"/>
      <c r="DY44" s="87"/>
      <c r="DZ44" s="87"/>
      <c r="EA44" s="87"/>
      <c r="EB44" s="87"/>
      <c r="EC44" s="87"/>
      <c r="ED44" s="87"/>
      <c r="EE44" s="87"/>
      <c r="EF44" s="87"/>
      <c r="EG44" s="87"/>
      <c r="EH44" s="87"/>
      <c r="EI44" s="87"/>
      <c r="EJ44" s="87"/>
      <c r="EK44" s="87"/>
      <c r="EL44" s="87"/>
      <c r="EM44" s="87"/>
      <c r="EN44" s="87"/>
      <c r="EO44" s="87"/>
      <c r="EP44" s="87"/>
      <c r="EQ44" s="87"/>
      <c r="ER44" s="87"/>
      <c r="ES44" s="87"/>
      <c r="ET44" s="87"/>
      <c r="EU44" s="87"/>
      <c r="EV44" s="87"/>
      <c r="EW44" s="87"/>
      <c r="EX44" s="87"/>
      <c r="EY44" s="87"/>
      <c r="EZ44" s="87"/>
      <c r="FA44" s="87"/>
      <c r="FB44" s="87"/>
      <c r="FC44" s="87"/>
      <c r="FD44" s="87"/>
      <c r="FE44" s="87"/>
      <c r="FF44" s="87"/>
      <c r="FG44" s="87"/>
      <c r="FH44" s="87"/>
      <c r="FI44" s="87"/>
      <c r="FJ44" s="87"/>
      <c r="FK44" s="87"/>
      <c r="FL44" s="87"/>
      <c r="FM44" s="87"/>
      <c r="FN44" s="87"/>
      <c r="FO44" s="87"/>
      <c r="FP44" s="87"/>
      <c r="FQ44" s="87"/>
      <c r="FR44" s="87"/>
      <c r="FS44" s="87"/>
      <c r="FT44" s="87"/>
      <c r="FU44" s="87"/>
      <c r="FV44" s="87"/>
      <c r="FW44" s="87"/>
      <c r="FX44" s="87"/>
      <c r="FY44" s="87"/>
      <c r="FZ44" s="87"/>
      <c r="GA44" s="87"/>
      <c r="GB44" s="87"/>
      <c r="GC44" s="87"/>
      <c r="GD44" s="87"/>
      <c r="GE44" s="87"/>
      <c r="GF44" s="87"/>
      <c r="GG44" s="87"/>
      <c r="GH44" s="87"/>
      <c r="GI44" s="87"/>
      <c r="GJ44" s="87"/>
      <c r="GK44" s="87"/>
      <c r="GL44" s="87"/>
      <c r="GM44" s="87"/>
      <c r="GN44" s="87"/>
      <c r="GO44" s="87"/>
      <c r="GP44" s="87"/>
      <c r="GQ44" s="87"/>
      <c r="GR44" s="87"/>
      <c r="GS44" s="87"/>
      <c r="GT44" s="87"/>
      <c r="GU44" s="87"/>
      <c r="GV44" s="87"/>
      <c r="GW44" s="87"/>
      <c r="GX44" s="87"/>
      <c r="GY44" s="87"/>
      <c r="GZ44" s="87"/>
      <c r="HA44" s="87"/>
      <c r="HB44" s="87"/>
      <c r="HC44" s="87"/>
      <c r="HD44" s="87"/>
      <c r="HE44" s="87"/>
      <c r="HF44" s="87"/>
      <c r="HG44" s="87"/>
      <c r="HH44" s="87"/>
      <c r="HI44" s="87"/>
      <c r="HJ44" s="87"/>
      <c r="HK44" s="87"/>
      <c r="HL44" s="87"/>
      <c r="HM44" s="87"/>
      <c r="HN44" s="87"/>
      <c r="HO44" s="87"/>
      <c r="HP44" s="87"/>
      <c r="HQ44" s="87"/>
      <c r="HR44" s="87"/>
      <c r="HS44" s="87"/>
      <c r="HT44" s="87"/>
      <c r="HU44" s="88"/>
      <c r="HV44" s="100"/>
      <c r="HW44" s="100"/>
      <c r="HX44" s="100"/>
      <c r="HY44" s="100"/>
      <c r="HZ44" s="100"/>
      <c r="IA44" s="100"/>
      <c r="IB44" s="100"/>
      <c r="IC44" s="100"/>
      <c r="ID44" s="100"/>
      <c r="IE44" s="100"/>
      <c r="IF44" s="100"/>
      <c r="IG44" s="100"/>
      <c r="IH44" s="100"/>
      <c r="II44" s="100"/>
      <c r="IJ44" s="100"/>
      <c r="IK44" s="100"/>
    </row>
    <row r="45" spans="1:245" s="101" customFormat="1" ht="30" customHeight="1" x14ac:dyDescent="0.45">
      <c r="A45" s="108" t="s">
        <v>323</v>
      </c>
      <c r="B45" s="108" t="str">
        <f>IF('OMT eGrants Report'!$D$5="Program Budget",'OMT eGrants Report'!$AG$9,IF(AND('OMT eGrants Report'!$D$5="Staff Salary",'OMT eGrants Report'!$D$7="Individual"),'OMT eGrants Report'!AG18,IF(AND('OMT eGrants Report'!$D$5="Staff Salary",'OMT eGrants Report'!$D$7="Total"),'OMT eGrants Report'!$AG$30,"")))</f>
        <v/>
      </c>
      <c r="C45" s="98"/>
      <c r="D45" s="98"/>
      <c r="E45" s="98"/>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86"/>
      <c r="AY45" s="86"/>
      <c r="AZ45" s="86"/>
      <c r="BA45" s="86"/>
      <c r="BB45" s="86"/>
      <c r="BC45" s="86"/>
      <c r="BD45" s="86"/>
      <c r="BE45" s="86"/>
      <c r="BF45" s="86"/>
      <c r="BG45" s="86"/>
      <c r="BH45" s="86"/>
      <c r="BI45" s="86"/>
      <c r="BJ45" s="86"/>
      <c r="BK45" s="86"/>
      <c r="BL45" s="86"/>
      <c r="BM45" s="86"/>
      <c r="BN45" s="86"/>
      <c r="BO45" s="86"/>
      <c r="BP45" s="86"/>
      <c r="BQ45" s="86"/>
      <c r="BR45" s="86"/>
      <c r="BS45" s="86"/>
      <c r="BT45" s="86"/>
      <c r="BU45" s="86"/>
      <c r="BV45" s="86"/>
      <c r="BW45" s="86"/>
      <c r="BX45" s="86"/>
      <c r="BY45" s="86"/>
      <c r="BZ45" s="86"/>
      <c r="CA45" s="86"/>
      <c r="CB45" s="86"/>
      <c r="CC45" s="86"/>
      <c r="CD45" s="86"/>
      <c r="CE45" s="86"/>
      <c r="CF45" s="86"/>
      <c r="CG45" s="86"/>
      <c r="CH45" s="86"/>
      <c r="CI45" s="86"/>
      <c r="CJ45" s="86"/>
      <c r="CK45" s="86"/>
      <c r="CL45" s="86"/>
      <c r="CM45" s="86"/>
      <c r="CN45" s="86"/>
      <c r="CO45" s="86"/>
      <c r="CP45" s="86"/>
      <c r="CQ45" s="86"/>
      <c r="CR45" s="86"/>
      <c r="CS45" s="86"/>
      <c r="CT45" s="86"/>
      <c r="CU45" s="86"/>
      <c r="CV45" s="86"/>
      <c r="CW45" s="86"/>
      <c r="CX45" s="86"/>
      <c r="CY45" s="86"/>
      <c r="CZ45" s="86"/>
      <c r="DA45" s="86"/>
      <c r="DB45" s="86"/>
      <c r="DC45" s="86"/>
      <c r="DD45" s="86"/>
      <c r="DE45" s="86"/>
      <c r="DF45" s="86"/>
      <c r="DG45" s="86"/>
      <c r="DH45" s="86"/>
      <c r="DI45" s="86"/>
      <c r="DJ45" s="86"/>
      <c r="DK45" s="86"/>
      <c r="DL45" s="86"/>
      <c r="DM45" s="86"/>
      <c r="DN45" s="86"/>
      <c r="DO45" s="86"/>
      <c r="DP45" s="86"/>
      <c r="DQ45" s="86"/>
      <c r="DR45" s="86"/>
      <c r="DS45" s="86"/>
      <c r="DT45" s="86"/>
      <c r="DU45" s="86"/>
      <c r="DV45" s="86"/>
      <c r="DW45" s="86"/>
      <c r="DX45" s="86"/>
      <c r="DY45" s="86"/>
      <c r="DZ45" s="86"/>
      <c r="EA45" s="86"/>
      <c r="EB45" s="86"/>
      <c r="EC45" s="86"/>
      <c r="ED45" s="86"/>
      <c r="EE45" s="86"/>
      <c r="EF45" s="86"/>
      <c r="EG45" s="86"/>
      <c r="EH45" s="86"/>
      <c r="EI45" s="86"/>
      <c r="EJ45" s="86"/>
      <c r="EK45" s="86"/>
      <c r="EL45" s="86"/>
      <c r="EM45" s="86"/>
      <c r="EN45" s="86"/>
      <c r="EO45" s="86"/>
      <c r="EP45" s="86"/>
      <c r="EQ45" s="86"/>
      <c r="ER45" s="86"/>
      <c r="ES45" s="86"/>
      <c r="ET45" s="86"/>
      <c r="EU45" s="86"/>
      <c r="EV45" s="86"/>
      <c r="EW45" s="86"/>
      <c r="EX45" s="86"/>
      <c r="EY45" s="86"/>
      <c r="EZ45" s="86"/>
      <c r="FA45" s="86"/>
      <c r="FB45" s="86"/>
      <c r="FC45" s="86"/>
      <c r="FD45" s="86"/>
      <c r="FE45" s="86"/>
      <c r="FF45" s="86"/>
      <c r="FG45" s="86"/>
      <c r="FH45" s="86"/>
      <c r="FI45" s="86"/>
      <c r="FJ45" s="86"/>
      <c r="FK45" s="86"/>
      <c r="FL45" s="86"/>
      <c r="FM45" s="86"/>
      <c r="FN45" s="86"/>
      <c r="FO45" s="86"/>
      <c r="FP45" s="86"/>
      <c r="FQ45" s="86"/>
      <c r="FR45" s="86"/>
      <c r="FS45" s="86"/>
      <c r="FT45" s="86"/>
      <c r="FU45" s="86"/>
      <c r="FV45" s="86"/>
      <c r="FW45" s="86"/>
      <c r="FX45" s="86"/>
      <c r="FY45" s="86"/>
      <c r="FZ45" s="86"/>
      <c r="GA45" s="86"/>
      <c r="GB45" s="86"/>
      <c r="GC45" s="86"/>
      <c r="GD45" s="86"/>
      <c r="GE45" s="86"/>
      <c r="GF45" s="86"/>
      <c r="GG45" s="86"/>
      <c r="GH45" s="86"/>
      <c r="GI45" s="86"/>
      <c r="GJ45" s="86"/>
      <c r="GK45" s="86"/>
      <c r="GL45" s="86"/>
      <c r="GM45" s="86"/>
      <c r="GN45" s="86"/>
      <c r="GO45" s="86"/>
      <c r="GP45" s="86"/>
      <c r="GQ45" s="86"/>
      <c r="GR45" s="86"/>
      <c r="GS45" s="86"/>
      <c r="GT45" s="86"/>
      <c r="GU45" s="86"/>
      <c r="GV45" s="86"/>
      <c r="GW45" s="86"/>
      <c r="GX45" s="86"/>
      <c r="GY45" s="86"/>
      <c r="GZ45" s="86"/>
      <c r="HA45" s="86"/>
      <c r="HB45" s="86"/>
      <c r="HC45" s="86"/>
      <c r="HD45" s="86"/>
      <c r="HE45" s="86"/>
      <c r="HF45" s="86"/>
      <c r="HG45" s="86"/>
      <c r="HH45" s="86"/>
      <c r="HI45" s="86"/>
      <c r="HJ45" s="86"/>
      <c r="HK45" s="86"/>
      <c r="HL45" s="86"/>
      <c r="HM45" s="86"/>
      <c r="HN45" s="86"/>
      <c r="HO45" s="86"/>
      <c r="HP45" s="86"/>
      <c r="HQ45" s="86"/>
      <c r="HR45" s="86"/>
      <c r="HS45" s="86"/>
      <c r="HT45" s="86"/>
      <c r="HU45" s="99"/>
      <c r="HV45" s="100"/>
      <c r="HW45" s="100"/>
      <c r="HX45" s="100"/>
      <c r="HY45" s="100"/>
      <c r="HZ45" s="100"/>
      <c r="IA45" s="100"/>
      <c r="IB45" s="100"/>
      <c r="IC45" s="100"/>
      <c r="ID45" s="100"/>
      <c r="IE45" s="100"/>
      <c r="IF45" s="100"/>
      <c r="IG45" s="100"/>
      <c r="IH45" s="100"/>
      <c r="II45" s="100"/>
      <c r="IJ45" s="100"/>
      <c r="IK45" s="100"/>
    </row>
    <row r="46" spans="1:245" s="101" customFormat="1" ht="30" customHeight="1" outlineLevel="1" x14ac:dyDescent="0.45">
      <c r="A46" s="109" t="s">
        <v>323</v>
      </c>
      <c r="B46" s="109" t="str">
        <f>IF('OMT eGrants Report'!$D$5="Program Budget","",IF(AND('OMT eGrants Report'!$D$5="Staff Salary",'OMT eGrants Report'!$D$7="Individual"),'OMT eGrants Report'!AG19,IF(AND('OMT eGrants Report'!$D$5="Staff Salary",'OMT eGrants Report'!$D$7="Total"),"","")))</f>
        <v/>
      </c>
      <c r="C46" s="102"/>
      <c r="D46" s="102"/>
      <c r="E46" s="102"/>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87"/>
      <c r="AX46" s="87"/>
      <c r="AY46" s="87"/>
      <c r="AZ46" s="87"/>
      <c r="BA46" s="87"/>
      <c r="BB46" s="87"/>
      <c r="BC46" s="87"/>
      <c r="BD46" s="87"/>
      <c r="BE46" s="87"/>
      <c r="BF46" s="87"/>
      <c r="BG46" s="87"/>
      <c r="BH46" s="87"/>
      <c r="BI46" s="87"/>
      <c r="BJ46" s="87"/>
      <c r="BK46" s="87"/>
      <c r="BL46" s="87"/>
      <c r="BM46" s="87"/>
      <c r="BN46" s="87"/>
      <c r="BO46" s="87"/>
      <c r="BP46" s="87"/>
      <c r="BQ46" s="87"/>
      <c r="BR46" s="87"/>
      <c r="BS46" s="87"/>
      <c r="BT46" s="87"/>
      <c r="BU46" s="87"/>
      <c r="BV46" s="87"/>
      <c r="BW46" s="87"/>
      <c r="BX46" s="87"/>
      <c r="BY46" s="87"/>
      <c r="BZ46" s="87"/>
      <c r="CA46" s="87"/>
      <c r="CB46" s="87"/>
      <c r="CC46" s="87"/>
      <c r="CD46" s="87"/>
      <c r="CE46" s="87"/>
      <c r="CF46" s="87"/>
      <c r="CG46" s="87"/>
      <c r="CH46" s="87"/>
      <c r="CI46" s="87"/>
      <c r="CJ46" s="87"/>
      <c r="CK46" s="87"/>
      <c r="CL46" s="87"/>
      <c r="CM46" s="87"/>
      <c r="CN46" s="87"/>
      <c r="CO46" s="87"/>
      <c r="CP46" s="87"/>
      <c r="CQ46" s="87"/>
      <c r="CR46" s="87"/>
      <c r="CS46" s="87"/>
      <c r="CT46" s="87"/>
      <c r="CU46" s="87"/>
      <c r="CV46" s="87"/>
      <c r="CW46" s="87"/>
      <c r="CX46" s="87"/>
      <c r="CY46" s="87"/>
      <c r="CZ46" s="87"/>
      <c r="DA46" s="87"/>
      <c r="DB46" s="87"/>
      <c r="DC46" s="87"/>
      <c r="DD46" s="87"/>
      <c r="DE46" s="87"/>
      <c r="DF46" s="87"/>
      <c r="DG46" s="87"/>
      <c r="DH46" s="87"/>
      <c r="DI46" s="87"/>
      <c r="DJ46" s="87"/>
      <c r="DK46" s="87"/>
      <c r="DL46" s="87"/>
      <c r="DM46" s="87"/>
      <c r="DN46" s="87"/>
      <c r="DO46" s="87"/>
      <c r="DP46" s="87"/>
      <c r="DQ46" s="87"/>
      <c r="DR46" s="87"/>
      <c r="DS46" s="87"/>
      <c r="DT46" s="87"/>
      <c r="DU46" s="87"/>
      <c r="DV46" s="87"/>
      <c r="DW46" s="87"/>
      <c r="DX46" s="87"/>
      <c r="DY46" s="87"/>
      <c r="DZ46" s="87"/>
      <c r="EA46" s="87"/>
      <c r="EB46" s="87"/>
      <c r="EC46" s="87"/>
      <c r="ED46" s="87"/>
      <c r="EE46" s="87"/>
      <c r="EF46" s="87"/>
      <c r="EG46" s="87"/>
      <c r="EH46" s="87"/>
      <c r="EI46" s="87"/>
      <c r="EJ46" s="87"/>
      <c r="EK46" s="87"/>
      <c r="EL46" s="87"/>
      <c r="EM46" s="87"/>
      <c r="EN46" s="87"/>
      <c r="EO46" s="87"/>
      <c r="EP46" s="87"/>
      <c r="EQ46" s="87"/>
      <c r="ER46" s="87"/>
      <c r="ES46" s="87"/>
      <c r="ET46" s="87"/>
      <c r="EU46" s="87"/>
      <c r="EV46" s="87"/>
      <c r="EW46" s="87"/>
      <c r="EX46" s="87"/>
      <c r="EY46" s="87"/>
      <c r="EZ46" s="87"/>
      <c r="FA46" s="87"/>
      <c r="FB46" s="87"/>
      <c r="FC46" s="87"/>
      <c r="FD46" s="87"/>
      <c r="FE46" s="87"/>
      <c r="FF46" s="87"/>
      <c r="FG46" s="87"/>
      <c r="FH46" s="87"/>
      <c r="FI46" s="87"/>
      <c r="FJ46" s="87"/>
      <c r="FK46" s="87"/>
      <c r="FL46" s="87"/>
      <c r="FM46" s="87"/>
      <c r="FN46" s="87"/>
      <c r="FO46" s="87"/>
      <c r="FP46" s="87"/>
      <c r="FQ46" s="87"/>
      <c r="FR46" s="87"/>
      <c r="FS46" s="87"/>
      <c r="FT46" s="87"/>
      <c r="FU46" s="87"/>
      <c r="FV46" s="87"/>
      <c r="FW46" s="87"/>
      <c r="FX46" s="87"/>
      <c r="FY46" s="87"/>
      <c r="FZ46" s="87"/>
      <c r="GA46" s="87"/>
      <c r="GB46" s="87"/>
      <c r="GC46" s="87"/>
      <c r="GD46" s="87"/>
      <c r="GE46" s="87"/>
      <c r="GF46" s="87"/>
      <c r="GG46" s="87"/>
      <c r="GH46" s="87"/>
      <c r="GI46" s="87"/>
      <c r="GJ46" s="87"/>
      <c r="GK46" s="87"/>
      <c r="GL46" s="87"/>
      <c r="GM46" s="87"/>
      <c r="GN46" s="87"/>
      <c r="GO46" s="87"/>
      <c r="GP46" s="87"/>
      <c r="GQ46" s="87"/>
      <c r="GR46" s="87"/>
      <c r="GS46" s="87"/>
      <c r="GT46" s="87"/>
      <c r="GU46" s="87"/>
      <c r="GV46" s="87"/>
      <c r="GW46" s="87"/>
      <c r="GX46" s="87"/>
      <c r="GY46" s="87"/>
      <c r="GZ46" s="87"/>
      <c r="HA46" s="87"/>
      <c r="HB46" s="87"/>
      <c r="HC46" s="87"/>
      <c r="HD46" s="87"/>
      <c r="HE46" s="87"/>
      <c r="HF46" s="87"/>
      <c r="HG46" s="87"/>
      <c r="HH46" s="87"/>
      <c r="HI46" s="87"/>
      <c r="HJ46" s="87"/>
      <c r="HK46" s="87"/>
      <c r="HL46" s="87"/>
      <c r="HM46" s="87"/>
      <c r="HN46" s="87"/>
      <c r="HO46" s="87"/>
      <c r="HP46" s="87"/>
      <c r="HQ46" s="87"/>
      <c r="HR46" s="87"/>
      <c r="HS46" s="87"/>
      <c r="HT46" s="87"/>
      <c r="HU46" s="88"/>
      <c r="HV46" s="100"/>
      <c r="HW46" s="100"/>
      <c r="HX46" s="100"/>
      <c r="HY46" s="100"/>
      <c r="HZ46" s="100"/>
      <c r="IA46" s="100"/>
      <c r="IB46" s="100"/>
      <c r="IC46" s="100"/>
      <c r="ID46" s="100"/>
      <c r="IE46" s="100"/>
      <c r="IF46" s="100"/>
      <c r="IG46" s="100"/>
      <c r="IH46" s="100"/>
      <c r="II46" s="100"/>
      <c r="IJ46" s="100"/>
      <c r="IK46" s="100"/>
    </row>
    <row r="47" spans="1:245" s="101" customFormat="1" ht="30" customHeight="1" outlineLevel="1" x14ac:dyDescent="0.45">
      <c r="A47" s="109" t="s">
        <v>323</v>
      </c>
      <c r="B47" s="109" t="str">
        <f>IF('OMT eGrants Report'!$D$5="Program Budget","",IF(AND('OMT eGrants Report'!$D$5="Staff Salary",'OMT eGrants Report'!$D$7="Individual"),'OMT eGrants Report'!AG20,IF(AND('OMT eGrants Report'!$D$5="Staff Salary",'OMT eGrants Report'!$D$7="Total"),"","")))</f>
        <v/>
      </c>
      <c r="C47" s="102"/>
      <c r="D47" s="102"/>
      <c r="E47" s="102"/>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87"/>
      <c r="AX47" s="87"/>
      <c r="AY47" s="87"/>
      <c r="AZ47" s="87"/>
      <c r="BA47" s="87"/>
      <c r="BB47" s="87"/>
      <c r="BC47" s="87"/>
      <c r="BD47" s="87"/>
      <c r="BE47" s="87"/>
      <c r="BF47" s="87"/>
      <c r="BG47" s="87"/>
      <c r="BH47" s="87"/>
      <c r="BI47" s="87"/>
      <c r="BJ47" s="87"/>
      <c r="BK47" s="87"/>
      <c r="BL47" s="87"/>
      <c r="BM47" s="87"/>
      <c r="BN47" s="87"/>
      <c r="BO47" s="87"/>
      <c r="BP47" s="87"/>
      <c r="BQ47" s="87"/>
      <c r="BR47" s="87"/>
      <c r="BS47" s="87"/>
      <c r="BT47" s="87"/>
      <c r="BU47" s="87"/>
      <c r="BV47" s="87"/>
      <c r="BW47" s="87"/>
      <c r="BX47" s="87"/>
      <c r="BY47" s="87"/>
      <c r="BZ47" s="87"/>
      <c r="CA47" s="87"/>
      <c r="CB47" s="87"/>
      <c r="CC47" s="87"/>
      <c r="CD47" s="87"/>
      <c r="CE47" s="87"/>
      <c r="CF47" s="87"/>
      <c r="CG47" s="87"/>
      <c r="CH47" s="87"/>
      <c r="CI47" s="87"/>
      <c r="CJ47" s="87"/>
      <c r="CK47" s="87"/>
      <c r="CL47" s="87"/>
      <c r="CM47" s="87"/>
      <c r="CN47" s="87"/>
      <c r="CO47" s="87"/>
      <c r="CP47" s="87"/>
      <c r="CQ47" s="87"/>
      <c r="CR47" s="87"/>
      <c r="CS47" s="87"/>
      <c r="CT47" s="87"/>
      <c r="CU47" s="87"/>
      <c r="CV47" s="87"/>
      <c r="CW47" s="87"/>
      <c r="CX47" s="87"/>
      <c r="CY47" s="87"/>
      <c r="CZ47" s="87"/>
      <c r="DA47" s="87"/>
      <c r="DB47" s="87"/>
      <c r="DC47" s="87"/>
      <c r="DD47" s="87"/>
      <c r="DE47" s="87"/>
      <c r="DF47" s="87"/>
      <c r="DG47" s="87"/>
      <c r="DH47" s="87"/>
      <c r="DI47" s="87"/>
      <c r="DJ47" s="87"/>
      <c r="DK47" s="87"/>
      <c r="DL47" s="87"/>
      <c r="DM47" s="87"/>
      <c r="DN47" s="87"/>
      <c r="DO47" s="87"/>
      <c r="DP47" s="87"/>
      <c r="DQ47" s="87"/>
      <c r="DR47" s="87"/>
      <c r="DS47" s="87"/>
      <c r="DT47" s="87"/>
      <c r="DU47" s="87"/>
      <c r="DV47" s="87"/>
      <c r="DW47" s="87"/>
      <c r="DX47" s="87"/>
      <c r="DY47" s="87"/>
      <c r="DZ47" s="87"/>
      <c r="EA47" s="87"/>
      <c r="EB47" s="87"/>
      <c r="EC47" s="87"/>
      <c r="ED47" s="87"/>
      <c r="EE47" s="87"/>
      <c r="EF47" s="87"/>
      <c r="EG47" s="87"/>
      <c r="EH47" s="87"/>
      <c r="EI47" s="87"/>
      <c r="EJ47" s="87"/>
      <c r="EK47" s="87"/>
      <c r="EL47" s="87"/>
      <c r="EM47" s="87"/>
      <c r="EN47" s="87"/>
      <c r="EO47" s="87"/>
      <c r="EP47" s="87"/>
      <c r="EQ47" s="87"/>
      <c r="ER47" s="87"/>
      <c r="ES47" s="87"/>
      <c r="ET47" s="87"/>
      <c r="EU47" s="87"/>
      <c r="EV47" s="87"/>
      <c r="EW47" s="87"/>
      <c r="EX47" s="87"/>
      <c r="EY47" s="87"/>
      <c r="EZ47" s="87"/>
      <c r="FA47" s="87"/>
      <c r="FB47" s="87"/>
      <c r="FC47" s="87"/>
      <c r="FD47" s="87"/>
      <c r="FE47" s="87"/>
      <c r="FF47" s="87"/>
      <c r="FG47" s="87"/>
      <c r="FH47" s="87"/>
      <c r="FI47" s="87"/>
      <c r="FJ47" s="87"/>
      <c r="FK47" s="87"/>
      <c r="FL47" s="87"/>
      <c r="FM47" s="87"/>
      <c r="FN47" s="87"/>
      <c r="FO47" s="87"/>
      <c r="FP47" s="87"/>
      <c r="FQ47" s="87"/>
      <c r="FR47" s="87"/>
      <c r="FS47" s="87"/>
      <c r="FT47" s="87"/>
      <c r="FU47" s="87"/>
      <c r="FV47" s="87"/>
      <c r="FW47" s="87"/>
      <c r="FX47" s="87"/>
      <c r="FY47" s="87"/>
      <c r="FZ47" s="87"/>
      <c r="GA47" s="87"/>
      <c r="GB47" s="87"/>
      <c r="GC47" s="87"/>
      <c r="GD47" s="87"/>
      <c r="GE47" s="87"/>
      <c r="GF47" s="87"/>
      <c r="GG47" s="87"/>
      <c r="GH47" s="87"/>
      <c r="GI47" s="87"/>
      <c r="GJ47" s="87"/>
      <c r="GK47" s="87"/>
      <c r="GL47" s="87"/>
      <c r="GM47" s="87"/>
      <c r="GN47" s="87"/>
      <c r="GO47" s="87"/>
      <c r="GP47" s="87"/>
      <c r="GQ47" s="87"/>
      <c r="GR47" s="87"/>
      <c r="GS47" s="87"/>
      <c r="GT47" s="87"/>
      <c r="GU47" s="87"/>
      <c r="GV47" s="87"/>
      <c r="GW47" s="87"/>
      <c r="GX47" s="87"/>
      <c r="GY47" s="87"/>
      <c r="GZ47" s="87"/>
      <c r="HA47" s="87"/>
      <c r="HB47" s="87"/>
      <c r="HC47" s="87"/>
      <c r="HD47" s="87"/>
      <c r="HE47" s="87"/>
      <c r="HF47" s="87"/>
      <c r="HG47" s="87"/>
      <c r="HH47" s="87"/>
      <c r="HI47" s="87"/>
      <c r="HJ47" s="87"/>
      <c r="HK47" s="87"/>
      <c r="HL47" s="87"/>
      <c r="HM47" s="87"/>
      <c r="HN47" s="87"/>
      <c r="HO47" s="87"/>
      <c r="HP47" s="87"/>
      <c r="HQ47" s="87"/>
      <c r="HR47" s="87"/>
      <c r="HS47" s="87"/>
      <c r="HT47" s="87"/>
      <c r="HU47" s="88"/>
      <c r="HV47" s="100"/>
      <c r="HW47" s="100"/>
      <c r="HX47" s="100"/>
      <c r="HY47" s="100"/>
      <c r="HZ47" s="100"/>
      <c r="IA47" s="100"/>
      <c r="IB47" s="100"/>
      <c r="IC47" s="100"/>
      <c r="ID47" s="100"/>
      <c r="IE47" s="100"/>
      <c r="IF47" s="100"/>
      <c r="IG47" s="100"/>
      <c r="IH47" s="100"/>
      <c r="II47" s="100"/>
      <c r="IJ47" s="100"/>
      <c r="IK47" s="100"/>
    </row>
    <row r="48" spans="1:245" s="101" customFormat="1" ht="30" customHeight="1" outlineLevel="1" x14ac:dyDescent="0.45">
      <c r="A48" s="109" t="s">
        <v>323</v>
      </c>
      <c r="B48" s="109" t="str">
        <f>IF('OMT eGrants Report'!$D$5="Program Budget","",IF(AND('OMT eGrants Report'!$D$5="Staff Salary",'OMT eGrants Report'!$D$7="Individual"),'OMT eGrants Report'!AG21,IF(AND('OMT eGrants Report'!$D$5="Staff Salary",'OMT eGrants Report'!$D$7="Total"),"","")))</f>
        <v/>
      </c>
      <c r="C48" s="102"/>
      <c r="D48" s="102"/>
      <c r="E48" s="102"/>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87"/>
      <c r="BR48" s="87"/>
      <c r="BS48" s="87"/>
      <c r="BT48" s="87"/>
      <c r="BU48" s="87"/>
      <c r="BV48" s="87"/>
      <c r="BW48" s="87"/>
      <c r="BX48" s="87"/>
      <c r="BY48" s="87"/>
      <c r="BZ48" s="87"/>
      <c r="CA48" s="87"/>
      <c r="CB48" s="87"/>
      <c r="CC48" s="87"/>
      <c r="CD48" s="87"/>
      <c r="CE48" s="87"/>
      <c r="CF48" s="87"/>
      <c r="CG48" s="87"/>
      <c r="CH48" s="87"/>
      <c r="CI48" s="87"/>
      <c r="CJ48" s="87"/>
      <c r="CK48" s="87"/>
      <c r="CL48" s="87"/>
      <c r="CM48" s="87"/>
      <c r="CN48" s="87"/>
      <c r="CO48" s="87"/>
      <c r="CP48" s="87"/>
      <c r="CQ48" s="87"/>
      <c r="CR48" s="87"/>
      <c r="CS48" s="87"/>
      <c r="CT48" s="87"/>
      <c r="CU48" s="87"/>
      <c r="CV48" s="87"/>
      <c r="CW48" s="87"/>
      <c r="CX48" s="87"/>
      <c r="CY48" s="87"/>
      <c r="CZ48" s="87"/>
      <c r="DA48" s="87"/>
      <c r="DB48" s="87"/>
      <c r="DC48" s="87"/>
      <c r="DD48" s="87"/>
      <c r="DE48" s="87"/>
      <c r="DF48" s="87"/>
      <c r="DG48" s="87"/>
      <c r="DH48" s="87"/>
      <c r="DI48" s="87"/>
      <c r="DJ48" s="87"/>
      <c r="DK48" s="87"/>
      <c r="DL48" s="87"/>
      <c r="DM48" s="87"/>
      <c r="DN48" s="87"/>
      <c r="DO48" s="87"/>
      <c r="DP48" s="87"/>
      <c r="DQ48" s="87"/>
      <c r="DR48" s="87"/>
      <c r="DS48" s="87"/>
      <c r="DT48" s="87"/>
      <c r="DU48" s="87"/>
      <c r="DV48" s="87"/>
      <c r="DW48" s="87"/>
      <c r="DX48" s="87"/>
      <c r="DY48" s="87"/>
      <c r="DZ48" s="87"/>
      <c r="EA48" s="87"/>
      <c r="EB48" s="87"/>
      <c r="EC48" s="87"/>
      <c r="ED48" s="87"/>
      <c r="EE48" s="87"/>
      <c r="EF48" s="87"/>
      <c r="EG48" s="87"/>
      <c r="EH48" s="87"/>
      <c r="EI48" s="87"/>
      <c r="EJ48" s="87"/>
      <c r="EK48" s="87"/>
      <c r="EL48" s="87"/>
      <c r="EM48" s="87"/>
      <c r="EN48" s="87"/>
      <c r="EO48" s="87"/>
      <c r="EP48" s="87"/>
      <c r="EQ48" s="87"/>
      <c r="ER48" s="87"/>
      <c r="ES48" s="87"/>
      <c r="ET48" s="87"/>
      <c r="EU48" s="87"/>
      <c r="EV48" s="87"/>
      <c r="EW48" s="87"/>
      <c r="EX48" s="87"/>
      <c r="EY48" s="87"/>
      <c r="EZ48" s="87"/>
      <c r="FA48" s="87"/>
      <c r="FB48" s="87"/>
      <c r="FC48" s="87"/>
      <c r="FD48" s="87"/>
      <c r="FE48" s="87"/>
      <c r="FF48" s="87"/>
      <c r="FG48" s="87"/>
      <c r="FH48" s="87"/>
      <c r="FI48" s="87"/>
      <c r="FJ48" s="87"/>
      <c r="FK48" s="87"/>
      <c r="FL48" s="87"/>
      <c r="FM48" s="87"/>
      <c r="FN48" s="87"/>
      <c r="FO48" s="87"/>
      <c r="FP48" s="87"/>
      <c r="FQ48" s="87"/>
      <c r="FR48" s="87"/>
      <c r="FS48" s="87"/>
      <c r="FT48" s="87"/>
      <c r="FU48" s="87"/>
      <c r="FV48" s="87"/>
      <c r="FW48" s="87"/>
      <c r="FX48" s="87"/>
      <c r="FY48" s="87"/>
      <c r="FZ48" s="87"/>
      <c r="GA48" s="87"/>
      <c r="GB48" s="87"/>
      <c r="GC48" s="87"/>
      <c r="GD48" s="87"/>
      <c r="GE48" s="87"/>
      <c r="GF48" s="87"/>
      <c r="GG48" s="87"/>
      <c r="GH48" s="87"/>
      <c r="GI48" s="87"/>
      <c r="GJ48" s="87"/>
      <c r="GK48" s="87"/>
      <c r="GL48" s="87"/>
      <c r="GM48" s="87"/>
      <c r="GN48" s="87"/>
      <c r="GO48" s="87"/>
      <c r="GP48" s="87"/>
      <c r="GQ48" s="87"/>
      <c r="GR48" s="87"/>
      <c r="GS48" s="87"/>
      <c r="GT48" s="87"/>
      <c r="GU48" s="87"/>
      <c r="GV48" s="87"/>
      <c r="GW48" s="87"/>
      <c r="GX48" s="87"/>
      <c r="GY48" s="87"/>
      <c r="GZ48" s="87"/>
      <c r="HA48" s="87"/>
      <c r="HB48" s="87"/>
      <c r="HC48" s="87"/>
      <c r="HD48" s="87"/>
      <c r="HE48" s="87"/>
      <c r="HF48" s="87"/>
      <c r="HG48" s="87"/>
      <c r="HH48" s="87"/>
      <c r="HI48" s="87"/>
      <c r="HJ48" s="87"/>
      <c r="HK48" s="87"/>
      <c r="HL48" s="87"/>
      <c r="HM48" s="87"/>
      <c r="HN48" s="87"/>
      <c r="HO48" s="87"/>
      <c r="HP48" s="87"/>
      <c r="HQ48" s="87"/>
      <c r="HR48" s="87"/>
      <c r="HS48" s="87"/>
      <c r="HT48" s="87"/>
      <c r="HU48" s="88"/>
      <c r="HV48" s="100"/>
      <c r="HW48" s="100"/>
      <c r="HX48" s="100"/>
      <c r="HY48" s="100"/>
      <c r="HZ48" s="100"/>
      <c r="IA48" s="100"/>
      <c r="IB48" s="100"/>
      <c r="IC48" s="100"/>
      <c r="ID48" s="100"/>
      <c r="IE48" s="100"/>
      <c r="IF48" s="100"/>
      <c r="IG48" s="100"/>
      <c r="IH48" s="100"/>
      <c r="II48" s="100"/>
      <c r="IJ48" s="100"/>
      <c r="IK48" s="100"/>
    </row>
    <row r="49" spans="1:245" s="101" customFormat="1" ht="30" customHeight="1" outlineLevel="1" x14ac:dyDescent="0.45">
      <c r="A49" s="109" t="s">
        <v>323</v>
      </c>
      <c r="B49" s="109" t="str">
        <f>IF('OMT eGrants Report'!$D$5="Program Budget","",IF(AND('OMT eGrants Report'!$D$5="Staff Salary",'OMT eGrants Report'!$D$7="Individual"),'OMT eGrants Report'!AG22,IF(AND('OMT eGrants Report'!$D$5="Staff Salary",'OMT eGrants Report'!$D$7="Total"),"","")))</f>
        <v/>
      </c>
      <c r="C49" s="102"/>
      <c r="D49" s="102"/>
      <c r="E49" s="102"/>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c r="BR49" s="87"/>
      <c r="BS49" s="87"/>
      <c r="BT49" s="87"/>
      <c r="BU49" s="87"/>
      <c r="BV49" s="87"/>
      <c r="BW49" s="87"/>
      <c r="BX49" s="87"/>
      <c r="BY49" s="87"/>
      <c r="BZ49" s="87"/>
      <c r="CA49" s="87"/>
      <c r="CB49" s="87"/>
      <c r="CC49" s="87"/>
      <c r="CD49" s="87"/>
      <c r="CE49" s="87"/>
      <c r="CF49" s="87"/>
      <c r="CG49" s="87"/>
      <c r="CH49" s="87"/>
      <c r="CI49" s="87"/>
      <c r="CJ49" s="87"/>
      <c r="CK49" s="87"/>
      <c r="CL49" s="87"/>
      <c r="CM49" s="87"/>
      <c r="CN49" s="87"/>
      <c r="CO49" s="87"/>
      <c r="CP49" s="87"/>
      <c r="CQ49" s="87"/>
      <c r="CR49" s="87"/>
      <c r="CS49" s="87"/>
      <c r="CT49" s="87"/>
      <c r="CU49" s="87"/>
      <c r="CV49" s="87"/>
      <c r="CW49" s="87"/>
      <c r="CX49" s="87"/>
      <c r="CY49" s="87"/>
      <c r="CZ49" s="87"/>
      <c r="DA49" s="87"/>
      <c r="DB49" s="87"/>
      <c r="DC49" s="87"/>
      <c r="DD49" s="87"/>
      <c r="DE49" s="87"/>
      <c r="DF49" s="87"/>
      <c r="DG49" s="87"/>
      <c r="DH49" s="87"/>
      <c r="DI49" s="87"/>
      <c r="DJ49" s="87"/>
      <c r="DK49" s="87"/>
      <c r="DL49" s="87"/>
      <c r="DM49" s="87"/>
      <c r="DN49" s="87"/>
      <c r="DO49" s="87"/>
      <c r="DP49" s="87"/>
      <c r="DQ49" s="87"/>
      <c r="DR49" s="87"/>
      <c r="DS49" s="87"/>
      <c r="DT49" s="87"/>
      <c r="DU49" s="87"/>
      <c r="DV49" s="87"/>
      <c r="DW49" s="87"/>
      <c r="DX49" s="87"/>
      <c r="DY49" s="87"/>
      <c r="DZ49" s="87"/>
      <c r="EA49" s="87"/>
      <c r="EB49" s="87"/>
      <c r="EC49" s="87"/>
      <c r="ED49" s="87"/>
      <c r="EE49" s="87"/>
      <c r="EF49" s="87"/>
      <c r="EG49" s="87"/>
      <c r="EH49" s="87"/>
      <c r="EI49" s="87"/>
      <c r="EJ49" s="87"/>
      <c r="EK49" s="87"/>
      <c r="EL49" s="87"/>
      <c r="EM49" s="87"/>
      <c r="EN49" s="87"/>
      <c r="EO49" s="87"/>
      <c r="EP49" s="87"/>
      <c r="EQ49" s="87"/>
      <c r="ER49" s="87"/>
      <c r="ES49" s="87"/>
      <c r="ET49" s="87"/>
      <c r="EU49" s="87"/>
      <c r="EV49" s="87"/>
      <c r="EW49" s="87"/>
      <c r="EX49" s="87"/>
      <c r="EY49" s="87"/>
      <c r="EZ49" s="87"/>
      <c r="FA49" s="87"/>
      <c r="FB49" s="87"/>
      <c r="FC49" s="87"/>
      <c r="FD49" s="87"/>
      <c r="FE49" s="87"/>
      <c r="FF49" s="87"/>
      <c r="FG49" s="87"/>
      <c r="FH49" s="87"/>
      <c r="FI49" s="87"/>
      <c r="FJ49" s="87"/>
      <c r="FK49" s="87"/>
      <c r="FL49" s="87"/>
      <c r="FM49" s="87"/>
      <c r="FN49" s="87"/>
      <c r="FO49" s="87"/>
      <c r="FP49" s="87"/>
      <c r="FQ49" s="87"/>
      <c r="FR49" s="87"/>
      <c r="FS49" s="87"/>
      <c r="FT49" s="87"/>
      <c r="FU49" s="87"/>
      <c r="FV49" s="87"/>
      <c r="FW49" s="87"/>
      <c r="FX49" s="87"/>
      <c r="FY49" s="87"/>
      <c r="FZ49" s="87"/>
      <c r="GA49" s="87"/>
      <c r="GB49" s="87"/>
      <c r="GC49" s="87"/>
      <c r="GD49" s="87"/>
      <c r="GE49" s="87"/>
      <c r="GF49" s="87"/>
      <c r="GG49" s="87"/>
      <c r="GH49" s="87"/>
      <c r="GI49" s="87"/>
      <c r="GJ49" s="87"/>
      <c r="GK49" s="87"/>
      <c r="GL49" s="87"/>
      <c r="GM49" s="87"/>
      <c r="GN49" s="87"/>
      <c r="GO49" s="87"/>
      <c r="GP49" s="87"/>
      <c r="GQ49" s="87"/>
      <c r="GR49" s="87"/>
      <c r="GS49" s="87"/>
      <c r="GT49" s="87"/>
      <c r="GU49" s="87"/>
      <c r="GV49" s="87"/>
      <c r="GW49" s="87"/>
      <c r="GX49" s="87"/>
      <c r="GY49" s="87"/>
      <c r="GZ49" s="87"/>
      <c r="HA49" s="87"/>
      <c r="HB49" s="87"/>
      <c r="HC49" s="87"/>
      <c r="HD49" s="87"/>
      <c r="HE49" s="87"/>
      <c r="HF49" s="87"/>
      <c r="HG49" s="87"/>
      <c r="HH49" s="87"/>
      <c r="HI49" s="87"/>
      <c r="HJ49" s="87"/>
      <c r="HK49" s="87"/>
      <c r="HL49" s="87"/>
      <c r="HM49" s="87"/>
      <c r="HN49" s="87"/>
      <c r="HO49" s="87"/>
      <c r="HP49" s="87"/>
      <c r="HQ49" s="87"/>
      <c r="HR49" s="87"/>
      <c r="HS49" s="87"/>
      <c r="HT49" s="87"/>
      <c r="HU49" s="88"/>
      <c r="HV49" s="100"/>
      <c r="HW49" s="100"/>
      <c r="HX49" s="100"/>
      <c r="HY49" s="100"/>
      <c r="HZ49" s="100"/>
      <c r="IA49" s="100"/>
      <c r="IB49" s="100"/>
      <c r="IC49" s="100"/>
      <c r="ID49" s="100"/>
      <c r="IE49" s="100"/>
      <c r="IF49" s="100"/>
      <c r="IG49" s="100"/>
      <c r="IH49" s="100"/>
      <c r="II49" s="100"/>
      <c r="IJ49" s="100"/>
      <c r="IK49" s="100"/>
    </row>
    <row r="50" spans="1:245" s="101" customFormat="1" ht="30" customHeight="1" outlineLevel="1" x14ac:dyDescent="0.45">
      <c r="A50" s="109" t="s">
        <v>323</v>
      </c>
      <c r="B50" s="109" t="str">
        <f>IF('OMT eGrants Report'!$D$5="Program Budget","",IF(AND('OMT eGrants Report'!$D$5="Staff Salary",'OMT eGrants Report'!$D$7="Individual"),'OMT eGrants Report'!AG23,IF(AND('OMT eGrants Report'!$D$5="Staff Salary",'OMT eGrants Report'!$D$7="Total"),"","")))</f>
        <v/>
      </c>
      <c r="C50" s="102"/>
      <c r="D50" s="102"/>
      <c r="E50" s="102"/>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7"/>
      <c r="BQ50" s="87"/>
      <c r="BR50" s="87"/>
      <c r="BS50" s="87"/>
      <c r="BT50" s="87"/>
      <c r="BU50" s="87"/>
      <c r="BV50" s="87"/>
      <c r="BW50" s="87"/>
      <c r="BX50" s="87"/>
      <c r="BY50" s="87"/>
      <c r="BZ50" s="87"/>
      <c r="CA50" s="87"/>
      <c r="CB50" s="87"/>
      <c r="CC50" s="87"/>
      <c r="CD50" s="87"/>
      <c r="CE50" s="87"/>
      <c r="CF50" s="87"/>
      <c r="CG50" s="87"/>
      <c r="CH50" s="87"/>
      <c r="CI50" s="87"/>
      <c r="CJ50" s="87"/>
      <c r="CK50" s="87"/>
      <c r="CL50" s="87"/>
      <c r="CM50" s="87"/>
      <c r="CN50" s="87"/>
      <c r="CO50" s="87"/>
      <c r="CP50" s="87"/>
      <c r="CQ50" s="87"/>
      <c r="CR50" s="87"/>
      <c r="CS50" s="87"/>
      <c r="CT50" s="87"/>
      <c r="CU50" s="87"/>
      <c r="CV50" s="87"/>
      <c r="CW50" s="87"/>
      <c r="CX50" s="87"/>
      <c r="CY50" s="87"/>
      <c r="CZ50" s="87"/>
      <c r="DA50" s="87"/>
      <c r="DB50" s="87"/>
      <c r="DC50" s="87"/>
      <c r="DD50" s="87"/>
      <c r="DE50" s="87"/>
      <c r="DF50" s="87"/>
      <c r="DG50" s="87"/>
      <c r="DH50" s="87"/>
      <c r="DI50" s="87"/>
      <c r="DJ50" s="87"/>
      <c r="DK50" s="87"/>
      <c r="DL50" s="87"/>
      <c r="DM50" s="87"/>
      <c r="DN50" s="87"/>
      <c r="DO50" s="87"/>
      <c r="DP50" s="87"/>
      <c r="DQ50" s="87"/>
      <c r="DR50" s="87"/>
      <c r="DS50" s="87"/>
      <c r="DT50" s="87"/>
      <c r="DU50" s="87"/>
      <c r="DV50" s="87"/>
      <c r="DW50" s="87"/>
      <c r="DX50" s="87"/>
      <c r="DY50" s="87"/>
      <c r="DZ50" s="87"/>
      <c r="EA50" s="87"/>
      <c r="EB50" s="87"/>
      <c r="EC50" s="87"/>
      <c r="ED50" s="87"/>
      <c r="EE50" s="87"/>
      <c r="EF50" s="87"/>
      <c r="EG50" s="87"/>
      <c r="EH50" s="87"/>
      <c r="EI50" s="87"/>
      <c r="EJ50" s="87"/>
      <c r="EK50" s="87"/>
      <c r="EL50" s="87"/>
      <c r="EM50" s="87"/>
      <c r="EN50" s="87"/>
      <c r="EO50" s="87"/>
      <c r="EP50" s="87"/>
      <c r="EQ50" s="87"/>
      <c r="ER50" s="87"/>
      <c r="ES50" s="87"/>
      <c r="ET50" s="87"/>
      <c r="EU50" s="87"/>
      <c r="EV50" s="87"/>
      <c r="EW50" s="87"/>
      <c r="EX50" s="87"/>
      <c r="EY50" s="87"/>
      <c r="EZ50" s="87"/>
      <c r="FA50" s="87"/>
      <c r="FB50" s="87"/>
      <c r="FC50" s="87"/>
      <c r="FD50" s="87"/>
      <c r="FE50" s="87"/>
      <c r="FF50" s="87"/>
      <c r="FG50" s="87"/>
      <c r="FH50" s="87"/>
      <c r="FI50" s="87"/>
      <c r="FJ50" s="87"/>
      <c r="FK50" s="87"/>
      <c r="FL50" s="87"/>
      <c r="FM50" s="87"/>
      <c r="FN50" s="87"/>
      <c r="FO50" s="87"/>
      <c r="FP50" s="87"/>
      <c r="FQ50" s="87"/>
      <c r="FR50" s="87"/>
      <c r="FS50" s="87"/>
      <c r="FT50" s="87"/>
      <c r="FU50" s="87"/>
      <c r="FV50" s="87"/>
      <c r="FW50" s="87"/>
      <c r="FX50" s="87"/>
      <c r="FY50" s="87"/>
      <c r="FZ50" s="87"/>
      <c r="GA50" s="87"/>
      <c r="GB50" s="87"/>
      <c r="GC50" s="87"/>
      <c r="GD50" s="87"/>
      <c r="GE50" s="87"/>
      <c r="GF50" s="87"/>
      <c r="GG50" s="87"/>
      <c r="GH50" s="87"/>
      <c r="GI50" s="87"/>
      <c r="GJ50" s="87"/>
      <c r="GK50" s="87"/>
      <c r="GL50" s="87"/>
      <c r="GM50" s="87"/>
      <c r="GN50" s="87"/>
      <c r="GO50" s="87"/>
      <c r="GP50" s="87"/>
      <c r="GQ50" s="87"/>
      <c r="GR50" s="87"/>
      <c r="GS50" s="87"/>
      <c r="GT50" s="87"/>
      <c r="GU50" s="87"/>
      <c r="GV50" s="87"/>
      <c r="GW50" s="87"/>
      <c r="GX50" s="87"/>
      <c r="GY50" s="87"/>
      <c r="GZ50" s="87"/>
      <c r="HA50" s="87"/>
      <c r="HB50" s="87"/>
      <c r="HC50" s="87"/>
      <c r="HD50" s="87"/>
      <c r="HE50" s="87"/>
      <c r="HF50" s="87"/>
      <c r="HG50" s="87"/>
      <c r="HH50" s="87"/>
      <c r="HI50" s="87"/>
      <c r="HJ50" s="87"/>
      <c r="HK50" s="87"/>
      <c r="HL50" s="87"/>
      <c r="HM50" s="87"/>
      <c r="HN50" s="87"/>
      <c r="HO50" s="87"/>
      <c r="HP50" s="87"/>
      <c r="HQ50" s="87"/>
      <c r="HR50" s="87"/>
      <c r="HS50" s="87"/>
      <c r="HT50" s="87"/>
      <c r="HU50" s="88"/>
      <c r="HV50" s="100"/>
      <c r="HW50" s="100"/>
      <c r="HX50" s="100"/>
      <c r="HY50" s="100"/>
      <c r="HZ50" s="100"/>
      <c r="IA50" s="100"/>
      <c r="IB50" s="100"/>
      <c r="IC50" s="100"/>
      <c r="ID50" s="100"/>
      <c r="IE50" s="100"/>
      <c r="IF50" s="100"/>
      <c r="IG50" s="100"/>
      <c r="IH50" s="100"/>
      <c r="II50" s="100"/>
      <c r="IJ50" s="100"/>
      <c r="IK50" s="100"/>
    </row>
    <row r="51" spans="1:245" s="101" customFormat="1" ht="30" customHeight="1" outlineLevel="1" x14ac:dyDescent="0.45">
      <c r="A51" s="109" t="s">
        <v>323</v>
      </c>
      <c r="B51" s="109" t="str">
        <f>IF('OMT eGrants Report'!$D$5="Program Budget","",IF(AND('OMT eGrants Report'!$D$5="Staff Salary",'OMT eGrants Report'!$D$7="Individual"),'OMT eGrants Report'!AG24,IF(AND('OMT eGrants Report'!$D$5="Staff Salary",'OMT eGrants Report'!$D$7="Total"),"","")))</f>
        <v/>
      </c>
      <c r="C51" s="102"/>
      <c r="D51" s="102"/>
      <c r="E51" s="102"/>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7"/>
      <c r="AM51" s="87"/>
      <c r="AN51" s="87"/>
      <c r="AO51" s="87"/>
      <c r="AP51" s="87"/>
      <c r="AQ51" s="87"/>
      <c r="AR51" s="87"/>
      <c r="AS51" s="87"/>
      <c r="AT51" s="87"/>
      <c r="AU51" s="87"/>
      <c r="AV51" s="87"/>
      <c r="AW51" s="87"/>
      <c r="AX51" s="87"/>
      <c r="AY51" s="87"/>
      <c r="AZ51" s="87"/>
      <c r="BA51" s="87"/>
      <c r="BB51" s="87"/>
      <c r="BC51" s="87"/>
      <c r="BD51" s="87"/>
      <c r="BE51" s="87"/>
      <c r="BF51" s="87"/>
      <c r="BG51" s="87"/>
      <c r="BH51" s="87"/>
      <c r="BI51" s="87"/>
      <c r="BJ51" s="87"/>
      <c r="BK51" s="87"/>
      <c r="BL51" s="87"/>
      <c r="BM51" s="87"/>
      <c r="BN51" s="87"/>
      <c r="BO51" s="87"/>
      <c r="BP51" s="87"/>
      <c r="BQ51" s="87"/>
      <c r="BR51" s="87"/>
      <c r="BS51" s="87"/>
      <c r="BT51" s="87"/>
      <c r="BU51" s="87"/>
      <c r="BV51" s="87"/>
      <c r="BW51" s="87"/>
      <c r="BX51" s="87"/>
      <c r="BY51" s="87"/>
      <c r="BZ51" s="87"/>
      <c r="CA51" s="87"/>
      <c r="CB51" s="87"/>
      <c r="CC51" s="87"/>
      <c r="CD51" s="87"/>
      <c r="CE51" s="87"/>
      <c r="CF51" s="87"/>
      <c r="CG51" s="87"/>
      <c r="CH51" s="87"/>
      <c r="CI51" s="87"/>
      <c r="CJ51" s="87"/>
      <c r="CK51" s="87"/>
      <c r="CL51" s="87"/>
      <c r="CM51" s="87"/>
      <c r="CN51" s="87"/>
      <c r="CO51" s="87"/>
      <c r="CP51" s="87"/>
      <c r="CQ51" s="87"/>
      <c r="CR51" s="87"/>
      <c r="CS51" s="87"/>
      <c r="CT51" s="87"/>
      <c r="CU51" s="87"/>
      <c r="CV51" s="87"/>
      <c r="CW51" s="87"/>
      <c r="CX51" s="87"/>
      <c r="CY51" s="87"/>
      <c r="CZ51" s="87"/>
      <c r="DA51" s="87"/>
      <c r="DB51" s="87"/>
      <c r="DC51" s="87"/>
      <c r="DD51" s="87"/>
      <c r="DE51" s="87"/>
      <c r="DF51" s="87"/>
      <c r="DG51" s="87"/>
      <c r="DH51" s="87"/>
      <c r="DI51" s="87"/>
      <c r="DJ51" s="87"/>
      <c r="DK51" s="87"/>
      <c r="DL51" s="87"/>
      <c r="DM51" s="87"/>
      <c r="DN51" s="87"/>
      <c r="DO51" s="87"/>
      <c r="DP51" s="87"/>
      <c r="DQ51" s="87"/>
      <c r="DR51" s="87"/>
      <c r="DS51" s="87"/>
      <c r="DT51" s="87"/>
      <c r="DU51" s="87"/>
      <c r="DV51" s="87"/>
      <c r="DW51" s="87"/>
      <c r="DX51" s="87"/>
      <c r="DY51" s="87"/>
      <c r="DZ51" s="87"/>
      <c r="EA51" s="87"/>
      <c r="EB51" s="87"/>
      <c r="EC51" s="87"/>
      <c r="ED51" s="87"/>
      <c r="EE51" s="87"/>
      <c r="EF51" s="87"/>
      <c r="EG51" s="87"/>
      <c r="EH51" s="87"/>
      <c r="EI51" s="87"/>
      <c r="EJ51" s="87"/>
      <c r="EK51" s="87"/>
      <c r="EL51" s="87"/>
      <c r="EM51" s="87"/>
      <c r="EN51" s="87"/>
      <c r="EO51" s="87"/>
      <c r="EP51" s="87"/>
      <c r="EQ51" s="87"/>
      <c r="ER51" s="87"/>
      <c r="ES51" s="87"/>
      <c r="ET51" s="87"/>
      <c r="EU51" s="87"/>
      <c r="EV51" s="87"/>
      <c r="EW51" s="87"/>
      <c r="EX51" s="87"/>
      <c r="EY51" s="87"/>
      <c r="EZ51" s="87"/>
      <c r="FA51" s="87"/>
      <c r="FB51" s="87"/>
      <c r="FC51" s="87"/>
      <c r="FD51" s="87"/>
      <c r="FE51" s="87"/>
      <c r="FF51" s="87"/>
      <c r="FG51" s="87"/>
      <c r="FH51" s="87"/>
      <c r="FI51" s="87"/>
      <c r="FJ51" s="87"/>
      <c r="FK51" s="87"/>
      <c r="FL51" s="87"/>
      <c r="FM51" s="87"/>
      <c r="FN51" s="87"/>
      <c r="FO51" s="87"/>
      <c r="FP51" s="87"/>
      <c r="FQ51" s="87"/>
      <c r="FR51" s="87"/>
      <c r="FS51" s="87"/>
      <c r="FT51" s="87"/>
      <c r="FU51" s="87"/>
      <c r="FV51" s="87"/>
      <c r="FW51" s="87"/>
      <c r="FX51" s="87"/>
      <c r="FY51" s="87"/>
      <c r="FZ51" s="87"/>
      <c r="GA51" s="87"/>
      <c r="GB51" s="87"/>
      <c r="GC51" s="87"/>
      <c r="GD51" s="87"/>
      <c r="GE51" s="87"/>
      <c r="GF51" s="87"/>
      <c r="GG51" s="87"/>
      <c r="GH51" s="87"/>
      <c r="GI51" s="87"/>
      <c r="GJ51" s="87"/>
      <c r="GK51" s="87"/>
      <c r="GL51" s="87"/>
      <c r="GM51" s="87"/>
      <c r="GN51" s="87"/>
      <c r="GO51" s="87"/>
      <c r="GP51" s="87"/>
      <c r="GQ51" s="87"/>
      <c r="GR51" s="87"/>
      <c r="GS51" s="87"/>
      <c r="GT51" s="87"/>
      <c r="GU51" s="87"/>
      <c r="GV51" s="87"/>
      <c r="GW51" s="87"/>
      <c r="GX51" s="87"/>
      <c r="GY51" s="87"/>
      <c r="GZ51" s="87"/>
      <c r="HA51" s="87"/>
      <c r="HB51" s="87"/>
      <c r="HC51" s="87"/>
      <c r="HD51" s="87"/>
      <c r="HE51" s="87"/>
      <c r="HF51" s="87"/>
      <c r="HG51" s="87"/>
      <c r="HH51" s="87"/>
      <c r="HI51" s="87"/>
      <c r="HJ51" s="87"/>
      <c r="HK51" s="87"/>
      <c r="HL51" s="87"/>
      <c r="HM51" s="87"/>
      <c r="HN51" s="87"/>
      <c r="HO51" s="87"/>
      <c r="HP51" s="87"/>
      <c r="HQ51" s="87"/>
      <c r="HR51" s="87"/>
      <c r="HS51" s="87"/>
      <c r="HT51" s="87"/>
      <c r="HU51" s="88"/>
      <c r="HV51" s="100"/>
      <c r="HW51" s="100"/>
      <c r="HX51" s="100"/>
      <c r="HY51" s="100"/>
      <c r="HZ51" s="100"/>
      <c r="IA51" s="100"/>
      <c r="IB51" s="100"/>
      <c r="IC51" s="100"/>
      <c r="ID51" s="100"/>
      <c r="IE51" s="100"/>
      <c r="IF51" s="100"/>
      <c r="IG51" s="100"/>
      <c r="IH51" s="100"/>
      <c r="II51" s="100"/>
      <c r="IJ51" s="100"/>
      <c r="IK51" s="100"/>
    </row>
    <row r="52" spans="1:245" s="101" customFormat="1" ht="30" customHeight="1" outlineLevel="1" x14ac:dyDescent="0.45">
      <c r="A52" s="109" t="s">
        <v>323</v>
      </c>
      <c r="B52" s="109" t="str">
        <f>IF('OMT eGrants Report'!$D$5="Program Budget","",IF(AND('OMT eGrants Report'!$D$5="Staff Salary",'OMT eGrants Report'!$D$7="Individual"),'OMT eGrants Report'!AG25,IF(AND('OMT eGrants Report'!$D$5="Staff Salary",'OMT eGrants Report'!$D$7="Total"),"","")))</f>
        <v/>
      </c>
      <c r="C52" s="102"/>
      <c r="D52" s="102"/>
      <c r="E52" s="102"/>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87"/>
      <c r="AX52" s="87"/>
      <c r="AY52" s="87"/>
      <c r="AZ52" s="87"/>
      <c r="BA52" s="87"/>
      <c r="BB52" s="87"/>
      <c r="BC52" s="87"/>
      <c r="BD52" s="87"/>
      <c r="BE52" s="87"/>
      <c r="BF52" s="87"/>
      <c r="BG52" s="87"/>
      <c r="BH52" s="87"/>
      <c r="BI52" s="87"/>
      <c r="BJ52" s="87"/>
      <c r="BK52" s="87"/>
      <c r="BL52" s="87"/>
      <c r="BM52" s="87"/>
      <c r="BN52" s="87"/>
      <c r="BO52" s="87"/>
      <c r="BP52" s="87"/>
      <c r="BQ52" s="87"/>
      <c r="BR52" s="87"/>
      <c r="BS52" s="87"/>
      <c r="BT52" s="87"/>
      <c r="BU52" s="87"/>
      <c r="BV52" s="87"/>
      <c r="BW52" s="87"/>
      <c r="BX52" s="87"/>
      <c r="BY52" s="87"/>
      <c r="BZ52" s="87"/>
      <c r="CA52" s="87"/>
      <c r="CB52" s="87"/>
      <c r="CC52" s="87"/>
      <c r="CD52" s="87"/>
      <c r="CE52" s="87"/>
      <c r="CF52" s="87"/>
      <c r="CG52" s="87"/>
      <c r="CH52" s="87"/>
      <c r="CI52" s="87"/>
      <c r="CJ52" s="87"/>
      <c r="CK52" s="87"/>
      <c r="CL52" s="87"/>
      <c r="CM52" s="87"/>
      <c r="CN52" s="87"/>
      <c r="CO52" s="87"/>
      <c r="CP52" s="87"/>
      <c r="CQ52" s="87"/>
      <c r="CR52" s="87"/>
      <c r="CS52" s="87"/>
      <c r="CT52" s="87"/>
      <c r="CU52" s="87"/>
      <c r="CV52" s="87"/>
      <c r="CW52" s="87"/>
      <c r="CX52" s="87"/>
      <c r="CY52" s="87"/>
      <c r="CZ52" s="87"/>
      <c r="DA52" s="87"/>
      <c r="DB52" s="87"/>
      <c r="DC52" s="87"/>
      <c r="DD52" s="87"/>
      <c r="DE52" s="87"/>
      <c r="DF52" s="87"/>
      <c r="DG52" s="87"/>
      <c r="DH52" s="87"/>
      <c r="DI52" s="87"/>
      <c r="DJ52" s="87"/>
      <c r="DK52" s="87"/>
      <c r="DL52" s="87"/>
      <c r="DM52" s="87"/>
      <c r="DN52" s="87"/>
      <c r="DO52" s="87"/>
      <c r="DP52" s="87"/>
      <c r="DQ52" s="87"/>
      <c r="DR52" s="87"/>
      <c r="DS52" s="87"/>
      <c r="DT52" s="87"/>
      <c r="DU52" s="87"/>
      <c r="DV52" s="87"/>
      <c r="DW52" s="87"/>
      <c r="DX52" s="87"/>
      <c r="DY52" s="87"/>
      <c r="DZ52" s="87"/>
      <c r="EA52" s="87"/>
      <c r="EB52" s="87"/>
      <c r="EC52" s="87"/>
      <c r="ED52" s="87"/>
      <c r="EE52" s="87"/>
      <c r="EF52" s="87"/>
      <c r="EG52" s="87"/>
      <c r="EH52" s="87"/>
      <c r="EI52" s="87"/>
      <c r="EJ52" s="87"/>
      <c r="EK52" s="87"/>
      <c r="EL52" s="87"/>
      <c r="EM52" s="87"/>
      <c r="EN52" s="87"/>
      <c r="EO52" s="87"/>
      <c r="EP52" s="87"/>
      <c r="EQ52" s="87"/>
      <c r="ER52" s="87"/>
      <c r="ES52" s="87"/>
      <c r="ET52" s="87"/>
      <c r="EU52" s="87"/>
      <c r="EV52" s="87"/>
      <c r="EW52" s="87"/>
      <c r="EX52" s="87"/>
      <c r="EY52" s="87"/>
      <c r="EZ52" s="87"/>
      <c r="FA52" s="87"/>
      <c r="FB52" s="87"/>
      <c r="FC52" s="87"/>
      <c r="FD52" s="87"/>
      <c r="FE52" s="87"/>
      <c r="FF52" s="87"/>
      <c r="FG52" s="87"/>
      <c r="FH52" s="87"/>
      <c r="FI52" s="87"/>
      <c r="FJ52" s="87"/>
      <c r="FK52" s="87"/>
      <c r="FL52" s="87"/>
      <c r="FM52" s="87"/>
      <c r="FN52" s="87"/>
      <c r="FO52" s="87"/>
      <c r="FP52" s="87"/>
      <c r="FQ52" s="87"/>
      <c r="FR52" s="87"/>
      <c r="FS52" s="87"/>
      <c r="FT52" s="87"/>
      <c r="FU52" s="87"/>
      <c r="FV52" s="87"/>
      <c r="FW52" s="87"/>
      <c r="FX52" s="87"/>
      <c r="FY52" s="87"/>
      <c r="FZ52" s="87"/>
      <c r="GA52" s="87"/>
      <c r="GB52" s="87"/>
      <c r="GC52" s="87"/>
      <c r="GD52" s="87"/>
      <c r="GE52" s="87"/>
      <c r="GF52" s="87"/>
      <c r="GG52" s="87"/>
      <c r="GH52" s="87"/>
      <c r="GI52" s="87"/>
      <c r="GJ52" s="87"/>
      <c r="GK52" s="87"/>
      <c r="GL52" s="87"/>
      <c r="GM52" s="87"/>
      <c r="GN52" s="87"/>
      <c r="GO52" s="87"/>
      <c r="GP52" s="87"/>
      <c r="GQ52" s="87"/>
      <c r="GR52" s="87"/>
      <c r="GS52" s="87"/>
      <c r="GT52" s="87"/>
      <c r="GU52" s="87"/>
      <c r="GV52" s="87"/>
      <c r="GW52" s="87"/>
      <c r="GX52" s="87"/>
      <c r="GY52" s="87"/>
      <c r="GZ52" s="87"/>
      <c r="HA52" s="87"/>
      <c r="HB52" s="87"/>
      <c r="HC52" s="87"/>
      <c r="HD52" s="87"/>
      <c r="HE52" s="87"/>
      <c r="HF52" s="87"/>
      <c r="HG52" s="87"/>
      <c r="HH52" s="87"/>
      <c r="HI52" s="87"/>
      <c r="HJ52" s="87"/>
      <c r="HK52" s="87"/>
      <c r="HL52" s="87"/>
      <c r="HM52" s="87"/>
      <c r="HN52" s="87"/>
      <c r="HO52" s="87"/>
      <c r="HP52" s="87"/>
      <c r="HQ52" s="87"/>
      <c r="HR52" s="87"/>
      <c r="HS52" s="87"/>
      <c r="HT52" s="87"/>
      <c r="HU52" s="88"/>
      <c r="HV52" s="100"/>
      <c r="HW52" s="100"/>
      <c r="HX52" s="100"/>
      <c r="HY52" s="100"/>
      <c r="HZ52" s="100"/>
      <c r="IA52" s="100"/>
      <c r="IB52" s="100"/>
      <c r="IC52" s="100"/>
      <c r="ID52" s="100"/>
      <c r="IE52" s="100"/>
      <c r="IF52" s="100"/>
      <c r="IG52" s="100"/>
      <c r="IH52" s="100"/>
      <c r="II52" s="100"/>
      <c r="IJ52" s="100"/>
      <c r="IK52" s="100"/>
    </row>
    <row r="53" spans="1:245" s="101" customFormat="1" ht="30" customHeight="1" outlineLevel="1" x14ac:dyDescent="0.45">
      <c r="A53" s="109" t="s">
        <v>323</v>
      </c>
      <c r="B53" s="109" t="str">
        <f>IF('OMT eGrants Report'!$D$5="Program Budget","",IF(AND('OMT eGrants Report'!$D$5="Staff Salary",'OMT eGrants Report'!$D$7="Individual"),'OMT eGrants Report'!AG26,IF(AND('OMT eGrants Report'!$D$5="Staff Salary",'OMT eGrants Report'!$D$7="Total"),"","")))</f>
        <v/>
      </c>
      <c r="C53" s="102"/>
      <c r="D53" s="102"/>
      <c r="E53" s="102"/>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87"/>
      <c r="AX53" s="87"/>
      <c r="AY53" s="87"/>
      <c r="AZ53" s="87"/>
      <c r="BA53" s="87"/>
      <c r="BB53" s="87"/>
      <c r="BC53" s="87"/>
      <c r="BD53" s="87"/>
      <c r="BE53" s="87"/>
      <c r="BF53" s="87"/>
      <c r="BG53" s="87"/>
      <c r="BH53" s="87"/>
      <c r="BI53" s="87"/>
      <c r="BJ53" s="87"/>
      <c r="BK53" s="87"/>
      <c r="BL53" s="87"/>
      <c r="BM53" s="87"/>
      <c r="BN53" s="87"/>
      <c r="BO53" s="87"/>
      <c r="BP53" s="87"/>
      <c r="BQ53" s="87"/>
      <c r="BR53" s="87"/>
      <c r="BS53" s="87"/>
      <c r="BT53" s="87"/>
      <c r="BU53" s="87"/>
      <c r="BV53" s="87"/>
      <c r="BW53" s="87"/>
      <c r="BX53" s="87"/>
      <c r="BY53" s="87"/>
      <c r="BZ53" s="87"/>
      <c r="CA53" s="87"/>
      <c r="CB53" s="87"/>
      <c r="CC53" s="87"/>
      <c r="CD53" s="87"/>
      <c r="CE53" s="87"/>
      <c r="CF53" s="87"/>
      <c r="CG53" s="87"/>
      <c r="CH53" s="87"/>
      <c r="CI53" s="87"/>
      <c r="CJ53" s="87"/>
      <c r="CK53" s="87"/>
      <c r="CL53" s="87"/>
      <c r="CM53" s="87"/>
      <c r="CN53" s="87"/>
      <c r="CO53" s="87"/>
      <c r="CP53" s="87"/>
      <c r="CQ53" s="87"/>
      <c r="CR53" s="87"/>
      <c r="CS53" s="87"/>
      <c r="CT53" s="87"/>
      <c r="CU53" s="87"/>
      <c r="CV53" s="87"/>
      <c r="CW53" s="87"/>
      <c r="CX53" s="87"/>
      <c r="CY53" s="87"/>
      <c r="CZ53" s="87"/>
      <c r="DA53" s="87"/>
      <c r="DB53" s="87"/>
      <c r="DC53" s="87"/>
      <c r="DD53" s="87"/>
      <c r="DE53" s="87"/>
      <c r="DF53" s="87"/>
      <c r="DG53" s="87"/>
      <c r="DH53" s="87"/>
      <c r="DI53" s="87"/>
      <c r="DJ53" s="87"/>
      <c r="DK53" s="87"/>
      <c r="DL53" s="87"/>
      <c r="DM53" s="87"/>
      <c r="DN53" s="87"/>
      <c r="DO53" s="87"/>
      <c r="DP53" s="87"/>
      <c r="DQ53" s="87"/>
      <c r="DR53" s="87"/>
      <c r="DS53" s="87"/>
      <c r="DT53" s="87"/>
      <c r="DU53" s="87"/>
      <c r="DV53" s="87"/>
      <c r="DW53" s="87"/>
      <c r="DX53" s="87"/>
      <c r="DY53" s="87"/>
      <c r="DZ53" s="87"/>
      <c r="EA53" s="87"/>
      <c r="EB53" s="87"/>
      <c r="EC53" s="87"/>
      <c r="ED53" s="87"/>
      <c r="EE53" s="87"/>
      <c r="EF53" s="87"/>
      <c r="EG53" s="87"/>
      <c r="EH53" s="87"/>
      <c r="EI53" s="87"/>
      <c r="EJ53" s="87"/>
      <c r="EK53" s="87"/>
      <c r="EL53" s="87"/>
      <c r="EM53" s="87"/>
      <c r="EN53" s="87"/>
      <c r="EO53" s="87"/>
      <c r="EP53" s="87"/>
      <c r="EQ53" s="87"/>
      <c r="ER53" s="87"/>
      <c r="ES53" s="87"/>
      <c r="ET53" s="87"/>
      <c r="EU53" s="87"/>
      <c r="EV53" s="87"/>
      <c r="EW53" s="87"/>
      <c r="EX53" s="87"/>
      <c r="EY53" s="87"/>
      <c r="EZ53" s="87"/>
      <c r="FA53" s="87"/>
      <c r="FB53" s="87"/>
      <c r="FC53" s="87"/>
      <c r="FD53" s="87"/>
      <c r="FE53" s="87"/>
      <c r="FF53" s="87"/>
      <c r="FG53" s="87"/>
      <c r="FH53" s="87"/>
      <c r="FI53" s="87"/>
      <c r="FJ53" s="87"/>
      <c r="FK53" s="87"/>
      <c r="FL53" s="87"/>
      <c r="FM53" s="87"/>
      <c r="FN53" s="87"/>
      <c r="FO53" s="87"/>
      <c r="FP53" s="87"/>
      <c r="FQ53" s="87"/>
      <c r="FR53" s="87"/>
      <c r="FS53" s="87"/>
      <c r="FT53" s="87"/>
      <c r="FU53" s="87"/>
      <c r="FV53" s="87"/>
      <c r="FW53" s="87"/>
      <c r="FX53" s="87"/>
      <c r="FY53" s="87"/>
      <c r="FZ53" s="87"/>
      <c r="GA53" s="87"/>
      <c r="GB53" s="87"/>
      <c r="GC53" s="87"/>
      <c r="GD53" s="87"/>
      <c r="GE53" s="87"/>
      <c r="GF53" s="87"/>
      <c r="GG53" s="87"/>
      <c r="GH53" s="87"/>
      <c r="GI53" s="87"/>
      <c r="GJ53" s="87"/>
      <c r="GK53" s="87"/>
      <c r="GL53" s="87"/>
      <c r="GM53" s="87"/>
      <c r="GN53" s="87"/>
      <c r="GO53" s="87"/>
      <c r="GP53" s="87"/>
      <c r="GQ53" s="87"/>
      <c r="GR53" s="87"/>
      <c r="GS53" s="87"/>
      <c r="GT53" s="87"/>
      <c r="GU53" s="87"/>
      <c r="GV53" s="87"/>
      <c r="GW53" s="87"/>
      <c r="GX53" s="87"/>
      <c r="GY53" s="87"/>
      <c r="GZ53" s="87"/>
      <c r="HA53" s="87"/>
      <c r="HB53" s="87"/>
      <c r="HC53" s="87"/>
      <c r="HD53" s="87"/>
      <c r="HE53" s="87"/>
      <c r="HF53" s="87"/>
      <c r="HG53" s="87"/>
      <c r="HH53" s="87"/>
      <c r="HI53" s="87"/>
      <c r="HJ53" s="87"/>
      <c r="HK53" s="87"/>
      <c r="HL53" s="87"/>
      <c r="HM53" s="87"/>
      <c r="HN53" s="87"/>
      <c r="HO53" s="87"/>
      <c r="HP53" s="87"/>
      <c r="HQ53" s="87"/>
      <c r="HR53" s="87"/>
      <c r="HS53" s="87"/>
      <c r="HT53" s="87"/>
      <c r="HU53" s="88"/>
      <c r="HV53" s="100"/>
      <c r="HW53" s="100"/>
      <c r="HX53" s="100"/>
      <c r="HY53" s="100"/>
      <c r="HZ53" s="100"/>
      <c r="IA53" s="100"/>
      <c r="IB53" s="100"/>
      <c r="IC53" s="100"/>
      <c r="ID53" s="100"/>
      <c r="IE53" s="100"/>
      <c r="IF53" s="100"/>
      <c r="IG53" s="100"/>
      <c r="IH53" s="100"/>
      <c r="II53" s="100"/>
      <c r="IJ53" s="100"/>
      <c r="IK53" s="100"/>
    </row>
    <row r="54" spans="1:245" s="101" customFormat="1" ht="30" customHeight="1" outlineLevel="1" x14ac:dyDescent="0.45">
      <c r="A54" s="109" t="s">
        <v>323</v>
      </c>
      <c r="B54" s="109" t="str">
        <f>IF('OMT eGrants Report'!$D$5="Program Budget","",IF(AND('OMT eGrants Report'!$D$5="Staff Salary",'OMT eGrants Report'!$D$7="Individual"),'OMT eGrants Report'!AG27,IF(AND('OMT eGrants Report'!$D$5="Staff Salary",'OMT eGrants Report'!$D$7="Total"),"","")))</f>
        <v/>
      </c>
      <c r="C54" s="102"/>
      <c r="D54" s="102"/>
      <c r="E54" s="102"/>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87"/>
      <c r="AX54" s="87"/>
      <c r="AY54" s="87"/>
      <c r="AZ54" s="87"/>
      <c r="BA54" s="87"/>
      <c r="BB54" s="87"/>
      <c r="BC54" s="87"/>
      <c r="BD54" s="87"/>
      <c r="BE54" s="87"/>
      <c r="BF54" s="87"/>
      <c r="BG54" s="87"/>
      <c r="BH54" s="87"/>
      <c r="BI54" s="87"/>
      <c r="BJ54" s="87"/>
      <c r="BK54" s="87"/>
      <c r="BL54" s="87"/>
      <c r="BM54" s="87"/>
      <c r="BN54" s="87"/>
      <c r="BO54" s="87"/>
      <c r="BP54" s="87"/>
      <c r="BQ54" s="87"/>
      <c r="BR54" s="87"/>
      <c r="BS54" s="87"/>
      <c r="BT54" s="87"/>
      <c r="BU54" s="87"/>
      <c r="BV54" s="87"/>
      <c r="BW54" s="87"/>
      <c r="BX54" s="87"/>
      <c r="BY54" s="87"/>
      <c r="BZ54" s="87"/>
      <c r="CA54" s="87"/>
      <c r="CB54" s="87"/>
      <c r="CC54" s="87"/>
      <c r="CD54" s="87"/>
      <c r="CE54" s="87"/>
      <c r="CF54" s="87"/>
      <c r="CG54" s="87"/>
      <c r="CH54" s="87"/>
      <c r="CI54" s="87"/>
      <c r="CJ54" s="87"/>
      <c r="CK54" s="87"/>
      <c r="CL54" s="87"/>
      <c r="CM54" s="87"/>
      <c r="CN54" s="87"/>
      <c r="CO54" s="87"/>
      <c r="CP54" s="87"/>
      <c r="CQ54" s="87"/>
      <c r="CR54" s="87"/>
      <c r="CS54" s="87"/>
      <c r="CT54" s="87"/>
      <c r="CU54" s="87"/>
      <c r="CV54" s="87"/>
      <c r="CW54" s="87"/>
      <c r="CX54" s="87"/>
      <c r="CY54" s="87"/>
      <c r="CZ54" s="87"/>
      <c r="DA54" s="87"/>
      <c r="DB54" s="87"/>
      <c r="DC54" s="87"/>
      <c r="DD54" s="87"/>
      <c r="DE54" s="87"/>
      <c r="DF54" s="87"/>
      <c r="DG54" s="87"/>
      <c r="DH54" s="87"/>
      <c r="DI54" s="87"/>
      <c r="DJ54" s="87"/>
      <c r="DK54" s="87"/>
      <c r="DL54" s="87"/>
      <c r="DM54" s="87"/>
      <c r="DN54" s="87"/>
      <c r="DO54" s="87"/>
      <c r="DP54" s="87"/>
      <c r="DQ54" s="87"/>
      <c r="DR54" s="87"/>
      <c r="DS54" s="87"/>
      <c r="DT54" s="87"/>
      <c r="DU54" s="87"/>
      <c r="DV54" s="87"/>
      <c r="DW54" s="87"/>
      <c r="DX54" s="87"/>
      <c r="DY54" s="87"/>
      <c r="DZ54" s="87"/>
      <c r="EA54" s="87"/>
      <c r="EB54" s="87"/>
      <c r="EC54" s="87"/>
      <c r="ED54" s="87"/>
      <c r="EE54" s="87"/>
      <c r="EF54" s="87"/>
      <c r="EG54" s="87"/>
      <c r="EH54" s="87"/>
      <c r="EI54" s="87"/>
      <c r="EJ54" s="87"/>
      <c r="EK54" s="87"/>
      <c r="EL54" s="87"/>
      <c r="EM54" s="87"/>
      <c r="EN54" s="87"/>
      <c r="EO54" s="87"/>
      <c r="EP54" s="87"/>
      <c r="EQ54" s="87"/>
      <c r="ER54" s="87"/>
      <c r="ES54" s="87"/>
      <c r="ET54" s="87"/>
      <c r="EU54" s="87"/>
      <c r="EV54" s="87"/>
      <c r="EW54" s="87"/>
      <c r="EX54" s="87"/>
      <c r="EY54" s="87"/>
      <c r="EZ54" s="87"/>
      <c r="FA54" s="87"/>
      <c r="FB54" s="87"/>
      <c r="FC54" s="87"/>
      <c r="FD54" s="87"/>
      <c r="FE54" s="87"/>
      <c r="FF54" s="87"/>
      <c r="FG54" s="87"/>
      <c r="FH54" s="87"/>
      <c r="FI54" s="87"/>
      <c r="FJ54" s="87"/>
      <c r="FK54" s="87"/>
      <c r="FL54" s="87"/>
      <c r="FM54" s="87"/>
      <c r="FN54" s="87"/>
      <c r="FO54" s="87"/>
      <c r="FP54" s="87"/>
      <c r="FQ54" s="87"/>
      <c r="FR54" s="87"/>
      <c r="FS54" s="87"/>
      <c r="FT54" s="87"/>
      <c r="FU54" s="87"/>
      <c r="FV54" s="87"/>
      <c r="FW54" s="87"/>
      <c r="FX54" s="87"/>
      <c r="FY54" s="87"/>
      <c r="FZ54" s="87"/>
      <c r="GA54" s="87"/>
      <c r="GB54" s="87"/>
      <c r="GC54" s="87"/>
      <c r="GD54" s="87"/>
      <c r="GE54" s="87"/>
      <c r="GF54" s="87"/>
      <c r="GG54" s="87"/>
      <c r="GH54" s="87"/>
      <c r="GI54" s="87"/>
      <c r="GJ54" s="87"/>
      <c r="GK54" s="87"/>
      <c r="GL54" s="87"/>
      <c r="GM54" s="87"/>
      <c r="GN54" s="87"/>
      <c r="GO54" s="87"/>
      <c r="GP54" s="87"/>
      <c r="GQ54" s="87"/>
      <c r="GR54" s="87"/>
      <c r="GS54" s="87"/>
      <c r="GT54" s="87"/>
      <c r="GU54" s="87"/>
      <c r="GV54" s="87"/>
      <c r="GW54" s="87"/>
      <c r="GX54" s="87"/>
      <c r="GY54" s="87"/>
      <c r="GZ54" s="87"/>
      <c r="HA54" s="87"/>
      <c r="HB54" s="87"/>
      <c r="HC54" s="87"/>
      <c r="HD54" s="87"/>
      <c r="HE54" s="87"/>
      <c r="HF54" s="87"/>
      <c r="HG54" s="87"/>
      <c r="HH54" s="87"/>
      <c r="HI54" s="87"/>
      <c r="HJ54" s="87"/>
      <c r="HK54" s="87"/>
      <c r="HL54" s="87"/>
      <c r="HM54" s="87"/>
      <c r="HN54" s="87"/>
      <c r="HO54" s="87"/>
      <c r="HP54" s="87"/>
      <c r="HQ54" s="87"/>
      <c r="HR54" s="87"/>
      <c r="HS54" s="87"/>
      <c r="HT54" s="87"/>
      <c r="HU54" s="88"/>
      <c r="HV54" s="100"/>
      <c r="HW54" s="100"/>
      <c r="HX54" s="100"/>
      <c r="HY54" s="100"/>
      <c r="HZ54" s="100"/>
      <c r="IA54" s="100"/>
      <c r="IB54" s="100"/>
      <c r="IC54" s="100"/>
      <c r="ID54" s="100"/>
      <c r="IE54" s="100"/>
      <c r="IF54" s="100"/>
      <c r="IG54" s="100"/>
      <c r="IH54" s="100"/>
      <c r="II54" s="100"/>
      <c r="IJ54" s="100"/>
      <c r="IK54" s="100"/>
    </row>
    <row r="55" spans="1:245" s="101" customFormat="1" ht="30" customHeight="1" outlineLevel="1" x14ac:dyDescent="0.45">
      <c r="A55" s="109" t="s">
        <v>323</v>
      </c>
      <c r="B55" s="109" t="str">
        <f>IF('OMT eGrants Report'!$D$5="Program Budget","",IF(AND('OMT eGrants Report'!$D$5="Staff Salary",'OMT eGrants Report'!$D$7="Individual"),'OMT eGrants Report'!AG28,IF(AND('OMT eGrants Report'!$D$5="Staff Salary",'OMT eGrants Report'!$D$7="Total"),"","")))</f>
        <v/>
      </c>
      <c r="C55" s="102"/>
      <c r="D55" s="102"/>
      <c r="E55" s="102"/>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87"/>
      <c r="AX55" s="87"/>
      <c r="AY55" s="87"/>
      <c r="AZ55" s="87"/>
      <c r="BA55" s="87"/>
      <c r="BB55" s="87"/>
      <c r="BC55" s="87"/>
      <c r="BD55" s="87"/>
      <c r="BE55" s="87"/>
      <c r="BF55" s="87"/>
      <c r="BG55" s="87"/>
      <c r="BH55" s="87"/>
      <c r="BI55" s="87"/>
      <c r="BJ55" s="87"/>
      <c r="BK55" s="87"/>
      <c r="BL55" s="87"/>
      <c r="BM55" s="87"/>
      <c r="BN55" s="87"/>
      <c r="BO55" s="87"/>
      <c r="BP55" s="87"/>
      <c r="BQ55" s="87"/>
      <c r="BR55" s="87"/>
      <c r="BS55" s="87"/>
      <c r="BT55" s="87"/>
      <c r="BU55" s="87"/>
      <c r="BV55" s="87"/>
      <c r="BW55" s="87"/>
      <c r="BX55" s="87"/>
      <c r="BY55" s="87"/>
      <c r="BZ55" s="87"/>
      <c r="CA55" s="87"/>
      <c r="CB55" s="87"/>
      <c r="CC55" s="87"/>
      <c r="CD55" s="87"/>
      <c r="CE55" s="87"/>
      <c r="CF55" s="87"/>
      <c r="CG55" s="87"/>
      <c r="CH55" s="87"/>
      <c r="CI55" s="87"/>
      <c r="CJ55" s="87"/>
      <c r="CK55" s="87"/>
      <c r="CL55" s="87"/>
      <c r="CM55" s="87"/>
      <c r="CN55" s="87"/>
      <c r="CO55" s="87"/>
      <c r="CP55" s="87"/>
      <c r="CQ55" s="87"/>
      <c r="CR55" s="87"/>
      <c r="CS55" s="87"/>
      <c r="CT55" s="87"/>
      <c r="CU55" s="87"/>
      <c r="CV55" s="87"/>
      <c r="CW55" s="87"/>
      <c r="CX55" s="87"/>
      <c r="CY55" s="87"/>
      <c r="CZ55" s="87"/>
      <c r="DA55" s="87"/>
      <c r="DB55" s="87"/>
      <c r="DC55" s="87"/>
      <c r="DD55" s="87"/>
      <c r="DE55" s="87"/>
      <c r="DF55" s="87"/>
      <c r="DG55" s="87"/>
      <c r="DH55" s="87"/>
      <c r="DI55" s="87"/>
      <c r="DJ55" s="87"/>
      <c r="DK55" s="87"/>
      <c r="DL55" s="87"/>
      <c r="DM55" s="87"/>
      <c r="DN55" s="87"/>
      <c r="DO55" s="87"/>
      <c r="DP55" s="87"/>
      <c r="DQ55" s="87"/>
      <c r="DR55" s="87"/>
      <c r="DS55" s="87"/>
      <c r="DT55" s="87"/>
      <c r="DU55" s="87"/>
      <c r="DV55" s="87"/>
      <c r="DW55" s="87"/>
      <c r="DX55" s="87"/>
      <c r="DY55" s="87"/>
      <c r="DZ55" s="87"/>
      <c r="EA55" s="87"/>
      <c r="EB55" s="87"/>
      <c r="EC55" s="87"/>
      <c r="ED55" s="87"/>
      <c r="EE55" s="87"/>
      <c r="EF55" s="87"/>
      <c r="EG55" s="87"/>
      <c r="EH55" s="87"/>
      <c r="EI55" s="87"/>
      <c r="EJ55" s="87"/>
      <c r="EK55" s="87"/>
      <c r="EL55" s="87"/>
      <c r="EM55" s="87"/>
      <c r="EN55" s="87"/>
      <c r="EO55" s="87"/>
      <c r="EP55" s="87"/>
      <c r="EQ55" s="87"/>
      <c r="ER55" s="87"/>
      <c r="ES55" s="87"/>
      <c r="ET55" s="87"/>
      <c r="EU55" s="87"/>
      <c r="EV55" s="87"/>
      <c r="EW55" s="87"/>
      <c r="EX55" s="87"/>
      <c r="EY55" s="87"/>
      <c r="EZ55" s="87"/>
      <c r="FA55" s="87"/>
      <c r="FB55" s="87"/>
      <c r="FC55" s="87"/>
      <c r="FD55" s="87"/>
      <c r="FE55" s="87"/>
      <c r="FF55" s="87"/>
      <c r="FG55" s="87"/>
      <c r="FH55" s="87"/>
      <c r="FI55" s="87"/>
      <c r="FJ55" s="87"/>
      <c r="FK55" s="87"/>
      <c r="FL55" s="87"/>
      <c r="FM55" s="87"/>
      <c r="FN55" s="87"/>
      <c r="FO55" s="87"/>
      <c r="FP55" s="87"/>
      <c r="FQ55" s="87"/>
      <c r="FR55" s="87"/>
      <c r="FS55" s="87"/>
      <c r="FT55" s="87"/>
      <c r="FU55" s="87"/>
      <c r="FV55" s="87"/>
      <c r="FW55" s="87"/>
      <c r="FX55" s="87"/>
      <c r="FY55" s="87"/>
      <c r="FZ55" s="87"/>
      <c r="GA55" s="87"/>
      <c r="GB55" s="87"/>
      <c r="GC55" s="87"/>
      <c r="GD55" s="87"/>
      <c r="GE55" s="87"/>
      <c r="GF55" s="87"/>
      <c r="GG55" s="87"/>
      <c r="GH55" s="87"/>
      <c r="GI55" s="87"/>
      <c r="GJ55" s="87"/>
      <c r="GK55" s="87"/>
      <c r="GL55" s="87"/>
      <c r="GM55" s="87"/>
      <c r="GN55" s="87"/>
      <c r="GO55" s="87"/>
      <c r="GP55" s="87"/>
      <c r="GQ55" s="87"/>
      <c r="GR55" s="87"/>
      <c r="GS55" s="87"/>
      <c r="GT55" s="87"/>
      <c r="GU55" s="87"/>
      <c r="GV55" s="87"/>
      <c r="GW55" s="87"/>
      <c r="GX55" s="87"/>
      <c r="GY55" s="87"/>
      <c r="GZ55" s="87"/>
      <c r="HA55" s="87"/>
      <c r="HB55" s="87"/>
      <c r="HC55" s="87"/>
      <c r="HD55" s="87"/>
      <c r="HE55" s="87"/>
      <c r="HF55" s="87"/>
      <c r="HG55" s="87"/>
      <c r="HH55" s="87"/>
      <c r="HI55" s="87"/>
      <c r="HJ55" s="87"/>
      <c r="HK55" s="87"/>
      <c r="HL55" s="87"/>
      <c r="HM55" s="87"/>
      <c r="HN55" s="87"/>
      <c r="HO55" s="87"/>
      <c r="HP55" s="87"/>
      <c r="HQ55" s="87"/>
      <c r="HR55" s="87"/>
      <c r="HS55" s="87"/>
      <c r="HT55" s="87"/>
      <c r="HU55" s="88"/>
      <c r="HV55" s="100"/>
      <c r="HW55" s="100"/>
      <c r="HX55" s="100"/>
      <c r="HY55" s="100"/>
      <c r="HZ55" s="100"/>
      <c r="IA55" s="100"/>
      <c r="IB55" s="100"/>
      <c r="IC55" s="100"/>
      <c r="ID55" s="100"/>
      <c r="IE55" s="100"/>
      <c r="IF55" s="100"/>
      <c r="IG55" s="100"/>
      <c r="IH55" s="100"/>
      <c r="II55" s="100"/>
      <c r="IJ55" s="100"/>
      <c r="IK55" s="100"/>
    </row>
    <row r="56" spans="1:245" s="107" customFormat="1" ht="30" customHeight="1" outlineLevel="1" x14ac:dyDescent="0.45">
      <c r="A56" s="110" t="s">
        <v>323</v>
      </c>
      <c r="B56" s="110" t="str">
        <f>IF('OMT eGrants Report'!$D$5="Program Budget","",IF(AND('OMT eGrants Report'!$D$5="Staff Salary",'OMT eGrants Report'!$D$7="Individual"),'OMT eGrants Report'!AG29,IF(AND('OMT eGrants Report'!$D$5="Staff Salary",'OMT eGrants Report'!$D$7="Total"),"","")))</f>
        <v/>
      </c>
      <c r="C56" s="103"/>
      <c r="D56" s="103"/>
      <c r="E56" s="103"/>
      <c r="F56" s="104"/>
      <c r="G56" s="104"/>
      <c r="H56" s="104"/>
      <c r="I56" s="104"/>
      <c r="J56" s="104"/>
      <c r="K56" s="104"/>
      <c r="L56" s="104"/>
      <c r="M56" s="104"/>
      <c r="N56" s="104"/>
      <c r="O56" s="104"/>
      <c r="P56" s="104"/>
      <c r="Q56" s="104"/>
      <c r="R56" s="104"/>
      <c r="S56" s="104"/>
      <c r="T56" s="104"/>
      <c r="U56" s="104"/>
      <c r="V56" s="104"/>
      <c r="W56" s="104"/>
      <c r="X56" s="104"/>
      <c r="Y56" s="104"/>
      <c r="Z56" s="104"/>
      <c r="AA56" s="104"/>
      <c r="AB56" s="104"/>
      <c r="AC56" s="104"/>
      <c r="AD56" s="104"/>
      <c r="AE56" s="104"/>
      <c r="AF56" s="104"/>
      <c r="AG56" s="104"/>
      <c r="AH56" s="104"/>
      <c r="AI56" s="104"/>
      <c r="AJ56" s="104"/>
      <c r="AK56" s="104"/>
      <c r="AL56" s="104"/>
      <c r="AM56" s="104"/>
      <c r="AN56" s="104"/>
      <c r="AO56" s="104"/>
      <c r="AP56" s="104"/>
      <c r="AQ56" s="104"/>
      <c r="AR56" s="104"/>
      <c r="AS56" s="104"/>
      <c r="AT56" s="104"/>
      <c r="AU56" s="104"/>
      <c r="AV56" s="104"/>
      <c r="AW56" s="104"/>
      <c r="AX56" s="104"/>
      <c r="AY56" s="104"/>
      <c r="AZ56" s="104"/>
      <c r="BA56" s="104"/>
      <c r="BB56" s="104"/>
      <c r="BC56" s="104"/>
      <c r="BD56" s="104"/>
      <c r="BE56" s="104"/>
      <c r="BF56" s="104"/>
      <c r="BG56" s="104"/>
      <c r="BH56" s="104"/>
      <c r="BI56" s="104"/>
      <c r="BJ56" s="104"/>
      <c r="BK56" s="104"/>
      <c r="BL56" s="104"/>
      <c r="BM56" s="104"/>
      <c r="BN56" s="104"/>
      <c r="BO56" s="104"/>
      <c r="BP56" s="104"/>
      <c r="BQ56" s="104"/>
      <c r="BR56" s="104"/>
      <c r="BS56" s="104"/>
      <c r="BT56" s="104"/>
      <c r="BU56" s="104"/>
      <c r="BV56" s="104"/>
      <c r="BW56" s="104"/>
      <c r="BX56" s="104"/>
      <c r="BY56" s="104"/>
      <c r="BZ56" s="104"/>
      <c r="CA56" s="104"/>
      <c r="CB56" s="104"/>
      <c r="CC56" s="104"/>
      <c r="CD56" s="104"/>
      <c r="CE56" s="104"/>
      <c r="CF56" s="104"/>
      <c r="CG56" s="104"/>
      <c r="CH56" s="104"/>
      <c r="CI56" s="104"/>
      <c r="CJ56" s="104"/>
      <c r="CK56" s="104"/>
      <c r="CL56" s="104"/>
      <c r="CM56" s="104"/>
      <c r="CN56" s="104"/>
      <c r="CO56" s="104"/>
      <c r="CP56" s="104"/>
      <c r="CQ56" s="104"/>
      <c r="CR56" s="104"/>
      <c r="CS56" s="104"/>
      <c r="CT56" s="104"/>
      <c r="CU56" s="104"/>
      <c r="CV56" s="104"/>
      <c r="CW56" s="104"/>
      <c r="CX56" s="104"/>
      <c r="CY56" s="104"/>
      <c r="CZ56" s="104"/>
      <c r="DA56" s="104"/>
      <c r="DB56" s="104"/>
      <c r="DC56" s="104"/>
      <c r="DD56" s="104"/>
      <c r="DE56" s="104"/>
      <c r="DF56" s="104"/>
      <c r="DG56" s="104"/>
      <c r="DH56" s="104"/>
      <c r="DI56" s="104"/>
      <c r="DJ56" s="104"/>
      <c r="DK56" s="104"/>
      <c r="DL56" s="104"/>
      <c r="DM56" s="104"/>
      <c r="DN56" s="104"/>
      <c r="DO56" s="104"/>
      <c r="DP56" s="104"/>
      <c r="DQ56" s="104"/>
      <c r="DR56" s="104"/>
      <c r="DS56" s="104"/>
      <c r="DT56" s="104"/>
      <c r="DU56" s="104"/>
      <c r="DV56" s="104"/>
      <c r="DW56" s="104"/>
      <c r="DX56" s="104"/>
      <c r="DY56" s="104"/>
      <c r="DZ56" s="104"/>
      <c r="EA56" s="104"/>
      <c r="EB56" s="104"/>
      <c r="EC56" s="104"/>
      <c r="ED56" s="104"/>
      <c r="EE56" s="104"/>
      <c r="EF56" s="104"/>
      <c r="EG56" s="104"/>
      <c r="EH56" s="104"/>
      <c r="EI56" s="104"/>
      <c r="EJ56" s="104"/>
      <c r="EK56" s="104"/>
      <c r="EL56" s="104"/>
      <c r="EM56" s="104"/>
      <c r="EN56" s="104"/>
      <c r="EO56" s="104"/>
      <c r="EP56" s="104"/>
      <c r="EQ56" s="104"/>
      <c r="ER56" s="104"/>
      <c r="ES56" s="104"/>
      <c r="ET56" s="104"/>
      <c r="EU56" s="104"/>
      <c r="EV56" s="104"/>
      <c r="EW56" s="104"/>
      <c r="EX56" s="104"/>
      <c r="EY56" s="104"/>
      <c r="EZ56" s="104"/>
      <c r="FA56" s="104"/>
      <c r="FB56" s="104"/>
      <c r="FC56" s="104"/>
      <c r="FD56" s="104"/>
      <c r="FE56" s="104"/>
      <c r="FF56" s="104"/>
      <c r="FG56" s="104"/>
      <c r="FH56" s="104"/>
      <c r="FI56" s="104"/>
      <c r="FJ56" s="104"/>
      <c r="FK56" s="104"/>
      <c r="FL56" s="104"/>
      <c r="FM56" s="104"/>
      <c r="FN56" s="104"/>
      <c r="FO56" s="104"/>
      <c r="FP56" s="104"/>
      <c r="FQ56" s="104"/>
      <c r="FR56" s="104"/>
      <c r="FS56" s="104"/>
      <c r="FT56" s="104"/>
      <c r="FU56" s="104"/>
      <c r="FV56" s="104"/>
      <c r="FW56" s="104"/>
      <c r="FX56" s="104"/>
      <c r="FY56" s="104"/>
      <c r="FZ56" s="104"/>
      <c r="GA56" s="104"/>
      <c r="GB56" s="104"/>
      <c r="GC56" s="104"/>
      <c r="GD56" s="104"/>
      <c r="GE56" s="104"/>
      <c r="GF56" s="104"/>
      <c r="GG56" s="104"/>
      <c r="GH56" s="104"/>
      <c r="GI56" s="104"/>
      <c r="GJ56" s="104"/>
      <c r="GK56" s="104"/>
      <c r="GL56" s="104"/>
      <c r="GM56" s="104"/>
      <c r="GN56" s="104"/>
      <c r="GO56" s="104"/>
      <c r="GP56" s="104"/>
      <c r="GQ56" s="104"/>
      <c r="GR56" s="104"/>
      <c r="GS56" s="104"/>
      <c r="GT56" s="104"/>
      <c r="GU56" s="104"/>
      <c r="GV56" s="104"/>
      <c r="GW56" s="104"/>
      <c r="GX56" s="104"/>
      <c r="GY56" s="104"/>
      <c r="GZ56" s="104"/>
      <c r="HA56" s="104"/>
      <c r="HB56" s="104"/>
      <c r="HC56" s="104"/>
      <c r="HD56" s="104"/>
      <c r="HE56" s="104"/>
      <c r="HF56" s="104"/>
      <c r="HG56" s="104"/>
      <c r="HH56" s="104"/>
      <c r="HI56" s="104"/>
      <c r="HJ56" s="104"/>
      <c r="HK56" s="104"/>
      <c r="HL56" s="104"/>
      <c r="HM56" s="104"/>
      <c r="HN56" s="104"/>
      <c r="HO56" s="104"/>
      <c r="HP56" s="104"/>
      <c r="HQ56" s="104"/>
      <c r="HR56" s="104"/>
      <c r="HS56" s="104"/>
      <c r="HT56" s="104"/>
      <c r="HU56" s="89"/>
      <c r="HV56" s="106"/>
      <c r="HW56" s="106"/>
      <c r="HX56" s="106"/>
      <c r="HY56" s="106"/>
      <c r="HZ56" s="106"/>
      <c r="IA56" s="106"/>
      <c r="IB56" s="106"/>
      <c r="IC56" s="106"/>
      <c r="ID56" s="106"/>
      <c r="IE56" s="106"/>
      <c r="IF56" s="106"/>
      <c r="IG56" s="106"/>
      <c r="IH56" s="106"/>
      <c r="II56" s="106"/>
      <c r="IJ56" s="106"/>
      <c r="IK56" s="106"/>
    </row>
    <row r="57" spans="1:245" x14ac:dyDescent="0.35">
      <c r="A57" s="122"/>
      <c r="B57" s="122"/>
      <c r="C57" s="122"/>
      <c r="D57" s="122"/>
      <c r="E57" s="122"/>
      <c r="F57" s="122"/>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K57" s="122"/>
      <c r="AL57" s="122"/>
      <c r="AM57" s="122"/>
      <c r="AN57" s="122"/>
      <c r="AO57" s="122"/>
      <c r="AP57" s="122"/>
      <c r="AQ57" s="122"/>
      <c r="AR57" s="122"/>
      <c r="AS57" s="122"/>
      <c r="AT57" s="122"/>
      <c r="AU57" s="122"/>
      <c r="AV57" s="122"/>
      <c r="AW57" s="122"/>
      <c r="AX57" s="122"/>
      <c r="AY57" s="122"/>
      <c r="AZ57" s="122"/>
      <c r="BA57" s="122"/>
      <c r="BB57" s="122"/>
      <c r="BC57" s="122"/>
      <c r="BD57" s="122"/>
      <c r="BE57" s="122"/>
      <c r="BF57" s="122"/>
      <c r="BG57" s="122"/>
      <c r="BH57" s="122"/>
      <c r="BI57" s="122"/>
      <c r="BJ57" s="122"/>
      <c r="BK57" s="122"/>
      <c r="BL57" s="122"/>
      <c r="BM57" s="122"/>
      <c r="BN57" s="122"/>
      <c r="BO57" s="122"/>
      <c r="BP57" s="122"/>
      <c r="BQ57" s="122"/>
      <c r="BR57" s="122"/>
      <c r="BS57" s="122"/>
      <c r="BT57" s="122"/>
      <c r="BU57" s="122"/>
      <c r="BV57" s="122"/>
      <c r="BW57" s="122"/>
      <c r="BX57" s="122"/>
      <c r="BY57" s="122"/>
      <c r="BZ57" s="122"/>
      <c r="CA57" s="122"/>
      <c r="CB57" s="122"/>
      <c r="CC57" s="122"/>
      <c r="CD57" s="122"/>
      <c r="CE57" s="122"/>
      <c r="CF57" s="122"/>
      <c r="CG57" s="122"/>
      <c r="CH57" s="122"/>
      <c r="CI57" s="122"/>
      <c r="CJ57" s="122"/>
      <c r="CK57" s="122"/>
      <c r="CL57" s="122"/>
      <c r="CM57" s="122"/>
      <c r="CN57" s="122"/>
      <c r="CO57" s="122"/>
      <c r="CP57" s="122"/>
      <c r="CQ57" s="122"/>
      <c r="CR57" s="122"/>
      <c r="CS57" s="122"/>
      <c r="CT57" s="122"/>
      <c r="CU57" s="122"/>
      <c r="CV57" s="122"/>
      <c r="CW57" s="122"/>
      <c r="CX57" s="122"/>
      <c r="CY57" s="122"/>
      <c r="CZ57" s="122"/>
      <c r="DA57" s="122"/>
      <c r="DB57" s="122"/>
      <c r="DC57" s="122"/>
      <c r="DD57" s="122"/>
      <c r="DE57" s="122"/>
      <c r="DF57" s="122"/>
      <c r="DG57" s="122"/>
      <c r="DH57" s="122"/>
      <c r="DI57" s="122"/>
      <c r="DJ57" s="122"/>
      <c r="DK57" s="122"/>
      <c r="DL57" s="122"/>
      <c r="DM57" s="122"/>
      <c r="DN57" s="122"/>
      <c r="DO57" s="122"/>
      <c r="DP57" s="122"/>
      <c r="DQ57" s="122"/>
      <c r="DR57" s="122"/>
      <c r="DS57" s="122"/>
      <c r="DT57" s="122"/>
      <c r="DU57" s="122"/>
      <c r="DV57" s="122"/>
      <c r="DW57" s="122"/>
      <c r="DX57" s="122"/>
      <c r="DY57" s="122"/>
      <c r="DZ57" s="122"/>
      <c r="EA57" s="122"/>
      <c r="EB57" s="122"/>
      <c r="EC57" s="122"/>
      <c r="ED57" s="122"/>
      <c r="EE57" s="122"/>
      <c r="EF57" s="122"/>
      <c r="EG57" s="122"/>
      <c r="EH57" s="122"/>
      <c r="EI57" s="122"/>
      <c r="EJ57" s="122"/>
      <c r="EK57" s="122"/>
      <c r="EL57" s="122"/>
      <c r="EM57" s="122"/>
      <c r="EN57" s="122"/>
      <c r="EO57" s="122"/>
      <c r="EP57" s="122"/>
      <c r="EQ57" s="122"/>
      <c r="ER57" s="122"/>
      <c r="ES57" s="122"/>
      <c r="ET57" s="122"/>
      <c r="EU57" s="122"/>
      <c r="EV57" s="122"/>
      <c r="EW57" s="122"/>
      <c r="EX57" s="122"/>
      <c r="EY57" s="122"/>
      <c r="EZ57" s="122"/>
      <c r="FA57" s="122"/>
      <c r="FB57" s="122"/>
      <c r="FC57" s="122"/>
      <c r="FD57" s="122"/>
      <c r="FE57" s="122"/>
      <c r="FF57" s="122"/>
      <c r="FG57" s="122"/>
      <c r="FH57" s="122"/>
      <c r="FI57" s="122"/>
      <c r="FJ57" s="122"/>
      <c r="FK57" s="122"/>
      <c r="FL57" s="122"/>
      <c r="FM57" s="122"/>
      <c r="FN57" s="122"/>
      <c r="FO57" s="122"/>
      <c r="FP57" s="122"/>
      <c r="FQ57" s="122"/>
      <c r="FR57" s="122"/>
      <c r="FS57" s="122"/>
      <c r="FT57" s="122"/>
      <c r="FU57" s="122"/>
      <c r="FV57" s="122"/>
      <c r="FW57" s="122"/>
      <c r="FX57" s="122"/>
      <c r="FY57" s="122"/>
      <c r="FZ57" s="122"/>
      <c r="GA57" s="122"/>
      <c r="GB57" s="122"/>
      <c r="GC57" s="122"/>
      <c r="GD57" s="122"/>
      <c r="GE57" s="122"/>
      <c r="GF57" s="122"/>
      <c r="GG57" s="122"/>
      <c r="GH57" s="122"/>
      <c r="GI57" s="122"/>
      <c r="GJ57" s="122"/>
      <c r="GK57" s="122"/>
      <c r="GL57" s="122"/>
      <c r="GM57" s="122"/>
      <c r="GN57" s="122"/>
      <c r="GO57" s="122"/>
      <c r="GP57" s="122"/>
      <c r="GQ57" s="122"/>
      <c r="GR57" s="122"/>
      <c r="GS57" s="122"/>
      <c r="GT57" s="122"/>
      <c r="GU57" s="122"/>
      <c r="GV57" s="122"/>
      <c r="GW57" s="122"/>
      <c r="GX57" s="122"/>
      <c r="GY57" s="122"/>
      <c r="GZ57" s="122"/>
      <c r="HA57" s="122"/>
      <c r="HB57" s="122"/>
      <c r="HC57" s="122"/>
      <c r="HD57" s="122"/>
      <c r="HE57" s="122"/>
      <c r="HF57" s="122"/>
      <c r="HG57" s="122"/>
      <c r="HH57" s="122"/>
      <c r="HI57" s="122"/>
      <c r="HJ57" s="122"/>
      <c r="HK57" s="122"/>
      <c r="HL57" s="122"/>
      <c r="HM57" s="122"/>
      <c r="HN57" s="122"/>
      <c r="HO57" s="122"/>
      <c r="HP57" s="122"/>
      <c r="HQ57" s="122"/>
      <c r="HR57" s="122"/>
      <c r="HS57" s="122"/>
      <c r="HT57" s="122"/>
      <c r="HU57" s="122"/>
    </row>
  </sheetData>
  <sheetProtection sheet="1" objects="1" scenarios="1"/>
  <mergeCells count="134">
    <mergeCell ref="FD5:FZ6"/>
    <mergeCell ref="GB5:HO6"/>
    <mergeCell ref="FF7:FF8"/>
    <mergeCell ref="FI7:FI8"/>
    <mergeCell ref="FK7:FK8"/>
    <mergeCell ref="FL7:FL8"/>
    <mergeCell ref="DP5:DR6"/>
    <mergeCell ref="FC7:FC8"/>
    <mergeCell ref="FE7:FE8"/>
    <mergeCell ref="FG7:FG8"/>
    <mergeCell ref="FH7:FH8"/>
    <mergeCell ref="ER7:ER8"/>
    <mergeCell ref="ES7:ES8"/>
    <mergeCell ref="ET7:ET8"/>
    <mergeCell ref="EU7:EU8"/>
    <mergeCell ref="EV7:EV8"/>
    <mergeCell ref="EW7:EW8"/>
    <mergeCell ref="FD7:FD8"/>
    <mergeCell ref="EL7:EL8"/>
    <mergeCell ref="EM7:EM8"/>
    <mergeCell ref="EN7:EN8"/>
    <mergeCell ref="EO7:EO8"/>
    <mergeCell ref="EP7:EP8"/>
    <mergeCell ref="HC7:HC8"/>
    <mergeCell ref="HT7:HT8"/>
    <mergeCell ref="HU7:HU8"/>
    <mergeCell ref="DD2:DP2"/>
    <mergeCell ref="DQ2:EE2"/>
    <mergeCell ref="EF2:ER2"/>
    <mergeCell ref="ES2:FG2"/>
    <mergeCell ref="FH2:FW2"/>
    <mergeCell ref="FX2:GK2"/>
    <mergeCell ref="GL2:GX2"/>
    <mergeCell ref="GY2:HK2"/>
    <mergeCell ref="HN7:HN8"/>
    <mergeCell ref="HO7:HO8"/>
    <mergeCell ref="HP7:HP8"/>
    <mergeCell ref="HQ7:HQ8"/>
    <mergeCell ref="HR7:HR8"/>
    <mergeCell ref="HS7:HS8"/>
    <mergeCell ref="HH7:HH8"/>
    <mergeCell ref="HI7:HI8"/>
    <mergeCell ref="HJ7:HJ8"/>
    <mergeCell ref="HK7:HK8"/>
    <mergeCell ref="HL7:HL8"/>
    <mergeCell ref="HM7:HM8"/>
    <mergeCell ref="HB7:HB8"/>
    <mergeCell ref="DS5:FC6"/>
    <mergeCell ref="HD7:HD8"/>
    <mergeCell ref="HE7:HE8"/>
    <mergeCell ref="HF7:HF8"/>
    <mergeCell ref="HG7:HG8"/>
    <mergeCell ref="GV7:GV8"/>
    <mergeCell ref="GW7:GW8"/>
    <mergeCell ref="GX7:GX8"/>
    <mergeCell ref="GY7:GY8"/>
    <mergeCell ref="GZ7:GZ8"/>
    <mergeCell ref="HA7:HA8"/>
    <mergeCell ref="GP7:GP8"/>
    <mergeCell ref="GQ7:GQ8"/>
    <mergeCell ref="GR7:GR8"/>
    <mergeCell ref="GS7:GS8"/>
    <mergeCell ref="GT7:GT8"/>
    <mergeCell ref="GU7:GU8"/>
    <mergeCell ref="GJ7:GJ8"/>
    <mergeCell ref="GK7:GK8"/>
    <mergeCell ref="GL7:GL8"/>
    <mergeCell ref="GM7:GM8"/>
    <mergeCell ref="GN7:GN8"/>
    <mergeCell ref="GO7:GO8"/>
    <mergeCell ref="GH7:GH8"/>
    <mergeCell ref="GB7:GB8"/>
    <mergeCell ref="GC7:GC8"/>
    <mergeCell ref="GD7:GD8"/>
    <mergeCell ref="GI7:GI8"/>
    <mergeCell ref="FJ7:FJ8"/>
    <mergeCell ref="FM7:FM8"/>
    <mergeCell ref="FN7:FN8"/>
    <mergeCell ref="FS7:FS8"/>
    <mergeCell ref="GA7:GA8"/>
    <mergeCell ref="DS7:DS8"/>
    <mergeCell ref="DT7:DT8"/>
    <mergeCell ref="DU7:DU8"/>
    <mergeCell ref="DV7:DV8"/>
    <mergeCell ref="DW7:DW8"/>
    <mergeCell ref="DX7:DX8"/>
    <mergeCell ref="GE7:GE8"/>
    <mergeCell ref="GF7:GF8"/>
    <mergeCell ref="GG7:GG8"/>
    <mergeCell ref="FA7:FA8"/>
    <mergeCell ref="FB7:FB8"/>
    <mergeCell ref="DY7:DY8"/>
    <mergeCell ref="DZ7:DZ8"/>
    <mergeCell ref="EA7:EA8"/>
    <mergeCell ref="ED7:ED8"/>
    <mergeCell ref="EE7:EE8"/>
    <mergeCell ref="EF7:EF8"/>
    <mergeCell ref="EB7:EB8"/>
    <mergeCell ref="EC7:EC8"/>
    <mergeCell ref="EQ7:EQ8"/>
    <mergeCell ref="B2:E2"/>
    <mergeCell ref="CO2:DC2"/>
    <mergeCell ref="CN7:CN8"/>
    <mergeCell ref="CO7:CO8"/>
    <mergeCell ref="CP7:CP8"/>
    <mergeCell ref="DA7:DA8"/>
    <mergeCell ref="DB7:DB8"/>
    <mergeCell ref="DC7:DC8"/>
    <mergeCell ref="AM7:AM8"/>
    <mergeCell ref="AX7:AX8"/>
    <mergeCell ref="BI7:BI8"/>
    <mergeCell ref="CB7:CB8"/>
    <mergeCell ref="CM7:CM8"/>
    <mergeCell ref="CQ7:CQ8"/>
    <mergeCell ref="CR7:CR8"/>
    <mergeCell ref="CS7:CS8"/>
    <mergeCell ref="B3:E6"/>
    <mergeCell ref="F5:CN6"/>
    <mergeCell ref="CO5:DB6"/>
    <mergeCell ref="DC5:DO6"/>
    <mergeCell ref="DF7:DF8"/>
    <mergeCell ref="D7:D8"/>
    <mergeCell ref="DN7:DN8"/>
    <mergeCell ref="DO7:DO8"/>
    <mergeCell ref="A7:A8"/>
    <mergeCell ref="B7:B8"/>
    <mergeCell ref="E7:E8"/>
    <mergeCell ref="C7:C8"/>
    <mergeCell ref="F7:F8"/>
    <mergeCell ref="Q7:Q8"/>
    <mergeCell ref="DD7:DD8"/>
    <mergeCell ref="DE7:DE8"/>
    <mergeCell ref="DK7:DK8"/>
    <mergeCell ref="AB7:AB8"/>
  </mergeCells>
  <phoneticPr fontId="49" type="noConversion"/>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 id="{52109C7E-AEF7-41A8-9030-82DD5DD448DB}">
            <xm:f>OR('OMT eGrants Report'!$D$5="Enter Type",AND('OMT eGrants Report'!$D$5="Staff Salary",'OMT eGrants Report'!$D$7="Enter Level"),$B9=0)</xm:f>
            <x14:dxf>
              <fill>
                <patternFill>
                  <bgColor theme="0" tint="-0.34998626667073579"/>
                </patternFill>
              </fill>
            </x14:dxf>
          </x14:cfRule>
          <xm:sqref>C9:HU56</xm:sqref>
        </x14:conditionalFormatting>
        <x14:conditionalFormatting xmlns:xm="http://schemas.microsoft.com/office/excel/2006/main">
          <x14:cfRule type="expression" priority="1" id="{A150C05B-155E-4E90-8798-F30D44B43F04}">
            <xm:f>OR('OMT eGrants Report'!$D$5="Program Budget", AND('OMT eGrants Report'!$D$5="Staff Salary",'OMT eGrants Report'!$D$7="Total"),$B9=0)</xm:f>
            <x14:dxf>
              <fill>
                <patternFill>
                  <bgColor theme="0" tint="-0.24994659260841701"/>
                </patternFill>
              </fill>
            </x14:dxf>
          </x14:cfRule>
          <x14:cfRule type="expression" priority="3" id="{948EB2F9-C277-446D-8BFB-603A3ED2EB64}">
            <xm:f>OR(AND('OMT eGrants Report'!$D$5="Staff Salary",'OMT eGrants Report'!$D$7="Total",C10&gt;0),AND('OMT eGrants Report'!$D$5="Enter Type",C10&gt;0),AND('OMT eGrants Report'!$D$5="Program Budget",C10&gt;0))</xm:f>
            <x14:dxf>
              <fill>
                <patternFill>
                  <bgColor rgb="FFFF0000"/>
                </patternFill>
              </fill>
            </x14:dxf>
          </x14:cfRule>
          <xm:sqref>C10:HU20 C22:HU32 C34:HU44 C46:HU56</xm:sqref>
        </x14:conditionalFormatting>
      </x14:conditionalFormattings>
    </ext>
    <ext xmlns:x14="http://schemas.microsoft.com/office/spreadsheetml/2009/9/main" uri="{CCE6A557-97BC-4b89-ADB6-D9C93CAAB3DF}">
      <x14:dataValidations xmlns:xm="http://schemas.microsoft.com/office/excel/2006/main" count="13">
        <x14:dataValidation type="custom" operator="greaterThanOrEqual" allowBlank="1" showInputMessage="1" showErrorMessage="1" xr:uid="{6870F569-2324-4538-B568-DA32E15AE9A3}">
          <x14:formula1>
            <xm:f>IF(OR('OMT eGrants Report'!$D$5="Enter Type",AND('OMT eGrants Report'!$D$5="Staff Salary",'OMT eGrants Report'!$D$7="Enter Level")),B9="",ROUND(B9,0)&gt;=0)</xm:f>
          </x14:formula1>
          <xm:sqref>B9</xm:sqref>
        </x14:dataValidation>
        <x14:dataValidation type="list" allowBlank="1" showInputMessage="1" showErrorMessage="1" xr:uid="{0F14581A-52A9-4D0B-88A7-086A2E55FB86}">
          <x14:formula1>
            <xm:f>'Lists Hidden'!$A$2:$A$21</xm:f>
          </x14:formula1>
          <xm:sqref>G8:P8</xm:sqref>
        </x14:dataValidation>
        <x14:dataValidation type="list" allowBlank="1" showInputMessage="1" showErrorMessage="1" xr:uid="{384F2811-932B-4880-9702-6B7369CADCA8}">
          <x14:formula1>
            <xm:f>'Lists Hidden'!$B$2:$B$27</xm:f>
          </x14:formula1>
          <xm:sqref>R8:AA8</xm:sqref>
        </x14:dataValidation>
        <x14:dataValidation type="list" allowBlank="1" showInputMessage="1" showErrorMessage="1" xr:uid="{623F1536-EDC1-4D25-A627-690C9A70164A}">
          <x14:formula1>
            <xm:f>'Lists Hidden'!$C$2:$C$19</xm:f>
          </x14:formula1>
          <xm:sqref>AC8:AL8</xm:sqref>
        </x14:dataValidation>
        <x14:dataValidation type="list" allowBlank="1" showInputMessage="1" showErrorMessage="1" xr:uid="{1DE1709F-AEF4-4FD0-A5CF-19F2240D9CC2}">
          <x14:formula1>
            <xm:f>'Lists Hidden'!$D$2:$D$15</xm:f>
          </x14:formula1>
          <xm:sqref>AN8:AW8</xm:sqref>
        </x14:dataValidation>
        <x14:dataValidation type="list" allowBlank="1" showInputMessage="1" showErrorMessage="1" xr:uid="{B482C637-F3BA-485B-8877-024B8617FF13}">
          <x14:formula1>
            <xm:f>'Lists Hidden'!$E$2:$E$22</xm:f>
          </x14:formula1>
          <xm:sqref>AY8:BH8</xm:sqref>
        </x14:dataValidation>
        <x14:dataValidation type="list" allowBlank="1" showInputMessage="1" showErrorMessage="1" xr:uid="{A679DCE5-156B-41B0-BB51-FA9977E86C18}">
          <x14:formula1>
            <xm:f>'Lists Hidden'!$F$2:$F$18</xm:f>
          </x14:formula1>
          <xm:sqref>BJ8:BS8</xm:sqref>
        </x14:dataValidation>
        <x14:dataValidation type="list" allowBlank="1" showInputMessage="1" showErrorMessage="1" xr:uid="{0A163AE7-F786-44B0-929F-F44F322020AC}">
          <x14:formula1>
            <xm:f>'Lists Hidden'!$G$2:$G$18</xm:f>
          </x14:formula1>
          <xm:sqref>CC8:CL8</xm:sqref>
        </x14:dataValidation>
        <x14:dataValidation type="list" allowBlank="1" showInputMessage="1" showErrorMessage="1" xr:uid="{22214C65-CD6F-4BE7-ABF6-38DD8E888F9D}">
          <x14:formula1>
            <xm:f>'Lists Hidden'!$H$2:$H$18</xm:f>
          </x14:formula1>
          <xm:sqref>FO8:FR8</xm:sqref>
        </x14:dataValidation>
        <x14:dataValidation type="list" allowBlank="1" showInputMessage="1" showErrorMessage="1" xr:uid="{BEB154A2-9A88-496E-B08F-A8901D4845E9}">
          <x14:formula1>
            <xm:f>'Lists Hidden'!$I$2:$I$34</xm:f>
          </x14:formula1>
          <xm:sqref>FT8:FW8</xm:sqref>
        </x14:dataValidation>
        <x14:dataValidation type="custom" operator="greaterThanOrEqual" allowBlank="1" showInputMessage="1" showErrorMessage="1" xr:uid="{BCF09ECE-1AF3-4C6C-9F64-D09B2A57EE06}">
          <x14:formula1>
            <xm:f>IF(AND('OMT eGrants Report'!$D$5="Staff Salary", 'OMT eGrants Report'!$D$7="Individual"),IF($B10=0,C10="",ROUND(C10,0)&gt;=0),C10="")</xm:f>
          </x14:formula1>
          <xm:sqref>C46:HT56 C10:HT20 C22:HT32 C34:HT44</xm:sqref>
        </x14:dataValidation>
        <x14:dataValidation type="custom" allowBlank="1" showInputMessage="1" showErrorMessage="1" xr:uid="{BA710D44-1842-4C5D-BB66-4EB0E7924211}">
          <x14:formula1>
            <xm:f>IF(OR('OMT eGrants Report'!$D$5="Enter Type",AND('OMT eGrants Report'!$D$5="Staff Salary",'OMT eGrants Report'!$D$7="Enter Level")),C9="",IF($B9=0,C9="",ROUND(C9,0)&gt;=0))</xm:f>
          </x14:formula1>
          <xm:sqref>C33:HT33 C9:HT9</xm:sqref>
        </x14:dataValidation>
        <x14:dataValidation type="custom" operator="greaterThanOrEqual" allowBlank="1" showInputMessage="1" showErrorMessage="1" xr:uid="{20A075E8-3DEC-403B-8C3C-E498C8CAF978}">
          <x14:formula1>
            <xm:f>IF(OR('OMT eGrants Report'!$D$5="Enter Type",AND('OMT eGrants Report'!$D$5="Staff Salary",'OMT eGrants Report'!$D$7="Enter Level")),C21="",IF($B21=0,C21="",ROUND(C21,0)&gt;=0))</xm:f>
          </x14:formula1>
          <xm:sqref>C45:HT45 C21:HT21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1444A-7689-44C7-8E9B-17D55E2B81F2}">
  <sheetPr>
    <outlinePr summaryBelow="0"/>
  </sheetPr>
  <dimension ref="A1:JO1999"/>
  <sheetViews>
    <sheetView zoomScale="37" workbookViewId="0">
      <selection activeCell="D23" sqref="D23"/>
    </sheetView>
  </sheetViews>
  <sheetFormatPr defaultColWidth="8.81640625" defaultRowHeight="14.5" outlineLevelRow="1" x14ac:dyDescent="0.35"/>
  <cols>
    <col min="1" max="1" width="33.81640625" style="6" bestFit="1" customWidth="1"/>
    <col min="2" max="2" width="44.54296875" style="6" customWidth="1" collapsed="1"/>
    <col min="3" max="7" width="30" style="6" customWidth="1" collapsed="1"/>
    <col min="8" max="17" width="30" style="6" customWidth="1"/>
    <col min="18" max="18" width="30" style="6" customWidth="1" collapsed="1"/>
    <col min="19" max="28" width="30" style="6" customWidth="1"/>
    <col min="29" max="29" width="30" style="6" customWidth="1" collapsed="1"/>
    <col min="30" max="39" width="30" style="6" customWidth="1"/>
    <col min="40" max="40" width="30" style="6" customWidth="1" collapsed="1"/>
    <col min="41" max="50" width="30" style="6" customWidth="1"/>
    <col min="51" max="51" width="30" style="6" customWidth="1" collapsed="1"/>
    <col min="52" max="61" width="30" style="6" customWidth="1"/>
    <col min="62" max="62" width="30" style="6" customWidth="1" collapsed="1"/>
    <col min="63" max="72" width="30" style="6" customWidth="1"/>
    <col min="73" max="73" width="30" style="6" customWidth="1" collapsed="1"/>
    <col min="74" max="81" width="30" style="6" customWidth="1"/>
    <col min="82" max="82" width="30" style="6" customWidth="1" collapsed="1"/>
    <col min="83" max="91" width="30" style="6" customWidth="1"/>
    <col min="92" max="96" width="30" style="6" customWidth="1" collapsed="1"/>
    <col min="97" max="103" width="30" style="6" customWidth="1"/>
    <col min="104" max="109" width="30" style="6" customWidth="1" collapsed="1"/>
    <col min="110" max="113" width="30" style="6" customWidth="1"/>
    <col min="114" max="116" width="30" style="6" customWidth="1" collapsed="1"/>
    <col min="117" max="121" width="30" style="6" customWidth="1"/>
    <col min="122" max="134" width="30" style="6" customWidth="1" collapsed="1"/>
    <col min="135" max="138" width="30" style="6" customWidth="1"/>
    <col min="139" max="151" width="30" style="6" customWidth="1" collapsed="1"/>
    <col min="152" max="155" width="30" style="6" customWidth="1"/>
    <col min="156" max="162" width="30" style="6" customWidth="1" collapsed="1"/>
    <col min="163" max="166" width="30" style="6" customWidth="1"/>
    <col min="167" max="167" width="30" style="6" customWidth="1" collapsed="1"/>
    <col min="168" max="171" width="30" style="6" customWidth="1"/>
    <col min="172" max="172" width="30" style="6" customWidth="1" collapsed="1"/>
    <col min="173" max="173" width="30" style="6" customWidth="1"/>
    <col min="174" max="214" width="30" style="6" customWidth="1" collapsed="1"/>
    <col min="215" max="219" width="30" style="6" customWidth="1"/>
    <col min="220" max="228" width="30" style="6" customWidth="1" collapsed="1"/>
    <col min="229" max="242" width="30" style="6" customWidth="1"/>
    <col min="243" max="16384" width="8.81640625" style="6"/>
  </cols>
  <sheetData>
    <row r="1" spans="1:275" customFormat="1" ht="55.4" customHeight="1" x14ac:dyDescent="0.5">
      <c r="A1" s="3"/>
      <c r="B1" s="613" t="s">
        <v>324</v>
      </c>
      <c r="C1" s="613"/>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c r="AE1" s="115"/>
      <c r="AF1" s="115"/>
      <c r="AG1" s="115"/>
      <c r="AH1" s="115"/>
      <c r="AI1" s="115"/>
      <c r="AJ1" s="115"/>
      <c r="AK1" s="115"/>
      <c r="AL1" s="115"/>
      <c r="AM1" s="115"/>
      <c r="AN1" s="115"/>
      <c r="AO1" s="115"/>
      <c r="AP1" s="115"/>
      <c r="AQ1" s="115"/>
      <c r="AR1" s="115"/>
      <c r="AS1" s="115"/>
      <c r="AT1" s="115"/>
      <c r="AU1" s="115"/>
      <c r="AV1" s="115"/>
      <c r="AW1" s="115"/>
      <c r="AX1" s="115"/>
      <c r="AY1" s="115"/>
      <c r="AZ1" s="115"/>
      <c r="BA1" s="115"/>
      <c r="BB1" s="115"/>
      <c r="BC1" s="115"/>
      <c r="BD1" s="115"/>
      <c r="BE1" s="115"/>
      <c r="BF1" s="115"/>
      <c r="BG1" s="115"/>
      <c r="BH1" s="115"/>
      <c r="BI1" s="115"/>
      <c r="BJ1" s="115"/>
      <c r="BK1" s="115"/>
      <c r="BL1" s="115"/>
      <c r="BM1" s="115"/>
      <c r="BN1" s="115"/>
      <c r="BO1" s="115"/>
      <c r="BP1" s="115"/>
      <c r="BQ1" s="115"/>
      <c r="BR1" s="115"/>
      <c r="BS1" s="115"/>
      <c r="BT1" s="115"/>
      <c r="BU1" s="115"/>
      <c r="BV1" s="115"/>
      <c r="BW1" s="115"/>
      <c r="BX1" s="115"/>
      <c r="BY1" s="115"/>
      <c r="BZ1" s="115"/>
      <c r="CA1" s="115"/>
      <c r="CB1" s="115"/>
      <c r="CC1" s="115"/>
      <c r="CD1" s="115"/>
      <c r="CE1" s="115"/>
      <c r="CF1" s="115"/>
      <c r="CG1" s="115"/>
      <c r="CH1" s="115"/>
      <c r="CI1" s="115"/>
      <c r="CJ1" s="115"/>
      <c r="CK1" s="115"/>
      <c r="CL1" s="115"/>
      <c r="CM1" s="115"/>
      <c r="CN1" s="115"/>
      <c r="CO1" s="3"/>
      <c r="CP1" s="614"/>
      <c r="CQ1" s="614"/>
      <c r="CR1" s="614"/>
      <c r="CS1" s="614"/>
      <c r="CT1" s="614"/>
      <c r="CU1" s="614"/>
      <c r="CV1" s="614"/>
      <c r="CW1" s="614"/>
      <c r="CX1" s="614"/>
      <c r="CY1" s="614"/>
      <c r="CZ1" s="614"/>
      <c r="DA1" s="614"/>
      <c r="DB1" s="614"/>
      <c r="DC1" s="614"/>
      <c r="DD1" s="614"/>
      <c r="DE1" s="614"/>
      <c r="DF1" s="614"/>
      <c r="DG1" s="614"/>
      <c r="DH1" s="614"/>
      <c r="DI1" s="614"/>
      <c r="DJ1" s="614"/>
      <c r="DK1" s="614"/>
      <c r="DL1" s="614"/>
      <c r="DM1" s="614"/>
      <c r="DN1" s="614"/>
      <c r="DO1" s="614"/>
      <c r="DP1" s="614"/>
      <c r="DQ1" s="614"/>
      <c r="DR1" s="614"/>
      <c r="DS1" s="614"/>
      <c r="DT1" s="614"/>
      <c r="DU1" s="614"/>
      <c r="DV1" s="614"/>
      <c r="DW1" s="614"/>
      <c r="DX1" s="614"/>
      <c r="DY1" s="614"/>
      <c r="DZ1" s="614"/>
      <c r="EA1" s="614"/>
      <c r="EB1" s="614"/>
      <c r="EC1" s="614"/>
      <c r="ED1" s="614"/>
      <c r="EE1" s="614"/>
      <c r="EF1" s="614"/>
      <c r="EG1" s="614"/>
      <c r="EH1" s="614"/>
      <c r="EI1" s="614"/>
      <c r="EJ1" s="614"/>
      <c r="EK1" s="614"/>
      <c r="EL1" s="614"/>
      <c r="EM1" s="614"/>
      <c r="EN1" s="614"/>
      <c r="EO1" s="614"/>
      <c r="EP1" s="614"/>
      <c r="EQ1" s="614"/>
      <c r="ER1" s="614"/>
      <c r="ES1" s="614"/>
      <c r="ET1" s="614"/>
      <c r="EU1" s="614"/>
      <c r="EV1" s="614"/>
      <c r="EW1" s="614"/>
      <c r="EX1" s="614"/>
      <c r="EY1" s="614"/>
      <c r="EZ1" s="614"/>
      <c r="FA1" s="614"/>
      <c r="FB1" s="614"/>
      <c r="FC1" s="614"/>
      <c r="FD1" s="614"/>
      <c r="FE1" s="614"/>
      <c r="FF1" s="614"/>
      <c r="FG1" s="614"/>
      <c r="FH1" s="614"/>
      <c r="FI1" s="614"/>
      <c r="FJ1" s="614"/>
      <c r="FK1" s="614"/>
      <c r="FL1" s="614"/>
      <c r="FM1" s="614"/>
      <c r="FN1" s="614"/>
      <c r="FO1" s="614"/>
      <c r="FP1" s="614"/>
      <c r="FQ1" s="614"/>
      <c r="FR1" s="614"/>
      <c r="FS1" s="614"/>
      <c r="FT1" s="614"/>
      <c r="FU1" s="614"/>
      <c r="FV1" s="614"/>
      <c r="FW1" s="614"/>
      <c r="FX1" s="614"/>
      <c r="FY1" s="614"/>
      <c r="FZ1" s="614"/>
      <c r="GA1" s="614"/>
      <c r="GB1" s="614"/>
      <c r="GC1" s="614"/>
      <c r="GD1" s="614"/>
      <c r="GE1" s="614"/>
      <c r="GF1" s="614"/>
      <c r="GG1" s="614"/>
      <c r="GH1" s="614"/>
      <c r="GI1" s="614"/>
      <c r="GJ1" s="614"/>
      <c r="GK1" s="614"/>
      <c r="GL1" s="614"/>
      <c r="GM1" s="614"/>
      <c r="GN1" s="614"/>
      <c r="GO1" s="614"/>
      <c r="GP1" s="614"/>
      <c r="GQ1" s="614"/>
      <c r="GR1" s="614"/>
      <c r="GS1" s="614"/>
      <c r="GT1" s="614"/>
      <c r="GU1" s="614"/>
      <c r="GV1" s="614"/>
      <c r="GW1" s="614"/>
      <c r="GX1" s="614"/>
      <c r="GY1" s="614"/>
      <c r="GZ1" s="614"/>
      <c r="HA1" s="614"/>
      <c r="HB1" s="614"/>
      <c r="HC1" s="18"/>
      <c r="HD1" s="18"/>
      <c r="HE1" s="18"/>
      <c r="HF1" s="18"/>
      <c r="HG1" s="18"/>
      <c r="HH1" s="18"/>
      <c r="HI1" s="18"/>
      <c r="HJ1" s="18"/>
      <c r="HK1" s="18"/>
      <c r="HL1" s="18"/>
      <c r="HM1" s="19"/>
      <c r="HN1" s="19"/>
      <c r="HO1" s="19"/>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row>
    <row r="2" spans="1:275" ht="23.5" customHeight="1" x14ac:dyDescent="0.35">
      <c r="A2" s="4"/>
      <c r="B2" s="643"/>
      <c r="C2" s="644"/>
      <c r="D2" s="5"/>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row>
    <row r="3" spans="1:275" ht="40.5" customHeight="1" x14ac:dyDescent="0.5">
      <c r="A3" s="65"/>
      <c r="B3" s="66"/>
      <c r="C3" s="20" t="s">
        <v>325</v>
      </c>
      <c r="D3" s="640" t="s">
        <v>326</v>
      </c>
      <c r="E3" s="641"/>
      <c r="F3" s="641"/>
      <c r="G3" s="641"/>
      <c r="H3" s="642"/>
      <c r="I3" s="62"/>
      <c r="J3" s="62"/>
      <c r="K3" s="62"/>
      <c r="L3" s="62"/>
      <c r="M3" s="62"/>
      <c r="N3" s="62"/>
      <c r="O3" s="20" t="s">
        <v>327</v>
      </c>
      <c r="P3" s="640" t="s">
        <v>326</v>
      </c>
      <c r="Q3" s="641"/>
      <c r="R3" s="641"/>
      <c r="S3" s="641"/>
      <c r="T3" s="642"/>
      <c r="U3" s="62"/>
      <c r="V3" s="62"/>
      <c r="W3" s="62"/>
      <c r="X3" s="62"/>
      <c r="Y3" s="62"/>
      <c r="Z3" s="62"/>
      <c r="AA3" s="20" t="s">
        <v>328</v>
      </c>
      <c r="AB3" s="640" t="s">
        <v>326</v>
      </c>
      <c r="AC3" s="641"/>
      <c r="AD3" s="641"/>
      <c r="AE3" s="641"/>
      <c r="AF3" s="642"/>
      <c r="AG3" s="62"/>
      <c r="AH3" s="62"/>
      <c r="AI3" s="62"/>
      <c r="AJ3" s="62"/>
      <c r="AK3" s="62"/>
      <c r="AL3" s="62"/>
      <c r="AM3" s="20" t="s">
        <v>329</v>
      </c>
      <c r="AN3" s="640" t="s">
        <v>326</v>
      </c>
      <c r="AO3" s="641"/>
      <c r="AP3" s="641"/>
      <c r="AQ3" s="641"/>
      <c r="AR3" s="642"/>
      <c r="AS3" s="62"/>
      <c r="AT3" s="62"/>
      <c r="AU3" s="62"/>
      <c r="AV3" s="62"/>
      <c r="AW3" s="62"/>
      <c r="AX3" s="62"/>
      <c r="AY3" s="20" t="s">
        <v>330</v>
      </c>
      <c r="AZ3" s="640" t="s">
        <v>326</v>
      </c>
      <c r="BA3" s="641"/>
      <c r="BB3" s="641"/>
      <c r="BC3" s="641"/>
      <c r="BD3" s="642"/>
      <c r="BE3" s="62"/>
      <c r="BF3" s="62"/>
      <c r="BG3" s="62"/>
      <c r="BH3" s="62"/>
      <c r="BI3" s="62"/>
      <c r="BJ3" s="62"/>
      <c r="BK3" s="20" t="s">
        <v>331</v>
      </c>
      <c r="BL3" s="640" t="s">
        <v>326</v>
      </c>
      <c r="BM3" s="641"/>
      <c r="BN3" s="641"/>
      <c r="BO3" s="641"/>
      <c r="BP3" s="642"/>
      <c r="BQ3" s="62"/>
      <c r="BR3" s="62"/>
      <c r="BS3" s="62"/>
      <c r="BT3" s="62"/>
      <c r="BU3" s="62"/>
      <c r="BV3" s="62"/>
      <c r="BW3" s="20" t="s">
        <v>332</v>
      </c>
      <c r="BX3" s="640" t="s">
        <v>326</v>
      </c>
      <c r="BY3" s="641"/>
      <c r="BZ3" s="641"/>
      <c r="CA3" s="641"/>
      <c r="CB3" s="642"/>
      <c r="CC3" s="61"/>
      <c r="CD3" s="61"/>
      <c r="CE3" s="61"/>
      <c r="CF3" s="61"/>
      <c r="CG3" s="61"/>
      <c r="CH3" s="61"/>
      <c r="CI3" s="20" t="s">
        <v>333</v>
      </c>
      <c r="CJ3" s="640" t="s">
        <v>326</v>
      </c>
      <c r="CK3" s="641"/>
      <c r="CL3" s="641"/>
      <c r="CM3" s="641"/>
      <c r="CN3" s="642"/>
      <c r="CO3" s="61"/>
      <c r="CP3" s="61"/>
      <c r="CQ3" s="61"/>
      <c r="CR3" s="61"/>
      <c r="CS3" s="61"/>
      <c r="CT3" s="61"/>
      <c r="CU3" s="20" t="s">
        <v>334</v>
      </c>
      <c r="CV3" s="640" t="s">
        <v>326</v>
      </c>
      <c r="CW3" s="641"/>
      <c r="CX3" s="641"/>
      <c r="CY3" s="641"/>
      <c r="CZ3" s="642"/>
      <c r="DA3" s="61"/>
      <c r="DB3" s="61"/>
      <c r="DC3" s="61"/>
      <c r="DD3" s="61"/>
      <c r="DE3" s="61"/>
      <c r="DF3" s="61"/>
      <c r="DG3" s="20" t="s">
        <v>335</v>
      </c>
      <c r="DH3" s="640" t="s">
        <v>326</v>
      </c>
      <c r="DI3" s="641"/>
      <c r="DJ3" s="641"/>
      <c r="DK3" s="641"/>
      <c r="DL3" s="642"/>
      <c r="DM3" s="61"/>
      <c r="DN3" s="61"/>
      <c r="DO3" s="61"/>
      <c r="DP3" s="61"/>
      <c r="DQ3" s="61"/>
      <c r="DR3" s="61"/>
      <c r="DS3" s="20" t="s">
        <v>336</v>
      </c>
      <c r="DT3" s="645" t="s">
        <v>326</v>
      </c>
      <c r="DU3" s="645"/>
      <c r="DV3" s="645"/>
      <c r="DW3" s="645"/>
      <c r="DX3" s="645"/>
      <c r="DY3" s="63"/>
      <c r="DZ3" s="63"/>
      <c r="EA3" s="63"/>
      <c r="EB3" s="63"/>
      <c r="EC3" s="63"/>
      <c r="ED3" s="63"/>
      <c r="EE3" s="20" t="s">
        <v>337</v>
      </c>
      <c r="EF3" s="645" t="s">
        <v>326</v>
      </c>
      <c r="EG3" s="645"/>
      <c r="EH3" s="645"/>
      <c r="EI3" s="645"/>
      <c r="EJ3" s="645"/>
      <c r="EK3" s="63"/>
      <c r="EL3" s="63"/>
      <c r="EM3" s="63"/>
      <c r="EN3" s="63"/>
      <c r="EO3" s="63"/>
      <c r="EP3" s="63"/>
      <c r="EQ3" s="20" t="s">
        <v>338</v>
      </c>
      <c r="ER3" s="645" t="s">
        <v>326</v>
      </c>
      <c r="ES3" s="645"/>
      <c r="ET3" s="645"/>
      <c r="EU3" s="645"/>
      <c r="EV3" s="645"/>
      <c r="EW3" s="63"/>
      <c r="EX3" s="63"/>
      <c r="EY3" s="63"/>
      <c r="EZ3" s="63"/>
      <c r="FA3" s="63"/>
      <c r="FB3" s="63"/>
      <c r="FC3" s="20" t="s">
        <v>339</v>
      </c>
      <c r="FD3" s="645" t="s">
        <v>326</v>
      </c>
      <c r="FE3" s="645"/>
      <c r="FF3" s="645"/>
      <c r="FG3" s="645"/>
      <c r="FH3" s="645"/>
      <c r="FI3" s="63"/>
      <c r="FJ3" s="63"/>
      <c r="FK3" s="63"/>
      <c r="FL3" s="63"/>
      <c r="FM3" s="63"/>
      <c r="FN3" s="63"/>
      <c r="FO3" s="20" t="s">
        <v>340</v>
      </c>
      <c r="FP3" s="645" t="s">
        <v>326</v>
      </c>
      <c r="FQ3" s="645"/>
      <c r="FR3" s="645"/>
      <c r="FS3" s="645"/>
      <c r="FT3" s="645"/>
      <c r="FU3" s="63"/>
      <c r="FV3" s="63"/>
      <c r="FW3" s="63"/>
      <c r="FX3" s="63"/>
      <c r="FY3" s="63"/>
      <c r="FZ3" s="63"/>
      <c r="GA3" s="20" t="s">
        <v>341</v>
      </c>
      <c r="GB3" s="645" t="s">
        <v>326</v>
      </c>
      <c r="GC3" s="645"/>
      <c r="GD3" s="645"/>
      <c r="GE3" s="645"/>
      <c r="GF3" s="645"/>
      <c r="GG3" s="63"/>
      <c r="GH3" s="63"/>
      <c r="GI3" s="63"/>
      <c r="GJ3" s="63"/>
      <c r="GK3" s="63"/>
      <c r="GL3" s="63"/>
      <c r="GM3" s="20" t="s">
        <v>342</v>
      </c>
      <c r="GN3" s="645" t="s">
        <v>326</v>
      </c>
      <c r="GO3" s="645"/>
      <c r="GP3" s="645"/>
      <c r="GQ3" s="645"/>
      <c r="GR3" s="645"/>
      <c r="GS3" s="63"/>
      <c r="GT3" s="63"/>
      <c r="GU3" s="63"/>
      <c r="GV3" s="63"/>
      <c r="GW3" s="63"/>
      <c r="GX3" s="63"/>
      <c r="GY3" s="20" t="s">
        <v>343</v>
      </c>
      <c r="GZ3" s="645" t="s">
        <v>326</v>
      </c>
      <c r="HA3" s="645"/>
      <c r="HB3" s="645"/>
      <c r="HC3" s="645"/>
      <c r="HD3" s="645"/>
      <c r="HE3" s="63"/>
      <c r="HF3" s="63"/>
      <c r="HG3" s="63"/>
      <c r="HH3" s="63"/>
      <c r="HI3" s="63"/>
      <c r="HJ3" s="63"/>
      <c r="HK3" s="20" t="s">
        <v>344</v>
      </c>
      <c r="HL3" s="645" t="s">
        <v>326</v>
      </c>
      <c r="HM3" s="645"/>
      <c r="HN3" s="645"/>
      <c r="HO3" s="645"/>
      <c r="HP3" s="645"/>
      <c r="HQ3" s="63"/>
      <c r="HR3" s="63"/>
      <c r="HS3" s="63"/>
      <c r="HT3" s="63"/>
      <c r="HU3" s="63"/>
      <c r="HV3" s="63"/>
      <c r="HW3" s="20" t="s">
        <v>345</v>
      </c>
      <c r="HX3" s="645" t="s">
        <v>408</v>
      </c>
      <c r="HY3" s="645"/>
      <c r="HZ3" s="645"/>
      <c r="IA3" s="645"/>
      <c r="IB3" s="645"/>
      <c r="IC3" s="63"/>
      <c r="ID3" s="63"/>
      <c r="IE3" s="63"/>
      <c r="IF3" s="63"/>
      <c r="IG3" s="63"/>
      <c r="IH3" s="6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row>
    <row r="4" spans="1:275" ht="45" customHeight="1" x14ac:dyDescent="0.45">
      <c r="A4" s="65"/>
      <c r="B4" s="65"/>
      <c r="C4" s="21" t="s">
        <v>346</v>
      </c>
      <c r="D4" s="646"/>
      <c r="E4" s="646"/>
      <c r="F4" s="646"/>
      <c r="G4" s="646"/>
      <c r="H4" s="646"/>
      <c r="I4" s="22" t="s">
        <v>347</v>
      </c>
      <c r="J4" s="646"/>
      <c r="K4" s="646"/>
      <c r="L4" s="646"/>
      <c r="M4" s="646"/>
      <c r="N4" s="646"/>
      <c r="O4" s="21" t="s">
        <v>346</v>
      </c>
      <c r="P4" s="646"/>
      <c r="Q4" s="646"/>
      <c r="R4" s="646"/>
      <c r="S4" s="646"/>
      <c r="T4" s="646"/>
      <c r="U4" s="22" t="s">
        <v>347</v>
      </c>
      <c r="V4" s="646"/>
      <c r="W4" s="646"/>
      <c r="X4" s="646"/>
      <c r="Y4" s="646"/>
      <c r="Z4" s="646"/>
      <c r="AA4" s="21" t="s">
        <v>346</v>
      </c>
      <c r="AB4" s="646"/>
      <c r="AC4" s="646"/>
      <c r="AD4" s="646"/>
      <c r="AE4" s="646"/>
      <c r="AF4" s="646"/>
      <c r="AG4" s="22" t="s">
        <v>347</v>
      </c>
      <c r="AH4" s="646"/>
      <c r="AI4" s="646"/>
      <c r="AJ4" s="646"/>
      <c r="AK4" s="646"/>
      <c r="AL4" s="646"/>
      <c r="AM4" s="21" t="s">
        <v>346</v>
      </c>
      <c r="AN4" s="646"/>
      <c r="AO4" s="646"/>
      <c r="AP4" s="646"/>
      <c r="AQ4" s="646"/>
      <c r="AR4" s="646"/>
      <c r="AS4" s="22" t="s">
        <v>347</v>
      </c>
      <c r="AT4" s="646"/>
      <c r="AU4" s="646"/>
      <c r="AV4" s="646"/>
      <c r="AW4" s="646"/>
      <c r="AX4" s="646"/>
      <c r="AY4" s="21" t="s">
        <v>346</v>
      </c>
      <c r="AZ4" s="646"/>
      <c r="BA4" s="646"/>
      <c r="BB4" s="646"/>
      <c r="BC4" s="646"/>
      <c r="BD4" s="646"/>
      <c r="BE4" s="22" t="s">
        <v>347</v>
      </c>
      <c r="BF4" s="646"/>
      <c r="BG4" s="646"/>
      <c r="BH4" s="646"/>
      <c r="BI4" s="646"/>
      <c r="BJ4" s="646"/>
      <c r="BK4" s="21" t="s">
        <v>346</v>
      </c>
      <c r="BL4" s="646"/>
      <c r="BM4" s="646"/>
      <c r="BN4" s="646"/>
      <c r="BO4" s="646"/>
      <c r="BP4" s="646"/>
      <c r="BQ4" s="22" t="s">
        <v>347</v>
      </c>
      <c r="BR4" s="646"/>
      <c r="BS4" s="646"/>
      <c r="BT4" s="646"/>
      <c r="BU4" s="646"/>
      <c r="BV4" s="646"/>
      <c r="BW4" s="21" t="s">
        <v>346</v>
      </c>
      <c r="BX4" s="646"/>
      <c r="BY4" s="646"/>
      <c r="BZ4" s="646"/>
      <c r="CA4" s="646"/>
      <c r="CB4" s="646"/>
      <c r="CC4" s="22" t="s">
        <v>347</v>
      </c>
      <c r="CD4" s="646"/>
      <c r="CE4" s="646"/>
      <c r="CF4" s="646"/>
      <c r="CG4" s="646"/>
      <c r="CH4" s="646"/>
      <c r="CI4" s="21" t="s">
        <v>346</v>
      </c>
      <c r="CJ4" s="646"/>
      <c r="CK4" s="646"/>
      <c r="CL4" s="646"/>
      <c r="CM4" s="646"/>
      <c r="CN4" s="646"/>
      <c r="CO4" s="22" t="s">
        <v>347</v>
      </c>
      <c r="CP4" s="646"/>
      <c r="CQ4" s="646"/>
      <c r="CR4" s="646"/>
      <c r="CS4" s="646"/>
      <c r="CT4" s="646"/>
      <c r="CU4" s="21" t="s">
        <v>346</v>
      </c>
      <c r="CV4" s="646"/>
      <c r="CW4" s="646"/>
      <c r="CX4" s="646"/>
      <c r="CY4" s="646"/>
      <c r="CZ4" s="646"/>
      <c r="DA4" s="22" t="s">
        <v>347</v>
      </c>
      <c r="DB4" s="646"/>
      <c r="DC4" s="646"/>
      <c r="DD4" s="646"/>
      <c r="DE4" s="646"/>
      <c r="DF4" s="646"/>
      <c r="DG4" s="21" t="s">
        <v>346</v>
      </c>
      <c r="DH4" s="646"/>
      <c r="DI4" s="646"/>
      <c r="DJ4" s="646"/>
      <c r="DK4" s="646"/>
      <c r="DL4" s="646"/>
      <c r="DM4" s="22" t="s">
        <v>347</v>
      </c>
      <c r="DN4" s="646"/>
      <c r="DO4" s="646"/>
      <c r="DP4" s="646"/>
      <c r="DQ4" s="646"/>
      <c r="DR4" s="646"/>
      <c r="DS4" s="21" t="s">
        <v>348</v>
      </c>
      <c r="DT4" s="647"/>
      <c r="DU4" s="648"/>
      <c r="DV4" s="648"/>
      <c r="DW4" s="648"/>
      <c r="DX4" s="648"/>
      <c r="DY4" s="21" t="s">
        <v>349</v>
      </c>
      <c r="DZ4" s="646"/>
      <c r="EA4" s="646"/>
      <c r="EB4" s="646"/>
      <c r="EC4" s="646"/>
      <c r="ED4" s="646"/>
      <c r="EE4" s="21" t="s">
        <v>348</v>
      </c>
      <c r="EF4" s="647"/>
      <c r="EG4" s="648"/>
      <c r="EH4" s="648"/>
      <c r="EI4" s="648"/>
      <c r="EJ4" s="648"/>
      <c r="EK4" s="21" t="s">
        <v>349</v>
      </c>
      <c r="EL4" s="646"/>
      <c r="EM4" s="646"/>
      <c r="EN4" s="646"/>
      <c r="EO4" s="646"/>
      <c r="EP4" s="646"/>
      <c r="EQ4" s="21" t="s">
        <v>348</v>
      </c>
      <c r="ER4" s="647"/>
      <c r="ES4" s="648"/>
      <c r="ET4" s="648"/>
      <c r="EU4" s="648"/>
      <c r="EV4" s="648"/>
      <c r="EW4" s="21" t="s">
        <v>349</v>
      </c>
      <c r="EX4" s="646"/>
      <c r="EY4" s="646"/>
      <c r="EZ4" s="646"/>
      <c r="FA4" s="646"/>
      <c r="FB4" s="646"/>
      <c r="FC4" s="21" t="s">
        <v>348</v>
      </c>
      <c r="FD4" s="647"/>
      <c r="FE4" s="648"/>
      <c r="FF4" s="648"/>
      <c r="FG4" s="648"/>
      <c r="FH4" s="648"/>
      <c r="FI4" s="21" t="s">
        <v>349</v>
      </c>
      <c r="FJ4" s="646"/>
      <c r="FK4" s="646"/>
      <c r="FL4" s="646"/>
      <c r="FM4" s="646"/>
      <c r="FN4" s="646"/>
      <c r="FO4" s="21" t="s">
        <v>348</v>
      </c>
      <c r="FP4" s="647"/>
      <c r="FQ4" s="648"/>
      <c r="FR4" s="648"/>
      <c r="FS4" s="648"/>
      <c r="FT4" s="648"/>
      <c r="FU4" s="21" t="s">
        <v>349</v>
      </c>
      <c r="FV4" s="646"/>
      <c r="FW4" s="646"/>
      <c r="FX4" s="646"/>
      <c r="FY4" s="646"/>
      <c r="FZ4" s="646"/>
      <c r="GA4" s="21" t="s">
        <v>348</v>
      </c>
      <c r="GB4" s="647"/>
      <c r="GC4" s="648"/>
      <c r="GD4" s="648"/>
      <c r="GE4" s="648"/>
      <c r="GF4" s="648"/>
      <c r="GG4" s="21" t="s">
        <v>349</v>
      </c>
      <c r="GH4" s="646"/>
      <c r="GI4" s="646"/>
      <c r="GJ4" s="646"/>
      <c r="GK4" s="646"/>
      <c r="GL4" s="646"/>
      <c r="GM4" s="21" t="s">
        <v>348</v>
      </c>
      <c r="GN4" s="647"/>
      <c r="GO4" s="648"/>
      <c r="GP4" s="648"/>
      <c r="GQ4" s="648"/>
      <c r="GR4" s="648"/>
      <c r="GS4" s="21" t="s">
        <v>349</v>
      </c>
      <c r="GT4" s="646"/>
      <c r="GU4" s="646"/>
      <c r="GV4" s="646"/>
      <c r="GW4" s="646"/>
      <c r="GX4" s="646"/>
      <c r="GY4" s="21" t="s">
        <v>348</v>
      </c>
      <c r="GZ4" s="647"/>
      <c r="HA4" s="648"/>
      <c r="HB4" s="648"/>
      <c r="HC4" s="648"/>
      <c r="HD4" s="648"/>
      <c r="HE4" s="21" t="s">
        <v>349</v>
      </c>
      <c r="HF4" s="646"/>
      <c r="HG4" s="646"/>
      <c r="HH4" s="646"/>
      <c r="HI4" s="646"/>
      <c r="HJ4" s="646"/>
      <c r="HK4" s="21" t="s">
        <v>348</v>
      </c>
      <c r="HL4" s="647"/>
      <c r="HM4" s="648"/>
      <c r="HN4" s="648"/>
      <c r="HO4" s="648"/>
      <c r="HP4" s="648"/>
      <c r="HQ4" s="21" t="s">
        <v>349</v>
      </c>
      <c r="HR4" s="646"/>
      <c r="HS4" s="646"/>
      <c r="HT4" s="646"/>
      <c r="HU4" s="646"/>
      <c r="HV4" s="646"/>
      <c r="HW4" s="21" t="s">
        <v>348</v>
      </c>
      <c r="HX4" s="647"/>
      <c r="HY4" s="648"/>
      <c r="HZ4" s="648"/>
      <c r="IA4" s="648"/>
      <c r="IB4" s="648"/>
      <c r="IC4" s="21" t="s">
        <v>349</v>
      </c>
      <c r="ID4" s="646"/>
      <c r="IE4" s="646"/>
      <c r="IF4" s="646"/>
      <c r="IG4" s="646"/>
      <c r="IH4" s="646"/>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row>
    <row r="5" spans="1:275" s="8" customFormat="1" ht="37.5" customHeight="1" x14ac:dyDescent="0.35">
      <c r="A5" s="607" t="s">
        <v>1</v>
      </c>
      <c r="B5" s="609" t="str">
        <f>IF(AND('OMT eGrants Report'!D5="Staff Salary",'OMT eGrants Report'!D7="Individual"),"Staff Member",IF(AND('OMT eGrants Report'!D5="Staff Salary",'OMT eGrants Report'!D7="Total"),"Agency Name",IF(AND('OMT eGrants Report'!D5="Staff Salary",'OMT eGrants Report'!D7="Enter Level"),"Please Select Proration Level",IF('OMT eGrants Report'!D5="Program Budget","Agency Name",IF('OMT eGrants Report'!D5="Enter Type","Please Select Proration Type",IF(AND('OMT eGrants Report'!D5="Staff Salary",'OMT eGrants Report'!D7="Enter Level"),"Please Select Proration Level","ERROR"))))))</f>
        <v>Please Select Proration Type</v>
      </c>
      <c r="C5" s="84" t="s">
        <v>350</v>
      </c>
      <c r="D5" s="84" t="s">
        <v>351</v>
      </c>
      <c r="E5" s="84" t="s">
        <v>352</v>
      </c>
      <c r="F5" s="84" t="s">
        <v>353</v>
      </c>
      <c r="G5" s="84" t="s">
        <v>354</v>
      </c>
      <c r="H5" s="84" t="s">
        <v>355</v>
      </c>
      <c r="I5" s="84" t="s">
        <v>356</v>
      </c>
      <c r="J5" s="84" t="s">
        <v>357</v>
      </c>
      <c r="K5" s="84" t="s">
        <v>358</v>
      </c>
      <c r="L5" s="84" t="s">
        <v>359</v>
      </c>
      <c r="M5" s="84" t="s">
        <v>360</v>
      </c>
      <c r="N5" s="84" t="s">
        <v>361</v>
      </c>
      <c r="O5" s="84" t="s">
        <v>350</v>
      </c>
      <c r="P5" s="84" t="s">
        <v>351</v>
      </c>
      <c r="Q5" s="84" t="s">
        <v>352</v>
      </c>
      <c r="R5" s="84" t="s">
        <v>353</v>
      </c>
      <c r="S5" s="84" t="s">
        <v>354</v>
      </c>
      <c r="T5" s="84" t="s">
        <v>355</v>
      </c>
      <c r="U5" s="84" t="s">
        <v>356</v>
      </c>
      <c r="V5" s="84" t="s">
        <v>357</v>
      </c>
      <c r="W5" s="84" t="s">
        <v>358</v>
      </c>
      <c r="X5" s="84" t="s">
        <v>359</v>
      </c>
      <c r="Y5" s="84" t="s">
        <v>360</v>
      </c>
      <c r="Z5" s="84" t="s">
        <v>361</v>
      </c>
      <c r="AA5" s="84" t="s">
        <v>350</v>
      </c>
      <c r="AB5" s="84" t="s">
        <v>351</v>
      </c>
      <c r="AC5" s="84" t="s">
        <v>352</v>
      </c>
      <c r="AD5" s="84" t="s">
        <v>353</v>
      </c>
      <c r="AE5" s="84" t="s">
        <v>354</v>
      </c>
      <c r="AF5" s="84" t="s">
        <v>355</v>
      </c>
      <c r="AG5" s="84" t="s">
        <v>356</v>
      </c>
      <c r="AH5" s="84" t="s">
        <v>357</v>
      </c>
      <c r="AI5" s="84" t="s">
        <v>358</v>
      </c>
      <c r="AJ5" s="84" t="s">
        <v>359</v>
      </c>
      <c r="AK5" s="84" t="s">
        <v>360</v>
      </c>
      <c r="AL5" s="84" t="s">
        <v>361</v>
      </c>
      <c r="AM5" s="84" t="s">
        <v>350</v>
      </c>
      <c r="AN5" s="84" t="s">
        <v>351</v>
      </c>
      <c r="AO5" s="84" t="s">
        <v>352</v>
      </c>
      <c r="AP5" s="84" t="s">
        <v>353</v>
      </c>
      <c r="AQ5" s="84" t="s">
        <v>354</v>
      </c>
      <c r="AR5" s="84" t="s">
        <v>355</v>
      </c>
      <c r="AS5" s="84" t="s">
        <v>356</v>
      </c>
      <c r="AT5" s="84" t="s">
        <v>357</v>
      </c>
      <c r="AU5" s="84" t="s">
        <v>358</v>
      </c>
      <c r="AV5" s="84" t="s">
        <v>359</v>
      </c>
      <c r="AW5" s="84" t="s">
        <v>360</v>
      </c>
      <c r="AX5" s="84" t="s">
        <v>361</v>
      </c>
      <c r="AY5" s="84" t="s">
        <v>350</v>
      </c>
      <c r="AZ5" s="84" t="s">
        <v>351</v>
      </c>
      <c r="BA5" s="84" t="s">
        <v>352</v>
      </c>
      <c r="BB5" s="84" t="s">
        <v>353</v>
      </c>
      <c r="BC5" s="84" t="s">
        <v>354</v>
      </c>
      <c r="BD5" s="84" t="s">
        <v>355</v>
      </c>
      <c r="BE5" s="84" t="s">
        <v>356</v>
      </c>
      <c r="BF5" s="84" t="s">
        <v>357</v>
      </c>
      <c r="BG5" s="84" t="s">
        <v>358</v>
      </c>
      <c r="BH5" s="84" t="s">
        <v>359</v>
      </c>
      <c r="BI5" s="84" t="s">
        <v>360</v>
      </c>
      <c r="BJ5" s="84" t="s">
        <v>361</v>
      </c>
      <c r="BK5" s="84" t="s">
        <v>350</v>
      </c>
      <c r="BL5" s="84" t="s">
        <v>351</v>
      </c>
      <c r="BM5" s="84" t="s">
        <v>352</v>
      </c>
      <c r="BN5" s="84" t="s">
        <v>353</v>
      </c>
      <c r="BO5" s="84" t="s">
        <v>354</v>
      </c>
      <c r="BP5" s="84" t="s">
        <v>355</v>
      </c>
      <c r="BQ5" s="84" t="s">
        <v>356</v>
      </c>
      <c r="BR5" s="84" t="s">
        <v>357</v>
      </c>
      <c r="BS5" s="84" t="s">
        <v>358</v>
      </c>
      <c r="BT5" s="84" t="s">
        <v>359</v>
      </c>
      <c r="BU5" s="84" t="s">
        <v>360</v>
      </c>
      <c r="BV5" s="84" t="s">
        <v>361</v>
      </c>
      <c r="BW5" s="84" t="s">
        <v>350</v>
      </c>
      <c r="BX5" s="84" t="s">
        <v>351</v>
      </c>
      <c r="BY5" s="84" t="s">
        <v>352</v>
      </c>
      <c r="BZ5" s="84" t="s">
        <v>353</v>
      </c>
      <c r="CA5" s="84" t="s">
        <v>354</v>
      </c>
      <c r="CB5" s="84" t="s">
        <v>355</v>
      </c>
      <c r="CC5" s="84" t="s">
        <v>356</v>
      </c>
      <c r="CD5" s="84" t="s">
        <v>357</v>
      </c>
      <c r="CE5" s="84" t="s">
        <v>358</v>
      </c>
      <c r="CF5" s="84" t="s">
        <v>359</v>
      </c>
      <c r="CG5" s="84" t="s">
        <v>360</v>
      </c>
      <c r="CH5" s="84" t="s">
        <v>361</v>
      </c>
      <c r="CI5" s="84" t="s">
        <v>350</v>
      </c>
      <c r="CJ5" s="84" t="s">
        <v>351</v>
      </c>
      <c r="CK5" s="84" t="s">
        <v>352</v>
      </c>
      <c r="CL5" s="84" t="s">
        <v>353</v>
      </c>
      <c r="CM5" s="84" t="s">
        <v>354</v>
      </c>
      <c r="CN5" s="84" t="s">
        <v>355</v>
      </c>
      <c r="CO5" s="84" t="s">
        <v>356</v>
      </c>
      <c r="CP5" s="84" t="s">
        <v>357</v>
      </c>
      <c r="CQ5" s="84" t="s">
        <v>358</v>
      </c>
      <c r="CR5" s="84" t="s">
        <v>359</v>
      </c>
      <c r="CS5" s="84" t="s">
        <v>360</v>
      </c>
      <c r="CT5" s="84" t="s">
        <v>361</v>
      </c>
      <c r="CU5" s="84" t="s">
        <v>350</v>
      </c>
      <c r="CV5" s="84" t="s">
        <v>351</v>
      </c>
      <c r="CW5" s="84" t="s">
        <v>352</v>
      </c>
      <c r="CX5" s="84" t="s">
        <v>353</v>
      </c>
      <c r="CY5" s="84" t="s">
        <v>354</v>
      </c>
      <c r="CZ5" s="84" t="s">
        <v>355</v>
      </c>
      <c r="DA5" s="84" t="s">
        <v>356</v>
      </c>
      <c r="DB5" s="84" t="s">
        <v>357</v>
      </c>
      <c r="DC5" s="84" t="s">
        <v>358</v>
      </c>
      <c r="DD5" s="84" t="s">
        <v>359</v>
      </c>
      <c r="DE5" s="84" t="s">
        <v>360</v>
      </c>
      <c r="DF5" s="84" t="s">
        <v>361</v>
      </c>
      <c r="DG5" s="84" t="s">
        <v>350</v>
      </c>
      <c r="DH5" s="84" t="s">
        <v>351</v>
      </c>
      <c r="DI5" s="84" t="s">
        <v>352</v>
      </c>
      <c r="DJ5" s="84" t="s">
        <v>353</v>
      </c>
      <c r="DK5" s="84" t="s">
        <v>354</v>
      </c>
      <c r="DL5" s="84" t="s">
        <v>355</v>
      </c>
      <c r="DM5" s="84" t="s">
        <v>356</v>
      </c>
      <c r="DN5" s="84" t="s">
        <v>357</v>
      </c>
      <c r="DO5" s="84" t="s">
        <v>358</v>
      </c>
      <c r="DP5" s="84" t="s">
        <v>359</v>
      </c>
      <c r="DQ5" s="84" t="s">
        <v>360</v>
      </c>
      <c r="DR5" s="84" t="s">
        <v>361</v>
      </c>
      <c r="DS5" s="84" t="s">
        <v>362</v>
      </c>
      <c r="DT5" s="84" t="s">
        <v>363</v>
      </c>
      <c r="DU5" s="84" t="s">
        <v>364</v>
      </c>
      <c r="DV5" s="84" t="s">
        <v>365</v>
      </c>
      <c r="DW5" s="84" t="s">
        <v>366</v>
      </c>
      <c r="DX5" s="84" t="s">
        <v>367</v>
      </c>
      <c r="DY5" s="84" t="s">
        <v>368</v>
      </c>
      <c r="DZ5" s="84" t="s">
        <v>369</v>
      </c>
      <c r="EA5" s="84" t="s">
        <v>370</v>
      </c>
      <c r="EB5" s="84" t="s">
        <v>371</v>
      </c>
      <c r="EC5" s="84" t="s">
        <v>372</v>
      </c>
      <c r="ED5" s="84" t="s">
        <v>373</v>
      </c>
      <c r="EE5" s="84" t="s">
        <v>362</v>
      </c>
      <c r="EF5" s="84" t="s">
        <v>363</v>
      </c>
      <c r="EG5" s="84" t="s">
        <v>364</v>
      </c>
      <c r="EH5" s="84" t="s">
        <v>365</v>
      </c>
      <c r="EI5" s="84" t="s">
        <v>366</v>
      </c>
      <c r="EJ5" s="84" t="s">
        <v>367</v>
      </c>
      <c r="EK5" s="84" t="s">
        <v>368</v>
      </c>
      <c r="EL5" s="84" t="s">
        <v>369</v>
      </c>
      <c r="EM5" s="84" t="s">
        <v>370</v>
      </c>
      <c r="EN5" s="84" t="s">
        <v>371</v>
      </c>
      <c r="EO5" s="84" t="s">
        <v>372</v>
      </c>
      <c r="EP5" s="84" t="s">
        <v>373</v>
      </c>
      <c r="EQ5" s="84" t="s">
        <v>362</v>
      </c>
      <c r="ER5" s="84" t="s">
        <v>363</v>
      </c>
      <c r="ES5" s="84" t="s">
        <v>364</v>
      </c>
      <c r="ET5" s="84" t="s">
        <v>365</v>
      </c>
      <c r="EU5" s="84" t="s">
        <v>366</v>
      </c>
      <c r="EV5" s="84" t="s">
        <v>367</v>
      </c>
      <c r="EW5" s="84" t="s">
        <v>368</v>
      </c>
      <c r="EX5" s="84" t="s">
        <v>369</v>
      </c>
      <c r="EY5" s="84" t="s">
        <v>370</v>
      </c>
      <c r="EZ5" s="84" t="s">
        <v>371</v>
      </c>
      <c r="FA5" s="84" t="s">
        <v>372</v>
      </c>
      <c r="FB5" s="84" t="s">
        <v>373</v>
      </c>
      <c r="FC5" s="84" t="s">
        <v>362</v>
      </c>
      <c r="FD5" s="84" t="s">
        <v>363</v>
      </c>
      <c r="FE5" s="84" t="s">
        <v>364</v>
      </c>
      <c r="FF5" s="84" t="s">
        <v>365</v>
      </c>
      <c r="FG5" s="84" t="s">
        <v>366</v>
      </c>
      <c r="FH5" s="84" t="s">
        <v>367</v>
      </c>
      <c r="FI5" s="84" t="s">
        <v>368</v>
      </c>
      <c r="FJ5" s="84" t="s">
        <v>369</v>
      </c>
      <c r="FK5" s="84" t="s">
        <v>370</v>
      </c>
      <c r="FL5" s="84" t="s">
        <v>371</v>
      </c>
      <c r="FM5" s="84" t="s">
        <v>372</v>
      </c>
      <c r="FN5" s="84" t="s">
        <v>373</v>
      </c>
      <c r="FO5" s="84" t="s">
        <v>362</v>
      </c>
      <c r="FP5" s="84" t="s">
        <v>363</v>
      </c>
      <c r="FQ5" s="84" t="s">
        <v>364</v>
      </c>
      <c r="FR5" s="84" t="s">
        <v>365</v>
      </c>
      <c r="FS5" s="84" t="s">
        <v>366</v>
      </c>
      <c r="FT5" s="84" t="s">
        <v>367</v>
      </c>
      <c r="FU5" s="84" t="s">
        <v>368</v>
      </c>
      <c r="FV5" s="84" t="s">
        <v>369</v>
      </c>
      <c r="FW5" s="84" t="s">
        <v>370</v>
      </c>
      <c r="FX5" s="84" t="s">
        <v>371</v>
      </c>
      <c r="FY5" s="84" t="s">
        <v>372</v>
      </c>
      <c r="FZ5" s="84" t="s">
        <v>373</v>
      </c>
      <c r="GA5" s="84" t="s">
        <v>362</v>
      </c>
      <c r="GB5" s="84" t="s">
        <v>363</v>
      </c>
      <c r="GC5" s="84" t="s">
        <v>364</v>
      </c>
      <c r="GD5" s="84" t="s">
        <v>365</v>
      </c>
      <c r="GE5" s="84" t="s">
        <v>366</v>
      </c>
      <c r="GF5" s="84" t="s">
        <v>367</v>
      </c>
      <c r="GG5" s="84" t="s">
        <v>368</v>
      </c>
      <c r="GH5" s="84" t="s">
        <v>369</v>
      </c>
      <c r="GI5" s="84" t="s">
        <v>370</v>
      </c>
      <c r="GJ5" s="84" t="s">
        <v>371</v>
      </c>
      <c r="GK5" s="84" t="s">
        <v>372</v>
      </c>
      <c r="GL5" s="84" t="s">
        <v>373</v>
      </c>
      <c r="GM5" s="84" t="s">
        <v>362</v>
      </c>
      <c r="GN5" s="84" t="s">
        <v>363</v>
      </c>
      <c r="GO5" s="84" t="s">
        <v>364</v>
      </c>
      <c r="GP5" s="84" t="s">
        <v>365</v>
      </c>
      <c r="GQ5" s="84" t="s">
        <v>366</v>
      </c>
      <c r="GR5" s="84" t="s">
        <v>367</v>
      </c>
      <c r="GS5" s="84" t="s">
        <v>368</v>
      </c>
      <c r="GT5" s="84" t="s">
        <v>369</v>
      </c>
      <c r="GU5" s="84" t="s">
        <v>370</v>
      </c>
      <c r="GV5" s="84" t="s">
        <v>371</v>
      </c>
      <c r="GW5" s="84" t="s">
        <v>372</v>
      </c>
      <c r="GX5" s="84" t="s">
        <v>373</v>
      </c>
      <c r="GY5" s="84" t="s">
        <v>362</v>
      </c>
      <c r="GZ5" s="84" t="s">
        <v>363</v>
      </c>
      <c r="HA5" s="84" t="s">
        <v>364</v>
      </c>
      <c r="HB5" s="84" t="s">
        <v>365</v>
      </c>
      <c r="HC5" s="84" t="s">
        <v>366</v>
      </c>
      <c r="HD5" s="84" t="s">
        <v>367</v>
      </c>
      <c r="HE5" s="84" t="s">
        <v>368</v>
      </c>
      <c r="HF5" s="84" t="s">
        <v>369</v>
      </c>
      <c r="HG5" s="84" t="s">
        <v>370</v>
      </c>
      <c r="HH5" s="84" t="s">
        <v>371</v>
      </c>
      <c r="HI5" s="84" t="s">
        <v>372</v>
      </c>
      <c r="HJ5" s="84" t="s">
        <v>373</v>
      </c>
      <c r="HK5" s="84" t="s">
        <v>362</v>
      </c>
      <c r="HL5" s="84" t="s">
        <v>363</v>
      </c>
      <c r="HM5" s="84" t="s">
        <v>364</v>
      </c>
      <c r="HN5" s="84" t="s">
        <v>365</v>
      </c>
      <c r="HO5" s="84" t="s">
        <v>366</v>
      </c>
      <c r="HP5" s="84" t="s">
        <v>367</v>
      </c>
      <c r="HQ5" s="84" t="s">
        <v>368</v>
      </c>
      <c r="HR5" s="84" t="s">
        <v>369</v>
      </c>
      <c r="HS5" s="84" t="s">
        <v>370</v>
      </c>
      <c r="HT5" s="84" t="s">
        <v>371</v>
      </c>
      <c r="HU5" s="84" t="s">
        <v>372</v>
      </c>
      <c r="HV5" s="84" t="s">
        <v>373</v>
      </c>
      <c r="HW5" s="84" t="s">
        <v>362</v>
      </c>
      <c r="HX5" s="84" t="s">
        <v>363</v>
      </c>
      <c r="HY5" s="84" t="s">
        <v>364</v>
      </c>
      <c r="HZ5" s="84" t="s">
        <v>365</v>
      </c>
      <c r="IA5" s="84" t="s">
        <v>366</v>
      </c>
      <c r="IB5" s="84" t="s">
        <v>367</v>
      </c>
      <c r="IC5" s="84" t="s">
        <v>368</v>
      </c>
      <c r="ID5" s="84" t="s">
        <v>369</v>
      </c>
      <c r="IE5" s="84" t="s">
        <v>370</v>
      </c>
      <c r="IF5" s="84" t="s">
        <v>371</v>
      </c>
      <c r="IG5" s="84" t="s">
        <v>372</v>
      </c>
      <c r="IH5" s="84" t="s">
        <v>373</v>
      </c>
      <c r="II5" s="7"/>
      <c r="IJ5" s="7"/>
      <c r="IK5" s="7"/>
      <c r="IL5" s="7"/>
      <c r="IM5" s="7"/>
      <c r="IN5" s="7"/>
      <c r="IO5" s="7"/>
      <c r="IP5" s="7"/>
      <c r="IQ5" s="7"/>
      <c r="IR5" s="7"/>
      <c r="IS5" s="7"/>
      <c r="IT5" s="7"/>
    </row>
    <row r="6" spans="1:275" s="8" customFormat="1" ht="64.5" customHeight="1" x14ac:dyDescent="0.35">
      <c r="A6" s="608"/>
      <c r="B6" s="610"/>
      <c r="C6" s="257"/>
      <c r="D6" s="257"/>
      <c r="E6" s="257"/>
      <c r="F6" s="257"/>
      <c r="G6" s="257"/>
      <c r="H6" s="257"/>
      <c r="I6" s="257"/>
      <c r="J6" s="257"/>
      <c r="K6" s="257"/>
      <c r="L6" s="257"/>
      <c r="M6" s="257"/>
      <c r="N6" s="257"/>
      <c r="O6" s="257"/>
      <c r="P6" s="257"/>
      <c r="Q6" s="257"/>
      <c r="R6" s="257"/>
      <c r="S6" s="257"/>
      <c r="T6" s="257"/>
      <c r="U6" s="257"/>
      <c r="V6" s="257"/>
      <c r="W6" s="257"/>
      <c r="X6" s="257"/>
      <c r="Y6" s="257"/>
      <c r="Z6" s="257"/>
      <c r="AA6" s="257"/>
      <c r="AB6" s="257"/>
      <c r="AC6" s="257"/>
      <c r="AD6" s="257"/>
      <c r="AE6" s="257"/>
      <c r="AF6" s="257"/>
      <c r="AG6" s="257"/>
      <c r="AH6" s="257"/>
      <c r="AI6" s="257"/>
      <c r="AJ6" s="257"/>
      <c r="AK6" s="257"/>
      <c r="AL6" s="257"/>
      <c r="AM6" s="257"/>
      <c r="AN6" s="257"/>
      <c r="AO6" s="257"/>
      <c r="AP6" s="257"/>
      <c r="AQ6" s="257"/>
      <c r="AR6" s="257"/>
      <c r="AS6" s="257"/>
      <c r="AT6" s="257"/>
      <c r="AU6" s="257"/>
      <c r="AV6" s="257"/>
      <c r="AW6" s="257"/>
      <c r="AX6" s="257"/>
      <c r="AY6" s="257"/>
      <c r="AZ6" s="257"/>
      <c r="BA6" s="257"/>
      <c r="BB6" s="257"/>
      <c r="BC6" s="257"/>
      <c r="BD6" s="257"/>
      <c r="BE6" s="257"/>
      <c r="BF6" s="257"/>
      <c r="BG6" s="257"/>
      <c r="BH6" s="257"/>
      <c r="BI6" s="257"/>
      <c r="BJ6" s="257"/>
      <c r="BK6" s="257"/>
      <c r="BL6" s="257"/>
      <c r="BM6" s="257"/>
      <c r="BN6" s="257"/>
      <c r="BO6" s="257"/>
      <c r="BP6" s="257"/>
      <c r="BQ6" s="257"/>
      <c r="BR6" s="257"/>
      <c r="BS6" s="257"/>
      <c r="BT6" s="257"/>
      <c r="BU6" s="257"/>
      <c r="BV6" s="257"/>
      <c r="BW6" s="257"/>
      <c r="BX6" s="257"/>
      <c r="BY6" s="257"/>
      <c r="BZ6" s="257"/>
      <c r="CA6" s="257"/>
      <c r="CB6" s="257"/>
      <c r="CC6" s="257"/>
      <c r="CD6" s="257"/>
      <c r="CE6" s="257"/>
      <c r="CF6" s="257"/>
      <c r="CG6" s="257"/>
      <c r="CH6" s="257"/>
      <c r="CI6" s="257"/>
      <c r="CJ6" s="257"/>
      <c r="CK6" s="257"/>
      <c r="CL6" s="257"/>
      <c r="CM6" s="257"/>
      <c r="CN6" s="257"/>
      <c r="CO6" s="257"/>
      <c r="CP6" s="257"/>
      <c r="CQ6" s="257"/>
      <c r="CR6" s="257"/>
      <c r="CS6" s="257"/>
      <c r="CT6" s="257"/>
      <c r="CU6" s="257"/>
      <c r="CV6" s="257"/>
      <c r="CW6" s="257"/>
      <c r="CX6" s="257"/>
      <c r="CY6" s="257"/>
      <c r="CZ6" s="257"/>
      <c r="DA6" s="257"/>
      <c r="DB6" s="257"/>
      <c r="DC6" s="257"/>
      <c r="DD6" s="257"/>
      <c r="DE6" s="257"/>
      <c r="DF6" s="257"/>
      <c r="DG6" s="257"/>
      <c r="DH6" s="257"/>
      <c r="DI6" s="257"/>
      <c r="DJ6" s="257"/>
      <c r="DK6" s="257"/>
      <c r="DL6" s="257"/>
      <c r="DM6" s="257"/>
      <c r="DN6" s="257"/>
      <c r="DO6" s="257"/>
      <c r="DP6" s="257"/>
      <c r="DQ6" s="257"/>
      <c r="DR6" s="257"/>
      <c r="DS6" s="258"/>
      <c r="DT6" s="258"/>
      <c r="DU6" s="258"/>
      <c r="DV6" s="258"/>
      <c r="DW6" s="258"/>
      <c r="DX6" s="258"/>
      <c r="DY6" s="258"/>
      <c r="DZ6" s="258"/>
      <c r="EA6" s="258"/>
      <c r="EB6" s="258"/>
      <c r="EC6" s="258"/>
      <c r="ED6" s="258"/>
      <c r="EE6" s="258"/>
      <c r="EF6" s="258"/>
      <c r="EG6" s="258"/>
      <c r="EH6" s="258"/>
      <c r="EI6" s="258"/>
      <c r="EJ6" s="258"/>
      <c r="EK6" s="258"/>
      <c r="EL6" s="258"/>
      <c r="EM6" s="258"/>
      <c r="EN6" s="258"/>
      <c r="EO6" s="258"/>
      <c r="EP6" s="258"/>
      <c r="EQ6" s="258"/>
      <c r="ER6" s="258"/>
      <c r="ES6" s="258"/>
      <c r="ET6" s="258"/>
      <c r="EU6" s="258"/>
      <c r="EV6" s="258"/>
      <c r="EW6" s="258"/>
      <c r="EX6" s="258"/>
      <c r="EY6" s="258"/>
      <c r="EZ6" s="258"/>
      <c r="FA6" s="258"/>
      <c r="FB6" s="258"/>
      <c r="FC6" s="258"/>
      <c r="FD6" s="258"/>
      <c r="FE6" s="258"/>
      <c r="FF6" s="258"/>
      <c r="FG6" s="258"/>
      <c r="FH6" s="258"/>
      <c r="FI6" s="258"/>
      <c r="FJ6" s="258"/>
      <c r="FK6" s="258"/>
      <c r="FL6" s="258"/>
      <c r="FM6" s="258"/>
      <c r="FN6" s="258"/>
      <c r="FO6" s="258"/>
      <c r="FP6" s="258"/>
      <c r="FQ6" s="258"/>
      <c r="FR6" s="258"/>
      <c r="FS6" s="258"/>
      <c r="FT6" s="258"/>
      <c r="FU6" s="258"/>
      <c r="FV6" s="258"/>
      <c r="FW6" s="258"/>
      <c r="FX6" s="258"/>
      <c r="FY6" s="258"/>
      <c r="FZ6" s="258"/>
      <c r="GA6" s="258"/>
      <c r="GB6" s="258"/>
      <c r="GC6" s="258"/>
      <c r="GD6" s="258"/>
      <c r="GE6" s="258"/>
      <c r="GF6" s="258"/>
      <c r="GG6" s="258"/>
      <c r="GH6" s="258"/>
      <c r="GI6" s="258"/>
      <c r="GJ6" s="258"/>
      <c r="GK6" s="258"/>
      <c r="GL6" s="258"/>
      <c r="GM6" s="258"/>
      <c r="GN6" s="258"/>
      <c r="GO6" s="258"/>
      <c r="GP6" s="258"/>
      <c r="GQ6" s="258"/>
      <c r="GR6" s="258"/>
      <c r="GS6" s="258"/>
      <c r="GT6" s="258"/>
      <c r="GU6" s="258"/>
      <c r="GV6" s="258"/>
      <c r="GW6" s="258"/>
      <c r="GX6" s="258"/>
      <c r="GY6" s="258"/>
      <c r="GZ6" s="258"/>
      <c r="HA6" s="258"/>
      <c r="HB6" s="258"/>
      <c r="HC6" s="258"/>
      <c r="HD6" s="258"/>
      <c r="HE6" s="258"/>
      <c r="HF6" s="258"/>
      <c r="HG6" s="258"/>
      <c r="HH6" s="258"/>
      <c r="HI6" s="258"/>
      <c r="HJ6" s="258"/>
      <c r="HK6" s="258"/>
      <c r="HL6" s="258"/>
      <c r="HM6" s="258"/>
      <c r="HN6" s="258"/>
      <c r="HO6" s="258"/>
      <c r="HP6" s="258"/>
      <c r="HQ6" s="258"/>
      <c r="HR6" s="258"/>
      <c r="HS6" s="258"/>
      <c r="HT6" s="258"/>
      <c r="HU6" s="258"/>
      <c r="HV6" s="258"/>
      <c r="HW6" s="258"/>
      <c r="HX6" s="258"/>
      <c r="HY6" s="258"/>
      <c r="HZ6" s="258"/>
      <c r="IA6" s="258"/>
      <c r="IB6" s="258"/>
      <c r="IC6" s="258"/>
      <c r="ID6" s="258"/>
      <c r="IE6" s="258"/>
      <c r="IF6" s="258"/>
      <c r="IG6" s="258"/>
      <c r="IH6" s="258"/>
      <c r="II6" s="7"/>
      <c r="IJ6" s="7"/>
      <c r="IK6" s="7"/>
      <c r="IL6" s="7"/>
      <c r="IM6" s="7"/>
      <c r="IN6" s="7"/>
      <c r="IO6" s="7"/>
      <c r="IP6" s="7"/>
      <c r="IQ6" s="7"/>
      <c r="IR6" s="7"/>
      <c r="IS6" s="7"/>
      <c r="IT6" s="7"/>
    </row>
    <row r="7" spans="1:275" ht="24.5" customHeight="1" x14ac:dyDescent="0.45">
      <c r="A7" s="108" t="s">
        <v>22</v>
      </c>
      <c r="B7" s="108" t="str">
        <f>IF('OMT eGrants Report'!$D$5="Program Budget",'OMT eGrants Report'!$AG$9,IF(AND('OMT eGrants Report'!$D$5="Staff Salary",'OMT eGrants Report'!$D$7="Individual"),'OMT eGrants Report'!AG$18,IF(AND('OMT eGrants Report'!$D$5="Staff Salary",'OMT eGrants Report'!$D$7="Total"),'OMT eGrants Report'!$AG$30,"")))</f>
        <v/>
      </c>
      <c r="C7" s="86"/>
      <c r="D7" s="86"/>
      <c r="E7" s="86"/>
      <c r="F7" s="86"/>
      <c r="G7" s="86"/>
      <c r="H7" s="86"/>
      <c r="I7" s="86"/>
      <c r="J7" s="86"/>
      <c r="K7" s="86"/>
      <c r="L7" s="86"/>
      <c r="M7" s="86"/>
      <c r="N7" s="86"/>
      <c r="O7" s="86"/>
      <c r="P7" s="86"/>
      <c r="Q7" s="86"/>
      <c r="R7" s="86"/>
      <c r="S7" s="86"/>
      <c r="T7" s="86"/>
      <c r="U7" s="86"/>
      <c r="V7" s="86"/>
      <c r="W7" s="86"/>
      <c r="X7" s="86"/>
      <c r="Y7" s="86"/>
      <c r="Z7" s="86"/>
      <c r="AA7" s="86"/>
      <c r="AB7" s="86"/>
      <c r="AC7" s="86"/>
      <c r="AD7" s="86"/>
      <c r="AE7" s="86"/>
      <c r="AF7" s="86"/>
      <c r="AG7" s="86"/>
      <c r="AH7" s="86"/>
      <c r="AI7" s="86"/>
      <c r="AJ7" s="86"/>
      <c r="AK7" s="86"/>
      <c r="AL7" s="86"/>
      <c r="AM7" s="86"/>
      <c r="AN7" s="86"/>
      <c r="AO7" s="86"/>
      <c r="AP7" s="86"/>
      <c r="AQ7" s="86"/>
      <c r="AR7" s="86"/>
      <c r="AS7" s="86"/>
      <c r="AT7" s="86"/>
      <c r="AU7" s="86"/>
      <c r="AV7" s="86"/>
      <c r="AW7" s="86"/>
      <c r="AX7" s="86"/>
      <c r="AY7" s="86"/>
      <c r="AZ7" s="86"/>
      <c r="BA7" s="86"/>
      <c r="BB7" s="86"/>
      <c r="BC7" s="86"/>
      <c r="BD7" s="86"/>
      <c r="BE7" s="86"/>
      <c r="BF7" s="86"/>
      <c r="BG7" s="86"/>
      <c r="BH7" s="86"/>
      <c r="BI7" s="86"/>
      <c r="BJ7" s="86"/>
      <c r="BK7" s="86"/>
      <c r="BL7" s="86"/>
      <c r="BM7" s="86"/>
      <c r="BN7" s="86"/>
      <c r="BO7" s="86"/>
      <c r="BP7" s="86"/>
      <c r="BQ7" s="86"/>
      <c r="BR7" s="86"/>
      <c r="BS7" s="86"/>
      <c r="BT7" s="86"/>
      <c r="BU7" s="86"/>
      <c r="BV7" s="86"/>
      <c r="BW7" s="86"/>
      <c r="BX7" s="86"/>
      <c r="BY7" s="86"/>
      <c r="BZ7" s="86"/>
      <c r="CA7" s="86"/>
      <c r="CB7" s="86"/>
      <c r="CC7" s="86"/>
      <c r="CD7" s="86"/>
      <c r="CE7" s="86"/>
      <c r="CF7" s="86"/>
      <c r="CG7" s="86"/>
      <c r="CH7" s="86"/>
      <c r="CI7" s="86"/>
      <c r="CJ7" s="86"/>
      <c r="CK7" s="86"/>
      <c r="CL7" s="86"/>
      <c r="CM7" s="86"/>
      <c r="CN7" s="86"/>
      <c r="CO7" s="86"/>
      <c r="CP7" s="86"/>
      <c r="CQ7" s="86"/>
      <c r="CR7" s="86"/>
      <c r="CS7" s="86"/>
      <c r="CT7" s="86"/>
      <c r="CU7" s="86"/>
      <c r="CV7" s="86"/>
      <c r="CW7" s="86"/>
      <c r="CX7" s="86"/>
      <c r="CY7" s="86"/>
      <c r="CZ7" s="86"/>
      <c r="DA7" s="86"/>
      <c r="DB7" s="86"/>
      <c r="DC7" s="86"/>
      <c r="DD7" s="86"/>
      <c r="DE7" s="86"/>
      <c r="DF7" s="86"/>
      <c r="DG7" s="86"/>
      <c r="DH7" s="86"/>
      <c r="DI7" s="86"/>
      <c r="DJ7" s="86"/>
      <c r="DK7" s="86"/>
      <c r="DL7" s="86"/>
      <c r="DM7" s="86"/>
      <c r="DN7" s="86"/>
      <c r="DO7" s="86"/>
      <c r="DP7" s="86"/>
      <c r="DQ7" s="86"/>
      <c r="DR7" s="86"/>
      <c r="DS7" s="86"/>
      <c r="DT7" s="86"/>
      <c r="DU7" s="86"/>
      <c r="DV7" s="86"/>
      <c r="DW7" s="86"/>
      <c r="DX7" s="86"/>
      <c r="DY7" s="86"/>
      <c r="DZ7" s="86"/>
      <c r="EA7" s="86"/>
      <c r="EB7" s="86"/>
      <c r="EC7" s="86"/>
      <c r="ED7" s="86"/>
      <c r="EE7" s="86"/>
      <c r="EF7" s="86"/>
      <c r="EG7" s="86"/>
      <c r="EH7" s="86"/>
      <c r="EI7" s="86"/>
      <c r="EJ7" s="86"/>
      <c r="EK7" s="86"/>
      <c r="EL7" s="86"/>
      <c r="EM7" s="86"/>
      <c r="EN7" s="86"/>
      <c r="EO7" s="86"/>
      <c r="EP7" s="86"/>
      <c r="EQ7" s="86"/>
      <c r="ER7" s="86"/>
      <c r="ES7" s="86"/>
      <c r="ET7" s="86"/>
      <c r="EU7" s="86"/>
      <c r="EV7" s="86"/>
      <c r="EW7" s="86"/>
      <c r="EX7" s="86"/>
      <c r="EY7" s="86"/>
      <c r="EZ7" s="86"/>
      <c r="FA7" s="86"/>
      <c r="FB7" s="86"/>
      <c r="FC7" s="86"/>
      <c r="FD7" s="86"/>
      <c r="FE7" s="86"/>
      <c r="FF7" s="86"/>
      <c r="FG7" s="86"/>
      <c r="FH7" s="86"/>
      <c r="FI7" s="86"/>
      <c r="FJ7" s="86"/>
      <c r="FK7" s="86"/>
      <c r="FL7" s="86"/>
      <c r="FM7" s="86"/>
      <c r="FN7" s="86"/>
      <c r="FO7" s="86"/>
      <c r="FP7" s="86"/>
      <c r="FQ7" s="86"/>
      <c r="FR7" s="86"/>
      <c r="FS7" s="86"/>
      <c r="FT7" s="86"/>
      <c r="FU7" s="86"/>
      <c r="FV7" s="86"/>
      <c r="FW7" s="86"/>
      <c r="FX7" s="86"/>
      <c r="FY7" s="86"/>
      <c r="FZ7" s="86"/>
      <c r="GA7" s="86"/>
      <c r="GB7" s="86"/>
      <c r="GC7" s="86"/>
      <c r="GD7" s="86"/>
      <c r="GE7" s="86"/>
      <c r="GF7" s="86"/>
      <c r="GG7" s="86"/>
      <c r="GH7" s="86"/>
      <c r="GI7" s="86"/>
      <c r="GJ7" s="86"/>
      <c r="GK7" s="86"/>
      <c r="GL7" s="86"/>
      <c r="GM7" s="86"/>
      <c r="GN7" s="86"/>
      <c r="GO7" s="86"/>
      <c r="GP7" s="86"/>
      <c r="GQ7" s="86"/>
      <c r="GR7" s="86"/>
      <c r="GS7" s="86"/>
      <c r="GT7" s="86"/>
      <c r="GU7" s="86"/>
      <c r="GV7" s="86"/>
      <c r="GW7" s="86"/>
      <c r="GX7" s="86"/>
      <c r="GY7" s="86"/>
      <c r="GZ7" s="86"/>
      <c r="HA7" s="86"/>
      <c r="HB7" s="86"/>
      <c r="HC7" s="86"/>
      <c r="HD7" s="86"/>
      <c r="HE7" s="86"/>
      <c r="HF7" s="86"/>
      <c r="HG7" s="86"/>
      <c r="HH7" s="86"/>
      <c r="HI7" s="86"/>
      <c r="HJ7" s="86"/>
      <c r="HK7" s="86"/>
      <c r="HL7" s="99"/>
      <c r="HM7" s="99"/>
      <c r="HN7" s="99"/>
      <c r="HO7" s="99"/>
      <c r="HP7" s="99"/>
      <c r="HQ7" s="99"/>
      <c r="HR7" s="99"/>
      <c r="HS7" s="99"/>
      <c r="HT7" s="99"/>
      <c r="HU7" s="99"/>
      <c r="HV7" s="99"/>
      <c r="HW7" s="99"/>
      <c r="HX7" s="99"/>
      <c r="HY7" s="99"/>
      <c r="HZ7" s="99"/>
      <c r="IA7" s="99"/>
      <c r="IB7" s="99"/>
      <c r="IC7" s="99"/>
      <c r="ID7" s="99"/>
      <c r="IE7" s="99"/>
      <c r="IF7" s="99"/>
      <c r="IG7" s="99"/>
      <c r="IH7" s="99"/>
      <c r="II7" s="4"/>
      <c r="IJ7" s="4"/>
      <c r="IK7" s="4"/>
      <c r="IL7" s="4"/>
      <c r="IM7" s="4"/>
      <c r="IN7" s="4"/>
      <c r="IO7" s="4"/>
      <c r="IP7" s="4"/>
      <c r="IQ7" s="4"/>
      <c r="IR7" s="4"/>
      <c r="IS7" s="4"/>
      <c r="IT7" s="4"/>
    </row>
    <row r="8" spans="1:275" ht="24.5" customHeight="1" outlineLevel="1" x14ac:dyDescent="0.45">
      <c r="A8" s="109" t="s">
        <v>22</v>
      </c>
      <c r="B8" s="109" t="str">
        <f>IF('OMT eGrants Report'!$D$5="Program Budget","",IF(AND('OMT eGrants Report'!$D$5="Staff Salary",'OMT eGrants Report'!$D$7="Individual"),'OMT eGrants Report'!AG$19,IF(AND('OMT eGrants Report'!$D$5="Staff Salary",'OMT eGrants Report'!$D$7="Total"),"","")))</f>
        <v/>
      </c>
      <c r="C8" s="87"/>
      <c r="D8" s="87"/>
      <c r="E8" s="87"/>
      <c r="F8" s="87"/>
      <c r="G8" s="87"/>
      <c r="H8" s="87"/>
      <c r="I8" s="87"/>
      <c r="J8" s="87"/>
      <c r="K8" s="87"/>
      <c r="L8" s="87"/>
      <c r="M8" s="87"/>
      <c r="N8" s="87"/>
      <c r="O8" s="87"/>
      <c r="P8" s="87"/>
      <c r="Q8" s="87"/>
      <c r="R8" s="87"/>
      <c r="S8" s="87"/>
      <c r="T8" s="87"/>
      <c r="U8" s="87"/>
      <c r="V8" s="87"/>
      <c r="W8" s="87"/>
      <c r="X8" s="87"/>
      <c r="Y8" s="87"/>
      <c r="Z8" s="87"/>
      <c r="AA8" s="87"/>
      <c r="AB8" s="87"/>
      <c r="AC8" s="87"/>
      <c r="AD8" s="87"/>
      <c r="AE8" s="87"/>
      <c r="AF8" s="87"/>
      <c r="AG8" s="87"/>
      <c r="AH8" s="87"/>
      <c r="AI8" s="87"/>
      <c r="AJ8" s="87"/>
      <c r="AK8" s="87"/>
      <c r="AL8" s="87"/>
      <c r="AM8" s="87"/>
      <c r="AN8" s="87"/>
      <c r="AO8" s="87"/>
      <c r="AP8" s="87"/>
      <c r="AQ8" s="87"/>
      <c r="AR8" s="87"/>
      <c r="AS8" s="87"/>
      <c r="AT8" s="87"/>
      <c r="AU8" s="87"/>
      <c r="AV8" s="87"/>
      <c r="AW8" s="87"/>
      <c r="AX8" s="87"/>
      <c r="AY8" s="87"/>
      <c r="AZ8" s="87"/>
      <c r="BA8" s="87"/>
      <c r="BB8" s="87"/>
      <c r="BC8" s="87"/>
      <c r="BD8" s="87"/>
      <c r="BE8" s="87"/>
      <c r="BF8" s="87"/>
      <c r="BG8" s="87"/>
      <c r="BH8" s="87"/>
      <c r="BI8" s="87"/>
      <c r="BJ8" s="87"/>
      <c r="BK8" s="87"/>
      <c r="BL8" s="87"/>
      <c r="BM8" s="87"/>
      <c r="BN8" s="87"/>
      <c r="BO8" s="87"/>
      <c r="BP8" s="87"/>
      <c r="BQ8" s="87"/>
      <c r="BR8" s="87"/>
      <c r="BS8" s="87"/>
      <c r="BT8" s="87"/>
      <c r="BU8" s="87"/>
      <c r="BV8" s="87"/>
      <c r="BW8" s="87"/>
      <c r="BX8" s="87"/>
      <c r="BY8" s="87"/>
      <c r="BZ8" s="87"/>
      <c r="CA8" s="87"/>
      <c r="CB8" s="87"/>
      <c r="CC8" s="87"/>
      <c r="CD8" s="87"/>
      <c r="CE8" s="87"/>
      <c r="CF8" s="87"/>
      <c r="CG8" s="87"/>
      <c r="CH8" s="87"/>
      <c r="CI8" s="87"/>
      <c r="CJ8" s="87"/>
      <c r="CK8" s="87"/>
      <c r="CL8" s="87"/>
      <c r="CM8" s="87"/>
      <c r="CN8" s="87"/>
      <c r="CO8" s="87"/>
      <c r="CP8" s="87"/>
      <c r="CQ8" s="87"/>
      <c r="CR8" s="87"/>
      <c r="CS8" s="87"/>
      <c r="CT8" s="87"/>
      <c r="CU8" s="87"/>
      <c r="CV8" s="87"/>
      <c r="CW8" s="87"/>
      <c r="CX8" s="87"/>
      <c r="CY8" s="87"/>
      <c r="CZ8" s="87"/>
      <c r="DA8" s="87"/>
      <c r="DB8" s="87"/>
      <c r="DC8" s="87"/>
      <c r="DD8" s="87"/>
      <c r="DE8" s="87"/>
      <c r="DF8" s="87"/>
      <c r="DG8" s="87"/>
      <c r="DH8" s="87"/>
      <c r="DI8" s="87"/>
      <c r="DJ8" s="87"/>
      <c r="DK8" s="87"/>
      <c r="DL8" s="87"/>
      <c r="DM8" s="87"/>
      <c r="DN8" s="87"/>
      <c r="DO8" s="87"/>
      <c r="DP8" s="87"/>
      <c r="DQ8" s="87"/>
      <c r="DR8" s="87"/>
      <c r="DS8" s="87"/>
      <c r="DT8" s="87"/>
      <c r="DU8" s="87"/>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c r="FK8" s="87"/>
      <c r="FL8" s="87"/>
      <c r="FM8" s="87"/>
      <c r="FN8" s="87"/>
      <c r="FO8" s="87"/>
      <c r="FP8" s="87"/>
      <c r="FQ8" s="87"/>
      <c r="FR8" s="87"/>
      <c r="FS8" s="87"/>
      <c r="FT8" s="87"/>
      <c r="FU8" s="87"/>
      <c r="FV8" s="87"/>
      <c r="FW8" s="87"/>
      <c r="FX8" s="87"/>
      <c r="FY8" s="87"/>
      <c r="FZ8" s="87"/>
      <c r="GA8" s="87"/>
      <c r="GB8" s="87"/>
      <c r="GC8" s="87"/>
      <c r="GD8" s="87"/>
      <c r="GE8" s="87"/>
      <c r="GF8" s="87"/>
      <c r="GG8" s="87"/>
      <c r="GH8" s="87"/>
      <c r="GI8" s="87"/>
      <c r="GJ8" s="87"/>
      <c r="GK8" s="87"/>
      <c r="GL8" s="87"/>
      <c r="GM8" s="87"/>
      <c r="GN8" s="87"/>
      <c r="GO8" s="87"/>
      <c r="GP8" s="87"/>
      <c r="GQ8" s="87"/>
      <c r="GR8" s="87"/>
      <c r="GS8" s="87"/>
      <c r="GT8" s="87"/>
      <c r="GU8" s="87"/>
      <c r="GV8" s="87"/>
      <c r="GW8" s="87"/>
      <c r="GX8" s="87"/>
      <c r="GY8" s="87"/>
      <c r="GZ8" s="87"/>
      <c r="HA8" s="87"/>
      <c r="HB8" s="87"/>
      <c r="HC8" s="87"/>
      <c r="HD8" s="87"/>
      <c r="HE8" s="87"/>
      <c r="HF8" s="87"/>
      <c r="HG8" s="87"/>
      <c r="HH8" s="87"/>
      <c r="HI8" s="87"/>
      <c r="HJ8" s="87"/>
      <c r="HK8" s="87"/>
      <c r="HL8" s="88"/>
      <c r="HM8" s="88"/>
      <c r="HN8" s="88"/>
      <c r="HO8" s="88"/>
      <c r="HP8" s="88"/>
      <c r="HQ8" s="88"/>
      <c r="HR8" s="88"/>
      <c r="HS8" s="88"/>
      <c r="HT8" s="88"/>
      <c r="HU8" s="88"/>
      <c r="HV8" s="88"/>
      <c r="HW8" s="88"/>
      <c r="HX8" s="88"/>
      <c r="HY8" s="88"/>
      <c r="HZ8" s="88"/>
      <c r="IA8" s="88"/>
      <c r="IB8" s="88"/>
      <c r="IC8" s="88"/>
      <c r="ID8" s="88"/>
      <c r="IE8" s="88"/>
      <c r="IF8" s="88"/>
      <c r="IG8" s="88"/>
      <c r="IH8" s="88"/>
      <c r="II8" s="4"/>
      <c r="IJ8" s="4"/>
      <c r="IK8" s="4"/>
      <c r="IL8" s="4"/>
      <c r="IM8" s="4"/>
      <c r="IN8" s="4"/>
      <c r="IO8" s="4"/>
      <c r="IP8" s="4"/>
      <c r="IQ8" s="4"/>
      <c r="IR8" s="4"/>
      <c r="IS8" s="4"/>
      <c r="IT8" s="4"/>
    </row>
    <row r="9" spans="1:275" ht="30" customHeight="1" outlineLevel="1" x14ac:dyDescent="0.45">
      <c r="A9" s="109" t="s">
        <v>22</v>
      </c>
      <c r="B9" s="109" t="str">
        <f>IF('OMT eGrants Report'!$D$5="Program Budget","",IF(AND('OMT eGrants Report'!$D$5="Staff Salary",'OMT eGrants Report'!$D$7="Individual"),'OMT eGrants Report'!AG$20,IF(AND('OMT eGrants Report'!$D$5="Staff Salary",'OMT eGrants Report'!$D$7="Total"),"","")))</f>
        <v/>
      </c>
      <c r="C9" s="87"/>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87"/>
      <c r="AX9" s="87"/>
      <c r="AY9" s="87"/>
      <c r="AZ9" s="87"/>
      <c r="BA9" s="87"/>
      <c r="BB9" s="87"/>
      <c r="BC9" s="87"/>
      <c r="BD9" s="87"/>
      <c r="BE9" s="87"/>
      <c r="BF9" s="87"/>
      <c r="BG9" s="87"/>
      <c r="BH9" s="87"/>
      <c r="BI9" s="87"/>
      <c r="BJ9" s="87"/>
      <c r="BK9" s="87"/>
      <c r="BL9" s="87"/>
      <c r="BM9" s="87"/>
      <c r="BN9" s="87"/>
      <c r="BO9" s="87"/>
      <c r="BP9" s="87"/>
      <c r="BQ9" s="87"/>
      <c r="BR9" s="87"/>
      <c r="BS9" s="87"/>
      <c r="BT9" s="87"/>
      <c r="BU9" s="87"/>
      <c r="BV9" s="87"/>
      <c r="BW9" s="87"/>
      <c r="BX9" s="87"/>
      <c r="BY9" s="87"/>
      <c r="BZ9" s="87"/>
      <c r="CA9" s="87"/>
      <c r="CB9" s="87"/>
      <c r="CC9" s="87"/>
      <c r="CD9" s="87"/>
      <c r="CE9" s="87"/>
      <c r="CF9" s="87"/>
      <c r="CG9" s="87"/>
      <c r="CH9" s="87"/>
      <c r="CI9" s="87"/>
      <c r="CJ9" s="87"/>
      <c r="CK9" s="87"/>
      <c r="CL9" s="87"/>
      <c r="CM9" s="87"/>
      <c r="CN9" s="87"/>
      <c r="CO9" s="87"/>
      <c r="CP9" s="87"/>
      <c r="CQ9" s="87"/>
      <c r="CR9" s="87"/>
      <c r="CS9" s="87"/>
      <c r="CT9" s="87"/>
      <c r="CU9" s="87"/>
      <c r="CV9" s="87"/>
      <c r="CW9" s="87"/>
      <c r="CX9" s="87"/>
      <c r="CY9" s="87"/>
      <c r="CZ9" s="87"/>
      <c r="DA9" s="87"/>
      <c r="DB9" s="87"/>
      <c r="DC9" s="87"/>
      <c r="DD9" s="87"/>
      <c r="DE9" s="87"/>
      <c r="DF9" s="87"/>
      <c r="DG9" s="87"/>
      <c r="DH9" s="87"/>
      <c r="DI9" s="87"/>
      <c r="DJ9" s="87"/>
      <c r="DK9" s="87"/>
      <c r="DL9" s="87"/>
      <c r="DM9" s="87"/>
      <c r="DN9" s="87"/>
      <c r="DO9" s="87"/>
      <c r="DP9" s="87"/>
      <c r="DQ9" s="87"/>
      <c r="DR9" s="87"/>
      <c r="DS9" s="87"/>
      <c r="DT9" s="87"/>
      <c r="DU9" s="87"/>
      <c r="DV9" s="87"/>
      <c r="DW9" s="87"/>
      <c r="DX9" s="87"/>
      <c r="DY9" s="87"/>
      <c r="DZ9" s="87"/>
      <c r="EA9" s="87"/>
      <c r="EB9" s="87"/>
      <c r="EC9" s="87"/>
      <c r="ED9" s="87"/>
      <c r="EE9" s="87"/>
      <c r="EF9" s="87"/>
      <c r="EG9" s="87"/>
      <c r="EH9" s="87"/>
      <c r="EI9" s="87"/>
      <c r="EJ9" s="87"/>
      <c r="EK9" s="87"/>
      <c r="EL9" s="87"/>
      <c r="EM9" s="87"/>
      <c r="EN9" s="87"/>
      <c r="EO9" s="87"/>
      <c r="EP9" s="87"/>
      <c r="EQ9" s="87"/>
      <c r="ER9" s="87"/>
      <c r="ES9" s="87"/>
      <c r="ET9" s="87"/>
      <c r="EU9" s="87"/>
      <c r="EV9" s="87"/>
      <c r="EW9" s="87"/>
      <c r="EX9" s="87"/>
      <c r="EY9" s="87"/>
      <c r="EZ9" s="87"/>
      <c r="FA9" s="87"/>
      <c r="FB9" s="87"/>
      <c r="FC9" s="87"/>
      <c r="FD9" s="87"/>
      <c r="FE9" s="87"/>
      <c r="FF9" s="87"/>
      <c r="FG9" s="87"/>
      <c r="FH9" s="87"/>
      <c r="FI9" s="87"/>
      <c r="FJ9" s="87"/>
      <c r="FK9" s="87"/>
      <c r="FL9" s="87"/>
      <c r="FM9" s="87"/>
      <c r="FN9" s="87"/>
      <c r="FO9" s="87"/>
      <c r="FP9" s="87"/>
      <c r="FQ9" s="87"/>
      <c r="FR9" s="87"/>
      <c r="FS9" s="87"/>
      <c r="FT9" s="87"/>
      <c r="FU9" s="87"/>
      <c r="FV9" s="87"/>
      <c r="FW9" s="87"/>
      <c r="FX9" s="87"/>
      <c r="FY9" s="87"/>
      <c r="FZ9" s="87"/>
      <c r="GA9" s="87"/>
      <c r="GB9" s="87"/>
      <c r="GC9" s="87"/>
      <c r="GD9" s="87"/>
      <c r="GE9" s="87"/>
      <c r="GF9" s="87"/>
      <c r="GG9" s="87"/>
      <c r="GH9" s="87"/>
      <c r="GI9" s="87"/>
      <c r="GJ9" s="87"/>
      <c r="GK9" s="87"/>
      <c r="GL9" s="87"/>
      <c r="GM9" s="87"/>
      <c r="GN9" s="87"/>
      <c r="GO9" s="87"/>
      <c r="GP9" s="87"/>
      <c r="GQ9" s="87"/>
      <c r="GR9" s="87"/>
      <c r="GS9" s="87"/>
      <c r="GT9" s="87"/>
      <c r="GU9" s="87"/>
      <c r="GV9" s="87"/>
      <c r="GW9" s="87"/>
      <c r="GX9" s="87"/>
      <c r="GY9" s="87"/>
      <c r="GZ9" s="87"/>
      <c r="HA9" s="87"/>
      <c r="HB9" s="87"/>
      <c r="HC9" s="87"/>
      <c r="HD9" s="87"/>
      <c r="HE9" s="87"/>
      <c r="HF9" s="87"/>
      <c r="HG9" s="87"/>
      <c r="HH9" s="87"/>
      <c r="HI9" s="87"/>
      <c r="HJ9" s="87"/>
      <c r="HK9" s="87"/>
      <c r="HL9" s="88"/>
      <c r="HM9" s="88"/>
      <c r="HN9" s="88"/>
      <c r="HO9" s="88"/>
      <c r="HP9" s="88"/>
      <c r="HQ9" s="88"/>
      <c r="HR9" s="88"/>
      <c r="HS9" s="88"/>
      <c r="HT9" s="88"/>
      <c r="HU9" s="88"/>
      <c r="HV9" s="88"/>
      <c r="HW9" s="88"/>
      <c r="HX9" s="88"/>
      <c r="HY9" s="88"/>
      <c r="HZ9" s="88"/>
      <c r="IA9" s="88"/>
      <c r="IB9" s="88"/>
      <c r="IC9" s="88"/>
      <c r="ID9" s="88"/>
      <c r="IE9" s="88"/>
      <c r="IF9" s="88"/>
      <c r="IG9" s="88"/>
      <c r="IH9" s="88"/>
      <c r="II9" s="4"/>
      <c r="IJ9" s="4"/>
      <c r="IK9" s="4"/>
      <c r="IL9" s="4"/>
      <c r="IM9" s="4"/>
      <c r="IN9" s="4"/>
      <c r="IO9" s="4"/>
      <c r="IP9" s="4"/>
      <c r="IQ9" s="4"/>
      <c r="IR9" s="4"/>
      <c r="IS9" s="4"/>
      <c r="IT9" s="4"/>
    </row>
    <row r="10" spans="1:275" ht="30" customHeight="1" outlineLevel="1" x14ac:dyDescent="0.45">
      <c r="A10" s="109" t="s">
        <v>22</v>
      </c>
      <c r="B10" s="109" t="str">
        <f>IF('OMT eGrants Report'!$D$5="Program Budget","",IF(AND('OMT eGrants Report'!$D$5="Staff Salary",'OMT eGrants Report'!$D$7="Individual"),'OMT eGrants Report'!AG$21,IF(AND('OMT eGrants Report'!$D$5="Staff Salary",'OMT eGrants Report'!$D$7="Total"),"","")))</f>
        <v/>
      </c>
      <c r="C10" s="87"/>
      <c r="D10" s="87"/>
      <c r="E10" s="87"/>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7"/>
      <c r="CN10" s="87"/>
      <c r="CO10" s="87"/>
      <c r="CP10" s="87"/>
      <c r="CQ10" s="87"/>
      <c r="CR10" s="87"/>
      <c r="CS10" s="87"/>
      <c r="CT10" s="87"/>
      <c r="CU10" s="87"/>
      <c r="CV10" s="87"/>
      <c r="CW10" s="87"/>
      <c r="CX10" s="87"/>
      <c r="CY10" s="87"/>
      <c r="CZ10" s="87"/>
      <c r="DA10" s="87"/>
      <c r="DB10" s="87"/>
      <c r="DC10" s="87"/>
      <c r="DD10" s="87"/>
      <c r="DE10" s="87"/>
      <c r="DF10" s="87"/>
      <c r="DG10" s="87"/>
      <c r="DH10" s="87"/>
      <c r="DI10" s="87"/>
      <c r="DJ10" s="87"/>
      <c r="DK10" s="87"/>
      <c r="DL10" s="87"/>
      <c r="DM10" s="87"/>
      <c r="DN10" s="87"/>
      <c r="DO10" s="87"/>
      <c r="DP10" s="87"/>
      <c r="DQ10" s="87"/>
      <c r="DR10" s="87"/>
      <c r="DS10" s="87"/>
      <c r="DT10" s="87"/>
      <c r="DU10" s="87"/>
      <c r="DV10" s="87"/>
      <c r="DW10" s="87"/>
      <c r="DX10" s="87"/>
      <c r="DY10" s="87"/>
      <c r="DZ10" s="87"/>
      <c r="EA10" s="87"/>
      <c r="EB10" s="87"/>
      <c r="EC10" s="87"/>
      <c r="ED10" s="87"/>
      <c r="EE10" s="87"/>
      <c r="EF10" s="87"/>
      <c r="EG10" s="87"/>
      <c r="EH10" s="87"/>
      <c r="EI10" s="87"/>
      <c r="EJ10" s="87"/>
      <c r="EK10" s="87"/>
      <c r="EL10" s="87"/>
      <c r="EM10" s="87"/>
      <c r="EN10" s="87"/>
      <c r="EO10" s="87"/>
      <c r="EP10" s="87"/>
      <c r="EQ10" s="87"/>
      <c r="ER10" s="87"/>
      <c r="ES10" s="87"/>
      <c r="ET10" s="87"/>
      <c r="EU10" s="87"/>
      <c r="EV10" s="87"/>
      <c r="EW10" s="87"/>
      <c r="EX10" s="87"/>
      <c r="EY10" s="87"/>
      <c r="EZ10" s="87"/>
      <c r="FA10" s="87"/>
      <c r="FB10" s="87"/>
      <c r="FC10" s="87"/>
      <c r="FD10" s="87"/>
      <c r="FE10" s="87"/>
      <c r="FF10" s="87"/>
      <c r="FG10" s="87"/>
      <c r="FH10" s="87"/>
      <c r="FI10" s="87"/>
      <c r="FJ10" s="87"/>
      <c r="FK10" s="87"/>
      <c r="FL10" s="87"/>
      <c r="FM10" s="87"/>
      <c r="FN10" s="87"/>
      <c r="FO10" s="87"/>
      <c r="FP10" s="87"/>
      <c r="FQ10" s="87"/>
      <c r="FR10" s="87"/>
      <c r="FS10" s="87"/>
      <c r="FT10" s="87"/>
      <c r="FU10" s="87"/>
      <c r="FV10" s="87"/>
      <c r="FW10" s="87"/>
      <c r="FX10" s="87"/>
      <c r="FY10" s="87"/>
      <c r="FZ10" s="87"/>
      <c r="GA10" s="87"/>
      <c r="GB10" s="87"/>
      <c r="GC10" s="87"/>
      <c r="GD10" s="87"/>
      <c r="GE10" s="87"/>
      <c r="GF10" s="87"/>
      <c r="GG10" s="87"/>
      <c r="GH10" s="87"/>
      <c r="GI10" s="87"/>
      <c r="GJ10" s="87"/>
      <c r="GK10" s="87"/>
      <c r="GL10" s="87"/>
      <c r="GM10" s="87"/>
      <c r="GN10" s="87"/>
      <c r="GO10" s="87"/>
      <c r="GP10" s="87"/>
      <c r="GQ10" s="87"/>
      <c r="GR10" s="87"/>
      <c r="GS10" s="87"/>
      <c r="GT10" s="87"/>
      <c r="GU10" s="87"/>
      <c r="GV10" s="87"/>
      <c r="GW10" s="87"/>
      <c r="GX10" s="87"/>
      <c r="GY10" s="87"/>
      <c r="GZ10" s="87"/>
      <c r="HA10" s="87"/>
      <c r="HB10" s="87"/>
      <c r="HC10" s="87"/>
      <c r="HD10" s="87"/>
      <c r="HE10" s="87"/>
      <c r="HF10" s="87"/>
      <c r="HG10" s="87"/>
      <c r="HH10" s="87"/>
      <c r="HI10" s="87"/>
      <c r="HJ10" s="87"/>
      <c r="HK10" s="87"/>
      <c r="HL10" s="88"/>
      <c r="HM10" s="88"/>
      <c r="HN10" s="88"/>
      <c r="HO10" s="88"/>
      <c r="HP10" s="88"/>
      <c r="HQ10" s="88"/>
      <c r="HR10" s="88"/>
      <c r="HS10" s="88"/>
      <c r="HT10" s="88"/>
      <c r="HU10" s="88"/>
      <c r="HV10" s="88"/>
      <c r="HW10" s="88"/>
      <c r="HX10" s="88"/>
      <c r="HY10" s="88"/>
      <c r="HZ10" s="88"/>
      <c r="IA10" s="88"/>
      <c r="IB10" s="88"/>
      <c r="IC10" s="88"/>
      <c r="ID10" s="88"/>
      <c r="IE10" s="88"/>
      <c r="IF10" s="88"/>
      <c r="IG10" s="88"/>
      <c r="IH10" s="88"/>
      <c r="II10" s="4"/>
      <c r="IJ10" s="4"/>
      <c r="IK10" s="4"/>
      <c r="IL10" s="4"/>
      <c r="IM10" s="4"/>
      <c r="IN10" s="4"/>
      <c r="IO10" s="4"/>
      <c r="IP10" s="4"/>
      <c r="IQ10" s="4"/>
      <c r="IR10" s="4"/>
      <c r="IS10" s="4"/>
      <c r="IT10" s="4"/>
    </row>
    <row r="11" spans="1:275" ht="30" customHeight="1" outlineLevel="1" x14ac:dyDescent="0.45">
      <c r="A11" s="109" t="s">
        <v>22</v>
      </c>
      <c r="B11" s="109" t="str">
        <f>IF('OMT eGrants Report'!$D$5="Program Budget","",IF(AND('OMT eGrants Report'!$D$5="Staff Salary",'OMT eGrants Report'!$D$7="Individual"),'OMT eGrants Report'!AG$22,IF(AND('OMT eGrants Report'!$D$5="Staff Salary",'OMT eGrants Report'!$D$7="Total"),"","")))</f>
        <v/>
      </c>
      <c r="C11" s="87"/>
      <c r="D11" s="87"/>
      <c r="E11" s="87"/>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87"/>
      <c r="AX11" s="87"/>
      <c r="AY11" s="87"/>
      <c r="AZ11" s="87"/>
      <c r="BA11" s="87"/>
      <c r="BB11" s="87"/>
      <c r="BC11" s="87"/>
      <c r="BD11" s="87"/>
      <c r="BE11" s="87"/>
      <c r="BF11" s="87"/>
      <c r="BG11" s="87"/>
      <c r="BH11" s="87"/>
      <c r="BI11" s="87"/>
      <c r="BJ11" s="87"/>
      <c r="BK11" s="87"/>
      <c r="BL11" s="87"/>
      <c r="BM11" s="87"/>
      <c r="BN11" s="87"/>
      <c r="BO11" s="87"/>
      <c r="BP11" s="87"/>
      <c r="BQ11" s="87"/>
      <c r="BR11" s="87"/>
      <c r="BS11" s="87"/>
      <c r="BT11" s="87"/>
      <c r="BU11" s="87"/>
      <c r="BV11" s="87"/>
      <c r="BW11" s="87"/>
      <c r="BX11" s="87"/>
      <c r="BY11" s="87"/>
      <c r="BZ11" s="87"/>
      <c r="CA11" s="87"/>
      <c r="CB11" s="87"/>
      <c r="CC11" s="87"/>
      <c r="CD11" s="87"/>
      <c r="CE11" s="87"/>
      <c r="CF11" s="87"/>
      <c r="CG11" s="87"/>
      <c r="CH11" s="87"/>
      <c r="CI11" s="87"/>
      <c r="CJ11" s="87"/>
      <c r="CK11" s="87"/>
      <c r="CL11" s="87"/>
      <c r="CM11" s="87"/>
      <c r="CN11" s="87"/>
      <c r="CO11" s="87"/>
      <c r="CP11" s="87"/>
      <c r="CQ11" s="87"/>
      <c r="CR11" s="87"/>
      <c r="CS11" s="87"/>
      <c r="CT11" s="87"/>
      <c r="CU11" s="87"/>
      <c r="CV11" s="87"/>
      <c r="CW11" s="87"/>
      <c r="CX11" s="87"/>
      <c r="CY11" s="87"/>
      <c r="CZ11" s="87"/>
      <c r="DA11" s="87"/>
      <c r="DB11" s="87"/>
      <c r="DC11" s="87"/>
      <c r="DD11" s="87"/>
      <c r="DE11" s="87"/>
      <c r="DF11" s="87"/>
      <c r="DG11" s="87"/>
      <c r="DH11" s="87"/>
      <c r="DI11" s="87"/>
      <c r="DJ11" s="87"/>
      <c r="DK11" s="87"/>
      <c r="DL11" s="87"/>
      <c r="DM11" s="87"/>
      <c r="DN11" s="87"/>
      <c r="DO11" s="87"/>
      <c r="DP11" s="87"/>
      <c r="DQ11" s="87"/>
      <c r="DR11" s="87"/>
      <c r="DS11" s="87"/>
      <c r="DT11" s="87"/>
      <c r="DU11" s="87"/>
      <c r="DV11" s="87"/>
      <c r="DW11" s="87"/>
      <c r="DX11" s="87"/>
      <c r="DY11" s="87"/>
      <c r="DZ11" s="87"/>
      <c r="EA11" s="87"/>
      <c r="EB11" s="87"/>
      <c r="EC11" s="87"/>
      <c r="ED11" s="87"/>
      <c r="EE11" s="87"/>
      <c r="EF11" s="87"/>
      <c r="EG11" s="87"/>
      <c r="EH11" s="87"/>
      <c r="EI11" s="87"/>
      <c r="EJ11" s="87"/>
      <c r="EK11" s="87"/>
      <c r="EL11" s="87"/>
      <c r="EM11" s="87"/>
      <c r="EN11" s="87"/>
      <c r="EO11" s="87"/>
      <c r="EP11" s="87"/>
      <c r="EQ11" s="87"/>
      <c r="ER11" s="87"/>
      <c r="ES11" s="87"/>
      <c r="ET11" s="87"/>
      <c r="EU11" s="87"/>
      <c r="EV11" s="87"/>
      <c r="EW11" s="87"/>
      <c r="EX11" s="87"/>
      <c r="EY11" s="87"/>
      <c r="EZ11" s="87"/>
      <c r="FA11" s="87"/>
      <c r="FB11" s="87"/>
      <c r="FC11" s="87"/>
      <c r="FD11" s="87"/>
      <c r="FE11" s="87"/>
      <c r="FF11" s="87"/>
      <c r="FG11" s="87"/>
      <c r="FH11" s="87"/>
      <c r="FI11" s="87"/>
      <c r="FJ11" s="87"/>
      <c r="FK11" s="87"/>
      <c r="FL11" s="87"/>
      <c r="FM11" s="87"/>
      <c r="FN11" s="87"/>
      <c r="FO11" s="87"/>
      <c r="FP11" s="87"/>
      <c r="FQ11" s="87"/>
      <c r="FR11" s="87"/>
      <c r="FS11" s="87"/>
      <c r="FT11" s="87"/>
      <c r="FU11" s="87"/>
      <c r="FV11" s="87"/>
      <c r="FW11" s="87"/>
      <c r="FX11" s="87"/>
      <c r="FY11" s="87"/>
      <c r="FZ11" s="87"/>
      <c r="GA11" s="87"/>
      <c r="GB11" s="87"/>
      <c r="GC11" s="87"/>
      <c r="GD11" s="87"/>
      <c r="GE11" s="87"/>
      <c r="GF11" s="87"/>
      <c r="GG11" s="87"/>
      <c r="GH11" s="87"/>
      <c r="GI11" s="87"/>
      <c r="GJ11" s="87"/>
      <c r="GK11" s="87"/>
      <c r="GL11" s="87"/>
      <c r="GM11" s="87"/>
      <c r="GN11" s="87"/>
      <c r="GO11" s="87"/>
      <c r="GP11" s="87"/>
      <c r="GQ11" s="87"/>
      <c r="GR11" s="87"/>
      <c r="GS11" s="87"/>
      <c r="GT11" s="87"/>
      <c r="GU11" s="87"/>
      <c r="GV11" s="87"/>
      <c r="GW11" s="87"/>
      <c r="GX11" s="87"/>
      <c r="GY11" s="87"/>
      <c r="GZ11" s="87"/>
      <c r="HA11" s="87"/>
      <c r="HB11" s="87"/>
      <c r="HC11" s="87"/>
      <c r="HD11" s="87"/>
      <c r="HE11" s="87"/>
      <c r="HF11" s="87"/>
      <c r="HG11" s="87"/>
      <c r="HH11" s="87"/>
      <c r="HI11" s="87"/>
      <c r="HJ11" s="87"/>
      <c r="HK11" s="87"/>
      <c r="HL11" s="88"/>
      <c r="HM11" s="88"/>
      <c r="HN11" s="88"/>
      <c r="HO11" s="88"/>
      <c r="HP11" s="88"/>
      <c r="HQ11" s="88"/>
      <c r="HR11" s="88"/>
      <c r="HS11" s="88"/>
      <c r="HT11" s="88"/>
      <c r="HU11" s="88"/>
      <c r="HV11" s="88"/>
      <c r="HW11" s="88"/>
      <c r="HX11" s="88"/>
      <c r="HY11" s="88"/>
      <c r="HZ11" s="88"/>
      <c r="IA11" s="88"/>
      <c r="IB11" s="88"/>
      <c r="IC11" s="88"/>
      <c r="ID11" s="88"/>
      <c r="IE11" s="88"/>
      <c r="IF11" s="88"/>
      <c r="IG11" s="88"/>
      <c r="IH11" s="88"/>
      <c r="II11" s="4"/>
      <c r="IJ11" s="4"/>
      <c r="IK11" s="4"/>
      <c r="IL11" s="4"/>
      <c r="IM11" s="4"/>
      <c r="IN11" s="4"/>
      <c r="IO11" s="4"/>
      <c r="IP11" s="4"/>
      <c r="IQ11" s="4"/>
      <c r="IR11" s="4"/>
      <c r="IS11" s="4"/>
      <c r="IT11" s="4"/>
    </row>
    <row r="12" spans="1:275" ht="30" customHeight="1" outlineLevel="1" x14ac:dyDescent="0.45">
      <c r="A12" s="109" t="s">
        <v>22</v>
      </c>
      <c r="B12" s="109" t="str">
        <f>IF('OMT eGrants Report'!$D$5="Program Budget","",IF(AND('OMT eGrants Report'!$D$5="Staff Salary",'OMT eGrants Report'!$D$7="Individual"),'OMT eGrants Report'!AG$23,IF(AND('OMT eGrants Report'!$D$5="Staff Salary",'OMT eGrants Report'!$D$7="Total"),"","")))</f>
        <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7"/>
      <c r="CN12" s="87"/>
      <c r="CO12" s="87"/>
      <c r="CP12" s="87"/>
      <c r="CQ12" s="87"/>
      <c r="CR12" s="87"/>
      <c r="CS12" s="87"/>
      <c r="CT12" s="87"/>
      <c r="CU12" s="87"/>
      <c r="CV12" s="87"/>
      <c r="CW12" s="87"/>
      <c r="CX12" s="87"/>
      <c r="CY12" s="87"/>
      <c r="CZ12" s="87"/>
      <c r="DA12" s="87"/>
      <c r="DB12" s="87"/>
      <c r="DC12" s="87"/>
      <c r="DD12" s="87"/>
      <c r="DE12" s="87"/>
      <c r="DF12" s="87"/>
      <c r="DG12" s="87"/>
      <c r="DH12" s="87"/>
      <c r="DI12" s="87"/>
      <c r="DJ12" s="87"/>
      <c r="DK12" s="87"/>
      <c r="DL12" s="87"/>
      <c r="DM12" s="87"/>
      <c r="DN12" s="87"/>
      <c r="DO12" s="87"/>
      <c r="DP12" s="87"/>
      <c r="DQ12" s="87"/>
      <c r="DR12" s="87"/>
      <c r="DS12" s="87"/>
      <c r="DT12" s="87"/>
      <c r="DU12" s="87"/>
      <c r="DV12" s="87"/>
      <c r="DW12" s="87"/>
      <c r="DX12" s="87"/>
      <c r="DY12" s="87"/>
      <c r="DZ12" s="87"/>
      <c r="EA12" s="87"/>
      <c r="EB12" s="87"/>
      <c r="EC12" s="87"/>
      <c r="ED12" s="87"/>
      <c r="EE12" s="87"/>
      <c r="EF12" s="87"/>
      <c r="EG12" s="87"/>
      <c r="EH12" s="87"/>
      <c r="EI12" s="87"/>
      <c r="EJ12" s="87"/>
      <c r="EK12" s="87"/>
      <c r="EL12" s="87"/>
      <c r="EM12" s="87"/>
      <c r="EN12" s="87"/>
      <c r="EO12" s="87"/>
      <c r="EP12" s="87"/>
      <c r="EQ12" s="87"/>
      <c r="ER12" s="87"/>
      <c r="ES12" s="87"/>
      <c r="ET12" s="87"/>
      <c r="EU12" s="87"/>
      <c r="EV12" s="87"/>
      <c r="EW12" s="87"/>
      <c r="EX12" s="87"/>
      <c r="EY12" s="87"/>
      <c r="EZ12" s="87"/>
      <c r="FA12" s="87"/>
      <c r="FB12" s="87"/>
      <c r="FC12" s="87"/>
      <c r="FD12" s="87"/>
      <c r="FE12" s="87"/>
      <c r="FF12" s="87"/>
      <c r="FG12" s="87"/>
      <c r="FH12" s="87"/>
      <c r="FI12" s="87"/>
      <c r="FJ12" s="87"/>
      <c r="FK12" s="87"/>
      <c r="FL12" s="87"/>
      <c r="FM12" s="87"/>
      <c r="FN12" s="87"/>
      <c r="FO12" s="87"/>
      <c r="FP12" s="87"/>
      <c r="FQ12" s="87"/>
      <c r="FR12" s="87"/>
      <c r="FS12" s="87"/>
      <c r="FT12" s="87"/>
      <c r="FU12" s="87"/>
      <c r="FV12" s="87"/>
      <c r="FW12" s="87"/>
      <c r="FX12" s="87"/>
      <c r="FY12" s="87"/>
      <c r="FZ12" s="87"/>
      <c r="GA12" s="87"/>
      <c r="GB12" s="87"/>
      <c r="GC12" s="87"/>
      <c r="GD12" s="87"/>
      <c r="GE12" s="87"/>
      <c r="GF12" s="87"/>
      <c r="GG12" s="87"/>
      <c r="GH12" s="87"/>
      <c r="GI12" s="87"/>
      <c r="GJ12" s="87"/>
      <c r="GK12" s="87"/>
      <c r="GL12" s="87"/>
      <c r="GM12" s="87"/>
      <c r="GN12" s="87"/>
      <c r="GO12" s="87"/>
      <c r="GP12" s="87"/>
      <c r="GQ12" s="87"/>
      <c r="GR12" s="87"/>
      <c r="GS12" s="87"/>
      <c r="GT12" s="87"/>
      <c r="GU12" s="87"/>
      <c r="GV12" s="87"/>
      <c r="GW12" s="87"/>
      <c r="GX12" s="87"/>
      <c r="GY12" s="87"/>
      <c r="GZ12" s="87"/>
      <c r="HA12" s="87"/>
      <c r="HB12" s="87"/>
      <c r="HC12" s="87"/>
      <c r="HD12" s="87"/>
      <c r="HE12" s="87"/>
      <c r="HF12" s="87"/>
      <c r="HG12" s="87"/>
      <c r="HH12" s="87"/>
      <c r="HI12" s="87"/>
      <c r="HJ12" s="87"/>
      <c r="HK12" s="87"/>
      <c r="HL12" s="88"/>
      <c r="HM12" s="88"/>
      <c r="HN12" s="88"/>
      <c r="HO12" s="88"/>
      <c r="HP12" s="88"/>
      <c r="HQ12" s="88"/>
      <c r="HR12" s="88"/>
      <c r="HS12" s="88"/>
      <c r="HT12" s="88"/>
      <c r="HU12" s="88"/>
      <c r="HV12" s="88"/>
      <c r="HW12" s="88"/>
      <c r="HX12" s="88"/>
      <c r="HY12" s="88"/>
      <c r="HZ12" s="88"/>
      <c r="IA12" s="88"/>
      <c r="IB12" s="88"/>
      <c r="IC12" s="88"/>
      <c r="ID12" s="88"/>
      <c r="IE12" s="88"/>
      <c r="IF12" s="88"/>
      <c r="IG12" s="88"/>
      <c r="IH12" s="88"/>
      <c r="II12" s="4"/>
      <c r="IJ12" s="4"/>
      <c r="IK12" s="4"/>
      <c r="IL12" s="4"/>
      <c r="IM12" s="4"/>
      <c r="IN12" s="4"/>
      <c r="IO12" s="4"/>
      <c r="IP12" s="4"/>
      <c r="IQ12" s="4"/>
      <c r="IR12" s="4"/>
      <c r="IS12" s="4"/>
      <c r="IT12" s="4"/>
    </row>
    <row r="13" spans="1:275" ht="30" customHeight="1" outlineLevel="1" x14ac:dyDescent="0.45">
      <c r="A13" s="109" t="s">
        <v>22</v>
      </c>
      <c r="B13" s="109" t="str">
        <f>IF('OMT eGrants Report'!$D$5="Program Budget","",IF(AND('OMT eGrants Report'!$D$5="Staff Salary",'OMT eGrants Report'!$D$7="Individual"),'OMT eGrants Report'!AG$24,IF(AND('OMT eGrants Report'!$D$5="Staff Salary",'OMT eGrants Report'!$D$7="Total"),"","")))</f>
        <v/>
      </c>
      <c r="C13" s="87"/>
      <c r="D13" s="87"/>
      <c r="E13" s="87"/>
      <c r="F13" s="87"/>
      <c r="G13" s="87"/>
      <c r="H13" s="87"/>
      <c r="I13" s="87"/>
      <c r="J13" s="87"/>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87"/>
      <c r="AX13" s="87"/>
      <c r="AY13" s="87"/>
      <c r="AZ13" s="87"/>
      <c r="BA13" s="87"/>
      <c r="BB13" s="87"/>
      <c r="BC13" s="87"/>
      <c r="BD13" s="87"/>
      <c r="BE13" s="87"/>
      <c r="BF13" s="87"/>
      <c r="BG13" s="87"/>
      <c r="BH13" s="87"/>
      <c r="BI13" s="87"/>
      <c r="BJ13" s="87"/>
      <c r="BK13" s="87"/>
      <c r="BL13" s="87"/>
      <c r="BM13" s="87"/>
      <c r="BN13" s="87"/>
      <c r="BO13" s="87"/>
      <c r="BP13" s="87"/>
      <c r="BQ13" s="87"/>
      <c r="BR13" s="87"/>
      <c r="BS13" s="87"/>
      <c r="BT13" s="87"/>
      <c r="BU13" s="87"/>
      <c r="BV13" s="87"/>
      <c r="BW13" s="87"/>
      <c r="BX13" s="87"/>
      <c r="BY13" s="87"/>
      <c r="BZ13" s="87"/>
      <c r="CA13" s="87"/>
      <c r="CB13" s="87"/>
      <c r="CC13" s="87"/>
      <c r="CD13" s="87"/>
      <c r="CE13" s="87"/>
      <c r="CF13" s="87"/>
      <c r="CG13" s="87"/>
      <c r="CH13" s="87"/>
      <c r="CI13" s="87"/>
      <c r="CJ13" s="87"/>
      <c r="CK13" s="87"/>
      <c r="CL13" s="87"/>
      <c r="CM13" s="87"/>
      <c r="CN13" s="87"/>
      <c r="CO13" s="87"/>
      <c r="CP13" s="87"/>
      <c r="CQ13" s="87"/>
      <c r="CR13" s="87"/>
      <c r="CS13" s="87"/>
      <c r="CT13" s="87"/>
      <c r="CU13" s="87"/>
      <c r="CV13" s="87"/>
      <c r="CW13" s="87"/>
      <c r="CX13" s="87"/>
      <c r="CY13" s="87"/>
      <c r="CZ13" s="87"/>
      <c r="DA13" s="87"/>
      <c r="DB13" s="87"/>
      <c r="DC13" s="87"/>
      <c r="DD13" s="87"/>
      <c r="DE13" s="87"/>
      <c r="DF13" s="87"/>
      <c r="DG13" s="87"/>
      <c r="DH13" s="87"/>
      <c r="DI13" s="87"/>
      <c r="DJ13" s="87"/>
      <c r="DK13" s="87"/>
      <c r="DL13" s="87"/>
      <c r="DM13" s="87"/>
      <c r="DN13" s="87"/>
      <c r="DO13" s="87"/>
      <c r="DP13" s="87"/>
      <c r="DQ13" s="87"/>
      <c r="DR13" s="87"/>
      <c r="DS13" s="87"/>
      <c r="DT13" s="87"/>
      <c r="DU13" s="87"/>
      <c r="DV13" s="87"/>
      <c r="DW13" s="87"/>
      <c r="DX13" s="87"/>
      <c r="DY13" s="87"/>
      <c r="DZ13" s="87"/>
      <c r="EA13" s="87"/>
      <c r="EB13" s="87"/>
      <c r="EC13" s="87"/>
      <c r="ED13" s="87"/>
      <c r="EE13" s="87"/>
      <c r="EF13" s="87"/>
      <c r="EG13" s="87"/>
      <c r="EH13" s="87"/>
      <c r="EI13" s="87"/>
      <c r="EJ13" s="87"/>
      <c r="EK13" s="87"/>
      <c r="EL13" s="87"/>
      <c r="EM13" s="87"/>
      <c r="EN13" s="87"/>
      <c r="EO13" s="87"/>
      <c r="EP13" s="87"/>
      <c r="EQ13" s="87"/>
      <c r="ER13" s="87"/>
      <c r="ES13" s="87"/>
      <c r="ET13" s="87"/>
      <c r="EU13" s="87"/>
      <c r="EV13" s="87"/>
      <c r="EW13" s="87"/>
      <c r="EX13" s="87"/>
      <c r="EY13" s="87"/>
      <c r="EZ13" s="87"/>
      <c r="FA13" s="87"/>
      <c r="FB13" s="87"/>
      <c r="FC13" s="87"/>
      <c r="FD13" s="87"/>
      <c r="FE13" s="87"/>
      <c r="FF13" s="87"/>
      <c r="FG13" s="87"/>
      <c r="FH13" s="87"/>
      <c r="FI13" s="87"/>
      <c r="FJ13" s="87"/>
      <c r="FK13" s="87"/>
      <c r="FL13" s="87"/>
      <c r="FM13" s="87"/>
      <c r="FN13" s="87"/>
      <c r="FO13" s="87"/>
      <c r="FP13" s="87"/>
      <c r="FQ13" s="87"/>
      <c r="FR13" s="87"/>
      <c r="FS13" s="87"/>
      <c r="FT13" s="87"/>
      <c r="FU13" s="87"/>
      <c r="FV13" s="87"/>
      <c r="FW13" s="87"/>
      <c r="FX13" s="87"/>
      <c r="FY13" s="87"/>
      <c r="FZ13" s="87"/>
      <c r="GA13" s="87"/>
      <c r="GB13" s="87"/>
      <c r="GC13" s="87"/>
      <c r="GD13" s="87"/>
      <c r="GE13" s="87"/>
      <c r="GF13" s="87"/>
      <c r="GG13" s="87"/>
      <c r="GH13" s="87"/>
      <c r="GI13" s="87"/>
      <c r="GJ13" s="87"/>
      <c r="GK13" s="87"/>
      <c r="GL13" s="87"/>
      <c r="GM13" s="87"/>
      <c r="GN13" s="87"/>
      <c r="GO13" s="87"/>
      <c r="GP13" s="87"/>
      <c r="GQ13" s="87"/>
      <c r="GR13" s="87"/>
      <c r="GS13" s="87"/>
      <c r="GT13" s="87"/>
      <c r="GU13" s="87"/>
      <c r="GV13" s="87"/>
      <c r="GW13" s="87"/>
      <c r="GX13" s="87"/>
      <c r="GY13" s="87"/>
      <c r="GZ13" s="87"/>
      <c r="HA13" s="87"/>
      <c r="HB13" s="87"/>
      <c r="HC13" s="87"/>
      <c r="HD13" s="87"/>
      <c r="HE13" s="87"/>
      <c r="HF13" s="87"/>
      <c r="HG13" s="87"/>
      <c r="HH13" s="87"/>
      <c r="HI13" s="87"/>
      <c r="HJ13" s="87"/>
      <c r="HK13" s="87"/>
      <c r="HL13" s="88"/>
      <c r="HM13" s="88"/>
      <c r="HN13" s="88"/>
      <c r="HO13" s="88"/>
      <c r="HP13" s="88"/>
      <c r="HQ13" s="88"/>
      <c r="HR13" s="88"/>
      <c r="HS13" s="88"/>
      <c r="HT13" s="88"/>
      <c r="HU13" s="88"/>
      <c r="HV13" s="88"/>
      <c r="HW13" s="88"/>
      <c r="HX13" s="88"/>
      <c r="HY13" s="88"/>
      <c r="HZ13" s="88"/>
      <c r="IA13" s="88"/>
      <c r="IB13" s="88"/>
      <c r="IC13" s="88"/>
      <c r="ID13" s="88"/>
      <c r="IE13" s="88"/>
      <c r="IF13" s="88"/>
      <c r="IG13" s="88"/>
      <c r="IH13" s="88"/>
      <c r="II13" s="4"/>
      <c r="IJ13" s="4"/>
      <c r="IK13" s="4"/>
      <c r="IL13" s="4"/>
      <c r="IM13" s="4"/>
      <c r="IN13" s="4"/>
      <c r="IO13" s="4"/>
      <c r="IP13" s="4"/>
      <c r="IQ13" s="4"/>
      <c r="IR13" s="4"/>
      <c r="IS13" s="4"/>
      <c r="IT13" s="4"/>
    </row>
    <row r="14" spans="1:275" ht="30" customHeight="1" outlineLevel="1" x14ac:dyDescent="0.45">
      <c r="A14" s="109" t="s">
        <v>22</v>
      </c>
      <c r="B14" s="109" t="str">
        <f>IF('OMT eGrants Report'!$D$5="Program Budget","",IF(AND('OMT eGrants Report'!$D$5="Staff Salary",'OMT eGrants Report'!$D$7="Individual"),'OMT eGrants Report'!AG$25,IF(AND('OMT eGrants Report'!$D$5="Staff Salary",'OMT eGrants Report'!$D$7="Total"),"","")))</f>
        <v/>
      </c>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87"/>
      <c r="AX14" s="87"/>
      <c r="AY14" s="87"/>
      <c r="AZ14" s="87"/>
      <c r="BA14" s="87"/>
      <c r="BB14" s="87"/>
      <c r="BC14" s="87"/>
      <c r="BD14" s="87"/>
      <c r="BE14" s="87"/>
      <c r="BF14" s="87"/>
      <c r="BG14" s="87"/>
      <c r="BH14" s="87"/>
      <c r="BI14" s="87"/>
      <c r="BJ14" s="87"/>
      <c r="BK14" s="87"/>
      <c r="BL14" s="87"/>
      <c r="BM14" s="87"/>
      <c r="BN14" s="87"/>
      <c r="BO14" s="87"/>
      <c r="BP14" s="87"/>
      <c r="BQ14" s="87"/>
      <c r="BR14" s="87"/>
      <c r="BS14" s="87"/>
      <c r="BT14" s="87"/>
      <c r="BU14" s="87"/>
      <c r="BV14" s="87"/>
      <c r="BW14" s="87"/>
      <c r="BX14" s="87"/>
      <c r="BY14" s="87"/>
      <c r="BZ14" s="87"/>
      <c r="CA14" s="87"/>
      <c r="CB14" s="87"/>
      <c r="CC14" s="87"/>
      <c r="CD14" s="87"/>
      <c r="CE14" s="87"/>
      <c r="CF14" s="87"/>
      <c r="CG14" s="87"/>
      <c r="CH14" s="87"/>
      <c r="CI14" s="87"/>
      <c r="CJ14" s="87"/>
      <c r="CK14" s="87"/>
      <c r="CL14" s="87"/>
      <c r="CM14" s="87"/>
      <c r="CN14" s="87"/>
      <c r="CO14" s="87"/>
      <c r="CP14" s="87"/>
      <c r="CQ14" s="87"/>
      <c r="CR14" s="87"/>
      <c r="CS14" s="87"/>
      <c r="CT14" s="87"/>
      <c r="CU14" s="87"/>
      <c r="CV14" s="87"/>
      <c r="CW14" s="87"/>
      <c r="CX14" s="87"/>
      <c r="CY14" s="87"/>
      <c r="CZ14" s="87"/>
      <c r="DA14" s="87"/>
      <c r="DB14" s="87"/>
      <c r="DC14" s="87"/>
      <c r="DD14" s="87"/>
      <c r="DE14" s="87"/>
      <c r="DF14" s="87"/>
      <c r="DG14" s="87"/>
      <c r="DH14" s="87"/>
      <c r="DI14" s="87"/>
      <c r="DJ14" s="87"/>
      <c r="DK14" s="87"/>
      <c r="DL14" s="87"/>
      <c r="DM14" s="87"/>
      <c r="DN14" s="87"/>
      <c r="DO14" s="87"/>
      <c r="DP14" s="87"/>
      <c r="DQ14" s="87"/>
      <c r="DR14" s="87"/>
      <c r="DS14" s="87"/>
      <c r="DT14" s="87"/>
      <c r="DU14" s="87"/>
      <c r="DV14" s="87"/>
      <c r="DW14" s="87"/>
      <c r="DX14" s="87"/>
      <c r="DY14" s="87"/>
      <c r="DZ14" s="87"/>
      <c r="EA14" s="87"/>
      <c r="EB14" s="87"/>
      <c r="EC14" s="87"/>
      <c r="ED14" s="87"/>
      <c r="EE14" s="87"/>
      <c r="EF14" s="87"/>
      <c r="EG14" s="87"/>
      <c r="EH14" s="87"/>
      <c r="EI14" s="87"/>
      <c r="EJ14" s="87"/>
      <c r="EK14" s="87"/>
      <c r="EL14" s="87"/>
      <c r="EM14" s="87"/>
      <c r="EN14" s="87"/>
      <c r="EO14" s="87"/>
      <c r="EP14" s="87"/>
      <c r="EQ14" s="87"/>
      <c r="ER14" s="87"/>
      <c r="ES14" s="87"/>
      <c r="ET14" s="87"/>
      <c r="EU14" s="87"/>
      <c r="EV14" s="87"/>
      <c r="EW14" s="87"/>
      <c r="EX14" s="87"/>
      <c r="EY14" s="87"/>
      <c r="EZ14" s="87"/>
      <c r="FA14" s="87"/>
      <c r="FB14" s="87"/>
      <c r="FC14" s="87"/>
      <c r="FD14" s="87"/>
      <c r="FE14" s="87"/>
      <c r="FF14" s="87"/>
      <c r="FG14" s="87"/>
      <c r="FH14" s="87"/>
      <c r="FI14" s="87"/>
      <c r="FJ14" s="87"/>
      <c r="FK14" s="87"/>
      <c r="FL14" s="87"/>
      <c r="FM14" s="87"/>
      <c r="FN14" s="87"/>
      <c r="FO14" s="87"/>
      <c r="FP14" s="87"/>
      <c r="FQ14" s="87"/>
      <c r="FR14" s="87"/>
      <c r="FS14" s="87"/>
      <c r="FT14" s="87"/>
      <c r="FU14" s="87"/>
      <c r="FV14" s="87"/>
      <c r="FW14" s="87"/>
      <c r="FX14" s="87"/>
      <c r="FY14" s="87"/>
      <c r="FZ14" s="87"/>
      <c r="GA14" s="87"/>
      <c r="GB14" s="87"/>
      <c r="GC14" s="87"/>
      <c r="GD14" s="87"/>
      <c r="GE14" s="87"/>
      <c r="GF14" s="87"/>
      <c r="GG14" s="87"/>
      <c r="GH14" s="87"/>
      <c r="GI14" s="87"/>
      <c r="GJ14" s="87"/>
      <c r="GK14" s="87"/>
      <c r="GL14" s="87"/>
      <c r="GM14" s="87"/>
      <c r="GN14" s="87"/>
      <c r="GO14" s="87"/>
      <c r="GP14" s="87"/>
      <c r="GQ14" s="87"/>
      <c r="GR14" s="87"/>
      <c r="GS14" s="87"/>
      <c r="GT14" s="87"/>
      <c r="GU14" s="87"/>
      <c r="GV14" s="87"/>
      <c r="GW14" s="87"/>
      <c r="GX14" s="87"/>
      <c r="GY14" s="87"/>
      <c r="GZ14" s="87"/>
      <c r="HA14" s="87"/>
      <c r="HB14" s="87"/>
      <c r="HC14" s="87"/>
      <c r="HD14" s="87"/>
      <c r="HE14" s="87"/>
      <c r="HF14" s="87"/>
      <c r="HG14" s="87"/>
      <c r="HH14" s="87"/>
      <c r="HI14" s="87"/>
      <c r="HJ14" s="87"/>
      <c r="HK14" s="87"/>
      <c r="HL14" s="88"/>
      <c r="HM14" s="88"/>
      <c r="HN14" s="88"/>
      <c r="HO14" s="88"/>
      <c r="HP14" s="88"/>
      <c r="HQ14" s="88"/>
      <c r="HR14" s="88"/>
      <c r="HS14" s="88"/>
      <c r="HT14" s="88"/>
      <c r="HU14" s="88"/>
      <c r="HV14" s="88"/>
      <c r="HW14" s="88"/>
      <c r="HX14" s="88"/>
      <c r="HY14" s="88"/>
      <c r="HZ14" s="88"/>
      <c r="IA14" s="88"/>
      <c r="IB14" s="88"/>
      <c r="IC14" s="88"/>
      <c r="ID14" s="88"/>
      <c r="IE14" s="88"/>
      <c r="IF14" s="88"/>
      <c r="IG14" s="88"/>
      <c r="IH14" s="88"/>
      <c r="II14" s="4"/>
      <c r="IJ14" s="4"/>
      <c r="IK14" s="4"/>
      <c r="IL14" s="4"/>
      <c r="IM14" s="4"/>
      <c r="IN14" s="4"/>
      <c r="IO14" s="4"/>
      <c r="IP14" s="4"/>
      <c r="IQ14" s="4"/>
      <c r="IR14" s="4"/>
      <c r="IS14" s="4"/>
      <c r="IT14" s="4"/>
    </row>
    <row r="15" spans="1:275" ht="30" customHeight="1" outlineLevel="1" x14ac:dyDescent="0.45">
      <c r="A15" s="109" t="s">
        <v>22</v>
      </c>
      <c r="B15" s="109" t="str">
        <f>IF('OMT eGrants Report'!$D$5="Program Budget","",IF(AND('OMT eGrants Report'!$D$5="Staff Salary",'OMT eGrants Report'!$D$7="Individual"),'OMT eGrants Report'!AG$26,IF(AND('OMT eGrants Report'!$D$5="Staff Salary",'OMT eGrants Report'!$D$7="Total"),"","")))</f>
        <v/>
      </c>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c r="BV15" s="88"/>
      <c r="BW15" s="88"/>
      <c r="BX15" s="88"/>
      <c r="BY15" s="88"/>
      <c r="BZ15" s="88"/>
      <c r="CA15" s="88"/>
      <c r="CB15" s="88"/>
      <c r="CC15" s="88"/>
      <c r="CD15" s="88"/>
      <c r="CE15" s="88"/>
      <c r="CF15" s="88"/>
      <c r="CG15" s="88"/>
      <c r="CH15" s="88"/>
      <c r="CI15" s="88"/>
      <c r="CJ15" s="88"/>
      <c r="CK15" s="88"/>
      <c r="CL15" s="88"/>
      <c r="CM15" s="88"/>
      <c r="CN15" s="88"/>
      <c r="CO15" s="88"/>
      <c r="CP15" s="88"/>
      <c r="CQ15" s="88"/>
      <c r="CR15" s="88"/>
      <c r="CS15" s="88"/>
      <c r="CT15" s="88"/>
      <c r="CU15" s="88"/>
      <c r="CV15" s="88"/>
      <c r="CW15" s="88"/>
      <c r="CX15" s="88"/>
      <c r="CY15" s="88"/>
      <c r="CZ15" s="88"/>
      <c r="DA15" s="88"/>
      <c r="DB15" s="88"/>
      <c r="DC15" s="88"/>
      <c r="DD15" s="88"/>
      <c r="DE15" s="88"/>
      <c r="DF15" s="88"/>
      <c r="DG15" s="88"/>
      <c r="DH15" s="88"/>
      <c r="DI15" s="88"/>
      <c r="DJ15" s="88"/>
      <c r="DK15" s="88"/>
      <c r="DL15" s="88"/>
      <c r="DM15" s="88"/>
      <c r="DN15" s="88"/>
      <c r="DO15" s="88"/>
      <c r="DP15" s="88"/>
      <c r="DQ15" s="88"/>
      <c r="DR15" s="88"/>
      <c r="DS15" s="88"/>
      <c r="DT15" s="88"/>
      <c r="DU15" s="88"/>
      <c r="DV15" s="88"/>
      <c r="DW15" s="88"/>
      <c r="DX15" s="88"/>
      <c r="DY15" s="88"/>
      <c r="DZ15" s="88"/>
      <c r="EA15" s="88"/>
      <c r="EB15" s="88"/>
      <c r="EC15" s="88"/>
      <c r="ED15" s="88"/>
      <c r="EE15" s="88"/>
      <c r="EF15" s="88"/>
      <c r="EG15" s="88"/>
      <c r="EH15" s="88"/>
      <c r="EI15" s="88"/>
      <c r="EJ15" s="88"/>
      <c r="EK15" s="88"/>
      <c r="EL15" s="88"/>
      <c r="EM15" s="88"/>
      <c r="EN15" s="88"/>
      <c r="EO15" s="88"/>
      <c r="EP15" s="88"/>
      <c r="EQ15" s="88"/>
      <c r="ER15" s="88"/>
      <c r="ES15" s="88"/>
      <c r="ET15" s="88"/>
      <c r="EU15" s="88"/>
      <c r="EV15" s="88"/>
      <c r="EW15" s="88"/>
      <c r="EX15" s="88"/>
      <c r="EY15" s="88"/>
      <c r="EZ15" s="88"/>
      <c r="FA15" s="88"/>
      <c r="FB15" s="88"/>
      <c r="FC15" s="88"/>
      <c r="FD15" s="88"/>
      <c r="FE15" s="88"/>
      <c r="FF15" s="88"/>
      <c r="FG15" s="88"/>
      <c r="FH15" s="88"/>
      <c r="FI15" s="88"/>
      <c r="FJ15" s="88"/>
      <c r="FK15" s="88"/>
      <c r="FL15" s="88"/>
      <c r="FM15" s="88"/>
      <c r="FN15" s="88"/>
      <c r="FO15" s="88"/>
      <c r="FP15" s="88"/>
      <c r="FQ15" s="88"/>
      <c r="FR15" s="88"/>
      <c r="FS15" s="88"/>
      <c r="FT15" s="88"/>
      <c r="FU15" s="88"/>
      <c r="FV15" s="88"/>
      <c r="FW15" s="88"/>
      <c r="FX15" s="88"/>
      <c r="FY15" s="88"/>
      <c r="FZ15" s="88"/>
      <c r="GA15" s="88"/>
      <c r="GB15" s="88"/>
      <c r="GC15" s="88"/>
      <c r="GD15" s="88"/>
      <c r="GE15" s="88"/>
      <c r="GF15" s="88"/>
      <c r="GG15" s="88"/>
      <c r="GH15" s="88"/>
      <c r="GI15" s="88"/>
      <c r="GJ15" s="88"/>
      <c r="GK15" s="88"/>
      <c r="GL15" s="88"/>
      <c r="GM15" s="88"/>
      <c r="GN15" s="88"/>
      <c r="GO15" s="88"/>
      <c r="GP15" s="88"/>
      <c r="GQ15" s="88"/>
      <c r="GR15" s="88"/>
      <c r="GS15" s="88"/>
      <c r="GT15" s="88"/>
      <c r="GU15" s="88"/>
      <c r="GV15" s="88"/>
      <c r="GW15" s="88"/>
      <c r="GX15" s="88"/>
      <c r="GY15" s="88"/>
      <c r="GZ15" s="88"/>
      <c r="HA15" s="88"/>
      <c r="HB15" s="88"/>
      <c r="HC15" s="88"/>
      <c r="HD15" s="88"/>
      <c r="HE15" s="88"/>
      <c r="HF15" s="88"/>
      <c r="HG15" s="88"/>
      <c r="HH15" s="88"/>
      <c r="HI15" s="88"/>
      <c r="HJ15" s="88"/>
      <c r="HK15" s="88"/>
      <c r="HL15" s="88"/>
      <c r="HM15" s="88"/>
      <c r="HN15" s="88"/>
      <c r="HO15" s="88"/>
      <c r="HP15" s="88"/>
      <c r="HQ15" s="88"/>
      <c r="HR15" s="88"/>
      <c r="HS15" s="88"/>
      <c r="HT15" s="88"/>
      <c r="HU15" s="88"/>
      <c r="HV15" s="88"/>
      <c r="HW15" s="88"/>
      <c r="HX15" s="88"/>
      <c r="HY15" s="88"/>
      <c r="HZ15" s="88"/>
      <c r="IA15" s="88"/>
      <c r="IB15" s="88"/>
      <c r="IC15" s="88"/>
      <c r="ID15" s="88"/>
      <c r="IE15" s="88"/>
      <c r="IF15" s="88"/>
      <c r="IG15" s="88"/>
      <c r="IH15" s="88"/>
      <c r="II15" s="4"/>
      <c r="IJ15" s="4"/>
      <c r="IK15" s="4"/>
      <c r="IL15" s="4"/>
      <c r="IM15" s="4"/>
      <c r="IN15" s="4"/>
      <c r="IO15" s="4"/>
      <c r="IP15" s="4"/>
      <c r="IQ15" s="4"/>
      <c r="IR15" s="4"/>
      <c r="IS15" s="4"/>
      <c r="IT15" s="4"/>
    </row>
    <row r="16" spans="1:275" ht="30" customHeight="1" outlineLevel="1" x14ac:dyDescent="0.45">
      <c r="A16" s="109" t="s">
        <v>22</v>
      </c>
      <c r="B16" s="109" t="str">
        <f>IF('OMT eGrants Report'!$D$5="Program Budget","",IF(AND('OMT eGrants Report'!$D$5="Staff Salary",'OMT eGrants Report'!$D$7="Individual"),'OMT eGrants Report'!AG$27,IF(AND('OMT eGrants Report'!$D$5="Staff Salary",'OMT eGrants Report'!$D$7="Total"),"","")))</f>
        <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4"/>
      <c r="IJ16" s="4"/>
      <c r="IK16" s="4"/>
      <c r="IL16" s="4"/>
      <c r="IM16" s="4"/>
      <c r="IN16" s="4"/>
      <c r="IO16" s="4"/>
      <c r="IP16" s="4"/>
      <c r="IQ16" s="4"/>
      <c r="IR16" s="4"/>
      <c r="IS16" s="4"/>
      <c r="IT16" s="4"/>
    </row>
    <row r="17" spans="1:254" ht="30" customHeight="1" outlineLevel="1" x14ac:dyDescent="0.45">
      <c r="A17" s="109" t="s">
        <v>22</v>
      </c>
      <c r="B17" s="109" t="str">
        <f>IF('OMT eGrants Report'!$D$5="Program Budget","",IF(AND('OMT eGrants Report'!$D$5="Staff Salary",'OMT eGrants Report'!$D$7="Individual"),'OMT eGrants Report'!AG$28,IF(AND('OMT eGrants Report'!$D$5="Staff Salary",'OMT eGrants Report'!$D$7="Total"),"","")))</f>
        <v/>
      </c>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88"/>
      <c r="AO17" s="88"/>
      <c r="AP17" s="88"/>
      <c r="AQ17" s="88"/>
      <c r="AR17" s="88"/>
      <c r="AS17" s="88"/>
      <c r="AT17" s="88"/>
      <c r="AU17" s="88"/>
      <c r="AV17" s="88"/>
      <c r="AW17" s="88"/>
      <c r="AX17" s="88"/>
      <c r="AY17" s="88"/>
      <c r="AZ17" s="88"/>
      <c r="BA17" s="88"/>
      <c r="BB17" s="88"/>
      <c r="BC17" s="88"/>
      <c r="BD17" s="88"/>
      <c r="BE17" s="88"/>
      <c r="BF17" s="88"/>
      <c r="BG17" s="88"/>
      <c r="BH17" s="88"/>
      <c r="BI17" s="88"/>
      <c r="BJ17" s="88"/>
      <c r="BK17" s="88"/>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88"/>
      <c r="CK17" s="88"/>
      <c r="CL17" s="88"/>
      <c r="CM17" s="88"/>
      <c r="CN17" s="88"/>
      <c r="CO17" s="88"/>
      <c r="CP17" s="88"/>
      <c r="CQ17" s="88"/>
      <c r="CR17" s="88"/>
      <c r="CS17" s="88"/>
      <c r="CT17" s="88"/>
      <c r="CU17" s="88"/>
      <c r="CV17" s="88"/>
      <c r="CW17" s="88"/>
      <c r="CX17" s="88"/>
      <c r="CY17" s="88"/>
      <c r="CZ17" s="88"/>
      <c r="DA17" s="88"/>
      <c r="DB17" s="88"/>
      <c r="DC17" s="88"/>
      <c r="DD17" s="88"/>
      <c r="DE17" s="88"/>
      <c r="DF17" s="88"/>
      <c r="DG17" s="88"/>
      <c r="DH17" s="88"/>
      <c r="DI17" s="88"/>
      <c r="DJ17" s="88"/>
      <c r="DK17" s="88"/>
      <c r="DL17" s="88"/>
      <c r="DM17" s="88"/>
      <c r="DN17" s="88"/>
      <c r="DO17" s="88"/>
      <c r="DP17" s="88"/>
      <c r="DQ17" s="88"/>
      <c r="DR17" s="88"/>
      <c r="DS17" s="88"/>
      <c r="DT17" s="88"/>
      <c r="DU17" s="88"/>
      <c r="DV17" s="88"/>
      <c r="DW17" s="88"/>
      <c r="DX17" s="88"/>
      <c r="DY17" s="88"/>
      <c r="DZ17" s="88"/>
      <c r="EA17" s="88"/>
      <c r="EB17" s="88"/>
      <c r="EC17" s="88"/>
      <c r="ED17" s="88"/>
      <c r="EE17" s="88"/>
      <c r="EF17" s="88"/>
      <c r="EG17" s="88"/>
      <c r="EH17" s="88"/>
      <c r="EI17" s="88"/>
      <c r="EJ17" s="88"/>
      <c r="EK17" s="88"/>
      <c r="EL17" s="88"/>
      <c r="EM17" s="88"/>
      <c r="EN17" s="88"/>
      <c r="EO17" s="88"/>
      <c r="EP17" s="88"/>
      <c r="EQ17" s="88"/>
      <c r="ER17" s="88"/>
      <c r="ES17" s="88"/>
      <c r="ET17" s="88"/>
      <c r="EU17" s="88"/>
      <c r="EV17" s="88"/>
      <c r="EW17" s="88"/>
      <c r="EX17" s="88"/>
      <c r="EY17" s="88"/>
      <c r="EZ17" s="88"/>
      <c r="FA17" s="88"/>
      <c r="FB17" s="88"/>
      <c r="FC17" s="88"/>
      <c r="FD17" s="88"/>
      <c r="FE17" s="88"/>
      <c r="FF17" s="88"/>
      <c r="FG17" s="88"/>
      <c r="FH17" s="88"/>
      <c r="FI17" s="88"/>
      <c r="FJ17" s="88"/>
      <c r="FK17" s="88"/>
      <c r="FL17" s="88"/>
      <c r="FM17" s="88"/>
      <c r="FN17" s="88"/>
      <c r="FO17" s="88"/>
      <c r="FP17" s="88"/>
      <c r="FQ17" s="88"/>
      <c r="FR17" s="88"/>
      <c r="FS17" s="88"/>
      <c r="FT17" s="88"/>
      <c r="FU17" s="88"/>
      <c r="FV17" s="88"/>
      <c r="FW17" s="88"/>
      <c r="FX17" s="88"/>
      <c r="FY17" s="88"/>
      <c r="FZ17" s="88"/>
      <c r="GA17" s="88"/>
      <c r="GB17" s="88"/>
      <c r="GC17" s="88"/>
      <c r="GD17" s="88"/>
      <c r="GE17" s="88"/>
      <c r="GF17" s="88"/>
      <c r="GG17" s="88"/>
      <c r="GH17" s="88"/>
      <c r="GI17" s="88"/>
      <c r="GJ17" s="88"/>
      <c r="GK17" s="88"/>
      <c r="GL17" s="88"/>
      <c r="GM17" s="88"/>
      <c r="GN17" s="88"/>
      <c r="GO17" s="88"/>
      <c r="GP17" s="88"/>
      <c r="GQ17" s="88"/>
      <c r="GR17" s="88"/>
      <c r="GS17" s="88"/>
      <c r="GT17" s="88"/>
      <c r="GU17" s="88"/>
      <c r="GV17" s="88"/>
      <c r="GW17" s="88"/>
      <c r="GX17" s="88"/>
      <c r="GY17" s="88"/>
      <c r="GZ17" s="88"/>
      <c r="HA17" s="88"/>
      <c r="HB17" s="88"/>
      <c r="HC17" s="88"/>
      <c r="HD17" s="88"/>
      <c r="HE17" s="88"/>
      <c r="HF17" s="88"/>
      <c r="HG17" s="88"/>
      <c r="HH17" s="88"/>
      <c r="HI17" s="88"/>
      <c r="HJ17" s="88"/>
      <c r="HK17" s="88"/>
      <c r="HL17" s="88"/>
      <c r="HM17" s="88"/>
      <c r="HN17" s="88"/>
      <c r="HO17" s="88"/>
      <c r="HP17" s="88"/>
      <c r="HQ17" s="88"/>
      <c r="HR17" s="88"/>
      <c r="HS17" s="88"/>
      <c r="HT17" s="88"/>
      <c r="HU17" s="88"/>
      <c r="HV17" s="88"/>
      <c r="HW17" s="88"/>
      <c r="HX17" s="88"/>
      <c r="HY17" s="88"/>
      <c r="HZ17" s="88"/>
      <c r="IA17" s="88"/>
      <c r="IB17" s="88"/>
      <c r="IC17" s="88"/>
      <c r="ID17" s="88"/>
      <c r="IE17" s="88"/>
      <c r="IF17" s="88"/>
      <c r="IG17" s="88"/>
      <c r="IH17" s="88"/>
      <c r="II17" s="4"/>
      <c r="IJ17" s="4"/>
      <c r="IK17" s="4"/>
      <c r="IL17" s="4"/>
      <c r="IM17" s="4"/>
      <c r="IN17" s="4"/>
      <c r="IO17" s="4"/>
      <c r="IP17" s="4"/>
      <c r="IQ17" s="4"/>
      <c r="IR17" s="4"/>
      <c r="IS17" s="4"/>
      <c r="IT17" s="4"/>
    </row>
    <row r="18" spans="1:254" ht="30" customHeight="1" outlineLevel="1" x14ac:dyDescent="0.45">
      <c r="A18" s="109" t="s">
        <v>22</v>
      </c>
      <c r="B18" s="109" t="str">
        <f>IF('OMT eGrants Report'!$D$5="Program Budget","",IF(AND('OMT eGrants Report'!$D$5="Staff Salary",'OMT eGrants Report'!$D$7="Individual"),'OMT eGrants Report'!AG$29,IF(AND('OMT eGrants Report'!$D$5="Staff Salary",'OMT eGrants Report'!$D$7="Total"),"","")))</f>
        <v/>
      </c>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8"/>
      <c r="BA18" s="88"/>
      <c r="BB18" s="88"/>
      <c r="BC18" s="88"/>
      <c r="BD18" s="88"/>
      <c r="BE18" s="88"/>
      <c r="BF18" s="88"/>
      <c r="BG18" s="88"/>
      <c r="BH18" s="88"/>
      <c r="BI18" s="88"/>
      <c r="BJ18" s="88"/>
      <c r="BK18" s="88"/>
      <c r="BL18" s="88"/>
      <c r="BM18" s="88"/>
      <c r="BN18" s="88"/>
      <c r="BO18" s="88"/>
      <c r="BP18" s="88"/>
      <c r="BQ18" s="88"/>
      <c r="BR18" s="88"/>
      <c r="BS18" s="88"/>
      <c r="BT18" s="88"/>
      <c r="BU18" s="88"/>
      <c r="BV18" s="88"/>
      <c r="BW18" s="88"/>
      <c r="BX18" s="88"/>
      <c r="BY18" s="88"/>
      <c r="BZ18" s="88"/>
      <c r="CA18" s="88"/>
      <c r="CB18" s="88"/>
      <c r="CC18" s="88"/>
      <c r="CD18" s="88"/>
      <c r="CE18" s="88"/>
      <c r="CF18" s="88"/>
      <c r="CG18" s="88"/>
      <c r="CH18" s="88"/>
      <c r="CI18" s="88"/>
      <c r="CJ18" s="88"/>
      <c r="CK18" s="88"/>
      <c r="CL18" s="88"/>
      <c r="CM18" s="88"/>
      <c r="CN18" s="88"/>
      <c r="CO18" s="88"/>
      <c r="CP18" s="88"/>
      <c r="CQ18" s="88"/>
      <c r="CR18" s="88"/>
      <c r="CS18" s="88"/>
      <c r="CT18" s="88"/>
      <c r="CU18" s="88"/>
      <c r="CV18" s="88"/>
      <c r="CW18" s="88"/>
      <c r="CX18" s="88"/>
      <c r="CY18" s="88"/>
      <c r="CZ18" s="88"/>
      <c r="DA18" s="88"/>
      <c r="DB18" s="88"/>
      <c r="DC18" s="88"/>
      <c r="DD18" s="88"/>
      <c r="DE18" s="88"/>
      <c r="DF18" s="88"/>
      <c r="DG18" s="88"/>
      <c r="DH18" s="88"/>
      <c r="DI18" s="88"/>
      <c r="DJ18" s="88"/>
      <c r="DK18" s="88"/>
      <c r="DL18" s="88"/>
      <c r="DM18" s="88"/>
      <c r="DN18" s="88"/>
      <c r="DO18" s="88"/>
      <c r="DP18" s="88"/>
      <c r="DQ18" s="88"/>
      <c r="DR18" s="88"/>
      <c r="DS18" s="88"/>
      <c r="DT18" s="88"/>
      <c r="DU18" s="88"/>
      <c r="DV18" s="88"/>
      <c r="DW18" s="88"/>
      <c r="DX18" s="88"/>
      <c r="DY18" s="88"/>
      <c r="DZ18" s="88"/>
      <c r="EA18" s="88"/>
      <c r="EB18" s="88"/>
      <c r="EC18" s="88"/>
      <c r="ED18" s="88"/>
      <c r="EE18" s="88"/>
      <c r="EF18" s="88"/>
      <c r="EG18" s="88"/>
      <c r="EH18" s="88"/>
      <c r="EI18" s="88"/>
      <c r="EJ18" s="88"/>
      <c r="EK18" s="88"/>
      <c r="EL18" s="88"/>
      <c r="EM18" s="88"/>
      <c r="EN18" s="88"/>
      <c r="EO18" s="88"/>
      <c r="EP18" s="88"/>
      <c r="EQ18" s="88"/>
      <c r="ER18" s="88"/>
      <c r="ES18" s="88"/>
      <c r="ET18" s="88"/>
      <c r="EU18" s="88"/>
      <c r="EV18" s="88"/>
      <c r="EW18" s="88"/>
      <c r="EX18" s="88"/>
      <c r="EY18" s="88"/>
      <c r="EZ18" s="88"/>
      <c r="FA18" s="88"/>
      <c r="FB18" s="88"/>
      <c r="FC18" s="88"/>
      <c r="FD18" s="88"/>
      <c r="FE18" s="88"/>
      <c r="FF18" s="88"/>
      <c r="FG18" s="88"/>
      <c r="FH18" s="88"/>
      <c r="FI18" s="88"/>
      <c r="FJ18" s="88"/>
      <c r="FK18" s="88"/>
      <c r="FL18" s="88"/>
      <c r="FM18" s="88"/>
      <c r="FN18" s="88"/>
      <c r="FO18" s="88"/>
      <c r="FP18" s="88"/>
      <c r="FQ18" s="88"/>
      <c r="FR18" s="88"/>
      <c r="FS18" s="88"/>
      <c r="FT18" s="88"/>
      <c r="FU18" s="88"/>
      <c r="FV18" s="88"/>
      <c r="FW18" s="88"/>
      <c r="FX18" s="88"/>
      <c r="FY18" s="88"/>
      <c r="FZ18" s="88"/>
      <c r="GA18" s="88"/>
      <c r="GB18" s="88"/>
      <c r="GC18" s="88"/>
      <c r="GD18" s="88"/>
      <c r="GE18" s="88"/>
      <c r="GF18" s="88"/>
      <c r="GG18" s="88"/>
      <c r="GH18" s="88"/>
      <c r="GI18" s="88"/>
      <c r="GJ18" s="88"/>
      <c r="GK18" s="88"/>
      <c r="GL18" s="88"/>
      <c r="GM18" s="88"/>
      <c r="GN18" s="88"/>
      <c r="GO18" s="88"/>
      <c r="GP18" s="88"/>
      <c r="GQ18" s="88"/>
      <c r="GR18" s="88"/>
      <c r="GS18" s="88"/>
      <c r="GT18" s="88"/>
      <c r="GU18" s="88"/>
      <c r="GV18" s="88"/>
      <c r="GW18" s="88"/>
      <c r="GX18" s="88"/>
      <c r="GY18" s="88"/>
      <c r="GZ18" s="88"/>
      <c r="HA18" s="88"/>
      <c r="HB18" s="88"/>
      <c r="HC18" s="88"/>
      <c r="HD18" s="88"/>
      <c r="HE18" s="88"/>
      <c r="HF18" s="88"/>
      <c r="HG18" s="88"/>
      <c r="HH18" s="88"/>
      <c r="HI18" s="88"/>
      <c r="HJ18" s="88"/>
      <c r="HK18" s="88"/>
      <c r="HL18" s="88"/>
      <c r="HM18" s="88"/>
      <c r="HN18" s="88"/>
      <c r="HO18" s="88"/>
      <c r="HP18" s="88"/>
      <c r="HQ18" s="88"/>
      <c r="HR18" s="88"/>
      <c r="HS18" s="88"/>
      <c r="HT18" s="88"/>
      <c r="HU18" s="88"/>
      <c r="HV18" s="88"/>
      <c r="HW18" s="88"/>
      <c r="HX18" s="88"/>
      <c r="HY18" s="88"/>
      <c r="HZ18" s="88"/>
      <c r="IA18" s="88"/>
      <c r="IB18" s="88"/>
      <c r="IC18" s="88"/>
      <c r="ID18" s="88"/>
      <c r="IE18" s="88"/>
      <c r="IF18" s="88"/>
      <c r="IG18" s="88"/>
      <c r="IH18" s="88"/>
      <c r="II18" s="4"/>
      <c r="IJ18" s="4"/>
      <c r="IK18" s="4"/>
      <c r="IL18" s="4"/>
      <c r="IM18" s="4"/>
      <c r="IN18" s="4"/>
      <c r="IO18" s="4"/>
      <c r="IP18" s="4"/>
      <c r="IQ18" s="4"/>
      <c r="IR18" s="4"/>
      <c r="IS18" s="4"/>
      <c r="IT18" s="4"/>
    </row>
    <row r="19" spans="1:254" s="122" customFormat="1" ht="30" customHeight="1" x14ac:dyDescent="0.45">
      <c r="A19" s="108" t="s">
        <v>321</v>
      </c>
      <c r="B19" s="108" t="str">
        <f>IF('OMT eGrants Report'!$D$5="Program Budget",'OMT eGrants Report'!$AG$9,IF(AND('OMT eGrants Report'!$D$5="Staff Salary",'OMT eGrants Report'!$D$7="Individual"),'OMT eGrants Report'!AG$18,IF(AND('OMT eGrants Report'!$D$5="Staff Salary",'OMT eGrants Report'!$D$7="Total"),'OMT eGrants Report'!$AG$30,"")))</f>
        <v/>
      </c>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99"/>
      <c r="BA19" s="99"/>
      <c r="BB19" s="99"/>
      <c r="BC19" s="99"/>
      <c r="BD19" s="99"/>
      <c r="BE19" s="99"/>
      <c r="BF19" s="99"/>
      <c r="BG19" s="99"/>
      <c r="BH19" s="99"/>
      <c r="BI19" s="99"/>
      <c r="BJ19" s="99"/>
      <c r="BK19" s="99"/>
      <c r="BL19" s="99"/>
      <c r="BM19" s="99"/>
      <c r="BN19" s="99"/>
      <c r="BO19" s="99"/>
      <c r="BP19" s="99"/>
      <c r="BQ19" s="99"/>
      <c r="BR19" s="99"/>
      <c r="BS19" s="99"/>
      <c r="BT19" s="99"/>
      <c r="BU19" s="99"/>
      <c r="BV19" s="99"/>
      <c r="BW19" s="99"/>
      <c r="BX19" s="99"/>
      <c r="BY19" s="99"/>
      <c r="BZ19" s="99"/>
      <c r="CA19" s="99"/>
      <c r="CB19" s="99"/>
      <c r="CC19" s="99"/>
      <c r="CD19" s="99"/>
      <c r="CE19" s="99"/>
      <c r="CF19" s="99"/>
      <c r="CG19" s="99"/>
      <c r="CH19" s="99"/>
      <c r="CI19" s="99"/>
      <c r="CJ19" s="99"/>
      <c r="CK19" s="99"/>
      <c r="CL19" s="99"/>
      <c r="CM19" s="99"/>
      <c r="CN19" s="99"/>
      <c r="CO19" s="99"/>
      <c r="CP19" s="99"/>
      <c r="CQ19" s="99"/>
      <c r="CR19" s="99"/>
      <c r="CS19" s="99"/>
      <c r="CT19" s="99"/>
      <c r="CU19" s="99"/>
      <c r="CV19" s="99"/>
      <c r="CW19" s="99"/>
      <c r="CX19" s="99"/>
      <c r="CY19" s="99"/>
      <c r="CZ19" s="99"/>
      <c r="DA19" s="99"/>
      <c r="DB19" s="99"/>
      <c r="DC19" s="99"/>
      <c r="DD19" s="99"/>
      <c r="DE19" s="99"/>
      <c r="DF19" s="99"/>
      <c r="DG19" s="99"/>
      <c r="DH19" s="99"/>
      <c r="DI19" s="99"/>
      <c r="DJ19" s="99"/>
      <c r="DK19" s="99"/>
      <c r="DL19" s="99"/>
      <c r="DM19" s="99"/>
      <c r="DN19" s="99"/>
      <c r="DO19" s="99"/>
      <c r="DP19" s="99"/>
      <c r="DQ19" s="99"/>
      <c r="DR19" s="99"/>
      <c r="DS19" s="99"/>
      <c r="DT19" s="99"/>
      <c r="DU19" s="99"/>
      <c r="DV19" s="99"/>
      <c r="DW19" s="99"/>
      <c r="DX19" s="99"/>
      <c r="DY19" s="99"/>
      <c r="DZ19" s="99"/>
      <c r="EA19" s="99"/>
      <c r="EB19" s="99"/>
      <c r="EC19" s="99"/>
      <c r="ED19" s="99"/>
      <c r="EE19" s="99"/>
      <c r="EF19" s="99"/>
      <c r="EG19" s="99"/>
      <c r="EH19" s="99"/>
      <c r="EI19" s="99"/>
      <c r="EJ19" s="99"/>
      <c r="EK19" s="99"/>
      <c r="EL19" s="99"/>
      <c r="EM19" s="99"/>
      <c r="EN19" s="99"/>
      <c r="EO19" s="99"/>
      <c r="EP19" s="99"/>
      <c r="EQ19" s="99"/>
      <c r="ER19" s="99"/>
      <c r="ES19" s="99"/>
      <c r="ET19" s="99"/>
      <c r="EU19" s="99"/>
      <c r="EV19" s="99"/>
      <c r="EW19" s="99"/>
      <c r="EX19" s="99"/>
      <c r="EY19" s="99"/>
      <c r="EZ19" s="99"/>
      <c r="FA19" s="99"/>
      <c r="FB19" s="99"/>
      <c r="FC19" s="99"/>
      <c r="FD19" s="99"/>
      <c r="FE19" s="99"/>
      <c r="FF19" s="99"/>
      <c r="FG19" s="99"/>
      <c r="FH19" s="99"/>
      <c r="FI19" s="99"/>
      <c r="FJ19" s="99"/>
      <c r="FK19" s="99"/>
      <c r="FL19" s="99"/>
      <c r="FM19" s="99"/>
      <c r="FN19" s="99"/>
      <c r="FO19" s="99"/>
      <c r="FP19" s="99"/>
      <c r="FQ19" s="99"/>
      <c r="FR19" s="99"/>
      <c r="FS19" s="99"/>
      <c r="FT19" s="99"/>
      <c r="FU19" s="99"/>
      <c r="FV19" s="99"/>
      <c r="FW19" s="99"/>
      <c r="FX19" s="99"/>
      <c r="FY19" s="99"/>
      <c r="FZ19" s="99"/>
      <c r="GA19" s="99"/>
      <c r="GB19" s="99"/>
      <c r="GC19" s="99"/>
      <c r="GD19" s="99"/>
      <c r="GE19" s="99"/>
      <c r="GF19" s="99"/>
      <c r="GG19" s="99"/>
      <c r="GH19" s="99"/>
      <c r="GI19" s="99"/>
      <c r="GJ19" s="99"/>
      <c r="GK19" s="99"/>
      <c r="GL19" s="99"/>
      <c r="GM19" s="99"/>
      <c r="GN19" s="99"/>
      <c r="GO19" s="99"/>
      <c r="GP19" s="99"/>
      <c r="GQ19" s="99"/>
      <c r="GR19" s="99"/>
      <c r="GS19" s="99"/>
      <c r="GT19" s="99"/>
      <c r="GU19" s="99"/>
      <c r="GV19" s="99"/>
      <c r="GW19" s="99"/>
      <c r="GX19" s="99"/>
      <c r="GY19" s="99"/>
      <c r="GZ19" s="99"/>
      <c r="HA19" s="99"/>
      <c r="HB19" s="99"/>
      <c r="HC19" s="99"/>
      <c r="HD19" s="99"/>
      <c r="HE19" s="99"/>
      <c r="HF19" s="99"/>
      <c r="HG19" s="99"/>
      <c r="HH19" s="99"/>
      <c r="HI19" s="99"/>
      <c r="HJ19" s="99"/>
      <c r="HK19" s="99"/>
      <c r="HL19" s="99"/>
      <c r="HM19" s="99"/>
      <c r="HN19" s="99"/>
      <c r="HO19" s="99"/>
      <c r="HP19" s="99"/>
      <c r="HQ19" s="99"/>
      <c r="HR19" s="99"/>
      <c r="HS19" s="99"/>
      <c r="HT19" s="99"/>
      <c r="HU19" s="99"/>
      <c r="HV19" s="99"/>
      <c r="HW19" s="99"/>
      <c r="HX19" s="99"/>
      <c r="HY19" s="99"/>
      <c r="HZ19" s="99"/>
      <c r="IA19" s="99"/>
      <c r="IB19" s="99"/>
      <c r="IC19" s="99"/>
      <c r="ID19" s="99"/>
      <c r="IE19" s="99"/>
      <c r="IF19" s="99"/>
      <c r="IG19" s="99"/>
      <c r="IH19" s="99"/>
      <c r="II19" s="123"/>
      <c r="IJ19" s="123"/>
      <c r="IK19" s="123"/>
      <c r="IL19" s="123"/>
      <c r="IM19" s="123"/>
      <c r="IN19" s="123"/>
      <c r="IO19" s="123"/>
      <c r="IP19" s="123"/>
      <c r="IQ19" s="123"/>
      <c r="IR19" s="123"/>
      <c r="IS19" s="123"/>
      <c r="IT19" s="123"/>
    </row>
    <row r="20" spans="1:254" ht="30" customHeight="1" outlineLevel="1" x14ac:dyDescent="0.45">
      <c r="A20" s="109" t="s">
        <v>321</v>
      </c>
      <c r="B20" s="109" t="str">
        <f>IF('OMT eGrants Report'!$D$5="Program Budget","",IF(AND('OMT eGrants Report'!$D$5="Staff Salary",'OMT eGrants Report'!$D$7="Individual"),'OMT eGrants Report'!AG$19,IF(AND('OMT eGrants Report'!$D$5="Staff Salary",'OMT eGrants Report'!$D$7="Total"),"","")))</f>
        <v/>
      </c>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8"/>
      <c r="AQ20" s="88"/>
      <c r="AR20" s="88"/>
      <c r="AS20" s="88"/>
      <c r="AT20" s="88"/>
      <c r="AU20" s="88"/>
      <c r="AV20" s="88"/>
      <c r="AW20" s="88"/>
      <c r="AX20" s="88"/>
      <c r="AY20" s="88"/>
      <c r="AZ20" s="88"/>
      <c r="BA20" s="88"/>
      <c r="BB20" s="88"/>
      <c r="BC20" s="88"/>
      <c r="BD20" s="88"/>
      <c r="BE20" s="88"/>
      <c r="BF20" s="88"/>
      <c r="BG20" s="88"/>
      <c r="BH20" s="88"/>
      <c r="BI20" s="88"/>
      <c r="BJ20" s="88"/>
      <c r="BK20" s="88"/>
      <c r="BL20" s="88"/>
      <c r="BM20" s="88"/>
      <c r="BN20" s="88"/>
      <c r="BO20" s="88"/>
      <c r="BP20" s="88"/>
      <c r="BQ20" s="88"/>
      <c r="BR20" s="88"/>
      <c r="BS20" s="88"/>
      <c r="BT20" s="88"/>
      <c r="BU20" s="88"/>
      <c r="BV20" s="88"/>
      <c r="BW20" s="88"/>
      <c r="BX20" s="88"/>
      <c r="BY20" s="88"/>
      <c r="BZ20" s="88"/>
      <c r="CA20" s="88"/>
      <c r="CB20" s="88"/>
      <c r="CC20" s="88"/>
      <c r="CD20" s="88"/>
      <c r="CE20" s="88"/>
      <c r="CF20" s="88"/>
      <c r="CG20" s="88"/>
      <c r="CH20" s="88"/>
      <c r="CI20" s="88"/>
      <c r="CJ20" s="88"/>
      <c r="CK20" s="88"/>
      <c r="CL20" s="88"/>
      <c r="CM20" s="88"/>
      <c r="CN20" s="88"/>
      <c r="CO20" s="88"/>
      <c r="CP20" s="88"/>
      <c r="CQ20" s="88"/>
      <c r="CR20" s="88"/>
      <c r="CS20" s="88"/>
      <c r="CT20" s="88"/>
      <c r="CU20" s="88"/>
      <c r="CV20" s="88"/>
      <c r="CW20" s="88"/>
      <c r="CX20" s="88"/>
      <c r="CY20" s="88"/>
      <c r="CZ20" s="88"/>
      <c r="DA20" s="88"/>
      <c r="DB20" s="88"/>
      <c r="DC20" s="88"/>
      <c r="DD20" s="88"/>
      <c r="DE20" s="88"/>
      <c r="DF20" s="88"/>
      <c r="DG20" s="88"/>
      <c r="DH20" s="88"/>
      <c r="DI20" s="88"/>
      <c r="DJ20" s="88"/>
      <c r="DK20" s="88"/>
      <c r="DL20" s="88"/>
      <c r="DM20" s="88"/>
      <c r="DN20" s="88"/>
      <c r="DO20" s="88"/>
      <c r="DP20" s="88"/>
      <c r="DQ20" s="88"/>
      <c r="DR20" s="88"/>
      <c r="DS20" s="88"/>
      <c r="DT20" s="88"/>
      <c r="DU20" s="88"/>
      <c r="DV20" s="88"/>
      <c r="DW20" s="88"/>
      <c r="DX20" s="88"/>
      <c r="DY20" s="88"/>
      <c r="DZ20" s="88"/>
      <c r="EA20" s="88"/>
      <c r="EB20" s="88"/>
      <c r="EC20" s="88"/>
      <c r="ED20" s="88"/>
      <c r="EE20" s="88"/>
      <c r="EF20" s="88"/>
      <c r="EG20" s="88"/>
      <c r="EH20" s="88"/>
      <c r="EI20" s="88"/>
      <c r="EJ20" s="88"/>
      <c r="EK20" s="88"/>
      <c r="EL20" s="88"/>
      <c r="EM20" s="88"/>
      <c r="EN20" s="88"/>
      <c r="EO20" s="88"/>
      <c r="EP20" s="88"/>
      <c r="EQ20" s="88"/>
      <c r="ER20" s="88"/>
      <c r="ES20" s="88"/>
      <c r="ET20" s="88"/>
      <c r="EU20" s="88"/>
      <c r="EV20" s="88"/>
      <c r="EW20" s="88"/>
      <c r="EX20" s="88"/>
      <c r="EY20" s="88"/>
      <c r="EZ20" s="88"/>
      <c r="FA20" s="88"/>
      <c r="FB20" s="88"/>
      <c r="FC20" s="88"/>
      <c r="FD20" s="88"/>
      <c r="FE20" s="88"/>
      <c r="FF20" s="88"/>
      <c r="FG20" s="88"/>
      <c r="FH20" s="88"/>
      <c r="FI20" s="88"/>
      <c r="FJ20" s="88"/>
      <c r="FK20" s="88"/>
      <c r="FL20" s="88"/>
      <c r="FM20" s="88"/>
      <c r="FN20" s="88"/>
      <c r="FO20" s="88"/>
      <c r="FP20" s="88"/>
      <c r="FQ20" s="88"/>
      <c r="FR20" s="88"/>
      <c r="FS20" s="88"/>
      <c r="FT20" s="88"/>
      <c r="FU20" s="88"/>
      <c r="FV20" s="88"/>
      <c r="FW20" s="88"/>
      <c r="FX20" s="88"/>
      <c r="FY20" s="88"/>
      <c r="FZ20" s="88"/>
      <c r="GA20" s="88"/>
      <c r="GB20" s="88"/>
      <c r="GC20" s="88"/>
      <c r="GD20" s="88"/>
      <c r="GE20" s="88"/>
      <c r="GF20" s="88"/>
      <c r="GG20" s="88"/>
      <c r="GH20" s="88"/>
      <c r="GI20" s="88"/>
      <c r="GJ20" s="88"/>
      <c r="GK20" s="88"/>
      <c r="GL20" s="88"/>
      <c r="GM20" s="88"/>
      <c r="GN20" s="88"/>
      <c r="GO20" s="88"/>
      <c r="GP20" s="88"/>
      <c r="GQ20" s="88"/>
      <c r="GR20" s="88"/>
      <c r="GS20" s="88"/>
      <c r="GT20" s="88"/>
      <c r="GU20" s="88"/>
      <c r="GV20" s="88"/>
      <c r="GW20" s="88"/>
      <c r="GX20" s="88"/>
      <c r="GY20" s="88"/>
      <c r="GZ20" s="88"/>
      <c r="HA20" s="88"/>
      <c r="HB20" s="88"/>
      <c r="HC20" s="88"/>
      <c r="HD20" s="88"/>
      <c r="HE20" s="88"/>
      <c r="HF20" s="88"/>
      <c r="HG20" s="88"/>
      <c r="HH20" s="88"/>
      <c r="HI20" s="88"/>
      <c r="HJ20" s="88"/>
      <c r="HK20" s="88"/>
      <c r="HL20" s="88"/>
      <c r="HM20" s="88"/>
      <c r="HN20" s="88"/>
      <c r="HO20" s="88"/>
      <c r="HP20" s="88"/>
      <c r="HQ20" s="88"/>
      <c r="HR20" s="88"/>
      <c r="HS20" s="88"/>
      <c r="HT20" s="88"/>
      <c r="HU20" s="88"/>
      <c r="HV20" s="88"/>
      <c r="HW20" s="88"/>
      <c r="HX20" s="88"/>
      <c r="HY20" s="88"/>
      <c r="HZ20" s="88"/>
      <c r="IA20" s="88"/>
      <c r="IB20" s="88"/>
      <c r="IC20" s="88"/>
      <c r="ID20" s="88"/>
      <c r="IE20" s="88"/>
      <c r="IF20" s="88"/>
      <c r="IG20" s="88"/>
      <c r="IH20" s="88"/>
      <c r="II20" s="4"/>
      <c r="IJ20" s="4"/>
      <c r="IK20" s="4"/>
      <c r="IL20" s="4"/>
      <c r="IM20" s="4"/>
      <c r="IN20" s="4"/>
      <c r="IO20" s="4"/>
      <c r="IP20" s="4"/>
      <c r="IQ20" s="4"/>
      <c r="IR20" s="4"/>
      <c r="IS20" s="4"/>
      <c r="IT20" s="4"/>
    </row>
    <row r="21" spans="1:254" ht="30" customHeight="1" outlineLevel="1" x14ac:dyDescent="0.45">
      <c r="A21" s="109" t="s">
        <v>321</v>
      </c>
      <c r="B21" s="109" t="str">
        <f>IF('OMT eGrants Report'!$D$5="Program Budget","",IF(AND('OMT eGrants Report'!$D$5="Staff Salary",'OMT eGrants Report'!$D$7="Individual"),'OMT eGrants Report'!AG$20,IF(AND('OMT eGrants Report'!$D$5="Staff Salary",'OMT eGrants Report'!$D$7="Total"),"","")))</f>
        <v/>
      </c>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8"/>
      <c r="AL21" s="88"/>
      <c r="AM21" s="88"/>
      <c r="AN21" s="88"/>
      <c r="AO21" s="88"/>
      <c r="AP21" s="88"/>
      <c r="AQ21" s="88"/>
      <c r="AR21" s="88"/>
      <c r="AS21" s="88"/>
      <c r="AT21" s="88"/>
      <c r="AU21" s="88"/>
      <c r="AV21" s="88"/>
      <c r="AW21" s="88"/>
      <c r="AX21" s="88"/>
      <c r="AY21" s="88"/>
      <c r="AZ21" s="88"/>
      <c r="BA21" s="88"/>
      <c r="BB21" s="88"/>
      <c r="BC21" s="88"/>
      <c r="BD21" s="88"/>
      <c r="BE21" s="88"/>
      <c r="BF21" s="88"/>
      <c r="BG21" s="88"/>
      <c r="BH21" s="88"/>
      <c r="BI21" s="88"/>
      <c r="BJ21" s="88"/>
      <c r="BK21" s="88"/>
      <c r="BL21" s="88"/>
      <c r="BM21" s="88"/>
      <c r="BN21" s="88"/>
      <c r="BO21" s="88"/>
      <c r="BP21" s="88"/>
      <c r="BQ21" s="88"/>
      <c r="BR21" s="88"/>
      <c r="BS21" s="88"/>
      <c r="BT21" s="88"/>
      <c r="BU21" s="88"/>
      <c r="BV21" s="88"/>
      <c r="BW21" s="88"/>
      <c r="BX21" s="88"/>
      <c r="BY21" s="88"/>
      <c r="BZ21" s="88"/>
      <c r="CA21" s="88"/>
      <c r="CB21" s="88"/>
      <c r="CC21" s="88"/>
      <c r="CD21" s="88"/>
      <c r="CE21" s="88"/>
      <c r="CF21" s="88"/>
      <c r="CG21" s="88"/>
      <c r="CH21" s="88"/>
      <c r="CI21" s="88"/>
      <c r="CJ21" s="88"/>
      <c r="CK21" s="88"/>
      <c r="CL21" s="88"/>
      <c r="CM21" s="88"/>
      <c r="CN21" s="88"/>
      <c r="CO21" s="88"/>
      <c r="CP21" s="88"/>
      <c r="CQ21" s="88"/>
      <c r="CR21" s="88"/>
      <c r="CS21" s="88"/>
      <c r="CT21" s="88"/>
      <c r="CU21" s="88"/>
      <c r="CV21" s="88"/>
      <c r="CW21" s="88"/>
      <c r="CX21" s="88"/>
      <c r="CY21" s="88"/>
      <c r="CZ21" s="88"/>
      <c r="DA21" s="88"/>
      <c r="DB21" s="88"/>
      <c r="DC21" s="88"/>
      <c r="DD21" s="88"/>
      <c r="DE21" s="88"/>
      <c r="DF21" s="88"/>
      <c r="DG21" s="88"/>
      <c r="DH21" s="88"/>
      <c r="DI21" s="88"/>
      <c r="DJ21" s="88"/>
      <c r="DK21" s="88"/>
      <c r="DL21" s="88"/>
      <c r="DM21" s="88"/>
      <c r="DN21" s="88"/>
      <c r="DO21" s="88"/>
      <c r="DP21" s="88"/>
      <c r="DQ21" s="88"/>
      <c r="DR21" s="88"/>
      <c r="DS21" s="88"/>
      <c r="DT21" s="88"/>
      <c r="DU21" s="88"/>
      <c r="DV21" s="88"/>
      <c r="DW21" s="88"/>
      <c r="DX21" s="88"/>
      <c r="DY21" s="88"/>
      <c r="DZ21" s="88"/>
      <c r="EA21" s="88"/>
      <c r="EB21" s="88"/>
      <c r="EC21" s="88"/>
      <c r="ED21" s="88"/>
      <c r="EE21" s="88"/>
      <c r="EF21" s="88"/>
      <c r="EG21" s="88"/>
      <c r="EH21" s="88"/>
      <c r="EI21" s="88"/>
      <c r="EJ21" s="88"/>
      <c r="EK21" s="88"/>
      <c r="EL21" s="88"/>
      <c r="EM21" s="88"/>
      <c r="EN21" s="88"/>
      <c r="EO21" s="88"/>
      <c r="EP21" s="88"/>
      <c r="EQ21" s="88"/>
      <c r="ER21" s="88"/>
      <c r="ES21" s="88"/>
      <c r="ET21" s="88"/>
      <c r="EU21" s="88"/>
      <c r="EV21" s="88"/>
      <c r="EW21" s="88"/>
      <c r="EX21" s="88"/>
      <c r="EY21" s="88"/>
      <c r="EZ21" s="88"/>
      <c r="FA21" s="88"/>
      <c r="FB21" s="88"/>
      <c r="FC21" s="88"/>
      <c r="FD21" s="88"/>
      <c r="FE21" s="88"/>
      <c r="FF21" s="88"/>
      <c r="FG21" s="88"/>
      <c r="FH21" s="88"/>
      <c r="FI21" s="88"/>
      <c r="FJ21" s="88"/>
      <c r="FK21" s="88"/>
      <c r="FL21" s="88"/>
      <c r="FM21" s="88"/>
      <c r="FN21" s="88"/>
      <c r="FO21" s="88"/>
      <c r="FP21" s="88"/>
      <c r="FQ21" s="88"/>
      <c r="FR21" s="88"/>
      <c r="FS21" s="88"/>
      <c r="FT21" s="88"/>
      <c r="FU21" s="88"/>
      <c r="FV21" s="88"/>
      <c r="FW21" s="88"/>
      <c r="FX21" s="88"/>
      <c r="FY21" s="88"/>
      <c r="FZ21" s="88"/>
      <c r="GA21" s="88"/>
      <c r="GB21" s="88"/>
      <c r="GC21" s="88"/>
      <c r="GD21" s="88"/>
      <c r="GE21" s="88"/>
      <c r="GF21" s="88"/>
      <c r="GG21" s="88"/>
      <c r="GH21" s="88"/>
      <c r="GI21" s="88"/>
      <c r="GJ21" s="88"/>
      <c r="GK21" s="88"/>
      <c r="GL21" s="88"/>
      <c r="GM21" s="88"/>
      <c r="GN21" s="88"/>
      <c r="GO21" s="88"/>
      <c r="GP21" s="88"/>
      <c r="GQ21" s="88"/>
      <c r="GR21" s="88"/>
      <c r="GS21" s="88"/>
      <c r="GT21" s="88"/>
      <c r="GU21" s="88"/>
      <c r="GV21" s="88"/>
      <c r="GW21" s="88"/>
      <c r="GX21" s="88"/>
      <c r="GY21" s="88"/>
      <c r="GZ21" s="88"/>
      <c r="HA21" s="88"/>
      <c r="HB21" s="88"/>
      <c r="HC21" s="88"/>
      <c r="HD21" s="88"/>
      <c r="HE21" s="88"/>
      <c r="HF21" s="88"/>
      <c r="HG21" s="88"/>
      <c r="HH21" s="88"/>
      <c r="HI21" s="88"/>
      <c r="HJ21" s="88"/>
      <c r="HK21" s="88"/>
      <c r="HL21" s="88"/>
      <c r="HM21" s="88"/>
      <c r="HN21" s="88"/>
      <c r="HO21" s="88"/>
      <c r="HP21" s="88"/>
      <c r="HQ21" s="88"/>
      <c r="HR21" s="88"/>
      <c r="HS21" s="88"/>
      <c r="HT21" s="88"/>
      <c r="HU21" s="88"/>
      <c r="HV21" s="88"/>
      <c r="HW21" s="88"/>
      <c r="HX21" s="88"/>
      <c r="HY21" s="88"/>
      <c r="HZ21" s="88"/>
      <c r="IA21" s="88"/>
      <c r="IB21" s="88"/>
      <c r="IC21" s="88"/>
      <c r="ID21" s="88"/>
      <c r="IE21" s="88"/>
      <c r="IF21" s="88"/>
      <c r="IG21" s="88"/>
      <c r="IH21" s="88"/>
      <c r="II21" s="4"/>
      <c r="IJ21" s="4"/>
      <c r="IK21" s="4"/>
      <c r="IL21" s="4"/>
      <c r="IM21" s="4"/>
      <c r="IN21" s="4"/>
      <c r="IO21" s="4"/>
      <c r="IP21" s="4"/>
      <c r="IQ21" s="4"/>
      <c r="IR21" s="4"/>
      <c r="IS21" s="4"/>
      <c r="IT21" s="4"/>
    </row>
    <row r="22" spans="1:254" ht="30" customHeight="1" outlineLevel="1" x14ac:dyDescent="0.45">
      <c r="A22" s="109" t="s">
        <v>321</v>
      </c>
      <c r="B22" s="109" t="str">
        <f>IF('OMT eGrants Report'!$D$5="Program Budget","",IF(AND('OMT eGrants Report'!$D$5="Staff Salary",'OMT eGrants Report'!$D$7="Individual"),'OMT eGrants Report'!AG$21,IF(AND('OMT eGrants Report'!$D$5="Staff Salary",'OMT eGrants Report'!$D$7="Total"),"","")))</f>
        <v/>
      </c>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88"/>
      <c r="BA22" s="88"/>
      <c r="BB22" s="88"/>
      <c r="BC22" s="88"/>
      <c r="BD22" s="88"/>
      <c r="BE22" s="88"/>
      <c r="BF22" s="88"/>
      <c r="BG22" s="88"/>
      <c r="BH22" s="88"/>
      <c r="BI22" s="88"/>
      <c r="BJ22" s="88"/>
      <c r="BK22" s="88"/>
      <c r="BL22" s="88"/>
      <c r="BM22" s="88"/>
      <c r="BN22" s="88"/>
      <c r="BO22" s="88"/>
      <c r="BP22" s="88"/>
      <c r="BQ22" s="88"/>
      <c r="BR22" s="88"/>
      <c r="BS22" s="88"/>
      <c r="BT22" s="88"/>
      <c r="BU22" s="88"/>
      <c r="BV22" s="88"/>
      <c r="BW22" s="88"/>
      <c r="BX22" s="88"/>
      <c r="BY22" s="88"/>
      <c r="BZ22" s="88"/>
      <c r="CA22" s="88"/>
      <c r="CB22" s="88"/>
      <c r="CC22" s="88"/>
      <c r="CD22" s="88"/>
      <c r="CE22" s="88"/>
      <c r="CF22" s="88"/>
      <c r="CG22" s="88"/>
      <c r="CH22" s="88"/>
      <c r="CI22" s="88"/>
      <c r="CJ22" s="88"/>
      <c r="CK22" s="88"/>
      <c r="CL22" s="88"/>
      <c r="CM22" s="88"/>
      <c r="CN22" s="88"/>
      <c r="CO22" s="88"/>
      <c r="CP22" s="88"/>
      <c r="CQ22" s="88"/>
      <c r="CR22" s="88"/>
      <c r="CS22" s="88"/>
      <c r="CT22" s="88"/>
      <c r="CU22" s="88"/>
      <c r="CV22" s="88"/>
      <c r="CW22" s="88"/>
      <c r="CX22" s="88"/>
      <c r="CY22" s="88"/>
      <c r="CZ22" s="88"/>
      <c r="DA22" s="88"/>
      <c r="DB22" s="88"/>
      <c r="DC22" s="88"/>
      <c r="DD22" s="88"/>
      <c r="DE22" s="88"/>
      <c r="DF22" s="88"/>
      <c r="DG22" s="88"/>
      <c r="DH22" s="88"/>
      <c r="DI22" s="88"/>
      <c r="DJ22" s="88"/>
      <c r="DK22" s="88"/>
      <c r="DL22" s="88"/>
      <c r="DM22" s="88"/>
      <c r="DN22" s="88"/>
      <c r="DO22" s="88"/>
      <c r="DP22" s="88"/>
      <c r="DQ22" s="88"/>
      <c r="DR22" s="88"/>
      <c r="DS22" s="88"/>
      <c r="DT22" s="88"/>
      <c r="DU22" s="88"/>
      <c r="DV22" s="88"/>
      <c r="DW22" s="88"/>
      <c r="DX22" s="88"/>
      <c r="DY22" s="88"/>
      <c r="DZ22" s="88"/>
      <c r="EA22" s="88"/>
      <c r="EB22" s="88"/>
      <c r="EC22" s="88"/>
      <c r="ED22" s="88"/>
      <c r="EE22" s="88"/>
      <c r="EF22" s="88"/>
      <c r="EG22" s="88"/>
      <c r="EH22" s="88"/>
      <c r="EI22" s="88"/>
      <c r="EJ22" s="88"/>
      <c r="EK22" s="88"/>
      <c r="EL22" s="88"/>
      <c r="EM22" s="88"/>
      <c r="EN22" s="88"/>
      <c r="EO22" s="88"/>
      <c r="EP22" s="88"/>
      <c r="EQ22" s="88"/>
      <c r="ER22" s="88"/>
      <c r="ES22" s="88"/>
      <c r="ET22" s="88"/>
      <c r="EU22" s="88"/>
      <c r="EV22" s="88"/>
      <c r="EW22" s="88"/>
      <c r="EX22" s="88"/>
      <c r="EY22" s="88"/>
      <c r="EZ22" s="88"/>
      <c r="FA22" s="88"/>
      <c r="FB22" s="88"/>
      <c r="FC22" s="88"/>
      <c r="FD22" s="88"/>
      <c r="FE22" s="88"/>
      <c r="FF22" s="88"/>
      <c r="FG22" s="88"/>
      <c r="FH22" s="88"/>
      <c r="FI22" s="88"/>
      <c r="FJ22" s="88"/>
      <c r="FK22" s="88"/>
      <c r="FL22" s="88"/>
      <c r="FM22" s="88"/>
      <c r="FN22" s="88"/>
      <c r="FO22" s="88"/>
      <c r="FP22" s="88"/>
      <c r="FQ22" s="88"/>
      <c r="FR22" s="88"/>
      <c r="FS22" s="88"/>
      <c r="FT22" s="88"/>
      <c r="FU22" s="88"/>
      <c r="FV22" s="88"/>
      <c r="FW22" s="88"/>
      <c r="FX22" s="88"/>
      <c r="FY22" s="88"/>
      <c r="FZ22" s="88"/>
      <c r="GA22" s="88"/>
      <c r="GB22" s="88"/>
      <c r="GC22" s="88"/>
      <c r="GD22" s="88"/>
      <c r="GE22" s="88"/>
      <c r="GF22" s="88"/>
      <c r="GG22" s="88"/>
      <c r="GH22" s="88"/>
      <c r="GI22" s="88"/>
      <c r="GJ22" s="88"/>
      <c r="GK22" s="88"/>
      <c r="GL22" s="88"/>
      <c r="GM22" s="88"/>
      <c r="GN22" s="88"/>
      <c r="GO22" s="88"/>
      <c r="GP22" s="88"/>
      <c r="GQ22" s="88"/>
      <c r="GR22" s="88"/>
      <c r="GS22" s="88"/>
      <c r="GT22" s="88"/>
      <c r="GU22" s="88"/>
      <c r="GV22" s="88"/>
      <c r="GW22" s="88"/>
      <c r="GX22" s="88"/>
      <c r="GY22" s="88"/>
      <c r="GZ22" s="88"/>
      <c r="HA22" s="88"/>
      <c r="HB22" s="88"/>
      <c r="HC22" s="88"/>
      <c r="HD22" s="88"/>
      <c r="HE22" s="88"/>
      <c r="HF22" s="88"/>
      <c r="HG22" s="88"/>
      <c r="HH22" s="88"/>
      <c r="HI22" s="88"/>
      <c r="HJ22" s="88"/>
      <c r="HK22" s="88"/>
      <c r="HL22" s="88"/>
      <c r="HM22" s="88"/>
      <c r="HN22" s="88"/>
      <c r="HO22" s="88"/>
      <c r="HP22" s="88"/>
      <c r="HQ22" s="88"/>
      <c r="HR22" s="88"/>
      <c r="HS22" s="88"/>
      <c r="HT22" s="88"/>
      <c r="HU22" s="88"/>
      <c r="HV22" s="88"/>
      <c r="HW22" s="88"/>
      <c r="HX22" s="88"/>
      <c r="HY22" s="88"/>
      <c r="HZ22" s="88"/>
      <c r="IA22" s="88"/>
      <c r="IB22" s="88"/>
      <c r="IC22" s="88"/>
      <c r="ID22" s="88"/>
      <c r="IE22" s="88"/>
      <c r="IF22" s="88"/>
      <c r="IG22" s="88"/>
      <c r="IH22" s="88"/>
      <c r="II22" s="4"/>
      <c r="IJ22" s="4"/>
      <c r="IK22" s="4"/>
      <c r="IL22" s="4"/>
      <c r="IM22" s="4"/>
      <c r="IN22" s="4"/>
      <c r="IO22" s="4"/>
      <c r="IP22" s="4"/>
      <c r="IQ22" s="4"/>
      <c r="IR22" s="4"/>
      <c r="IS22" s="4"/>
      <c r="IT22" s="4"/>
    </row>
    <row r="23" spans="1:254" ht="30" customHeight="1" outlineLevel="1" x14ac:dyDescent="0.45">
      <c r="A23" s="109" t="s">
        <v>321</v>
      </c>
      <c r="B23" s="109" t="str">
        <f>IF('OMT eGrants Report'!$D$5="Program Budget","",IF(AND('OMT eGrants Report'!$D$5="Staff Salary",'OMT eGrants Report'!$D$7="Individual"),'OMT eGrants Report'!AG$22,IF(AND('OMT eGrants Report'!$D$5="Staff Salary",'OMT eGrants Report'!$D$7="Total"),"","")))</f>
        <v/>
      </c>
      <c r="C23" s="88"/>
      <c r="D23" s="88"/>
      <c r="E23" s="88"/>
      <c r="F23" s="88"/>
      <c r="G23" s="88"/>
      <c r="H23" s="88"/>
      <c r="I23" s="88"/>
      <c r="J23" s="88"/>
      <c r="K23" s="88"/>
      <c r="L23" s="88"/>
      <c r="M23" s="88"/>
      <c r="N23" s="88"/>
      <c r="O23" s="88"/>
      <c r="P23" s="88"/>
      <c r="Q23" s="88"/>
      <c r="R23" s="88"/>
      <c r="S23" s="88"/>
      <c r="T23" s="88"/>
      <c r="U23" s="88"/>
      <c r="V23" s="88"/>
      <c r="W23" s="88"/>
      <c r="X23" s="88"/>
      <c r="Y23" s="88"/>
      <c r="Z23" s="88"/>
      <c r="AA23" s="88"/>
      <c r="AB23" s="88"/>
      <c r="AC23" s="88"/>
      <c r="AD23" s="88"/>
      <c r="AE23" s="88"/>
      <c r="AF23" s="88"/>
      <c r="AG23" s="88"/>
      <c r="AH23" s="88"/>
      <c r="AI23" s="88"/>
      <c r="AJ23" s="88"/>
      <c r="AK23" s="88"/>
      <c r="AL23" s="88"/>
      <c r="AM23" s="88"/>
      <c r="AN23" s="88"/>
      <c r="AO23" s="88"/>
      <c r="AP23" s="88"/>
      <c r="AQ23" s="88"/>
      <c r="AR23" s="88"/>
      <c r="AS23" s="88"/>
      <c r="AT23" s="88"/>
      <c r="AU23" s="88"/>
      <c r="AV23" s="88"/>
      <c r="AW23" s="88"/>
      <c r="AX23" s="88"/>
      <c r="AY23" s="88"/>
      <c r="AZ23" s="88"/>
      <c r="BA23" s="88"/>
      <c r="BB23" s="88"/>
      <c r="BC23" s="88"/>
      <c r="BD23" s="88"/>
      <c r="BE23" s="88"/>
      <c r="BF23" s="88"/>
      <c r="BG23" s="88"/>
      <c r="BH23" s="88"/>
      <c r="BI23" s="88"/>
      <c r="BJ23" s="88"/>
      <c r="BK23" s="88"/>
      <c r="BL23" s="88"/>
      <c r="BM23" s="88"/>
      <c r="BN23" s="88"/>
      <c r="BO23" s="88"/>
      <c r="BP23" s="88"/>
      <c r="BQ23" s="88"/>
      <c r="BR23" s="88"/>
      <c r="BS23" s="88"/>
      <c r="BT23" s="88"/>
      <c r="BU23" s="88"/>
      <c r="BV23" s="88"/>
      <c r="BW23" s="88"/>
      <c r="BX23" s="88"/>
      <c r="BY23" s="88"/>
      <c r="BZ23" s="88"/>
      <c r="CA23" s="88"/>
      <c r="CB23" s="88"/>
      <c r="CC23" s="88"/>
      <c r="CD23" s="88"/>
      <c r="CE23" s="88"/>
      <c r="CF23" s="88"/>
      <c r="CG23" s="88"/>
      <c r="CH23" s="88"/>
      <c r="CI23" s="88"/>
      <c r="CJ23" s="88"/>
      <c r="CK23" s="88"/>
      <c r="CL23" s="88"/>
      <c r="CM23" s="88"/>
      <c r="CN23" s="88"/>
      <c r="CO23" s="88"/>
      <c r="CP23" s="88"/>
      <c r="CQ23" s="88"/>
      <c r="CR23" s="88"/>
      <c r="CS23" s="88"/>
      <c r="CT23" s="88"/>
      <c r="CU23" s="88"/>
      <c r="CV23" s="88"/>
      <c r="CW23" s="88"/>
      <c r="CX23" s="88"/>
      <c r="CY23" s="88"/>
      <c r="CZ23" s="88"/>
      <c r="DA23" s="88"/>
      <c r="DB23" s="88"/>
      <c r="DC23" s="88"/>
      <c r="DD23" s="88"/>
      <c r="DE23" s="88"/>
      <c r="DF23" s="88"/>
      <c r="DG23" s="88"/>
      <c r="DH23" s="88"/>
      <c r="DI23" s="88"/>
      <c r="DJ23" s="88"/>
      <c r="DK23" s="88"/>
      <c r="DL23" s="88"/>
      <c r="DM23" s="88"/>
      <c r="DN23" s="88"/>
      <c r="DO23" s="88"/>
      <c r="DP23" s="88"/>
      <c r="DQ23" s="88"/>
      <c r="DR23" s="88"/>
      <c r="DS23" s="88"/>
      <c r="DT23" s="88"/>
      <c r="DU23" s="88"/>
      <c r="DV23" s="88"/>
      <c r="DW23" s="88"/>
      <c r="DX23" s="88"/>
      <c r="DY23" s="88"/>
      <c r="DZ23" s="88"/>
      <c r="EA23" s="88"/>
      <c r="EB23" s="88"/>
      <c r="EC23" s="88"/>
      <c r="ED23" s="88"/>
      <c r="EE23" s="88"/>
      <c r="EF23" s="88"/>
      <c r="EG23" s="88"/>
      <c r="EH23" s="88"/>
      <c r="EI23" s="88"/>
      <c r="EJ23" s="88"/>
      <c r="EK23" s="88"/>
      <c r="EL23" s="88"/>
      <c r="EM23" s="88"/>
      <c r="EN23" s="88"/>
      <c r="EO23" s="88"/>
      <c r="EP23" s="88"/>
      <c r="EQ23" s="88"/>
      <c r="ER23" s="88"/>
      <c r="ES23" s="88"/>
      <c r="ET23" s="88"/>
      <c r="EU23" s="88"/>
      <c r="EV23" s="88"/>
      <c r="EW23" s="88"/>
      <c r="EX23" s="88"/>
      <c r="EY23" s="88"/>
      <c r="EZ23" s="88"/>
      <c r="FA23" s="88"/>
      <c r="FB23" s="88"/>
      <c r="FC23" s="88"/>
      <c r="FD23" s="88"/>
      <c r="FE23" s="88"/>
      <c r="FF23" s="88"/>
      <c r="FG23" s="88"/>
      <c r="FH23" s="88"/>
      <c r="FI23" s="88"/>
      <c r="FJ23" s="88"/>
      <c r="FK23" s="88"/>
      <c r="FL23" s="88"/>
      <c r="FM23" s="88"/>
      <c r="FN23" s="88"/>
      <c r="FO23" s="88"/>
      <c r="FP23" s="88"/>
      <c r="FQ23" s="88"/>
      <c r="FR23" s="88"/>
      <c r="FS23" s="88"/>
      <c r="FT23" s="88"/>
      <c r="FU23" s="88"/>
      <c r="FV23" s="88"/>
      <c r="FW23" s="88"/>
      <c r="FX23" s="88"/>
      <c r="FY23" s="88"/>
      <c r="FZ23" s="88"/>
      <c r="GA23" s="88"/>
      <c r="GB23" s="88"/>
      <c r="GC23" s="88"/>
      <c r="GD23" s="88"/>
      <c r="GE23" s="88"/>
      <c r="GF23" s="88"/>
      <c r="GG23" s="88"/>
      <c r="GH23" s="88"/>
      <c r="GI23" s="88"/>
      <c r="GJ23" s="88"/>
      <c r="GK23" s="88"/>
      <c r="GL23" s="88"/>
      <c r="GM23" s="88"/>
      <c r="GN23" s="88"/>
      <c r="GO23" s="88"/>
      <c r="GP23" s="88"/>
      <c r="GQ23" s="88"/>
      <c r="GR23" s="88"/>
      <c r="GS23" s="88"/>
      <c r="GT23" s="88"/>
      <c r="GU23" s="88"/>
      <c r="GV23" s="88"/>
      <c r="GW23" s="88"/>
      <c r="GX23" s="88"/>
      <c r="GY23" s="88"/>
      <c r="GZ23" s="88"/>
      <c r="HA23" s="88"/>
      <c r="HB23" s="88"/>
      <c r="HC23" s="88"/>
      <c r="HD23" s="88"/>
      <c r="HE23" s="88"/>
      <c r="HF23" s="88"/>
      <c r="HG23" s="88"/>
      <c r="HH23" s="88"/>
      <c r="HI23" s="88"/>
      <c r="HJ23" s="88"/>
      <c r="HK23" s="88"/>
      <c r="HL23" s="88"/>
      <c r="HM23" s="88"/>
      <c r="HN23" s="88"/>
      <c r="HO23" s="88"/>
      <c r="HP23" s="88"/>
      <c r="HQ23" s="88"/>
      <c r="HR23" s="88"/>
      <c r="HS23" s="88"/>
      <c r="HT23" s="88"/>
      <c r="HU23" s="88"/>
      <c r="HV23" s="88"/>
      <c r="HW23" s="88"/>
      <c r="HX23" s="88"/>
      <c r="HY23" s="88"/>
      <c r="HZ23" s="88"/>
      <c r="IA23" s="88"/>
      <c r="IB23" s="88"/>
      <c r="IC23" s="88"/>
      <c r="ID23" s="88"/>
      <c r="IE23" s="88"/>
      <c r="IF23" s="88"/>
      <c r="IG23" s="88"/>
      <c r="IH23" s="88"/>
      <c r="II23" s="4"/>
      <c r="IJ23" s="4"/>
      <c r="IK23" s="4"/>
      <c r="IL23" s="4"/>
      <c r="IM23" s="4"/>
      <c r="IN23" s="4"/>
      <c r="IO23" s="4"/>
      <c r="IP23" s="4"/>
      <c r="IQ23" s="4"/>
      <c r="IR23" s="4"/>
      <c r="IS23" s="4"/>
      <c r="IT23" s="4"/>
    </row>
    <row r="24" spans="1:254" ht="30" customHeight="1" outlineLevel="1" x14ac:dyDescent="0.45">
      <c r="A24" s="109" t="s">
        <v>321</v>
      </c>
      <c r="B24" s="109" t="str">
        <f>IF('OMT eGrants Report'!$D$5="Program Budget","",IF(AND('OMT eGrants Report'!$D$5="Staff Salary",'OMT eGrants Report'!$D$7="Individual"),'OMT eGrants Report'!AG$23,IF(AND('OMT eGrants Report'!$D$5="Staff Salary",'OMT eGrants Report'!$D$7="Total"),"","")))</f>
        <v/>
      </c>
      <c r="C24" s="88"/>
      <c r="D24" s="88"/>
      <c r="E24" s="88"/>
      <c r="F24" s="88"/>
      <c r="G24" s="88"/>
      <c r="H24" s="88"/>
      <c r="I24" s="88"/>
      <c r="J24" s="88"/>
      <c r="K24" s="88"/>
      <c r="L24" s="88"/>
      <c r="M24" s="88"/>
      <c r="N24" s="88"/>
      <c r="O24" s="88"/>
      <c r="P24" s="88"/>
      <c r="Q24" s="88"/>
      <c r="R24" s="88"/>
      <c r="S24" s="88"/>
      <c r="T24" s="88"/>
      <c r="U24" s="88"/>
      <c r="V24" s="88"/>
      <c r="W24" s="88"/>
      <c r="X24" s="88"/>
      <c r="Y24" s="88"/>
      <c r="Z24" s="88"/>
      <c r="AA24" s="88"/>
      <c r="AB24" s="88"/>
      <c r="AC24" s="88"/>
      <c r="AD24" s="88"/>
      <c r="AE24" s="88"/>
      <c r="AF24" s="88"/>
      <c r="AG24" s="88"/>
      <c r="AH24" s="88"/>
      <c r="AI24" s="88"/>
      <c r="AJ24" s="88"/>
      <c r="AK24" s="88"/>
      <c r="AL24" s="88"/>
      <c r="AM24" s="88"/>
      <c r="AN24" s="88"/>
      <c r="AO24" s="88"/>
      <c r="AP24" s="88"/>
      <c r="AQ24" s="88"/>
      <c r="AR24" s="88"/>
      <c r="AS24" s="88"/>
      <c r="AT24" s="88"/>
      <c r="AU24" s="88"/>
      <c r="AV24" s="88"/>
      <c r="AW24" s="88"/>
      <c r="AX24" s="88"/>
      <c r="AY24" s="88"/>
      <c r="AZ24" s="88"/>
      <c r="BA24" s="88"/>
      <c r="BB24" s="88"/>
      <c r="BC24" s="88"/>
      <c r="BD24" s="88"/>
      <c r="BE24" s="88"/>
      <c r="BF24" s="88"/>
      <c r="BG24" s="88"/>
      <c r="BH24" s="88"/>
      <c r="BI24" s="88"/>
      <c r="BJ24" s="88"/>
      <c r="BK24" s="88"/>
      <c r="BL24" s="88"/>
      <c r="BM24" s="88"/>
      <c r="BN24" s="88"/>
      <c r="BO24" s="88"/>
      <c r="BP24" s="88"/>
      <c r="BQ24" s="88"/>
      <c r="BR24" s="88"/>
      <c r="BS24" s="88"/>
      <c r="BT24" s="88"/>
      <c r="BU24" s="88"/>
      <c r="BV24" s="88"/>
      <c r="BW24" s="88"/>
      <c r="BX24" s="88"/>
      <c r="BY24" s="88"/>
      <c r="BZ24" s="88"/>
      <c r="CA24" s="88"/>
      <c r="CB24" s="88"/>
      <c r="CC24" s="88"/>
      <c r="CD24" s="88"/>
      <c r="CE24" s="88"/>
      <c r="CF24" s="88"/>
      <c r="CG24" s="88"/>
      <c r="CH24" s="88"/>
      <c r="CI24" s="88"/>
      <c r="CJ24" s="88"/>
      <c r="CK24" s="88"/>
      <c r="CL24" s="88"/>
      <c r="CM24" s="88"/>
      <c r="CN24" s="88"/>
      <c r="CO24" s="88"/>
      <c r="CP24" s="88"/>
      <c r="CQ24" s="88"/>
      <c r="CR24" s="88"/>
      <c r="CS24" s="88"/>
      <c r="CT24" s="88"/>
      <c r="CU24" s="88"/>
      <c r="CV24" s="88"/>
      <c r="CW24" s="88"/>
      <c r="CX24" s="88"/>
      <c r="CY24" s="88"/>
      <c r="CZ24" s="88"/>
      <c r="DA24" s="88"/>
      <c r="DB24" s="88"/>
      <c r="DC24" s="88"/>
      <c r="DD24" s="88"/>
      <c r="DE24" s="88"/>
      <c r="DF24" s="88"/>
      <c r="DG24" s="88"/>
      <c r="DH24" s="88"/>
      <c r="DI24" s="88"/>
      <c r="DJ24" s="88"/>
      <c r="DK24" s="88"/>
      <c r="DL24" s="88"/>
      <c r="DM24" s="88"/>
      <c r="DN24" s="88"/>
      <c r="DO24" s="88"/>
      <c r="DP24" s="88"/>
      <c r="DQ24" s="88"/>
      <c r="DR24" s="88"/>
      <c r="DS24" s="88"/>
      <c r="DT24" s="88"/>
      <c r="DU24" s="88"/>
      <c r="DV24" s="88"/>
      <c r="DW24" s="88"/>
      <c r="DX24" s="88"/>
      <c r="DY24" s="88"/>
      <c r="DZ24" s="88"/>
      <c r="EA24" s="88"/>
      <c r="EB24" s="88"/>
      <c r="EC24" s="88"/>
      <c r="ED24" s="88"/>
      <c r="EE24" s="88"/>
      <c r="EF24" s="88"/>
      <c r="EG24" s="88"/>
      <c r="EH24" s="88"/>
      <c r="EI24" s="88"/>
      <c r="EJ24" s="88"/>
      <c r="EK24" s="88"/>
      <c r="EL24" s="88"/>
      <c r="EM24" s="88"/>
      <c r="EN24" s="88"/>
      <c r="EO24" s="88"/>
      <c r="EP24" s="88"/>
      <c r="EQ24" s="88"/>
      <c r="ER24" s="88"/>
      <c r="ES24" s="88"/>
      <c r="ET24" s="88"/>
      <c r="EU24" s="88"/>
      <c r="EV24" s="88"/>
      <c r="EW24" s="88"/>
      <c r="EX24" s="88"/>
      <c r="EY24" s="88"/>
      <c r="EZ24" s="88"/>
      <c r="FA24" s="88"/>
      <c r="FB24" s="88"/>
      <c r="FC24" s="88"/>
      <c r="FD24" s="88"/>
      <c r="FE24" s="88"/>
      <c r="FF24" s="88"/>
      <c r="FG24" s="88"/>
      <c r="FH24" s="88"/>
      <c r="FI24" s="88"/>
      <c r="FJ24" s="88"/>
      <c r="FK24" s="88"/>
      <c r="FL24" s="88"/>
      <c r="FM24" s="88"/>
      <c r="FN24" s="88"/>
      <c r="FO24" s="88"/>
      <c r="FP24" s="88"/>
      <c r="FQ24" s="88"/>
      <c r="FR24" s="88"/>
      <c r="FS24" s="88"/>
      <c r="FT24" s="88"/>
      <c r="FU24" s="88"/>
      <c r="FV24" s="88"/>
      <c r="FW24" s="88"/>
      <c r="FX24" s="88"/>
      <c r="FY24" s="88"/>
      <c r="FZ24" s="88"/>
      <c r="GA24" s="88"/>
      <c r="GB24" s="88"/>
      <c r="GC24" s="88"/>
      <c r="GD24" s="88"/>
      <c r="GE24" s="88"/>
      <c r="GF24" s="88"/>
      <c r="GG24" s="88"/>
      <c r="GH24" s="88"/>
      <c r="GI24" s="88"/>
      <c r="GJ24" s="88"/>
      <c r="GK24" s="88"/>
      <c r="GL24" s="88"/>
      <c r="GM24" s="88"/>
      <c r="GN24" s="88"/>
      <c r="GO24" s="88"/>
      <c r="GP24" s="88"/>
      <c r="GQ24" s="88"/>
      <c r="GR24" s="88"/>
      <c r="GS24" s="88"/>
      <c r="GT24" s="88"/>
      <c r="GU24" s="88"/>
      <c r="GV24" s="88"/>
      <c r="GW24" s="88"/>
      <c r="GX24" s="88"/>
      <c r="GY24" s="88"/>
      <c r="GZ24" s="88"/>
      <c r="HA24" s="88"/>
      <c r="HB24" s="88"/>
      <c r="HC24" s="88"/>
      <c r="HD24" s="88"/>
      <c r="HE24" s="88"/>
      <c r="HF24" s="88"/>
      <c r="HG24" s="88"/>
      <c r="HH24" s="88"/>
      <c r="HI24" s="88"/>
      <c r="HJ24" s="88"/>
      <c r="HK24" s="88"/>
      <c r="HL24" s="88"/>
      <c r="HM24" s="88"/>
      <c r="HN24" s="88"/>
      <c r="HO24" s="88"/>
      <c r="HP24" s="88"/>
      <c r="HQ24" s="88"/>
      <c r="HR24" s="88"/>
      <c r="HS24" s="88"/>
      <c r="HT24" s="88"/>
      <c r="HU24" s="88"/>
      <c r="HV24" s="88"/>
      <c r="HW24" s="88"/>
      <c r="HX24" s="88"/>
      <c r="HY24" s="88"/>
      <c r="HZ24" s="88"/>
      <c r="IA24" s="88"/>
      <c r="IB24" s="88"/>
      <c r="IC24" s="88"/>
      <c r="ID24" s="88"/>
      <c r="IE24" s="88"/>
      <c r="IF24" s="88"/>
      <c r="IG24" s="88"/>
      <c r="IH24" s="88"/>
      <c r="II24" s="4"/>
      <c r="IJ24" s="4"/>
      <c r="IK24" s="4"/>
      <c r="IL24" s="4"/>
      <c r="IM24" s="4"/>
      <c r="IN24" s="4"/>
      <c r="IO24" s="4"/>
      <c r="IP24" s="4"/>
      <c r="IQ24" s="4"/>
      <c r="IR24" s="4"/>
      <c r="IS24" s="4"/>
      <c r="IT24" s="4"/>
    </row>
    <row r="25" spans="1:254" ht="30" customHeight="1" outlineLevel="1" x14ac:dyDescent="0.45">
      <c r="A25" s="109" t="s">
        <v>321</v>
      </c>
      <c r="B25" s="109" t="str">
        <f>IF('OMT eGrants Report'!$D$5="Program Budget","",IF(AND('OMT eGrants Report'!$D$5="Staff Salary",'OMT eGrants Report'!$D$7="Individual"),'OMT eGrants Report'!AG$24,IF(AND('OMT eGrants Report'!$D$5="Staff Salary",'OMT eGrants Report'!$D$7="Total"),"","")))</f>
        <v/>
      </c>
      <c r="C25" s="88"/>
      <c r="D25" s="88"/>
      <c r="E25" s="88"/>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88"/>
      <c r="AL25" s="88"/>
      <c r="AM25" s="88"/>
      <c r="AN25" s="88"/>
      <c r="AO25" s="88"/>
      <c r="AP25" s="88"/>
      <c r="AQ25" s="88"/>
      <c r="AR25" s="88"/>
      <c r="AS25" s="88"/>
      <c r="AT25" s="88"/>
      <c r="AU25" s="88"/>
      <c r="AV25" s="88"/>
      <c r="AW25" s="88"/>
      <c r="AX25" s="88"/>
      <c r="AY25" s="88"/>
      <c r="AZ25" s="88"/>
      <c r="BA25" s="88"/>
      <c r="BB25" s="88"/>
      <c r="BC25" s="88"/>
      <c r="BD25" s="88"/>
      <c r="BE25" s="88"/>
      <c r="BF25" s="88"/>
      <c r="BG25" s="88"/>
      <c r="BH25" s="88"/>
      <c r="BI25" s="88"/>
      <c r="BJ25" s="88"/>
      <c r="BK25" s="88"/>
      <c r="BL25" s="88"/>
      <c r="BM25" s="88"/>
      <c r="BN25" s="88"/>
      <c r="BO25" s="88"/>
      <c r="BP25" s="88"/>
      <c r="BQ25" s="88"/>
      <c r="BR25" s="88"/>
      <c r="BS25" s="88"/>
      <c r="BT25" s="88"/>
      <c r="BU25" s="88"/>
      <c r="BV25" s="88"/>
      <c r="BW25" s="88"/>
      <c r="BX25" s="88"/>
      <c r="BY25" s="88"/>
      <c r="BZ25" s="88"/>
      <c r="CA25" s="88"/>
      <c r="CB25" s="88"/>
      <c r="CC25" s="88"/>
      <c r="CD25" s="88"/>
      <c r="CE25" s="88"/>
      <c r="CF25" s="88"/>
      <c r="CG25" s="88"/>
      <c r="CH25" s="88"/>
      <c r="CI25" s="88"/>
      <c r="CJ25" s="88"/>
      <c r="CK25" s="88"/>
      <c r="CL25" s="88"/>
      <c r="CM25" s="88"/>
      <c r="CN25" s="88"/>
      <c r="CO25" s="88"/>
      <c r="CP25" s="88"/>
      <c r="CQ25" s="88"/>
      <c r="CR25" s="88"/>
      <c r="CS25" s="88"/>
      <c r="CT25" s="88"/>
      <c r="CU25" s="88"/>
      <c r="CV25" s="88"/>
      <c r="CW25" s="88"/>
      <c r="CX25" s="88"/>
      <c r="CY25" s="88"/>
      <c r="CZ25" s="88"/>
      <c r="DA25" s="88"/>
      <c r="DB25" s="88"/>
      <c r="DC25" s="88"/>
      <c r="DD25" s="88"/>
      <c r="DE25" s="88"/>
      <c r="DF25" s="88"/>
      <c r="DG25" s="88"/>
      <c r="DH25" s="88"/>
      <c r="DI25" s="88"/>
      <c r="DJ25" s="88"/>
      <c r="DK25" s="88"/>
      <c r="DL25" s="88"/>
      <c r="DM25" s="88"/>
      <c r="DN25" s="88"/>
      <c r="DO25" s="88"/>
      <c r="DP25" s="88"/>
      <c r="DQ25" s="88"/>
      <c r="DR25" s="88"/>
      <c r="DS25" s="88"/>
      <c r="DT25" s="88"/>
      <c r="DU25" s="88"/>
      <c r="DV25" s="88"/>
      <c r="DW25" s="88"/>
      <c r="DX25" s="88"/>
      <c r="DY25" s="88"/>
      <c r="DZ25" s="88"/>
      <c r="EA25" s="88"/>
      <c r="EB25" s="88"/>
      <c r="EC25" s="88"/>
      <c r="ED25" s="88"/>
      <c r="EE25" s="88"/>
      <c r="EF25" s="88"/>
      <c r="EG25" s="88"/>
      <c r="EH25" s="88"/>
      <c r="EI25" s="88"/>
      <c r="EJ25" s="88"/>
      <c r="EK25" s="88"/>
      <c r="EL25" s="88"/>
      <c r="EM25" s="88"/>
      <c r="EN25" s="88"/>
      <c r="EO25" s="88"/>
      <c r="EP25" s="88"/>
      <c r="EQ25" s="88"/>
      <c r="ER25" s="88"/>
      <c r="ES25" s="88"/>
      <c r="ET25" s="88"/>
      <c r="EU25" s="88"/>
      <c r="EV25" s="88"/>
      <c r="EW25" s="88"/>
      <c r="EX25" s="88"/>
      <c r="EY25" s="88"/>
      <c r="EZ25" s="88"/>
      <c r="FA25" s="88"/>
      <c r="FB25" s="88"/>
      <c r="FC25" s="88"/>
      <c r="FD25" s="88"/>
      <c r="FE25" s="88"/>
      <c r="FF25" s="88"/>
      <c r="FG25" s="88"/>
      <c r="FH25" s="88"/>
      <c r="FI25" s="88"/>
      <c r="FJ25" s="88"/>
      <c r="FK25" s="88"/>
      <c r="FL25" s="88"/>
      <c r="FM25" s="88"/>
      <c r="FN25" s="88"/>
      <c r="FO25" s="88"/>
      <c r="FP25" s="88"/>
      <c r="FQ25" s="88"/>
      <c r="FR25" s="88"/>
      <c r="FS25" s="88"/>
      <c r="FT25" s="88"/>
      <c r="FU25" s="88"/>
      <c r="FV25" s="88"/>
      <c r="FW25" s="88"/>
      <c r="FX25" s="88"/>
      <c r="FY25" s="88"/>
      <c r="FZ25" s="88"/>
      <c r="GA25" s="88"/>
      <c r="GB25" s="88"/>
      <c r="GC25" s="88"/>
      <c r="GD25" s="88"/>
      <c r="GE25" s="88"/>
      <c r="GF25" s="88"/>
      <c r="GG25" s="88"/>
      <c r="GH25" s="88"/>
      <c r="GI25" s="88"/>
      <c r="GJ25" s="88"/>
      <c r="GK25" s="88"/>
      <c r="GL25" s="88"/>
      <c r="GM25" s="88"/>
      <c r="GN25" s="88"/>
      <c r="GO25" s="88"/>
      <c r="GP25" s="88"/>
      <c r="GQ25" s="88"/>
      <c r="GR25" s="88"/>
      <c r="GS25" s="88"/>
      <c r="GT25" s="88"/>
      <c r="GU25" s="88"/>
      <c r="GV25" s="88"/>
      <c r="GW25" s="88"/>
      <c r="GX25" s="88"/>
      <c r="GY25" s="88"/>
      <c r="GZ25" s="88"/>
      <c r="HA25" s="88"/>
      <c r="HB25" s="88"/>
      <c r="HC25" s="88"/>
      <c r="HD25" s="88"/>
      <c r="HE25" s="88"/>
      <c r="HF25" s="88"/>
      <c r="HG25" s="88"/>
      <c r="HH25" s="88"/>
      <c r="HI25" s="88"/>
      <c r="HJ25" s="88"/>
      <c r="HK25" s="88"/>
      <c r="HL25" s="88"/>
      <c r="HM25" s="88"/>
      <c r="HN25" s="88"/>
      <c r="HO25" s="88"/>
      <c r="HP25" s="88"/>
      <c r="HQ25" s="88"/>
      <c r="HR25" s="88"/>
      <c r="HS25" s="88"/>
      <c r="HT25" s="88"/>
      <c r="HU25" s="88"/>
      <c r="HV25" s="88"/>
      <c r="HW25" s="88"/>
      <c r="HX25" s="88"/>
      <c r="HY25" s="88"/>
      <c r="HZ25" s="88"/>
      <c r="IA25" s="88"/>
      <c r="IB25" s="88"/>
      <c r="IC25" s="88"/>
      <c r="ID25" s="88"/>
      <c r="IE25" s="88"/>
      <c r="IF25" s="88"/>
      <c r="IG25" s="88"/>
      <c r="IH25" s="88"/>
      <c r="II25" s="4"/>
      <c r="IJ25" s="4"/>
      <c r="IK25" s="4"/>
      <c r="IL25" s="4"/>
      <c r="IM25" s="4"/>
      <c r="IN25" s="4"/>
      <c r="IO25" s="4"/>
      <c r="IP25" s="4"/>
      <c r="IQ25" s="4"/>
      <c r="IR25" s="4"/>
      <c r="IS25" s="4"/>
      <c r="IT25" s="4"/>
    </row>
    <row r="26" spans="1:254" ht="30" customHeight="1" outlineLevel="1" x14ac:dyDescent="0.45">
      <c r="A26" s="109" t="s">
        <v>321</v>
      </c>
      <c r="B26" s="109" t="str">
        <f>IF('OMT eGrants Report'!$D$5="Program Budget","",IF(AND('OMT eGrants Report'!$D$5="Staff Salary",'OMT eGrants Report'!$D$7="Individual"),'OMT eGrants Report'!AG$25,IF(AND('OMT eGrants Report'!$D$5="Staff Salary",'OMT eGrants Report'!$D$7="Total"),"","")))</f>
        <v/>
      </c>
      <c r="C26" s="88"/>
      <c r="D26" s="88"/>
      <c r="E26" s="88"/>
      <c r="F26" s="88"/>
      <c r="G26" s="88"/>
      <c r="H26" s="88"/>
      <c r="I26" s="88"/>
      <c r="J26" s="88"/>
      <c r="K26" s="88"/>
      <c r="L26" s="88"/>
      <c r="M26" s="88"/>
      <c r="N26" s="88"/>
      <c r="O26" s="88"/>
      <c r="P26" s="88"/>
      <c r="Q26" s="88"/>
      <c r="R26" s="88"/>
      <c r="S26" s="88"/>
      <c r="T26" s="88"/>
      <c r="U26" s="88"/>
      <c r="V26" s="88"/>
      <c r="W26" s="88"/>
      <c r="X26" s="88"/>
      <c r="Y26" s="88"/>
      <c r="Z26" s="88"/>
      <c r="AA26" s="88"/>
      <c r="AB26" s="88"/>
      <c r="AC26" s="88"/>
      <c r="AD26" s="88"/>
      <c r="AE26" s="88"/>
      <c r="AF26" s="88"/>
      <c r="AG26" s="88"/>
      <c r="AH26" s="88"/>
      <c r="AI26" s="88"/>
      <c r="AJ26" s="88"/>
      <c r="AK26" s="88"/>
      <c r="AL26" s="88"/>
      <c r="AM26" s="88"/>
      <c r="AN26" s="88"/>
      <c r="AO26" s="88"/>
      <c r="AP26" s="88"/>
      <c r="AQ26" s="88"/>
      <c r="AR26" s="88"/>
      <c r="AS26" s="88"/>
      <c r="AT26" s="88"/>
      <c r="AU26" s="88"/>
      <c r="AV26" s="88"/>
      <c r="AW26" s="88"/>
      <c r="AX26" s="88"/>
      <c r="AY26" s="88"/>
      <c r="AZ26" s="88"/>
      <c r="BA26" s="88"/>
      <c r="BB26" s="88"/>
      <c r="BC26" s="88"/>
      <c r="BD26" s="88"/>
      <c r="BE26" s="88"/>
      <c r="BF26" s="88"/>
      <c r="BG26" s="88"/>
      <c r="BH26" s="88"/>
      <c r="BI26" s="88"/>
      <c r="BJ26" s="88"/>
      <c r="BK26" s="88"/>
      <c r="BL26" s="88"/>
      <c r="BM26" s="88"/>
      <c r="BN26" s="88"/>
      <c r="BO26" s="88"/>
      <c r="BP26" s="88"/>
      <c r="BQ26" s="88"/>
      <c r="BR26" s="88"/>
      <c r="BS26" s="88"/>
      <c r="BT26" s="88"/>
      <c r="BU26" s="88"/>
      <c r="BV26" s="88"/>
      <c r="BW26" s="88"/>
      <c r="BX26" s="88"/>
      <c r="BY26" s="88"/>
      <c r="BZ26" s="88"/>
      <c r="CA26" s="88"/>
      <c r="CB26" s="88"/>
      <c r="CC26" s="88"/>
      <c r="CD26" s="88"/>
      <c r="CE26" s="88"/>
      <c r="CF26" s="88"/>
      <c r="CG26" s="88"/>
      <c r="CH26" s="88"/>
      <c r="CI26" s="88"/>
      <c r="CJ26" s="88"/>
      <c r="CK26" s="88"/>
      <c r="CL26" s="88"/>
      <c r="CM26" s="88"/>
      <c r="CN26" s="88"/>
      <c r="CO26" s="88"/>
      <c r="CP26" s="88"/>
      <c r="CQ26" s="88"/>
      <c r="CR26" s="88"/>
      <c r="CS26" s="88"/>
      <c r="CT26" s="88"/>
      <c r="CU26" s="88"/>
      <c r="CV26" s="88"/>
      <c r="CW26" s="88"/>
      <c r="CX26" s="88"/>
      <c r="CY26" s="88"/>
      <c r="CZ26" s="88"/>
      <c r="DA26" s="88"/>
      <c r="DB26" s="88"/>
      <c r="DC26" s="88"/>
      <c r="DD26" s="88"/>
      <c r="DE26" s="88"/>
      <c r="DF26" s="88"/>
      <c r="DG26" s="88"/>
      <c r="DH26" s="88"/>
      <c r="DI26" s="88"/>
      <c r="DJ26" s="88"/>
      <c r="DK26" s="88"/>
      <c r="DL26" s="88"/>
      <c r="DM26" s="88"/>
      <c r="DN26" s="88"/>
      <c r="DO26" s="88"/>
      <c r="DP26" s="88"/>
      <c r="DQ26" s="88"/>
      <c r="DR26" s="88"/>
      <c r="DS26" s="88"/>
      <c r="DT26" s="88"/>
      <c r="DU26" s="88"/>
      <c r="DV26" s="88"/>
      <c r="DW26" s="88"/>
      <c r="DX26" s="88"/>
      <c r="DY26" s="88"/>
      <c r="DZ26" s="88"/>
      <c r="EA26" s="88"/>
      <c r="EB26" s="88"/>
      <c r="EC26" s="88"/>
      <c r="ED26" s="88"/>
      <c r="EE26" s="88"/>
      <c r="EF26" s="88"/>
      <c r="EG26" s="88"/>
      <c r="EH26" s="88"/>
      <c r="EI26" s="88"/>
      <c r="EJ26" s="88"/>
      <c r="EK26" s="88"/>
      <c r="EL26" s="88"/>
      <c r="EM26" s="88"/>
      <c r="EN26" s="88"/>
      <c r="EO26" s="88"/>
      <c r="EP26" s="88"/>
      <c r="EQ26" s="88"/>
      <c r="ER26" s="88"/>
      <c r="ES26" s="88"/>
      <c r="ET26" s="88"/>
      <c r="EU26" s="88"/>
      <c r="EV26" s="88"/>
      <c r="EW26" s="88"/>
      <c r="EX26" s="88"/>
      <c r="EY26" s="88"/>
      <c r="EZ26" s="88"/>
      <c r="FA26" s="88"/>
      <c r="FB26" s="88"/>
      <c r="FC26" s="88"/>
      <c r="FD26" s="88"/>
      <c r="FE26" s="88"/>
      <c r="FF26" s="88"/>
      <c r="FG26" s="88"/>
      <c r="FH26" s="88"/>
      <c r="FI26" s="88"/>
      <c r="FJ26" s="88"/>
      <c r="FK26" s="88"/>
      <c r="FL26" s="88"/>
      <c r="FM26" s="88"/>
      <c r="FN26" s="88"/>
      <c r="FO26" s="88"/>
      <c r="FP26" s="88"/>
      <c r="FQ26" s="88"/>
      <c r="FR26" s="88"/>
      <c r="FS26" s="88"/>
      <c r="FT26" s="88"/>
      <c r="FU26" s="88"/>
      <c r="FV26" s="88"/>
      <c r="FW26" s="88"/>
      <c r="FX26" s="88"/>
      <c r="FY26" s="88"/>
      <c r="FZ26" s="88"/>
      <c r="GA26" s="88"/>
      <c r="GB26" s="88"/>
      <c r="GC26" s="88"/>
      <c r="GD26" s="88"/>
      <c r="GE26" s="88"/>
      <c r="GF26" s="88"/>
      <c r="GG26" s="88"/>
      <c r="GH26" s="88"/>
      <c r="GI26" s="88"/>
      <c r="GJ26" s="88"/>
      <c r="GK26" s="88"/>
      <c r="GL26" s="88"/>
      <c r="GM26" s="88"/>
      <c r="GN26" s="88"/>
      <c r="GO26" s="88"/>
      <c r="GP26" s="88"/>
      <c r="GQ26" s="88"/>
      <c r="GR26" s="88"/>
      <c r="GS26" s="88"/>
      <c r="GT26" s="88"/>
      <c r="GU26" s="88"/>
      <c r="GV26" s="88"/>
      <c r="GW26" s="88"/>
      <c r="GX26" s="88"/>
      <c r="GY26" s="88"/>
      <c r="GZ26" s="88"/>
      <c r="HA26" s="88"/>
      <c r="HB26" s="88"/>
      <c r="HC26" s="88"/>
      <c r="HD26" s="88"/>
      <c r="HE26" s="88"/>
      <c r="HF26" s="88"/>
      <c r="HG26" s="88"/>
      <c r="HH26" s="88"/>
      <c r="HI26" s="88"/>
      <c r="HJ26" s="88"/>
      <c r="HK26" s="88"/>
      <c r="HL26" s="88"/>
      <c r="HM26" s="88"/>
      <c r="HN26" s="88"/>
      <c r="HO26" s="88"/>
      <c r="HP26" s="88"/>
      <c r="HQ26" s="88"/>
      <c r="HR26" s="88"/>
      <c r="HS26" s="88"/>
      <c r="HT26" s="88"/>
      <c r="HU26" s="88"/>
      <c r="HV26" s="88"/>
      <c r="HW26" s="88"/>
      <c r="HX26" s="88"/>
      <c r="HY26" s="88"/>
      <c r="HZ26" s="88"/>
      <c r="IA26" s="88"/>
      <c r="IB26" s="88"/>
      <c r="IC26" s="88"/>
      <c r="ID26" s="88"/>
      <c r="IE26" s="88"/>
      <c r="IF26" s="88"/>
      <c r="IG26" s="88"/>
      <c r="IH26" s="88"/>
      <c r="II26" s="4"/>
      <c r="IJ26" s="4"/>
      <c r="IK26" s="4"/>
      <c r="IL26" s="4"/>
      <c r="IM26" s="4"/>
      <c r="IN26" s="4"/>
      <c r="IO26" s="4"/>
      <c r="IP26" s="4"/>
      <c r="IQ26" s="4"/>
      <c r="IR26" s="4"/>
      <c r="IS26" s="4"/>
      <c r="IT26" s="4"/>
    </row>
    <row r="27" spans="1:254" ht="30" customHeight="1" outlineLevel="1" x14ac:dyDescent="0.45">
      <c r="A27" s="109" t="s">
        <v>321</v>
      </c>
      <c r="B27" s="109" t="str">
        <f>IF('OMT eGrants Report'!$D$5="Program Budget","",IF(AND('OMT eGrants Report'!$D$5="Staff Salary",'OMT eGrants Report'!$D$7="Individual"),'OMT eGrants Report'!AG$26,IF(AND('OMT eGrants Report'!$D$5="Staff Salary",'OMT eGrants Report'!$D$7="Total"),"","")))</f>
        <v/>
      </c>
      <c r="C27" s="88"/>
      <c r="D27" s="88"/>
      <c r="E27" s="88"/>
      <c r="F27" s="88"/>
      <c r="G27" s="88"/>
      <c r="H27" s="88"/>
      <c r="I27" s="88"/>
      <c r="J27" s="88"/>
      <c r="K27" s="88"/>
      <c r="L27" s="88"/>
      <c r="M27" s="88"/>
      <c r="N27" s="88"/>
      <c r="O27" s="88"/>
      <c r="P27" s="88"/>
      <c r="Q27" s="88"/>
      <c r="R27" s="88"/>
      <c r="S27" s="88"/>
      <c r="T27" s="88"/>
      <c r="U27" s="88"/>
      <c r="V27" s="88"/>
      <c r="W27" s="88"/>
      <c r="X27" s="88"/>
      <c r="Y27" s="88"/>
      <c r="Z27" s="88"/>
      <c r="AA27" s="88"/>
      <c r="AB27" s="88"/>
      <c r="AC27" s="88"/>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88"/>
      <c r="BD27" s="88"/>
      <c r="BE27" s="88"/>
      <c r="BF27" s="88"/>
      <c r="BG27" s="88"/>
      <c r="BH27" s="88"/>
      <c r="BI27" s="88"/>
      <c r="BJ27" s="88"/>
      <c r="BK27" s="88"/>
      <c r="BL27" s="88"/>
      <c r="BM27" s="88"/>
      <c r="BN27" s="88"/>
      <c r="BO27" s="88"/>
      <c r="BP27" s="88"/>
      <c r="BQ27" s="88"/>
      <c r="BR27" s="88"/>
      <c r="BS27" s="88"/>
      <c r="BT27" s="88"/>
      <c r="BU27" s="88"/>
      <c r="BV27" s="88"/>
      <c r="BW27" s="88"/>
      <c r="BX27" s="88"/>
      <c r="BY27" s="88"/>
      <c r="BZ27" s="88"/>
      <c r="CA27" s="88"/>
      <c r="CB27" s="88"/>
      <c r="CC27" s="88"/>
      <c r="CD27" s="88"/>
      <c r="CE27" s="88"/>
      <c r="CF27" s="88"/>
      <c r="CG27" s="88"/>
      <c r="CH27" s="88"/>
      <c r="CI27" s="88"/>
      <c r="CJ27" s="88"/>
      <c r="CK27" s="88"/>
      <c r="CL27" s="88"/>
      <c r="CM27" s="88"/>
      <c r="CN27" s="88"/>
      <c r="CO27" s="88"/>
      <c r="CP27" s="88"/>
      <c r="CQ27" s="88"/>
      <c r="CR27" s="88"/>
      <c r="CS27" s="88"/>
      <c r="CT27" s="88"/>
      <c r="CU27" s="88"/>
      <c r="CV27" s="88"/>
      <c r="CW27" s="88"/>
      <c r="CX27" s="88"/>
      <c r="CY27" s="88"/>
      <c r="CZ27" s="88"/>
      <c r="DA27" s="88"/>
      <c r="DB27" s="88"/>
      <c r="DC27" s="88"/>
      <c r="DD27" s="88"/>
      <c r="DE27" s="88"/>
      <c r="DF27" s="88"/>
      <c r="DG27" s="88"/>
      <c r="DH27" s="88"/>
      <c r="DI27" s="88"/>
      <c r="DJ27" s="88"/>
      <c r="DK27" s="88"/>
      <c r="DL27" s="88"/>
      <c r="DM27" s="88"/>
      <c r="DN27" s="88"/>
      <c r="DO27" s="88"/>
      <c r="DP27" s="88"/>
      <c r="DQ27" s="88"/>
      <c r="DR27" s="88"/>
      <c r="DS27" s="88"/>
      <c r="DT27" s="88"/>
      <c r="DU27" s="88"/>
      <c r="DV27" s="88"/>
      <c r="DW27" s="88"/>
      <c r="DX27" s="88"/>
      <c r="DY27" s="88"/>
      <c r="DZ27" s="88"/>
      <c r="EA27" s="88"/>
      <c r="EB27" s="88"/>
      <c r="EC27" s="88"/>
      <c r="ED27" s="88"/>
      <c r="EE27" s="88"/>
      <c r="EF27" s="88"/>
      <c r="EG27" s="88"/>
      <c r="EH27" s="88"/>
      <c r="EI27" s="88"/>
      <c r="EJ27" s="88"/>
      <c r="EK27" s="88"/>
      <c r="EL27" s="88"/>
      <c r="EM27" s="88"/>
      <c r="EN27" s="88"/>
      <c r="EO27" s="88"/>
      <c r="EP27" s="88"/>
      <c r="EQ27" s="88"/>
      <c r="ER27" s="88"/>
      <c r="ES27" s="88"/>
      <c r="ET27" s="88"/>
      <c r="EU27" s="88"/>
      <c r="EV27" s="88"/>
      <c r="EW27" s="88"/>
      <c r="EX27" s="88"/>
      <c r="EY27" s="88"/>
      <c r="EZ27" s="88"/>
      <c r="FA27" s="88"/>
      <c r="FB27" s="88"/>
      <c r="FC27" s="88"/>
      <c r="FD27" s="88"/>
      <c r="FE27" s="88"/>
      <c r="FF27" s="88"/>
      <c r="FG27" s="88"/>
      <c r="FH27" s="88"/>
      <c r="FI27" s="88"/>
      <c r="FJ27" s="88"/>
      <c r="FK27" s="88"/>
      <c r="FL27" s="88"/>
      <c r="FM27" s="88"/>
      <c r="FN27" s="88"/>
      <c r="FO27" s="88"/>
      <c r="FP27" s="88"/>
      <c r="FQ27" s="88"/>
      <c r="FR27" s="88"/>
      <c r="FS27" s="88"/>
      <c r="FT27" s="88"/>
      <c r="FU27" s="88"/>
      <c r="FV27" s="88"/>
      <c r="FW27" s="88"/>
      <c r="FX27" s="88"/>
      <c r="FY27" s="88"/>
      <c r="FZ27" s="88"/>
      <c r="GA27" s="88"/>
      <c r="GB27" s="88"/>
      <c r="GC27" s="88"/>
      <c r="GD27" s="88"/>
      <c r="GE27" s="88"/>
      <c r="GF27" s="88"/>
      <c r="GG27" s="88"/>
      <c r="GH27" s="88"/>
      <c r="GI27" s="88"/>
      <c r="GJ27" s="88"/>
      <c r="GK27" s="88"/>
      <c r="GL27" s="88"/>
      <c r="GM27" s="88"/>
      <c r="GN27" s="88"/>
      <c r="GO27" s="88"/>
      <c r="GP27" s="88"/>
      <c r="GQ27" s="88"/>
      <c r="GR27" s="88"/>
      <c r="GS27" s="88"/>
      <c r="GT27" s="88"/>
      <c r="GU27" s="88"/>
      <c r="GV27" s="88"/>
      <c r="GW27" s="88"/>
      <c r="GX27" s="88"/>
      <c r="GY27" s="88"/>
      <c r="GZ27" s="88"/>
      <c r="HA27" s="88"/>
      <c r="HB27" s="88"/>
      <c r="HC27" s="88"/>
      <c r="HD27" s="88"/>
      <c r="HE27" s="88"/>
      <c r="HF27" s="88"/>
      <c r="HG27" s="88"/>
      <c r="HH27" s="88"/>
      <c r="HI27" s="88"/>
      <c r="HJ27" s="88"/>
      <c r="HK27" s="88"/>
      <c r="HL27" s="88"/>
      <c r="HM27" s="88"/>
      <c r="HN27" s="88"/>
      <c r="HO27" s="88"/>
      <c r="HP27" s="88"/>
      <c r="HQ27" s="88"/>
      <c r="HR27" s="88"/>
      <c r="HS27" s="88"/>
      <c r="HT27" s="88"/>
      <c r="HU27" s="88"/>
      <c r="HV27" s="88"/>
      <c r="HW27" s="88"/>
      <c r="HX27" s="88"/>
      <c r="HY27" s="88"/>
      <c r="HZ27" s="88"/>
      <c r="IA27" s="88"/>
      <c r="IB27" s="88"/>
      <c r="IC27" s="88"/>
      <c r="ID27" s="88"/>
      <c r="IE27" s="88"/>
      <c r="IF27" s="88"/>
      <c r="IG27" s="88"/>
      <c r="IH27" s="88"/>
      <c r="II27" s="4"/>
      <c r="IJ27" s="4"/>
      <c r="IK27" s="4"/>
      <c r="IL27" s="4"/>
      <c r="IM27" s="4"/>
      <c r="IN27" s="4"/>
      <c r="IO27" s="4"/>
      <c r="IP27" s="4"/>
      <c r="IQ27" s="4"/>
      <c r="IR27" s="4"/>
      <c r="IS27" s="4"/>
      <c r="IT27" s="4"/>
    </row>
    <row r="28" spans="1:254" ht="30" customHeight="1" outlineLevel="1" x14ac:dyDescent="0.45">
      <c r="A28" s="109" t="s">
        <v>321</v>
      </c>
      <c r="B28" s="109" t="str">
        <f>IF('OMT eGrants Report'!$D$5="Program Budget","",IF(AND('OMT eGrants Report'!$D$5="Staff Salary",'OMT eGrants Report'!$D$7="Individual"),'OMT eGrants Report'!AG$27,IF(AND('OMT eGrants Report'!$D$5="Staff Salary",'OMT eGrants Report'!$D$7="Total"),"","")))</f>
        <v/>
      </c>
      <c r="C28" s="88"/>
      <c r="D28" s="88"/>
      <c r="E28" s="88"/>
      <c r="F28" s="88"/>
      <c r="G28" s="88"/>
      <c r="H28" s="88"/>
      <c r="I28" s="88"/>
      <c r="J28" s="88"/>
      <c r="K28" s="88"/>
      <c r="L28" s="88"/>
      <c r="M28" s="88"/>
      <c r="N28" s="88"/>
      <c r="O28" s="88"/>
      <c r="P28" s="88"/>
      <c r="Q28" s="88"/>
      <c r="R28" s="88"/>
      <c r="S28" s="88"/>
      <c r="T28" s="88"/>
      <c r="U28" s="88"/>
      <c r="V28" s="88"/>
      <c r="W28" s="88"/>
      <c r="X28" s="88"/>
      <c r="Y28" s="88"/>
      <c r="Z28" s="88"/>
      <c r="AA28" s="88"/>
      <c r="AB28" s="88"/>
      <c r="AC28" s="88"/>
      <c r="AD28" s="88"/>
      <c r="AE28" s="88"/>
      <c r="AF28" s="88"/>
      <c r="AG28" s="88"/>
      <c r="AH28" s="88"/>
      <c r="AI28" s="88"/>
      <c r="AJ28" s="88"/>
      <c r="AK28" s="88"/>
      <c r="AL28" s="88"/>
      <c r="AM28" s="88"/>
      <c r="AN28" s="88"/>
      <c r="AO28" s="88"/>
      <c r="AP28" s="88"/>
      <c r="AQ28" s="88"/>
      <c r="AR28" s="88"/>
      <c r="AS28" s="88"/>
      <c r="AT28" s="88"/>
      <c r="AU28" s="88"/>
      <c r="AV28" s="88"/>
      <c r="AW28" s="88"/>
      <c r="AX28" s="88"/>
      <c r="AY28" s="88"/>
      <c r="AZ28" s="88"/>
      <c r="BA28" s="88"/>
      <c r="BB28" s="88"/>
      <c r="BC28" s="88"/>
      <c r="BD28" s="88"/>
      <c r="BE28" s="88"/>
      <c r="BF28" s="88"/>
      <c r="BG28" s="88"/>
      <c r="BH28" s="88"/>
      <c r="BI28" s="88"/>
      <c r="BJ28" s="88"/>
      <c r="BK28" s="88"/>
      <c r="BL28" s="88"/>
      <c r="BM28" s="88"/>
      <c r="BN28" s="88"/>
      <c r="BO28" s="88"/>
      <c r="BP28" s="88"/>
      <c r="BQ28" s="88"/>
      <c r="BR28" s="88"/>
      <c r="BS28" s="88"/>
      <c r="BT28" s="88"/>
      <c r="BU28" s="88"/>
      <c r="BV28" s="88"/>
      <c r="BW28" s="88"/>
      <c r="BX28" s="88"/>
      <c r="BY28" s="88"/>
      <c r="BZ28" s="88"/>
      <c r="CA28" s="88"/>
      <c r="CB28" s="88"/>
      <c r="CC28" s="88"/>
      <c r="CD28" s="88"/>
      <c r="CE28" s="88"/>
      <c r="CF28" s="88"/>
      <c r="CG28" s="88"/>
      <c r="CH28" s="88"/>
      <c r="CI28" s="88"/>
      <c r="CJ28" s="88"/>
      <c r="CK28" s="88"/>
      <c r="CL28" s="88"/>
      <c r="CM28" s="88"/>
      <c r="CN28" s="88"/>
      <c r="CO28" s="88"/>
      <c r="CP28" s="88"/>
      <c r="CQ28" s="88"/>
      <c r="CR28" s="88"/>
      <c r="CS28" s="88"/>
      <c r="CT28" s="88"/>
      <c r="CU28" s="88"/>
      <c r="CV28" s="88"/>
      <c r="CW28" s="88"/>
      <c r="CX28" s="88"/>
      <c r="CY28" s="88"/>
      <c r="CZ28" s="88"/>
      <c r="DA28" s="88"/>
      <c r="DB28" s="88"/>
      <c r="DC28" s="88"/>
      <c r="DD28" s="88"/>
      <c r="DE28" s="88"/>
      <c r="DF28" s="88"/>
      <c r="DG28" s="88"/>
      <c r="DH28" s="88"/>
      <c r="DI28" s="88"/>
      <c r="DJ28" s="88"/>
      <c r="DK28" s="88"/>
      <c r="DL28" s="88"/>
      <c r="DM28" s="88"/>
      <c r="DN28" s="88"/>
      <c r="DO28" s="88"/>
      <c r="DP28" s="88"/>
      <c r="DQ28" s="88"/>
      <c r="DR28" s="88"/>
      <c r="DS28" s="88"/>
      <c r="DT28" s="88"/>
      <c r="DU28" s="88"/>
      <c r="DV28" s="88"/>
      <c r="DW28" s="88"/>
      <c r="DX28" s="88"/>
      <c r="DY28" s="88"/>
      <c r="DZ28" s="88"/>
      <c r="EA28" s="88"/>
      <c r="EB28" s="88"/>
      <c r="EC28" s="88"/>
      <c r="ED28" s="88"/>
      <c r="EE28" s="88"/>
      <c r="EF28" s="88"/>
      <c r="EG28" s="88"/>
      <c r="EH28" s="88"/>
      <c r="EI28" s="88"/>
      <c r="EJ28" s="88"/>
      <c r="EK28" s="88"/>
      <c r="EL28" s="88"/>
      <c r="EM28" s="88"/>
      <c r="EN28" s="88"/>
      <c r="EO28" s="88"/>
      <c r="EP28" s="88"/>
      <c r="EQ28" s="88"/>
      <c r="ER28" s="88"/>
      <c r="ES28" s="88"/>
      <c r="ET28" s="88"/>
      <c r="EU28" s="88"/>
      <c r="EV28" s="88"/>
      <c r="EW28" s="88"/>
      <c r="EX28" s="88"/>
      <c r="EY28" s="88"/>
      <c r="EZ28" s="88"/>
      <c r="FA28" s="88"/>
      <c r="FB28" s="88"/>
      <c r="FC28" s="88"/>
      <c r="FD28" s="88"/>
      <c r="FE28" s="88"/>
      <c r="FF28" s="88"/>
      <c r="FG28" s="88"/>
      <c r="FH28" s="88"/>
      <c r="FI28" s="88"/>
      <c r="FJ28" s="88"/>
      <c r="FK28" s="88"/>
      <c r="FL28" s="88"/>
      <c r="FM28" s="88"/>
      <c r="FN28" s="88"/>
      <c r="FO28" s="88"/>
      <c r="FP28" s="88"/>
      <c r="FQ28" s="88"/>
      <c r="FR28" s="88"/>
      <c r="FS28" s="88"/>
      <c r="FT28" s="88"/>
      <c r="FU28" s="88"/>
      <c r="FV28" s="88"/>
      <c r="FW28" s="88"/>
      <c r="FX28" s="88"/>
      <c r="FY28" s="88"/>
      <c r="FZ28" s="88"/>
      <c r="GA28" s="88"/>
      <c r="GB28" s="88"/>
      <c r="GC28" s="88"/>
      <c r="GD28" s="88"/>
      <c r="GE28" s="88"/>
      <c r="GF28" s="88"/>
      <c r="GG28" s="88"/>
      <c r="GH28" s="88"/>
      <c r="GI28" s="88"/>
      <c r="GJ28" s="88"/>
      <c r="GK28" s="88"/>
      <c r="GL28" s="88"/>
      <c r="GM28" s="88"/>
      <c r="GN28" s="88"/>
      <c r="GO28" s="88"/>
      <c r="GP28" s="88"/>
      <c r="GQ28" s="88"/>
      <c r="GR28" s="88"/>
      <c r="GS28" s="88"/>
      <c r="GT28" s="88"/>
      <c r="GU28" s="88"/>
      <c r="GV28" s="88"/>
      <c r="GW28" s="88"/>
      <c r="GX28" s="88"/>
      <c r="GY28" s="88"/>
      <c r="GZ28" s="88"/>
      <c r="HA28" s="88"/>
      <c r="HB28" s="88"/>
      <c r="HC28" s="88"/>
      <c r="HD28" s="88"/>
      <c r="HE28" s="88"/>
      <c r="HF28" s="88"/>
      <c r="HG28" s="88"/>
      <c r="HH28" s="88"/>
      <c r="HI28" s="88"/>
      <c r="HJ28" s="88"/>
      <c r="HK28" s="88"/>
      <c r="HL28" s="88"/>
      <c r="HM28" s="88"/>
      <c r="HN28" s="88"/>
      <c r="HO28" s="88"/>
      <c r="HP28" s="88"/>
      <c r="HQ28" s="88"/>
      <c r="HR28" s="88"/>
      <c r="HS28" s="88"/>
      <c r="HT28" s="88"/>
      <c r="HU28" s="88"/>
      <c r="HV28" s="88"/>
      <c r="HW28" s="88"/>
      <c r="HX28" s="88"/>
      <c r="HY28" s="88"/>
      <c r="HZ28" s="88"/>
      <c r="IA28" s="88"/>
      <c r="IB28" s="88"/>
      <c r="IC28" s="88"/>
      <c r="ID28" s="88"/>
      <c r="IE28" s="88"/>
      <c r="IF28" s="88"/>
      <c r="IG28" s="88"/>
      <c r="IH28" s="88"/>
      <c r="II28" s="4"/>
      <c r="IJ28" s="4"/>
      <c r="IK28" s="4"/>
      <c r="IL28" s="4"/>
      <c r="IM28" s="4"/>
      <c r="IN28" s="4"/>
      <c r="IO28" s="4"/>
      <c r="IP28" s="4"/>
      <c r="IQ28" s="4"/>
      <c r="IR28" s="4"/>
      <c r="IS28" s="4"/>
      <c r="IT28" s="4"/>
    </row>
    <row r="29" spans="1:254" ht="30" customHeight="1" outlineLevel="1" x14ac:dyDescent="0.45">
      <c r="A29" s="109" t="s">
        <v>321</v>
      </c>
      <c r="B29" s="109" t="str">
        <f>IF('OMT eGrants Report'!$D$5="Program Budget","",IF(AND('OMT eGrants Report'!$D$5="Staff Salary",'OMT eGrants Report'!$D$7="Individual"),'OMT eGrants Report'!AG$28,IF(AND('OMT eGrants Report'!$D$5="Staff Salary",'OMT eGrants Report'!$D$7="Total"),"","")))</f>
        <v/>
      </c>
      <c r="C29" s="88"/>
      <c r="D29" s="88"/>
      <c r="E29" s="88"/>
      <c r="F29" s="88"/>
      <c r="G29" s="88"/>
      <c r="H29" s="88"/>
      <c r="I29" s="88"/>
      <c r="J29" s="88"/>
      <c r="K29" s="88"/>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88"/>
      <c r="AT29" s="88"/>
      <c r="AU29" s="88"/>
      <c r="AV29" s="88"/>
      <c r="AW29" s="88"/>
      <c r="AX29" s="88"/>
      <c r="AY29" s="88"/>
      <c r="AZ29" s="88"/>
      <c r="BA29" s="88"/>
      <c r="BB29" s="88"/>
      <c r="BC29" s="88"/>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c r="CC29" s="88"/>
      <c r="CD29" s="88"/>
      <c r="CE29" s="88"/>
      <c r="CF29" s="88"/>
      <c r="CG29" s="88"/>
      <c r="CH29" s="88"/>
      <c r="CI29" s="88"/>
      <c r="CJ29" s="88"/>
      <c r="CK29" s="88"/>
      <c r="CL29" s="88"/>
      <c r="CM29" s="88"/>
      <c r="CN29" s="88"/>
      <c r="CO29" s="88"/>
      <c r="CP29" s="88"/>
      <c r="CQ29" s="88"/>
      <c r="CR29" s="88"/>
      <c r="CS29" s="88"/>
      <c r="CT29" s="88"/>
      <c r="CU29" s="88"/>
      <c r="CV29" s="88"/>
      <c r="CW29" s="88"/>
      <c r="CX29" s="88"/>
      <c r="CY29" s="88"/>
      <c r="CZ29" s="88"/>
      <c r="DA29" s="88"/>
      <c r="DB29" s="88"/>
      <c r="DC29" s="88"/>
      <c r="DD29" s="88"/>
      <c r="DE29" s="88"/>
      <c r="DF29" s="88"/>
      <c r="DG29" s="88"/>
      <c r="DH29" s="88"/>
      <c r="DI29" s="88"/>
      <c r="DJ29" s="88"/>
      <c r="DK29" s="88"/>
      <c r="DL29" s="88"/>
      <c r="DM29" s="88"/>
      <c r="DN29" s="88"/>
      <c r="DO29" s="88"/>
      <c r="DP29" s="88"/>
      <c r="DQ29" s="88"/>
      <c r="DR29" s="88"/>
      <c r="DS29" s="88"/>
      <c r="DT29" s="88"/>
      <c r="DU29" s="88"/>
      <c r="DV29" s="88"/>
      <c r="DW29" s="88"/>
      <c r="DX29" s="88"/>
      <c r="DY29" s="88"/>
      <c r="DZ29" s="88"/>
      <c r="EA29" s="88"/>
      <c r="EB29" s="88"/>
      <c r="EC29" s="88"/>
      <c r="ED29" s="88"/>
      <c r="EE29" s="88"/>
      <c r="EF29" s="88"/>
      <c r="EG29" s="88"/>
      <c r="EH29" s="88"/>
      <c r="EI29" s="88"/>
      <c r="EJ29" s="88"/>
      <c r="EK29" s="88"/>
      <c r="EL29" s="88"/>
      <c r="EM29" s="88"/>
      <c r="EN29" s="88"/>
      <c r="EO29" s="88"/>
      <c r="EP29" s="88"/>
      <c r="EQ29" s="88"/>
      <c r="ER29" s="88"/>
      <c r="ES29" s="88"/>
      <c r="ET29" s="88"/>
      <c r="EU29" s="88"/>
      <c r="EV29" s="88"/>
      <c r="EW29" s="88"/>
      <c r="EX29" s="88"/>
      <c r="EY29" s="88"/>
      <c r="EZ29" s="88"/>
      <c r="FA29" s="88"/>
      <c r="FB29" s="88"/>
      <c r="FC29" s="88"/>
      <c r="FD29" s="88"/>
      <c r="FE29" s="88"/>
      <c r="FF29" s="88"/>
      <c r="FG29" s="88"/>
      <c r="FH29" s="88"/>
      <c r="FI29" s="88"/>
      <c r="FJ29" s="88"/>
      <c r="FK29" s="88"/>
      <c r="FL29" s="88"/>
      <c r="FM29" s="88"/>
      <c r="FN29" s="88"/>
      <c r="FO29" s="88"/>
      <c r="FP29" s="88"/>
      <c r="FQ29" s="88"/>
      <c r="FR29" s="88"/>
      <c r="FS29" s="88"/>
      <c r="FT29" s="88"/>
      <c r="FU29" s="88"/>
      <c r="FV29" s="88"/>
      <c r="FW29" s="88"/>
      <c r="FX29" s="88"/>
      <c r="FY29" s="88"/>
      <c r="FZ29" s="88"/>
      <c r="GA29" s="88"/>
      <c r="GB29" s="88"/>
      <c r="GC29" s="88"/>
      <c r="GD29" s="88"/>
      <c r="GE29" s="88"/>
      <c r="GF29" s="88"/>
      <c r="GG29" s="88"/>
      <c r="GH29" s="88"/>
      <c r="GI29" s="88"/>
      <c r="GJ29" s="88"/>
      <c r="GK29" s="88"/>
      <c r="GL29" s="88"/>
      <c r="GM29" s="88"/>
      <c r="GN29" s="88"/>
      <c r="GO29" s="88"/>
      <c r="GP29" s="88"/>
      <c r="GQ29" s="88"/>
      <c r="GR29" s="88"/>
      <c r="GS29" s="88"/>
      <c r="GT29" s="88"/>
      <c r="GU29" s="88"/>
      <c r="GV29" s="88"/>
      <c r="GW29" s="88"/>
      <c r="GX29" s="88"/>
      <c r="GY29" s="88"/>
      <c r="GZ29" s="88"/>
      <c r="HA29" s="88"/>
      <c r="HB29" s="88"/>
      <c r="HC29" s="88"/>
      <c r="HD29" s="88"/>
      <c r="HE29" s="88"/>
      <c r="HF29" s="88"/>
      <c r="HG29" s="88"/>
      <c r="HH29" s="88"/>
      <c r="HI29" s="88"/>
      <c r="HJ29" s="88"/>
      <c r="HK29" s="88"/>
      <c r="HL29" s="88"/>
      <c r="HM29" s="88"/>
      <c r="HN29" s="88"/>
      <c r="HO29" s="88"/>
      <c r="HP29" s="88"/>
      <c r="HQ29" s="88"/>
      <c r="HR29" s="88"/>
      <c r="HS29" s="88"/>
      <c r="HT29" s="88"/>
      <c r="HU29" s="88"/>
      <c r="HV29" s="88"/>
      <c r="HW29" s="88"/>
      <c r="HX29" s="88"/>
      <c r="HY29" s="88"/>
      <c r="HZ29" s="88"/>
      <c r="IA29" s="88"/>
      <c r="IB29" s="88"/>
      <c r="IC29" s="88"/>
      <c r="ID29" s="88"/>
      <c r="IE29" s="88"/>
      <c r="IF29" s="88"/>
      <c r="IG29" s="88"/>
      <c r="IH29" s="88"/>
      <c r="II29" s="4"/>
      <c r="IJ29" s="4"/>
      <c r="IK29" s="4"/>
      <c r="IL29" s="4"/>
      <c r="IM29" s="4"/>
      <c r="IN29" s="4"/>
      <c r="IO29" s="4"/>
      <c r="IP29" s="4"/>
      <c r="IQ29" s="4"/>
      <c r="IR29" s="4"/>
      <c r="IS29" s="4"/>
      <c r="IT29" s="4"/>
    </row>
    <row r="30" spans="1:254" ht="30" customHeight="1" outlineLevel="1" x14ac:dyDescent="0.45">
      <c r="A30" s="110" t="s">
        <v>321</v>
      </c>
      <c r="B30" s="109" t="str">
        <f>IF('OMT eGrants Report'!$D$5="Program Budget","",IF(AND('OMT eGrants Report'!$D$5="Staff Salary",'OMT eGrants Report'!$D$7="Individual"),'OMT eGrants Report'!AG$29,IF(AND('OMT eGrants Report'!$D$5="Staff Salary",'OMT eGrants Report'!$D$7="Total"),"","")))</f>
        <v/>
      </c>
      <c r="C30" s="89"/>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V30" s="89"/>
      <c r="AW30" s="89"/>
      <c r="AX30" s="89"/>
      <c r="AY30" s="89"/>
      <c r="AZ30" s="89"/>
      <c r="BA30" s="89"/>
      <c r="BB30" s="89"/>
      <c r="BC30" s="89"/>
      <c r="BD30" s="89"/>
      <c r="BE30" s="89"/>
      <c r="BF30" s="89"/>
      <c r="BG30" s="89"/>
      <c r="BH30" s="89"/>
      <c r="BI30" s="89"/>
      <c r="BJ30" s="89"/>
      <c r="BK30" s="89"/>
      <c r="BL30" s="89"/>
      <c r="BM30" s="89"/>
      <c r="BN30" s="89"/>
      <c r="BO30" s="89"/>
      <c r="BP30" s="89"/>
      <c r="BQ30" s="89"/>
      <c r="BR30" s="89"/>
      <c r="BS30" s="89"/>
      <c r="BT30" s="89"/>
      <c r="BU30" s="89"/>
      <c r="BV30" s="89"/>
      <c r="BW30" s="89"/>
      <c r="BX30" s="89"/>
      <c r="BY30" s="89"/>
      <c r="BZ30" s="89"/>
      <c r="CA30" s="89"/>
      <c r="CB30" s="89"/>
      <c r="CC30" s="89"/>
      <c r="CD30" s="89"/>
      <c r="CE30" s="89"/>
      <c r="CF30" s="89"/>
      <c r="CG30" s="89"/>
      <c r="CH30" s="89"/>
      <c r="CI30" s="89"/>
      <c r="CJ30" s="89"/>
      <c r="CK30" s="89"/>
      <c r="CL30" s="89"/>
      <c r="CM30" s="89"/>
      <c r="CN30" s="89"/>
      <c r="CO30" s="89"/>
      <c r="CP30" s="89"/>
      <c r="CQ30" s="89"/>
      <c r="CR30" s="89"/>
      <c r="CS30" s="89"/>
      <c r="CT30" s="89"/>
      <c r="CU30" s="89"/>
      <c r="CV30" s="89"/>
      <c r="CW30" s="89"/>
      <c r="CX30" s="89"/>
      <c r="CY30" s="89"/>
      <c r="CZ30" s="89"/>
      <c r="DA30" s="89"/>
      <c r="DB30" s="89"/>
      <c r="DC30" s="89"/>
      <c r="DD30" s="89"/>
      <c r="DE30" s="89"/>
      <c r="DF30" s="89"/>
      <c r="DG30" s="89"/>
      <c r="DH30" s="89"/>
      <c r="DI30" s="89"/>
      <c r="DJ30" s="89"/>
      <c r="DK30" s="89"/>
      <c r="DL30" s="89"/>
      <c r="DM30" s="89"/>
      <c r="DN30" s="89"/>
      <c r="DO30" s="89"/>
      <c r="DP30" s="89"/>
      <c r="DQ30" s="89"/>
      <c r="DR30" s="89"/>
      <c r="DS30" s="89"/>
      <c r="DT30" s="89"/>
      <c r="DU30" s="89"/>
      <c r="DV30" s="89"/>
      <c r="DW30" s="89"/>
      <c r="DX30" s="89"/>
      <c r="DY30" s="89"/>
      <c r="DZ30" s="89"/>
      <c r="EA30" s="89"/>
      <c r="EB30" s="89"/>
      <c r="EC30" s="89"/>
      <c r="ED30" s="89"/>
      <c r="EE30" s="89"/>
      <c r="EF30" s="89"/>
      <c r="EG30" s="89"/>
      <c r="EH30" s="89"/>
      <c r="EI30" s="89"/>
      <c r="EJ30" s="89"/>
      <c r="EK30" s="89"/>
      <c r="EL30" s="89"/>
      <c r="EM30" s="89"/>
      <c r="EN30" s="89"/>
      <c r="EO30" s="89"/>
      <c r="EP30" s="89"/>
      <c r="EQ30" s="89"/>
      <c r="ER30" s="89"/>
      <c r="ES30" s="89"/>
      <c r="ET30" s="89"/>
      <c r="EU30" s="89"/>
      <c r="EV30" s="89"/>
      <c r="EW30" s="89"/>
      <c r="EX30" s="89"/>
      <c r="EY30" s="89"/>
      <c r="EZ30" s="89"/>
      <c r="FA30" s="89"/>
      <c r="FB30" s="89"/>
      <c r="FC30" s="89"/>
      <c r="FD30" s="89"/>
      <c r="FE30" s="89"/>
      <c r="FF30" s="89"/>
      <c r="FG30" s="89"/>
      <c r="FH30" s="89"/>
      <c r="FI30" s="89"/>
      <c r="FJ30" s="89"/>
      <c r="FK30" s="89"/>
      <c r="FL30" s="89"/>
      <c r="FM30" s="89"/>
      <c r="FN30" s="89"/>
      <c r="FO30" s="89"/>
      <c r="FP30" s="89"/>
      <c r="FQ30" s="89"/>
      <c r="FR30" s="89"/>
      <c r="FS30" s="89"/>
      <c r="FT30" s="89"/>
      <c r="FU30" s="89"/>
      <c r="FV30" s="89"/>
      <c r="FW30" s="89"/>
      <c r="FX30" s="89"/>
      <c r="FY30" s="89"/>
      <c r="FZ30" s="89"/>
      <c r="GA30" s="89"/>
      <c r="GB30" s="89"/>
      <c r="GC30" s="89"/>
      <c r="GD30" s="89"/>
      <c r="GE30" s="89"/>
      <c r="GF30" s="89"/>
      <c r="GG30" s="89"/>
      <c r="GH30" s="89"/>
      <c r="GI30" s="89"/>
      <c r="GJ30" s="89"/>
      <c r="GK30" s="89"/>
      <c r="GL30" s="89"/>
      <c r="GM30" s="89"/>
      <c r="GN30" s="89"/>
      <c r="GO30" s="89"/>
      <c r="GP30" s="89"/>
      <c r="GQ30" s="89"/>
      <c r="GR30" s="89"/>
      <c r="GS30" s="89"/>
      <c r="GT30" s="89"/>
      <c r="GU30" s="89"/>
      <c r="GV30" s="89"/>
      <c r="GW30" s="89"/>
      <c r="GX30" s="89"/>
      <c r="GY30" s="89"/>
      <c r="GZ30" s="89"/>
      <c r="HA30" s="89"/>
      <c r="HB30" s="89"/>
      <c r="HC30" s="89"/>
      <c r="HD30" s="89"/>
      <c r="HE30" s="89"/>
      <c r="HF30" s="89"/>
      <c r="HG30" s="89"/>
      <c r="HH30" s="89"/>
      <c r="HI30" s="89"/>
      <c r="HJ30" s="89"/>
      <c r="HK30" s="89"/>
      <c r="HL30" s="89"/>
      <c r="HM30" s="89"/>
      <c r="HN30" s="89"/>
      <c r="HO30" s="89"/>
      <c r="HP30" s="89"/>
      <c r="HQ30" s="89"/>
      <c r="HR30" s="89"/>
      <c r="HS30" s="89"/>
      <c r="HT30" s="89"/>
      <c r="HU30" s="89"/>
      <c r="HV30" s="89"/>
      <c r="HW30" s="89"/>
      <c r="HX30" s="89"/>
      <c r="HY30" s="89"/>
      <c r="HZ30" s="89"/>
      <c r="IA30" s="89"/>
      <c r="IB30" s="89"/>
      <c r="IC30" s="89"/>
      <c r="ID30" s="89"/>
      <c r="IE30" s="89"/>
      <c r="IF30" s="89"/>
      <c r="IG30" s="89"/>
      <c r="IH30" s="89"/>
      <c r="II30" s="4"/>
      <c r="IJ30" s="4"/>
      <c r="IK30" s="4"/>
      <c r="IL30" s="4"/>
      <c r="IM30" s="4"/>
      <c r="IN30" s="4"/>
      <c r="IO30" s="4"/>
      <c r="IP30" s="4"/>
      <c r="IQ30" s="4"/>
      <c r="IR30" s="4"/>
      <c r="IS30" s="4"/>
      <c r="IT30" s="4"/>
    </row>
    <row r="31" spans="1:254" ht="30" customHeight="1" x14ac:dyDescent="0.45">
      <c r="A31" s="109" t="s">
        <v>322</v>
      </c>
      <c r="B31" s="108" t="str">
        <f>IF('OMT eGrants Report'!$D$5="Program Budget",'OMT eGrants Report'!$AG$9,IF(AND('OMT eGrants Report'!$D$5="Staff Salary",'OMT eGrants Report'!$D$7="Individual"),'OMT eGrants Report'!AG$18,IF(AND('OMT eGrants Report'!$D$5="Staff Salary",'OMT eGrants Report'!$D$7="Total"),'OMT eGrants Report'!$AG$30,"")))</f>
        <v/>
      </c>
      <c r="C31" s="88"/>
      <c r="D31" s="88"/>
      <c r="E31" s="88"/>
      <c r="F31" s="88"/>
      <c r="G31" s="88"/>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8"/>
      <c r="BM31" s="88"/>
      <c r="BN31" s="88"/>
      <c r="BO31" s="88"/>
      <c r="BP31" s="88"/>
      <c r="BQ31" s="88"/>
      <c r="BR31" s="88"/>
      <c r="BS31" s="88"/>
      <c r="BT31" s="88"/>
      <c r="BU31" s="88"/>
      <c r="BV31" s="88"/>
      <c r="BW31" s="88"/>
      <c r="BX31" s="88"/>
      <c r="BY31" s="88"/>
      <c r="BZ31" s="88"/>
      <c r="CA31" s="88"/>
      <c r="CB31" s="88"/>
      <c r="CC31" s="88"/>
      <c r="CD31" s="88"/>
      <c r="CE31" s="88"/>
      <c r="CF31" s="88"/>
      <c r="CG31" s="88"/>
      <c r="CH31" s="88"/>
      <c r="CI31" s="88"/>
      <c r="CJ31" s="88"/>
      <c r="CK31" s="88"/>
      <c r="CL31" s="88"/>
      <c r="CM31" s="88"/>
      <c r="CN31" s="88"/>
      <c r="CO31" s="88"/>
      <c r="CP31" s="88"/>
      <c r="CQ31" s="88"/>
      <c r="CR31" s="88"/>
      <c r="CS31" s="88"/>
      <c r="CT31" s="88"/>
      <c r="CU31" s="88"/>
      <c r="CV31" s="88"/>
      <c r="CW31" s="88"/>
      <c r="CX31" s="88"/>
      <c r="CY31" s="88"/>
      <c r="CZ31" s="88"/>
      <c r="DA31" s="88"/>
      <c r="DB31" s="88"/>
      <c r="DC31" s="88"/>
      <c r="DD31" s="88"/>
      <c r="DE31" s="88"/>
      <c r="DF31" s="88"/>
      <c r="DG31" s="88"/>
      <c r="DH31" s="88"/>
      <c r="DI31" s="88"/>
      <c r="DJ31" s="88"/>
      <c r="DK31" s="88"/>
      <c r="DL31" s="88"/>
      <c r="DM31" s="88"/>
      <c r="DN31" s="88"/>
      <c r="DO31" s="88"/>
      <c r="DP31" s="88"/>
      <c r="DQ31" s="88"/>
      <c r="DR31" s="88"/>
      <c r="DS31" s="88"/>
      <c r="DT31" s="88"/>
      <c r="DU31" s="88"/>
      <c r="DV31" s="88"/>
      <c r="DW31" s="88"/>
      <c r="DX31" s="88"/>
      <c r="DY31" s="88"/>
      <c r="DZ31" s="88"/>
      <c r="EA31" s="88"/>
      <c r="EB31" s="88"/>
      <c r="EC31" s="88"/>
      <c r="ED31" s="88"/>
      <c r="EE31" s="88"/>
      <c r="EF31" s="88"/>
      <c r="EG31" s="88"/>
      <c r="EH31" s="88"/>
      <c r="EI31" s="88"/>
      <c r="EJ31" s="88"/>
      <c r="EK31" s="88"/>
      <c r="EL31" s="88"/>
      <c r="EM31" s="88"/>
      <c r="EN31" s="88"/>
      <c r="EO31" s="88"/>
      <c r="EP31" s="88"/>
      <c r="EQ31" s="88"/>
      <c r="ER31" s="88"/>
      <c r="ES31" s="88"/>
      <c r="ET31" s="88"/>
      <c r="EU31" s="88"/>
      <c r="EV31" s="88"/>
      <c r="EW31" s="88"/>
      <c r="EX31" s="88"/>
      <c r="EY31" s="88"/>
      <c r="EZ31" s="88"/>
      <c r="FA31" s="88"/>
      <c r="FB31" s="88"/>
      <c r="FC31" s="88"/>
      <c r="FD31" s="88"/>
      <c r="FE31" s="88"/>
      <c r="FF31" s="88"/>
      <c r="FG31" s="88"/>
      <c r="FH31" s="88"/>
      <c r="FI31" s="88"/>
      <c r="FJ31" s="88"/>
      <c r="FK31" s="88"/>
      <c r="FL31" s="88"/>
      <c r="FM31" s="88"/>
      <c r="FN31" s="88"/>
      <c r="FO31" s="88"/>
      <c r="FP31" s="88"/>
      <c r="FQ31" s="88"/>
      <c r="FR31" s="88"/>
      <c r="FS31" s="88"/>
      <c r="FT31" s="88"/>
      <c r="FU31" s="88"/>
      <c r="FV31" s="88"/>
      <c r="FW31" s="88"/>
      <c r="FX31" s="88"/>
      <c r="FY31" s="88"/>
      <c r="FZ31" s="88"/>
      <c r="GA31" s="88"/>
      <c r="GB31" s="88"/>
      <c r="GC31" s="88"/>
      <c r="GD31" s="88"/>
      <c r="GE31" s="88"/>
      <c r="GF31" s="88"/>
      <c r="GG31" s="88"/>
      <c r="GH31" s="88"/>
      <c r="GI31" s="88"/>
      <c r="GJ31" s="88"/>
      <c r="GK31" s="88"/>
      <c r="GL31" s="88"/>
      <c r="GM31" s="88"/>
      <c r="GN31" s="88"/>
      <c r="GO31" s="88"/>
      <c r="GP31" s="88"/>
      <c r="GQ31" s="88"/>
      <c r="GR31" s="88"/>
      <c r="GS31" s="88"/>
      <c r="GT31" s="88"/>
      <c r="GU31" s="88"/>
      <c r="GV31" s="88"/>
      <c r="GW31" s="88"/>
      <c r="GX31" s="88"/>
      <c r="GY31" s="88"/>
      <c r="GZ31" s="88"/>
      <c r="HA31" s="88"/>
      <c r="HB31" s="88"/>
      <c r="HC31" s="88"/>
      <c r="HD31" s="88"/>
      <c r="HE31" s="88"/>
      <c r="HF31" s="88"/>
      <c r="HG31" s="88"/>
      <c r="HH31" s="88"/>
      <c r="HI31" s="88"/>
      <c r="HJ31" s="88"/>
      <c r="HK31" s="88"/>
      <c r="HL31" s="88"/>
      <c r="HM31" s="88"/>
      <c r="HN31" s="88"/>
      <c r="HO31" s="88"/>
      <c r="HP31" s="88"/>
      <c r="HQ31" s="88"/>
      <c r="HR31" s="88"/>
      <c r="HS31" s="88"/>
      <c r="HT31" s="88"/>
      <c r="HU31" s="88"/>
      <c r="HV31" s="88"/>
      <c r="HW31" s="88"/>
      <c r="HX31" s="88"/>
      <c r="HY31" s="88"/>
      <c r="HZ31" s="88"/>
      <c r="IA31" s="88"/>
      <c r="IB31" s="88"/>
      <c r="IC31" s="88"/>
      <c r="ID31" s="88"/>
      <c r="IE31" s="88"/>
      <c r="IF31" s="88"/>
      <c r="IG31" s="88"/>
      <c r="IH31" s="88"/>
      <c r="II31" s="4"/>
      <c r="IJ31" s="4"/>
      <c r="IK31" s="4"/>
      <c r="IL31" s="4"/>
      <c r="IM31" s="4"/>
      <c r="IN31" s="4"/>
      <c r="IO31" s="4"/>
      <c r="IP31" s="4"/>
      <c r="IQ31" s="4"/>
      <c r="IR31" s="4"/>
      <c r="IS31" s="4"/>
      <c r="IT31" s="4"/>
    </row>
    <row r="32" spans="1:254" ht="30" customHeight="1" outlineLevel="1" x14ac:dyDescent="0.45">
      <c r="A32" s="109" t="s">
        <v>322</v>
      </c>
      <c r="B32" s="109" t="str">
        <f>IF('OMT eGrants Report'!$D$5="Program Budget","",IF(AND('OMT eGrants Report'!$D$5="Staff Salary",'OMT eGrants Report'!$D$7="Individual"),'OMT eGrants Report'!AG$19,IF(AND('OMT eGrants Report'!$D$5="Staff Salary",'OMT eGrants Report'!$D$7="Total"),"","")))</f>
        <v/>
      </c>
      <c r="C32" s="88"/>
      <c r="D32" s="88"/>
      <c r="E32" s="88"/>
      <c r="F32" s="88"/>
      <c r="G32" s="88"/>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8"/>
      <c r="BM32" s="88"/>
      <c r="BN32" s="88"/>
      <c r="BO32" s="88"/>
      <c r="BP32" s="88"/>
      <c r="BQ32" s="88"/>
      <c r="BR32" s="88"/>
      <c r="BS32" s="88"/>
      <c r="BT32" s="88"/>
      <c r="BU32" s="88"/>
      <c r="BV32" s="88"/>
      <c r="BW32" s="88"/>
      <c r="BX32" s="88"/>
      <c r="BY32" s="88"/>
      <c r="BZ32" s="88"/>
      <c r="CA32" s="88"/>
      <c r="CB32" s="88"/>
      <c r="CC32" s="88"/>
      <c r="CD32" s="88"/>
      <c r="CE32" s="88"/>
      <c r="CF32" s="88"/>
      <c r="CG32" s="88"/>
      <c r="CH32" s="88"/>
      <c r="CI32" s="88"/>
      <c r="CJ32" s="88"/>
      <c r="CK32" s="88"/>
      <c r="CL32" s="88"/>
      <c r="CM32" s="88"/>
      <c r="CN32" s="88"/>
      <c r="CO32" s="88"/>
      <c r="CP32" s="88"/>
      <c r="CQ32" s="88"/>
      <c r="CR32" s="88"/>
      <c r="CS32" s="88"/>
      <c r="CT32" s="88"/>
      <c r="CU32" s="88"/>
      <c r="CV32" s="88"/>
      <c r="CW32" s="88"/>
      <c r="CX32" s="88"/>
      <c r="CY32" s="88"/>
      <c r="CZ32" s="88"/>
      <c r="DA32" s="88"/>
      <c r="DB32" s="88"/>
      <c r="DC32" s="88"/>
      <c r="DD32" s="88"/>
      <c r="DE32" s="88"/>
      <c r="DF32" s="88"/>
      <c r="DG32" s="88"/>
      <c r="DH32" s="88"/>
      <c r="DI32" s="88"/>
      <c r="DJ32" s="88"/>
      <c r="DK32" s="88"/>
      <c r="DL32" s="88"/>
      <c r="DM32" s="88"/>
      <c r="DN32" s="88"/>
      <c r="DO32" s="88"/>
      <c r="DP32" s="88"/>
      <c r="DQ32" s="88"/>
      <c r="DR32" s="88"/>
      <c r="DS32" s="88"/>
      <c r="DT32" s="88"/>
      <c r="DU32" s="88"/>
      <c r="DV32" s="88"/>
      <c r="DW32" s="88"/>
      <c r="DX32" s="88"/>
      <c r="DY32" s="88"/>
      <c r="DZ32" s="88"/>
      <c r="EA32" s="88"/>
      <c r="EB32" s="88"/>
      <c r="EC32" s="88"/>
      <c r="ED32" s="88"/>
      <c r="EE32" s="88"/>
      <c r="EF32" s="88"/>
      <c r="EG32" s="88"/>
      <c r="EH32" s="88"/>
      <c r="EI32" s="88"/>
      <c r="EJ32" s="88"/>
      <c r="EK32" s="88"/>
      <c r="EL32" s="88"/>
      <c r="EM32" s="88"/>
      <c r="EN32" s="88"/>
      <c r="EO32" s="88"/>
      <c r="EP32" s="88"/>
      <c r="EQ32" s="88"/>
      <c r="ER32" s="88"/>
      <c r="ES32" s="88"/>
      <c r="ET32" s="88"/>
      <c r="EU32" s="88"/>
      <c r="EV32" s="88"/>
      <c r="EW32" s="88"/>
      <c r="EX32" s="88"/>
      <c r="EY32" s="88"/>
      <c r="EZ32" s="88"/>
      <c r="FA32" s="88"/>
      <c r="FB32" s="88"/>
      <c r="FC32" s="88"/>
      <c r="FD32" s="88"/>
      <c r="FE32" s="88"/>
      <c r="FF32" s="88"/>
      <c r="FG32" s="88"/>
      <c r="FH32" s="88"/>
      <c r="FI32" s="88"/>
      <c r="FJ32" s="88"/>
      <c r="FK32" s="88"/>
      <c r="FL32" s="88"/>
      <c r="FM32" s="88"/>
      <c r="FN32" s="88"/>
      <c r="FO32" s="88"/>
      <c r="FP32" s="88"/>
      <c r="FQ32" s="88"/>
      <c r="FR32" s="88"/>
      <c r="FS32" s="88"/>
      <c r="FT32" s="88"/>
      <c r="FU32" s="88"/>
      <c r="FV32" s="88"/>
      <c r="FW32" s="88"/>
      <c r="FX32" s="88"/>
      <c r="FY32" s="88"/>
      <c r="FZ32" s="88"/>
      <c r="GA32" s="88"/>
      <c r="GB32" s="88"/>
      <c r="GC32" s="88"/>
      <c r="GD32" s="88"/>
      <c r="GE32" s="88"/>
      <c r="GF32" s="88"/>
      <c r="GG32" s="88"/>
      <c r="GH32" s="88"/>
      <c r="GI32" s="88"/>
      <c r="GJ32" s="88"/>
      <c r="GK32" s="88"/>
      <c r="GL32" s="88"/>
      <c r="GM32" s="88"/>
      <c r="GN32" s="88"/>
      <c r="GO32" s="88"/>
      <c r="GP32" s="88"/>
      <c r="GQ32" s="88"/>
      <c r="GR32" s="88"/>
      <c r="GS32" s="88"/>
      <c r="GT32" s="88"/>
      <c r="GU32" s="88"/>
      <c r="GV32" s="88"/>
      <c r="GW32" s="88"/>
      <c r="GX32" s="88"/>
      <c r="GY32" s="88"/>
      <c r="GZ32" s="88"/>
      <c r="HA32" s="88"/>
      <c r="HB32" s="88"/>
      <c r="HC32" s="88"/>
      <c r="HD32" s="88"/>
      <c r="HE32" s="88"/>
      <c r="HF32" s="88"/>
      <c r="HG32" s="88"/>
      <c r="HH32" s="88"/>
      <c r="HI32" s="88"/>
      <c r="HJ32" s="88"/>
      <c r="HK32" s="88"/>
      <c r="HL32" s="88"/>
      <c r="HM32" s="88"/>
      <c r="HN32" s="88"/>
      <c r="HO32" s="88"/>
      <c r="HP32" s="88"/>
      <c r="HQ32" s="88"/>
      <c r="HR32" s="88"/>
      <c r="HS32" s="88"/>
      <c r="HT32" s="88"/>
      <c r="HU32" s="88"/>
      <c r="HV32" s="88"/>
      <c r="HW32" s="88"/>
      <c r="HX32" s="88"/>
      <c r="HY32" s="88"/>
      <c r="HZ32" s="88"/>
      <c r="IA32" s="88"/>
      <c r="IB32" s="88"/>
      <c r="IC32" s="88"/>
      <c r="ID32" s="88"/>
      <c r="IE32" s="88"/>
      <c r="IF32" s="88"/>
      <c r="IG32" s="88"/>
      <c r="IH32" s="88"/>
      <c r="II32" s="4"/>
      <c r="IJ32" s="4"/>
      <c r="IK32" s="4"/>
      <c r="IL32" s="4"/>
      <c r="IM32" s="4"/>
      <c r="IN32" s="4"/>
      <c r="IO32" s="4"/>
      <c r="IP32" s="4"/>
      <c r="IQ32" s="4"/>
      <c r="IR32" s="4"/>
      <c r="IS32" s="4"/>
      <c r="IT32" s="4"/>
    </row>
    <row r="33" spans="1:254" ht="30" customHeight="1" outlineLevel="1" x14ac:dyDescent="0.45">
      <c r="A33" s="109" t="s">
        <v>322</v>
      </c>
      <c r="B33" s="109" t="str">
        <f>IF('OMT eGrants Report'!$D$5="Program Budget","",IF(AND('OMT eGrants Report'!$D$5="Staff Salary",'OMT eGrants Report'!$D$7="Individual"),'OMT eGrants Report'!AG$20,IF(AND('OMT eGrants Report'!$D$5="Staff Salary",'OMT eGrants Report'!$D$7="Total"),"","")))</f>
        <v/>
      </c>
      <c r="C33" s="88"/>
      <c r="D33" s="88"/>
      <c r="E33" s="88"/>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88"/>
      <c r="BI33" s="88"/>
      <c r="BJ33" s="88"/>
      <c r="BK33" s="88"/>
      <c r="BL33" s="88"/>
      <c r="BM33" s="88"/>
      <c r="BN33" s="88"/>
      <c r="BO33" s="88"/>
      <c r="BP33" s="88"/>
      <c r="BQ33" s="88"/>
      <c r="BR33" s="88"/>
      <c r="BS33" s="88"/>
      <c r="BT33" s="88"/>
      <c r="BU33" s="88"/>
      <c r="BV33" s="88"/>
      <c r="BW33" s="88"/>
      <c r="BX33" s="88"/>
      <c r="BY33" s="88"/>
      <c r="BZ33" s="88"/>
      <c r="CA33" s="88"/>
      <c r="CB33" s="88"/>
      <c r="CC33" s="88"/>
      <c r="CD33" s="88"/>
      <c r="CE33" s="88"/>
      <c r="CF33" s="88"/>
      <c r="CG33" s="88"/>
      <c r="CH33" s="88"/>
      <c r="CI33" s="88"/>
      <c r="CJ33" s="88"/>
      <c r="CK33" s="88"/>
      <c r="CL33" s="88"/>
      <c r="CM33" s="88"/>
      <c r="CN33" s="88"/>
      <c r="CO33" s="88"/>
      <c r="CP33" s="88"/>
      <c r="CQ33" s="88"/>
      <c r="CR33" s="88"/>
      <c r="CS33" s="88"/>
      <c r="CT33" s="88"/>
      <c r="CU33" s="88"/>
      <c r="CV33" s="88"/>
      <c r="CW33" s="88"/>
      <c r="CX33" s="88"/>
      <c r="CY33" s="88"/>
      <c r="CZ33" s="88"/>
      <c r="DA33" s="88"/>
      <c r="DB33" s="88"/>
      <c r="DC33" s="88"/>
      <c r="DD33" s="88"/>
      <c r="DE33" s="88"/>
      <c r="DF33" s="88"/>
      <c r="DG33" s="88"/>
      <c r="DH33" s="88"/>
      <c r="DI33" s="88"/>
      <c r="DJ33" s="88"/>
      <c r="DK33" s="88"/>
      <c r="DL33" s="88"/>
      <c r="DM33" s="88"/>
      <c r="DN33" s="88"/>
      <c r="DO33" s="88"/>
      <c r="DP33" s="88"/>
      <c r="DQ33" s="88"/>
      <c r="DR33" s="88"/>
      <c r="DS33" s="88"/>
      <c r="DT33" s="88"/>
      <c r="DU33" s="88"/>
      <c r="DV33" s="88"/>
      <c r="DW33" s="88"/>
      <c r="DX33" s="88"/>
      <c r="DY33" s="88"/>
      <c r="DZ33" s="88"/>
      <c r="EA33" s="88"/>
      <c r="EB33" s="88"/>
      <c r="EC33" s="88"/>
      <c r="ED33" s="88"/>
      <c r="EE33" s="88"/>
      <c r="EF33" s="88"/>
      <c r="EG33" s="88"/>
      <c r="EH33" s="88"/>
      <c r="EI33" s="88"/>
      <c r="EJ33" s="88"/>
      <c r="EK33" s="88"/>
      <c r="EL33" s="88"/>
      <c r="EM33" s="88"/>
      <c r="EN33" s="88"/>
      <c r="EO33" s="88"/>
      <c r="EP33" s="88"/>
      <c r="EQ33" s="88"/>
      <c r="ER33" s="88"/>
      <c r="ES33" s="88"/>
      <c r="ET33" s="88"/>
      <c r="EU33" s="88"/>
      <c r="EV33" s="88"/>
      <c r="EW33" s="88"/>
      <c r="EX33" s="88"/>
      <c r="EY33" s="88"/>
      <c r="EZ33" s="88"/>
      <c r="FA33" s="88"/>
      <c r="FB33" s="88"/>
      <c r="FC33" s="88"/>
      <c r="FD33" s="88"/>
      <c r="FE33" s="88"/>
      <c r="FF33" s="88"/>
      <c r="FG33" s="88"/>
      <c r="FH33" s="88"/>
      <c r="FI33" s="88"/>
      <c r="FJ33" s="88"/>
      <c r="FK33" s="88"/>
      <c r="FL33" s="88"/>
      <c r="FM33" s="88"/>
      <c r="FN33" s="88"/>
      <c r="FO33" s="88"/>
      <c r="FP33" s="88"/>
      <c r="FQ33" s="88"/>
      <c r="FR33" s="88"/>
      <c r="FS33" s="88"/>
      <c r="FT33" s="88"/>
      <c r="FU33" s="88"/>
      <c r="FV33" s="88"/>
      <c r="FW33" s="88"/>
      <c r="FX33" s="88"/>
      <c r="FY33" s="88"/>
      <c r="FZ33" s="88"/>
      <c r="GA33" s="88"/>
      <c r="GB33" s="88"/>
      <c r="GC33" s="88"/>
      <c r="GD33" s="88"/>
      <c r="GE33" s="88"/>
      <c r="GF33" s="88"/>
      <c r="GG33" s="88"/>
      <c r="GH33" s="88"/>
      <c r="GI33" s="88"/>
      <c r="GJ33" s="88"/>
      <c r="GK33" s="88"/>
      <c r="GL33" s="88"/>
      <c r="GM33" s="88"/>
      <c r="GN33" s="88"/>
      <c r="GO33" s="88"/>
      <c r="GP33" s="88"/>
      <c r="GQ33" s="88"/>
      <c r="GR33" s="88"/>
      <c r="GS33" s="88"/>
      <c r="GT33" s="88"/>
      <c r="GU33" s="88"/>
      <c r="GV33" s="88"/>
      <c r="GW33" s="88"/>
      <c r="GX33" s="88"/>
      <c r="GY33" s="88"/>
      <c r="GZ33" s="88"/>
      <c r="HA33" s="88"/>
      <c r="HB33" s="88"/>
      <c r="HC33" s="88"/>
      <c r="HD33" s="88"/>
      <c r="HE33" s="88"/>
      <c r="HF33" s="88"/>
      <c r="HG33" s="88"/>
      <c r="HH33" s="88"/>
      <c r="HI33" s="88"/>
      <c r="HJ33" s="88"/>
      <c r="HK33" s="88"/>
      <c r="HL33" s="88"/>
      <c r="HM33" s="88"/>
      <c r="HN33" s="88"/>
      <c r="HO33" s="88"/>
      <c r="HP33" s="88"/>
      <c r="HQ33" s="88"/>
      <c r="HR33" s="88"/>
      <c r="HS33" s="88"/>
      <c r="HT33" s="88"/>
      <c r="HU33" s="88"/>
      <c r="HV33" s="88"/>
      <c r="HW33" s="88"/>
      <c r="HX33" s="88"/>
      <c r="HY33" s="88"/>
      <c r="HZ33" s="88"/>
      <c r="IA33" s="88"/>
      <c r="IB33" s="88"/>
      <c r="IC33" s="88"/>
      <c r="ID33" s="88"/>
      <c r="IE33" s="88"/>
      <c r="IF33" s="88"/>
      <c r="IG33" s="88"/>
      <c r="IH33" s="88"/>
      <c r="II33" s="4"/>
      <c r="IJ33" s="4"/>
      <c r="IK33" s="4"/>
      <c r="IL33" s="4"/>
      <c r="IM33" s="4"/>
      <c r="IN33" s="4"/>
      <c r="IO33" s="4"/>
      <c r="IP33" s="4"/>
      <c r="IQ33" s="4"/>
      <c r="IR33" s="4"/>
      <c r="IS33" s="4"/>
      <c r="IT33" s="4"/>
    </row>
    <row r="34" spans="1:254" ht="30" customHeight="1" outlineLevel="1" x14ac:dyDescent="0.45">
      <c r="A34" s="109" t="s">
        <v>322</v>
      </c>
      <c r="B34" s="109" t="str">
        <f>IF('OMT eGrants Report'!$D$5="Program Budget","",IF(AND('OMT eGrants Report'!$D$5="Staff Salary",'OMT eGrants Report'!$D$7="Individual"),'OMT eGrants Report'!AG$21,IF(AND('OMT eGrants Report'!$D$5="Staff Salary",'OMT eGrants Report'!$D$7="Total"),"","")))</f>
        <v/>
      </c>
      <c r="C34" s="88"/>
      <c r="D34" s="88"/>
      <c r="E34" s="88"/>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8"/>
      <c r="BM34" s="88"/>
      <c r="BN34" s="88"/>
      <c r="BO34" s="88"/>
      <c r="BP34" s="88"/>
      <c r="BQ34" s="88"/>
      <c r="BR34" s="88"/>
      <c r="BS34" s="88"/>
      <c r="BT34" s="88"/>
      <c r="BU34" s="88"/>
      <c r="BV34" s="88"/>
      <c r="BW34" s="88"/>
      <c r="BX34" s="88"/>
      <c r="BY34" s="88"/>
      <c r="BZ34" s="88"/>
      <c r="CA34" s="88"/>
      <c r="CB34" s="88"/>
      <c r="CC34" s="88"/>
      <c r="CD34" s="88"/>
      <c r="CE34" s="88"/>
      <c r="CF34" s="88"/>
      <c r="CG34" s="88"/>
      <c r="CH34" s="88"/>
      <c r="CI34" s="88"/>
      <c r="CJ34" s="88"/>
      <c r="CK34" s="88"/>
      <c r="CL34" s="88"/>
      <c r="CM34" s="88"/>
      <c r="CN34" s="88"/>
      <c r="CO34" s="88"/>
      <c r="CP34" s="88"/>
      <c r="CQ34" s="88"/>
      <c r="CR34" s="88"/>
      <c r="CS34" s="88"/>
      <c r="CT34" s="88"/>
      <c r="CU34" s="88"/>
      <c r="CV34" s="88"/>
      <c r="CW34" s="88"/>
      <c r="CX34" s="88"/>
      <c r="CY34" s="88"/>
      <c r="CZ34" s="88"/>
      <c r="DA34" s="88"/>
      <c r="DB34" s="88"/>
      <c r="DC34" s="88"/>
      <c r="DD34" s="88"/>
      <c r="DE34" s="88"/>
      <c r="DF34" s="88"/>
      <c r="DG34" s="88"/>
      <c r="DH34" s="88"/>
      <c r="DI34" s="88"/>
      <c r="DJ34" s="88"/>
      <c r="DK34" s="88"/>
      <c r="DL34" s="88"/>
      <c r="DM34" s="88"/>
      <c r="DN34" s="88"/>
      <c r="DO34" s="88"/>
      <c r="DP34" s="88"/>
      <c r="DQ34" s="88"/>
      <c r="DR34" s="88"/>
      <c r="DS34" s="88"/>
      <c r="DT34" s="88"/>
      <c r="DU34" s="88"/>
      <c r="DV34" s="88"/>
      <c r="DW34" s="88"/>
      <c r="DX34" s="88"/>
      <c r="DY34" s="88"/>
      <c r="DZ34" s="88"/>
      <c r="EA34" s="88"/>
      <c r="EB34" s="88"/>
      <c r="EC34" s="88"/>
      <c r="ED34" s="88"/>
      <c r="EE34" s="88"/>
      <c r="EF34" s="88"/>
      <c r="EG34" s="88"/>
      <c r="EH34" s="88"/>
      <c r="EI34" s="88"/>
      <c r="EJ34" s="88"/>
      <c r="EK34" s="88"/>
      <c r="EL34" s="88"/>
      <c r="EM34" s="88"/>
      <c r="EN34" s="88"/>
      <c r="EO34" s="88"/>
      <c r="EP34" s="88"/>
      <c r="EQ34" s="88"/>
      <c r="ER34" s="88"/>
      <c r="ES34" s="88"/>
      <c r="ET34" s="88"/>
      <c r="EU34" s="88"/>
      <c r="EV34" s="88"/>
      <c r="EW34" s="88"/>
      <c r="EX34" s="88"/>
      <c r="EY34" s="88"/>
      <c r="EZ34" s="88"/>
      <c r="FA34" s="88"/>
      <c r="FB34" s="88"/>
      <c r="FC34" s="88"/>
      <c r="FD34" s="88"/>
      <c r="FE34" s="88"/>
      <c r="FF34" s="88"/>
      <c r="FG34" s="88"/>
      <c r="FH34" s="88"/>
      <c r="FI34" s="88"/>
      <c r="FJ34" s="88"/>
      <c r="FK34" s="88"/>
      <c r="FL34" s="88"/>
      <c r="FM34" s="88"/>
      <c r="FN34" s="88"/>
      <c r="FO34" s="88"/>
      <c r="FP34" s="88"/>
      <c r="FQ34" s="88"/>
      <c r="FR34" s="88"/>
      <c r="FS34" s="88"/>
      <c r="FT34" s="88"/>
      <c r="FU34" s="88"/>
      <c r="FV34" s="88"/>
      <c r="FW34" s="88"/>
      <c r="FX34" s="88"/>
      <c r="FY34" s="88"/>
      <c r="FZ34" s="88"/>
      <c r="GA34" s="88"/>
      <c r="GB34" s="88"/>
      <c r="GC34" s="88"/>
      <c r="GD34" s="88"/>
      <c r="GE34" s="88"/>
      <c r="GF34" s="88"/>
      <c r="GG34" s="88"/>
      <c r="GH34" s="88"/>
      <c r="GI34" s="88"/>
      <c r="GJ34" s="88"/>
      <c r="GK34" s="88"/>
      <c r="GL34" s="88"/>
      <c r="GM34" s="88"/>
      <c r="GN34" s="88"/>
      <c r="GO34" s="88"/>
      <c r="GP34" s="88"/>
      <c r="GQ34" s="88"/>
      <c r="GR34" s="88"/>
      <c r="GS34" s="88"/>
      <c r="GT34" s="88"/>
      <c r="GU34" s="88"/>
      <c r="GV34" s="88"/>
      <c r="GW34" s="88"/>
      <c r="GX34" s="88"/>
      <c r="GY34" s="88"/>
      <c r="GZ34" s="88"/>
      <c r="HA34" s="88"/>
      <c r="HB34" s="88"/>
      <c r="HC34" s="88"/>
      <c r="HD34" s="88"/>
      <c r="HE34" s="88"/>
      <c r="HF34" s="88"/>
      <c r="HG34" s="88"/>
      <c r="HH34" s="88"/>
      <c r="HI34" s="88"/>
      <c r="HJ34" s="88"/>
      <c r="HK34" s="88"/>
      <c r="HL34" s="88"/>
      <c r="HM34" s="88"/>
      <c r="HN34" s="88"/>
      <c r="HO34" s="88"/>
      <c r="HP34" s="88"/>
      <c r="HQ34" s="88"/>
      <c r="HR34" s="88"/>
      <c r="HS34" s="88"/>
      <c r="HT34" s="88"/>
      <c r="HU34" s="88"/>
      <c r="HV34" s="88"/>
      <c r="HW34" s="88"/>
      <c r="HX34" s="88"/>
      <c r="HY34" s="88"/>
      <c r="HZ34" s="88"/>
      <c r="IA34" s="88"/>
      <c r="IB34" s="88"/>
      <c r="IC34" s="88"/>
      <c r="ID34" s="88"/>
      <c r="IE34" s="88"/>
      <c r="IF34" s="88"/>
      <c r="IG34" s="88"/>
      <c r="IH34" s="88"/>
      <c r="II34" s="4"/>
      <c r="IJ34" s="4"/>
      <c r="IK34" s="4"/>
      <c r="IL34" s="4"/>
      <c r="IM34" s="4"/>
      <c r="IN34" s="4"/>
      <c r="IO34" s="4"/>
      <c r="IP34" s="4"/>
      <c r="IQ34" s="4"/>
      <c r="IR34" s="4"/>
      <c r="IS34" s="4"/>
      <c r="IT34" s="4"/>
    </row>
    <row r="35" spans="1:254" ht="30" customHeight="1" outlineLevel="1" x14ac:dyDescent="0.45">
      <c r="A35" s="109" t="s">
        <v>322</v>
      </c>
      <c r="B35" s="109" t="str">
        <f>IF('OMT eGrants Report'!$D$5="Program Budget","",IF(AND('OMT eGrants Report'!$D$5="Staff Salary",'OMT eGrants Report'!$D$7="Individual"),'OMT eGrants Report'!AG$22,IF(AND('OMT eGrants Report'!$D$5="Staff Salary",'OMT eGrants Report'!$D$7="Total"),"","")))</f>
        <v/>
      </c>
      <c r="C35" s="88"/>
      <c r="D35" s="88"/>
      <c r="E35" s="88"/>
      <c r="F35" s="88"/>
      <c r="G35" s="88"/>
      <c r="H35" s="88"/>
      <c r="I35" s="88"/>
      <c r="J35" s="88"/>
      <c r="K35" s="88"/>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88"/>
      <c r="AO35" s="88"/>
      <c r="AP35" s="88"/>
      <c r="AQ35" s="88"/>
      <c r="AR35" s="88"/>
      <c r="AS35" s="88"/>
      <c r="AT35" s="88"/>
      <c r="AU35" s="88"/>
      <c r="AV35" s="88"/>
      <c r="AW35" s="88"/>
      <c r="AX35" s="88"/>
      <c r="AY35" s="88"/>
      <c r="AZ35" s="88"/>
      <c r="BA35" s="88"/>
      <c r="BB35" s="88"/>
      <c r="BC35" s="88"/>
      <c r="BD35" s="88"/>
      <c r="BE35" s="88"/>
      <c r="BF35" s="88"/>
      <c r="BG35" s="88"/>
      <c r="BH35" s="88"/>
      <c r="BI35" s="88"/>
      <c r="BJ35" s="88"/>
      <c r="BK35" s="88"/>
      <c r="BL35" s="88"/>
      <c r="BM35" s="88"/>
      <c r="BN35" s="88"/>
      <c r="BO35" s="88"/>
      <c r="BP35" s="88"/>
      <c r="BQ35" s="88"/>
      <c r="BR35" s="88"/>
      <c r="BS35" s="88"/>
      <c r="BT35" s="88"/>
      <c r="BU35" s="88"/>
      <c r="BV35" s="88"/>
      <c r="BW35" s="88"/>
      <c r="BX35" s="88"/>
      <c r="BY35" s="88"/>
      <c r="BZ35" s="88"/>
      <c r="CA35" s="88"/>
      <c r="CB35" s="88"/>
      <c r="CC35" s="88"/>
      <c r="CD35" s="88"/>
      <c r="CE35" s="88"/>
      <c r="CF35" s="88"/>
      <c r="CG35" s="88"/>
      <c r="CH35" s="88"/>
      <c r="CI35" s="88"/>
      <c r="CJ35" s="88"/>
      <c r="CK35" s="88"/>
      <c r="CL35" s="88"/>
      <c r="CM35" s="88"/>
      <c r="CN35" s="88"/>
      <c r="CO35" s="88"/>
      <c r="CP35" s="88"/>
      <c r="CQ35" s="88"/>
      <c r="CR35" s="88"/>
      <c r="CS35" s="88"/>
      <c r="CT35" s="88"/>
      <c r="CU35" s="88"/>
      <c r="CV35" s="88"/>
      <c r="CW35" s="88"/>
      <c r="CX35" s="88"/>
      <c r="CY35" s="88"/>
      <c r="CZ35" s="88"/>
      <c r="DA35" s="88"/>
      <c r="DB35" s="88"/>
      <c r="DC35" s="88"/>
      <c r="DD35" s="88"/>
      <c r="DE35" s="88"/>
      <c r="DF35" s="88"/>
      <c r="DG35" s="88"/>
      <c r="DH35" s="88"/>
      <c r="DI35" s="88"/>
      <c r="DJ35" s="88"/>
      <c r="DK35" s="88"/>
      <c r="DL35" s="88"/>
      <c r="DM35" s="88"/>
      <c r="DN35" s="88"/>
      <c r="DO35" s="88"/>
      <c r="DP35" s="88"/>
      <c r="DQ35" s="88"/>
      <c r="DR35" s="88"/>
      <c r="DS35" s="88"/>
      <c r="DT35" s="88"/>
      <c r="DU35" s="88"/>
      <c r="DV35" s="88"/>
      <c r="DW35" s="88"/>
      <c r="DX35" s="88"/>
      <c r="DY35" s="88"/>
      <c r="DZ35" s="88"/>
      <c r="EA35" s="88"/>
      <c r="EB35" s="88"/>
      <c r="EC35" s="88"/>
      <c r="ED35" s="88"/>
      <c r="EE35" s="88"/>
      <c r="EF35" s="88"/>
      <c r="EG35" s="88"/>
      <c r="EH35" s="88"/>
      <c r="EI35" s="88"/>
      <c r="EJ35" s="88"/>
      <c r="EK35" s="88"/>
      <c r="EL35" s="88"/>
      <c r="EM35" s="88"/>
      <c r="EN35" s="88"/>
      <c r="EO35" s="88"/>
      <c r="EP35" s="88"/>
      <c r="EQ35" s="88"/>
      <c r="ER35" s="88"/>
      <c r="ES35" s="88"/>
      <c r="ET35" s="88"/>
      <c r="EU35" s="88"/>
      <c r="EV35" s="88"/>
      <c r="EW35" s="88"/>
      <c r="EX35" s="88"/>
      <c r="EY35" s="88"/>
      <c r="EZ35" s="88"/>
      <c r="FA35" s="88"/>
      <c r="FB35" s="88"/>
      <c r="FC35" s="88"/>
      <c r="FD35" s="88"/>
      <c r="FE35" s="88"/>
      <c r="FF35" s="88"/>
      <c r="FG35" s="88"/>
      <c r="FH35" s="88"/>
      <c r="FI35" s="88"/>
      <c r="FJ35" s="88"/>
      <c r="FK35" s="88"/>
      <c r="FL35" s="88"/>
      <c r="FM35" s="88"/>
      <c r="FN35" s="88"/>
      <c r="FO35" s="88"/>
      <c r="FP35" s="88"/>
      <c r="FQ35" s="88"/>
      <c r="FR35" s="88"/>
      <c r="FS35" s="88"/>
      <c r="FT35" s="88"/>
      <c r="FU35" s="88"/>
      <c r="FV35" s="88"/>
      <c r="FW35" s="88"/>
      <c r="FX35" s="88"/>
      <c r="FY35" s="88"/>
      <c r="FZ35" s="88"/>
      <c r="GA35" s="88"/>
      <c r="GB35" s="88"/>
      <c r="GC35" s="88"/>
      <c r="GD35" s="88"/>
      <c r="GE35" s="88"/>
      <c r="GF35" s="88"/>
      <c r="GG35" s="88"/>
      <c r="GH35" s="88"/>
      <c r="GI35" s="88"/>
      <c r="GJ35" s="88"/>
      <c r="GK35" s="88"/>
      <c r="GL35" s="88"/>
      <c r="GM35" s="88"/>
      <c r="GN35" s="88"/>
      <c r="GO35" s="88"/>
      <c r="GP35" s="88"/>
      <c r="GQ35" s="88"/>
      <c r="GR35" s="88"/>
      <c r="GS35" s="88"/>
      <c r="GT35" s="88"/>
      <c r="GU35" s="88"/>
      <c r="GV35" s="88"/>
      <c r="GW35" s="88"/>
      <c r="GX35" s="88"/>
      <c r="GY35" s="88"/>
      <c r="GZ35" s="88"/>
      <c r="HA35" s="88"/>
      <c r="HB35" s="88"/>
      <c r="HC35" s="88"/>
      <c r="HD35" s="88"/>
      <c r="HE35" s="88"/>
      <c r="HF35" s="88"/>
      <c r="HG35" s="88"/>
      <c r="HH35" s="88"/>
      <c r="HI35" s="88"/>
      <c r="HJ35" s="88"/>
      <c r="HK35" s="88"/>
      <c r="HL35" s="88"/>
      <c r="HM35" s="88"/>
      <c r="HN35" s="88"/>
      <c r="HO35" s="88"/>
      <c r="HP35" s="88"/>
      <c r="HQ35" s="88"/>
      <c r="HR35" s="88"/>
      <c r="HS35" s="88"/>
      <c r="HT35" s="88"/>
      <c r="HU35" s="88"/>
      <c r="HV35" s="88"/>
      <c r="HW35" s="88"/>
      <c r="HX35" s="88"/>
      <c r="HY35" s="88"/>
      <c r="HZ35" s="88"/>
      <c r="IA35" s="88"/>
      <c r="IB35" s="88"/>
      <c r="IC35" s="88"/>
      <c r="ID35" s="88"/>
      <c r="IE35" s="88"/>
      <c r="IF35" s="88"/>
      <c r="IG35" s="88"/>
      <c r="IH35" s="88"/>
      <c r="II35" s="4"/>
      <c r="IJ35" s="4"/>
      <c r="IK35" s="4"/>
      <c r="IL35" s="4"/>
      <c r="IM35" s="4"/>
      <c r="IN35" s="4"/>
      <c r="IO35" s="4"/>
      <c r="IP35" s="4"/>
      <c r="IQ35" s="4"/>
      <c r="IR35" s="4"/>
      <c r="IS35" s="4"/>
      <c r="IT35" s="4"/>
    </row>
    <row r="36" spans="1:254" ht="30" customHeight="1" outlineLevel="1" x14ac:dyDescent="0.45">
      <c r="A36" s="109" t="s">
        <v>322</v>
      </c>
      <c r="B36" s="109" t="str">
        <f>IF('OMT eGrants Report'!$D$5="Program Budget","",IF(AND('OMT eGrants Report'!$D$5="Staff Salary",'OMT eGrants Report'!$D$7="Individual"),'OMT eGrants Report'!AG$23,IF(AND('OMT eGrants Report'!$D$5="Staff Salary",'OMT eGrants Report'!$D$7="Total"),"","")))</f>
        <v/>
      </c>
      <c r="C36" s="88"/>
      <c r="D36" s="88"/>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88"/>
      <c r="AN36" s="88"/>
      <c r="AO36" s="88"/>
      <c r="AP36" s="88"/>
      <c r="AQ36" s="88"/>
      <c r="AR36" s="88"/>
      <c r="AS36" s="88"/>
      <c r="AT36" s="88"/>
      <c r="AU36" s="88"/>
      <c r="AV36" s="88"/>
      <c r="AW36" s="88"/>
      <c r="AX36" s="88"/>
      <c r="AY36" s="88"/>
      <c r="AZ36" s="88"/>
      <c r="BA36" s="88"/>
      <c r="BB36" s="88"/>
      <c r="BC36" s="88"/>
      <c r="BD36" s="88"/>
      <c r="BE36" s="88"/>
      <c r="BF36" s="88"/>
      <c r="BG36" s="88"/>
      <c r="BH36" s="88"/>
      <c r="BI36" s="88"/>
      <c r="BJ36" s="88"/>
      <c r="BK36" s="88"/>
      <c r="BL36" s="88"/>
      <c r="BM36" s="88"/>
      <c r="BN36" s="88"/>
      <c r="BO36" s="88"/>
      <c r="BP36" s="88"/>
      <c r="BQ36" s="88"/>
      <c r="BR36" s="88"/>
      <c r="BS36" s="88"/>
      <c r="BT36" s="88"/>
      <c r="BU36" s="88"/>
      <c r="BV36" s="88"/>
      <c r="BW36" s="88"/>
      <c r="BX36" s="88"/>
      <c r="BY36" s="88"/>
      <c r="BZ36" s="88"/>
      <c r="CA36" s="88"/>
      <c r="CB36" s="88"/>
      <c r="CC36" s="88"/>
      <c r="CD36" s="88"/>
      <c r="CE36" s="88"/>
      <c r="CF36" s="88"/>
      <c r="CG36" s="88"/>
      <c r="CH36" s="88"/>
      <c r="CI36" s="88"/>
      <c r="CJ36" s="88"/>
      <c r="CK36" s="88"/>
      <c r="CL36" s="88"/>
      <c r="CM36" s="88"/>
      <c r="CN36" s="88"/>
      <c r="CO36" s="88"/>
      <c r="CP36" s="88"/>
      <c r="CQ36" s="88"/>
      <c r="CR36" s="88"/>
      <c r="CS36" s="88"/>
      <c r="CT36" s="88"/>
      <c r="CU36" s="88"/>
      <c r="CV36" s="88"/>
      <c r="CW36" s="88"/>
      <c r="CX36" s="88"/>
      <c r="CY36" s="88"/>
      <c r="CZ36" s="88"/>
      <c r="DA36" s="88"/>
      <c r="DB36" s="88"/>
      <c r="DC36" s="88"/>
      <c r="DD36" s="88"/>
      <c r="DE36" s="88"/>
      <c r="DF36" s="88"/>
      <c r="DG36" s="88"/>
      <c r="DH36" s="88"/>
      <c r="DI36" s="88"/>
      <c r="DJ36" s="88"/>
      <c r="DK36" s="88"/>
      <c r="DL36" s="88"/>
      <c r="DM36" s="88"/>
      <c r="DN36" s="88"/>
      <c r="DO36" s="88"/>
      <c r="DP36" s="88"/>
      <c r="DQ36" s="88"/>
      <c r="DR36" s="88"/>
      <c r="DS36" s="88"/>
      <c r="DT36" s="88"/>
      <c r="DU36" s="88"/>
      <c r="DV36" s="88"/>
      <c r="DW36" s="88"/>
      <c r="DX36" s="88"/>
      <c r="DY36" s="88"/>
      <c r="DZ36" s="88"/>
      <c r="EA36" s="88"/>
      <c r="EB36" s="88"/>
      <c r="EC36" s="88"/>
      <c r="ED36" s="88"/>
      <c r="EE36" s="88"/>
      <c r="EF36" s="88"/>
      <c r="EG36" s="88"/>
      <c r="EH36" s="88"/>
      <c r="EI36" s="88"/>
      <c r="EJ36" s="88"/>
      <c r="EK36" s="88"/>
      <c r="EL36" s="88"/>
      <c r="EM36" s="88"/>
      <c r="EN36" s="88"/>
      <c r="EO36" s="88"/>
      <c r="EP36" s="88"/>
      <c r="EQ36" s="88"/>
      <c r="ER36" s="88"/>
      <c r="ES36" s="88"/>
      <c r="ET36" s="88"/>
      <c r="EU36" s="88"/>
      <c r="EV36" s="88"/>
      <c r="EW36" s="88"/>
      <c r="EX36" s="88"/>
      <c r="EY36" s="88"/>
      <c r="EZ36" s="88"/>
      <c r="FA36" s="88"/>
      <c r="FB36" s="88"/>
      <c r="FC36" s="88"/>
      <c r="FD36" s="88"/>
      <c r="FE36" s="88"/>
      <c r="FF36" s="88"/>
      <c r="FG36" s="88"/>
      <c r="FH36" s="88"/>
      <c r="FI36" s="88"/>
      <c r="FJ36" s="88"/>
      <c r="FK36" s="88"/>
      <c r="FL36" s="88"/>
      <c r="FM36" s="88"/>
      <c r="FN36" s="88"/>
      <c r="FO36" s="88"/>
      <c r="FP36" s="88"/>
      <c r="FQ36" s="88"/>
      <c r="FR36" s="88"/>
      <c r="FS36" s="88"/>
      <c r="FT36" s="88"/>
      <c r="FU36" s="88"/>
      <c r="FV36" s="88"/>
      <c r="FW36" s="88"/>
      <c r="FX36" s="88"/>
      <c r="FY36" s="88"/>
      <c r="FZ36" s="88"/>
      <c r="GA36" s="88"/>
      <c r="GB36" s="88"/>
      <c r="GC36" s="88"/>
      <c r="GD36" s="88"/>
      <c r="GE36" s="88"/>
      <c r="GF36" s="88"/>
      <c r="GG36" s="88"/>
      <c r="GH36" s="88"/>
      <c r="GI36" s="88"/>
      <c r="GJ36" s="88"/>
      <c r="GK36" s="88"/>
      <c r="GL36" s="88"/>
      <c r="GM36" s="88"/>
      <c r="GN36" s="88"/>
      <c r="GO36" s="88"/>
      <c r="GP36" s="88"/>
      <c r="GQ36" s="88"/>
      <c r="GR36" s="88"/>
      <c r="GS36" s="88"/>
      <c r="GT36" s="88"/>
      <c r="GU36" s="88"/>
      <c r="GV36" s="88"/>
      <c r="GW36" s="88"/>
      <c r="GX36" s="88"/>
      <c r="GY36" s="88"/>
      <c r="GZ36" s="88"/>
      <c r="HA36" s="88"/>
      <c r="HB36" s="88"/>
      <c r="HC36" s="88"/>
      <c r="HD36" s="88"/>
      <c r="HE36" s="88"/>
      <c r="HF36" s="88"/>
      <c r="HG36" s="88"/>
      <c r="HH36" s="88"/>
      <c r="HI36" s="88"/>
      <c r="HJ36" s="88"/>
      <c r="HK36" s="88"/>
      <c r="HL36" s="88"/>
      <c r="HM36" s="88"/>
      <c r="HN36" s="88"/>
      <c r="HO36" s="88"/>
      <c r="HP36" s="88"/>
      <c r="HQ36" s="88"/>
      <c r="HR36" s="88"/>
      <c r="HS36" s="88"/>
      <c r="HT36" s="88"/>
      <c r="HU36" s="88"/>
      <c r="HV36" s="88"/>
      <c r="HW36" s="88"/>
      <c r="HX36" s="88"/>
      <c r="HY36" s="88"/>
      <c r="HZ36" s="88"/>
      <c r="IA36" s="88"/>
      <c r="IB36" s="88"/>
      <c r="IC36" s="88"/>
      <c r="ID36" s="88"/>
      <c r="IE36" s="88"/>
      <c r="IF36" s="88"/>
      <c r="IG36" s="88"/>
      <c r="IH36" s="88"/>
      <c r="II36" s="4"/>
      <c r="IJ36" s="4"/>
      <c r="IK36" s="4"/>
      <c r="IL36" s="4"/>
      <c r="IM36" s="4"/>
      <c r="IN36" s="4"/>
      <c r="IO36" s="4"/>
      <c r="IP36" s="4"/>
      <c r="IQ36" s="4"/>
      <c r="IR36" s="4"/>
      <c r="IS36" s="4"/>
      <c r="IT36" s="4"/>
    </row>
    <row r="37" spans="1:254" ht="30" customHeight="1" outlineLevel="1" x14ac:dyDescent="0.45">
      <c r="A37" s="109" t="s">
        <v>322</v>
      </c>
      <c r="B37" s="109" t="str">
        <f>IF('OMT eGrants Report'!$D$5="Program Budget","",IF(AND('OMT eGrants Report'!$D$5="Staff Salary",'OMT eGrants Report'!$D$7="Individual"),'OMT eGrants Report'!AG$24,IF(AND('OMT eGrants Report'!$D$5="Staff Salary",'OMT eGrants Report'!$D$7="Total"),"","")))</f>
        <v/>
      </c>
      <c r="C37" s="88"/>
      <c r="D37" s="88"/>
      <c r="E37" s="88"/>
      <c r="F37" s="88"/>
      <c r="G37" s="88"/>
      <c r="H37" s="88"/>
      <c r="I37" s="88"/>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8"/>
      <c r="AO37" s="88"/>
      <c r="AP37" s="88"/>
      <c r="AQ37" s="88"/>
      <c r="AR37" s="88"/>
      <c r="AS37" s="88"/>
      <c r="AT37" s="88"/>
      <c r="AU37" s="88"/>
      <c r="AV37" s="88"/>
      <c r="AW37" s="88"/>
      <c r="AX37" s="88"/>
      <c r="AY37" s="88"/>
      <c r="AZ37" s="88"/>
      <c r="BA37" s="88"/>
      <c r="BB37" s="88"/>
      <c r="BC37" s="88"/>
      <c r="BD37" s="88"/>
      <c r="BE37" s="88"/>
      <c r="BF37" s="88"/>
      <c r="BG37" s="88"/>
      <c r="BH37" s="88"/>
      <c r="BI37" s="88"/>
      <c r="BJ37" s="88"/>
      <c r="BK37" s="88"/>
      <c r="BL37" s="88"/>
      <c r="BM37" s="88"/>
      <c r="BN37" s="88"/>
      <c r="BO37" s="88"/>
      <c r="BP37" s="88"/>
      <c r="BQ37" s="88"/>
      <c r="BR37" s="88"/>
      <c r="BS37" s="88"/>
      <c r="BT37" s="88"/>
      <c r="BU37" s="88"/>
      <c r="BV37" s="88"/>
      <c r="BW37" s="88"/>
      <c r="BX37" s="88"/>
      <c r="BY37" s="88"/>
      <c r="BZ37" s="88"/>
      <c r="CA37" s="88"/>
      <c r="CB37" s="88"/>
      <c r="CC37" s="88"/>
      <c r="CD37" s="88"/>
      <c r="CE37" s="88"/>
      <c r="CF37" s="88"/>
      <c r="CG37" s="88"/>
      <c r="CH37" s="88"/>
      <c r="CI37" s="88"/>
      <c r="CJ37" s="88"/>
      <c r="CK37" s="88"/>
      <c r="CL37" s="88"/>
      <c r="CM37" s="88"/>
      <c r="CN37" s="88"/>
      <c r="CO37" s="88"/>
      <c r="CP37" s="88"/>
      <c r="CQ37" s="88"/>
      <c r="CR37" s="88"/>
      <c r="CS37" s="88"/>
      <c r="CT37" s="88"/>
      <c r="CU37" s="88"/>
      <c r="CV37" s="88"/>
      <c r="CW37" s="88"/>
      <c r="CX37" s="88"/>
      <c r="CY37" s="88"/>
      <c r="CZ37" s="88"/>
      <c r="DA37" s="88"/>
      <c r="DB37" s="88"/>
      <c r="DC37" s="88"/>
      <c r="DD37" s="88"/>
      <c r="DE37" s="88"/>
      <c r="DF37" s="88"/>
      <c r="DG37" s="88"/>
      <c r="DH37" s="88"/>
      <c r="DI37" s="88"/>
      <c r="DJ37" s="88"/>
      <c r="DK37" s="88"/>
      <c r="DL37" s="88"/>
      <c r="DM37" s="88"/>
      <c r="DN37" s="88"/>
      <c r="DO37" s="88"/>
      <c r="DP37" s="88"/>
      <c r="DQ37" s="88"/>
      <c r="DR37" s="88"/>
      <c r="DS37" s="88"/>
      <c r="DT37" s="88"/>
      <c r="DU37" s="88"/>
      <c r="DV37" s="88"/>
      <c r="DW37" s="88"/>
      <c r="DX37" s="88"/>
      <c r="DY37" s="88"/>
      <c r="DZ37" s="88"/>
      <c r="EA37" s="88"/>
      <c r="EB37" s="88"/>
      <c r="EC37" s="88"/>
      <c r="ED37" s="88"/>
      <c r="EE37" s="88"/>
      <c r="EF37" s="88"/>
      <c r="EG37" s="88"/>
      <c r="EH37" s="88"/>
      <c r="EI37" s="88"/>
      <c r="EJ37" s="88"/>
      <c r="EK37" s="88"/>
      <c r="EL37" s="88"/>
      <c r="EM37" s="88"/>
      <c r="EN37" s="88"/>
      <c r="EO37" s="88"/>
      <c r="EP37" s="88"/>
      <c r="EQ37" s="88"/>
      <c r="ER37" s="88"/>
      <c r="ES37" s="88"/>
      <c r="ET37" s="88"/>
      <c r="EU37" s="88"/>
      <c r="EV37" s="88"/>
      <c r="EW37" s="88"/>
      <c r="EX37" s="88"/>
      <c r="EY37" s="88"/>
      <c r="EZ37" s="88"/>
      <c r="FA37" s="88"/>
      <c r="FB37" s="88"/>
      <c r="FC37" s="88"/>
      <c r="FD37" s="88"/>
      <c r="FE37" s="88"/>
      <c r="FF37" s="88"/>
      <c r="FG37" s="88"/>
      <c r="FH37" s="88"/>
      <c r="FI37" s="88"/>
      <c r="FJ37" s="88"/>
      <c r="FK37" s="88"/>
      <c r="FL37" s="88"/>
      <c r="FM37" s="88"/>
      <c r="FN37" s="88"/>
      <c r="FO37" s="88"/>
      <c r="FP37" s="88"/>
      <c r="FQ37" s="88"/>
      <c r="FR37" s="88"/>
      <c r="FS37" s="88"/>
      <c r="FT37" s="88"/>
      <c r="FU37" s="88"/>
      <c r="FV37" s="88"/>
      <c r="FW37" s="88"/>
      <c r="FX37" s="88"/>
      <c r="FY37" s="88"/>
      <c r="FZ37" s="88"/>
      <c r="GA37" s="88"/>
      <c r="GB37" s="88"/>
      <c r="GC37" s="88"/>
      <c r="GD37" s="88"/>
      <c r="GE37" s="88"/>
      <c r="GF37" s="88"/>
      <c r="GG37" s="88"/>
      <c r="GH37" s="88"/>
      <c r="GI37" s="88"/>
      <c r="GJ37" s="88"/>
      <c r="GK37" s="88"/>
      <c r="GL37" s="88"/>
      <c r="GM37" s="88"/>
      <c r="GN37" s="88"/>
      <c r="GO37" s="88"/>
      <c r="GP37" s="88"/>
      <c r="GQ37" s="88"/>
      <c r="GR37" s="88"/>
      <c r="GS37" s="88"/>
      <c r="GT37" s="88"/>
      <c r="GU37" s="88"/>
      <c r="GV37" s="88"/>
      <c r="GW37" s="88"/>
      <c r="GX37" s="88"/>
      <c r="GY37" s="88"/>
      <c r="GZ37" s="88"/>
      <c r="HA37" s="88"/>
      <c r="HB37" s="88"/>
      <c r="HC37" s="88"/>
      <c r="HD37" s="88"/>
      <c r="HE37" s="88"/>
      <c r="HF37" s="88"/>
      <c r="HG37" s="88"/>
      <c r="HH37" s="88"/>
      <c r="HI37" s="88"/>
      <c r="HJ37" s="88"/>
      <c r="HK37" s="88"/>
      <c r="HL37" s="88"/>
      <c r="HM37" s="88"/>
      <c r="HN37" s="88"/>
      <c r="HO37" s="88"/>
      <c r="HP37" s="88"/>
      <c r="HQ37" s="88"/>
      <c r="HR37" s="88"/>
      <c r="HS37" s="88"/>
      <c r="HT37" s="88"/>
      <c r="HU37" s="88"/>
      <c r="HV37" s="88"/>
      <c r="HW37" s="88"/>
      <c r="HX37" s="88"/>
      <c r="HY37" s="88"/>
      <c r="HZ37" s="88"/>
      <c r="IA37" s="88"/>
      <c r="IB37" s="88"/>
      <c r="IC37" s="88"/>
      <c r="ID37" s="88"/>
      <c r="IE37" s="88"/>
      <c r="IF37" s="88"/>
      <c r="IG37" s="88"/>
      <c r="IH37" s="88"/>
      <c r="II37" s="4"/>
      <c r="IJ37" s="4"/>
      <c r="IK37" s="4"/>
      <c r="IL37" s="4"/>
      <c r="IM37" s="4"/>
      <c r="IN37" s="4"/>
      <c r="IO37" s="4"/>
      <c r="IP37" s="4"/>
      <c r="IQ37" s="4"/>
      <c r="IR37" s="4"/>
      <c r="IS37" s="4"/>
      <c r="IT37" s="4"/>
    </row>
    <row r="38" spans="1:254" ht="30" customHeight="1" outlineLevel="1" x14ac:dyDescent="0.45">
      <c r="A38" s="109" t="s">
        <v>322</v>
      </c>
      <c r="B38" s="109" t="str">
        <f>IF('OMT eGrants Report'!$D$5="Program Budget","",IF(AND('OMT eGrants Report'!$D$5="Staff Salary",'OMT eGrants Report'!$D$7="Individual"),'OMT eGrants Report'!AG$25,IF(AND('OMT eGrants Report'!$D$5="Staff Salary",'OMT eGrants Report'!$D$7="Total"),"","")))</f>
        <v/>
      </c>
      <c r="C38" s="88"/>
      <c r="D38" s="88"/>
      <c r="E38" s="88"/>
      <c r="F38" s="88"/>
      <c r="G38" s="88"/>
      <c r="H38" s="88"/>
      <c r="I38" s="88"/>
      <c r="J38" s="88"/>
      <c r="K38" s="88"/>
      <c r="L38" s="88"/>
      <c r="M38" s="88"/>
      <c r="N38" s="88"/>
      <c r="O38" s="88"/>
      <c r="P38" s="88"/>
      <c r="Q38" s="88"/>
      <c r="R38" s="88"/>
      <c r="S38" s="88"/>
      <c r="T38" s="88"/>
      <c r="U38" s="88"/>
      <c r="V38" s="88"/>
      <c r="W38" s="88"/>
      <c r="X38" s="88"/>
      <c r="Y38" s="88"/>
      <c r="Z38" s="88"/>
      <c r="AA38" s="88"/>
      <c r="AB38" s="88"/>
      <c r="AC38" s="88"/>
      <c r="AD38" s="88"/>
      <c r="AE38" s="88"/>
      <c r="AF38" s="88"/>
      <c r="AG38" s="88"/>
      <c r="AH38" s="88"/>
      <c r="AI38" s="88"/>
      <c r="AJ38" s="88"/>
      <c r="AK38" s="88"/>
      <c r="AL38" s="88"/>
      <c r="AM38" s="88"/>
      <c r="AN38" s="88"/>
      <c r="AO38" s="88"/>
      <c r="AP38" s="88"/>
      <c r="AQ38" s="88"/>
      <c r="AR38" s="88"/>
      <c r="AS38" s="88"/>
      <c r="AT38" s="88"/>
      <c r="AU38" s="88"/>
      <c r="AV38" s="88"/>
      <c r="AW38" s="88"/>
      <c r="AX38" s="88"/>
      <c r="AY38" s="88"/>
      <c r="AZ38" s="88"/>
      <c r="BA38" s="88"/>
      <c r="BB38" s="88"/>
      <c r="BC38" s="88"/>
      <c r="BD38" s="88"/>
      <c r="BE38" s="88"/>
      <c r="BF38" s="88"/>
      <c r="BG38" s="88"/>
      <c r="BH38" s="88"/>
      <c r="BI38" s="88"/>
      <c r="BJ38" s="88"/>
      <c r="BK38" s="88"/>
      <c r="BL38" s="88"/>
      <c r="BM38" s="88"/>
      <c r="BN38" s="88"/>
      <c r="BO38" s="88"/>
      <c r="BP38" s="88"/>
      <c r="BQ38" s="88"/>
      <c r="BR38" s="88"/>
      <c r="BS38" s="88"/>
      <c r="BT38" s="88"/>
      <c r="BU38" s="88"/>
      <c r="BV38" s="88"/>
      <c r="BW38" s="88"/>
      <c r="BX38" s="88"/>
      <c r="BY38" s="88"/>
      <c r="BZ38" s="88"/>
      <c r="CA38" s="88"/>
      <c r="CB38" s="88"/>
      <c r="CC38" s="88"/>
      <c r="CD38" s="88"/>
      <c r="CE38" s="88"/>
      <c r="CF38" s="88"/>
      <c r="CG38" s="88"/>
      <c r="CH38" s="88"/>
      <c r="CI38" s="88"/>
      <c r="CJ38" s="88"/>
      <c r="CK38" s="88"/>
      <c r="CL38" s="88"/>
      <c r="CM38" s="88"/>
      <c r="CN38" s="88"/>
      <c r="CO38" s="88"/>
      <c r="CP38" s="88"/>
      <c r="CQ38" s="88"/>
      <c r="CR38" s="88"/>
      <c r="CS38" s="88"/>
      <c r="CT38" s="88"/>
      <c r="CU38" s="88"/>
      <c r="CV38" s="88"/>
      <c r="CW38" s="88"/>
      <c r="CX38" s="88"/>
      <c r="CY38" s="88"/>
      <c r="CZ38" s="88"/>
      <c r="DA38" s="88"/>
      <c r="DB38" s="88"/>
      <c r="DC38" s="88"/>
      <c r="DD38" s="88"/>
      <c r="DE38" s="88"/>
      <c r="DF38" s="88"/>
      <c r="DG38" s="88"/>
      <c r="DH38" s="88"/>
      <c r="DI38" s="88"/>
      <c r="DJ38" s="88"/>
      <c r="DK38" s="88"/>
      <c r="DL38" s="88"/>
      <c r="DM38" s="88"/>
      <c r="DN38" s="88"/>
      <c r="DO38" s="88"/>
      <c r="DP38" s="88"/>
      <c r="DQ38" s="88"/>
      <c r="DR38" s="88"/>
      <c r="DS38" s="88"/>
      <c r="DT38" s="88"/>
      <c r="DU38" s="88"/>
      <c r="DV38" s="88"/>
      <c r="DW38" s="88"/>
      <c r="DX38" s="88"/>
      <c r="DY38" s="88"/>
      <c r="DZ38" s="88"/>
      <c r="EA38" s="88"/>
      <c r="EB38" s="88"/>
      <c r="EC38" s="88"/>
      <c r="ED38" s="88"/>
      <c r="EE38" s="88"/>
      <c r="EF38" s="88"/>
      <c r="EG38" s="88"/>
      <c r="EH38" s="88"/>
      <c r="EI38" s="88"/>
      <c r="EJ38" s="88"/>
      <c r="EK38" s="88"/>
      <c r="EL38" s="88"/>
      <c r="EM38" s="88"/>
      <c r="EN38" s="88"/>
      <c r="EO38" s="88"/>
      <c r="EP38" s="88"/>
      <c r="EQ38" s="88"/>
      <c r="ER38" s="88"/>
      <c r="ES38" s="88"/>
      <c r="ET38" s="88"/>
      <c r="EU38" s="88"/>
      <c r="EV38" s="88"/>
      <c r="EW38" s="88"/>
      <c r="EX38" s="88"/>
      <c r="EY38" s="88"/>
      <c r="EZ38" s="88"/>
      <c r="FA38" s="88"/>
      <c r="FB38" s="88"/>
      <c r="FC38" s="88"/>
      <c r="FD38" s="88"/>
      <c r="FE38" s="88"/>
      <c r="FF38" s="88"/>
      <c r="FG38" s="88"/>
      <c r="FH38" s="88"/>
      <c r="FI38" s="88"/>
      <c r="FJ38" s="88"/>
      <c r="FK38" s="88"/>
      <c r="FL38" s="88"/>
      <c r="FM38" s="88"/>
      <c r="FN38" s="88"/>
      <c r="FO38" s="88"/>
      <c r="FP38" s="88"/>
      <c r="FQ38" s="88"/>
      <c r="FR38" s="88"/>
      <c r="FS38" s="88"/>
      <c r="FT38" s="88"/>
      <c r="FU38" s="88"/>
      <c r="FV38" s="88"/>
      <c r="FW38" s="88"/>
      <c r="FX38" s="88"/>
      <c r="FY38" s="88"/>
      <c r="FZ38" s="88"/>
      <c r="GA38" s="88"/>
      <c r="GB38" s="88"/>
      <c r="GC38" s="88"/>
      <c r="GD38" s="88"/>
      <c r="GE38" s="88"/>
      <c r="GF38" s="88"/>
      <c r="GG38" s="88"/>
      <c r="GH38" s="88"/>
      <c r="GI38" s="88"/>
      <c r="GJ38" s="88"/>
      <c r="GK38" s="88"/>
      <c r="GL38" s="88"/>
      <c r="GM38" s="88"/>
      <c r="GN38" s="88"/>
      <c r="GO38" s="88"/>
      <c r="GP38" s="88"/>
      <c r="GQ38" s="88"/>
      <c r="GR38" s="88"/>
      <c r="GS38" s="88"/>
      <c r="GT38" s="88"/>
      <c r="GU38" s="88"/>
      <c r="GV38" s="88"/>
      <c r="GW38" s="88"/>
      <c r="GX38" s="88"/>
      <c r="GY38" s="88"/>
      <c r="GZ38" s="88"/>
      <c r="HA38" s="88"/>
      <c r="HB38" s="88"/>
      <c r="HC38" s="88"/>
      <c r="HD38" s="88"/>
      <c r="HE38" s="88"/>
      <c r="HF38" s="88"/>
      <c r="HG38" s="88"/>
      <c r="HH38" s="88"/>
      <c r="HI38" s="88"/>
      <c r="HJ38" s="88"/>
      <c r="HK38" s="88"/>
      <c r="HL38" s="88"/>
      <c r="HM38" s="88"/>
      <c r="HN38" s="88"/>
      <c r="HO38" s="88"/>
      <c r="HP38" s="88"/>
      <c r="HQ38" s="88"/>
      <c r="HR38" s="88"/>
      <c r="HS38" s="88"/>
      <c r="HT38" s="88"/>
      <c r="HU38" s="88"/>
      <c r="HV38" s="88"/>
      <c r="HW38" s="88"/>
      <c r="HX38" s="88"/>
      <c r="HY38" s="88"/>
      <c r="HZ38" s="88"/>
      <c r="IA38" s="88"/>
      <c r="IB38" s="88"/>
      <c r="IC38" s="88"/>
      <c r="ID38" s="88"/>
      <c r="IE38" s="88"/>
      <c r="IF38" s="88"/>
      <c r="IG38" s="88"/>
      <c r="IH38" s="88"/>
      <c r="II38" s="4"/>
      <c r="IJ38" s="4"/>
      <c r="IK38" s="4"/>
      <c r="IL38" s="4"/>
      <c r="IM38" s="4"/>
      <c r="IN38" s="4"/>
      <c r="IO38" s="4"/>
      <c r="IP38" s="4"/>
      <c r="IQ38" s="4"/>
      <c r="IR38" s="4"/>
      <c r="IS38" s="4"/>
      <c r="IT38" s="4"/>
    </row>
    <row r="39" spans="1:254" ht="30" customHeight="1" outlineLevel="1" x14ac:dyDescent="0.45">
      <c r="A39" s="109" t="s">
        <v>322</v>
      </c>
      <c r="B39" s="109" t="str">
        <f>IF('OMT eGrants Report'!$D$5="Program Budget","",IF(AND('OMT eGrants Report'!$D$5="Staff Salary",'OMT eGrants Report'!$D$7="Individual"),'OMT eGrants Report'!AG$26,IF(AND('OMT eGrants Report'!$D$5="Staff Salary",'OMT eGrants Report'!$D$7="Total"),"","")))</f>
        <v/>
      </c>
      <c r="C39" s="88"/>
      <c r="D39" s="88"/>
      <c r="E39" s="88"/>
      <c r="F39" s="88"/>
      <c r="G39" s="88"/>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8"/>
      <c r="BM39" s="88"/>
      <c r="BN39" s="88"/>
      <c r="BO39" s="88"/>
      <c r="BP39" s="88"/>
      <c r="BQ39" s="88"/>
      <c r="BR39" s="88"/>
      <c r="BS39" s="88"/>
      <c r="BT39" s="88"/>
      <c r="BU39" s="88"/>
      <c r="BV39" s="88"/>
      <c r="BW39" s="88"/>
      <c r="BX39" s="88"/>
      <c r="BY39" s="88"/>
      <c r="BZ39" s="88"/>
      <c r="CA39" s="88"/>
      <c r="CB39" s="88"/>
      <c r="CC39" s="88"/>
      <c r="CD39" s="88"/>
      <c r="CE39" s="88"/>
      <c r="CF39" s="88"/>
      <c r="CG39" s="88"/>
      <c r="CH39" s="88"/>
      <c r="CI39" s="88"/>
      <c r="CJ39" s="88"/>
      <c r="CK39" s="88"/>
      <c r="CL39" s="88"/>
      <c r="CM39" s="88"/>
      <c r="CN39" s="88"/>
      <c r="CO39" s="88"/>
      <c r="CP39" s="88"/>
      <c r="CQ39" s="88"/>
      <c r="CR39" s="88"/>
      <c r="CS39" s="88"/>
      <c r="CT39" s="88"/>
      <c r="CU39" s="88"/>
      <c r="CV39" s="88"/>
      <c r="CW39" s="88"/>
      <c r="CX39" s="88"/>
      <c r="CY39" s="88"/>
      <c r="CZ39" s="88"/>
      <c r="DA39" s="88"/>
      <c r="DB39" s="88"/>
      <c r="DC39" s="88"/>
      <c r="DD39" s="88"/>
      <c r="DE39" s="88"/>
      <c r="DF39" s="88"/>
      <c r="DG39" s="88"/>
      <c r="DH39" s="88"/>
      <c r="DI39" s="88"/>
      <c r="DJ39" s="88"/>
      <c r="DK39" s="88"/>
      <c r="DL39" s="88"/>
      <c r="DM39" s="88"/>
      <c r="DN39" s="88"/>
      <c r="DO39" s="88"/>
      <c r="DP39" s="88"/>
      <c r="DQ39" s="88"/>
      <c r="DR39" s="88"/>
      <c r="DS39" s="88"/>
      <c r="DT39" s="88"/>
      <c r="DU39" s="88"/>
      <c r="DV39" s="88"/>
      <c r="DW39" s="88"/>
      <c r="DX39" s="88"/>
      <c r="DY39" s="88"/>
      <c r="DZ39" s="88"/>
      <c r="EA39" s="88"/>
      <c r="EB39" s="88"/>
      <c r="EC39" s="88"/>
      <c r="ED39" s="88"/>
      <c r="EE39" s="88"/>
      <c r="EF39" s="88"/>
      <c r="EG39" s="88"/>
      <c r="EH39" s="88"/>
      <c r="EI39" s="88"/>
      <c r="EJ39" s="88"/>
      <c r="EK39" s="88"/>
      <c r="EL39" s="88"/>
      <c r="EM39" s="88"/>
      <c r="EN39" s="88"/>
      <c r="EO39" s="88"/>
      <c r="EP39" s="88"/>
      <c r="EQ39" s="88"/>
      <c r="ER39" s="88"/>
      <c r="ES39" s="88"/>
      <c r="ET39" s="88"/>
      <c r="EU39" s="88"/>
      <c r="EV39" s="88"/>
      <c r="EW39" s="88"/>
      <c r="EX39" s="88"/>
      <c r="EY39" s="88"/>
      <c r="EZ39" s="88"/>
      <c r="FA39" s="88"/>
      <c r="FB39" s="88"/>
      <c r="FC39" s="88"/>
      <c r="FD39" s="88"/>
      <c r="FE39" s="88"/>
      <c r="FF39" s="88"/>
      <c r="FG39" s="88"/>
      <c r="FH39" s="88"/>
      <c r="FI39" s="88"/>
      <c r="FJ39" s="88"/>
      <c r="FK39" s="88"/>
      <c r="FL39" s="88"/>
      <c r="FM39" s="88"/>
      <c r="FN39" s="88"/>
      <c r="FO39" s="88"/>
      <c r="FP39" s="88"/>
      <c r="FQ39" s="88"/>
      <c r="FR39" s="88"/>
      <c r="FS39" s="88"/>
      <c r="FT39" s="88"/>
      <c r="FU39" s="88"/>
      <c r="FV39" s="88"/>
      <c r="FW39" s="88"/>
      <c r="FX39" s="88"/>
      <c r="FY39" s="88"/>
      <c r="FZ39" s="88"/>
      <c r="GA39" s="88"/>
      <c r="GB39" s="88"/>
      <c r="GC39" s="88"/>
      <c r="GD39" s="88"/>
      <c r="GE39" s="88"/>
      <c r="GF39" s="88"/>
      <c r="GG39" s="88"/>
      <c r="GH39" s="88"/>
      <c r="GI39" s="88"/>
      <c r="GJ39" s="88"/>
      <c r="GK39" s="88"/>
      <c r="GL39" s="88"/>
      <c r="GM39" s="88"/>
      <c r="GN39" s="88"/>
      <c r="GO39" s="88"/>
      <c r="GP39" s="88"/>
      <c r="GQ39" s="88"/>
      <c r="GR39" s="88"/>
      <c r="GS39" s="88"/>
      <c r="GT39" s="88"/>
      <c r="GU39" s="88"/>
      <c r="GV39" s="88"/>
      <c r="GW39" s="88"/>
      <c r="GX39" s="88"/>
      <c r="GY39" s="88"/>
      <c r="GZ39" s="88"/>
      <c r="HA39" s="88"/>
      <c r="HB39" s="88"/>
      <c r="HC39" s="88"/>
      <c r="HD39" s="88"/>
      <c r="HE39" s="88"/>
      <c r="HF39" s="88"/>
      <c r="HG39" s="88"/>
      <c r="HH39" s="88"/>
      <c r="HI39" s="88"/>
      <c r="HJ39" s="88"/>
      <c r="HK39" s="88"/>
      <c r="HL39" s="88"/>
      <c r="HM39" s="88"/>
      <c r="HN39" s="88"/>
      <c r="HO39" s="88"/>
      <c r="HP39" s="88"/>
      <c r="HQ39" s="88"/>
      <c r="HR39" s="88"/>
      <c r="HS39" s="88"/>
      <c r="HT39" s="88"/>
      <c r="HU39" s="88"/>
      <c r="HV39" s="88"/>
      <c r="HW39" s="88"/>
      <c r="HX39" s="88"/>
      <c r="HY39" s="88"/>
      <c r="HZ39" s="88"/>
      <c r="IA39" s="88"/>
      <c r="IB39" s="88"/>
      <c r="IC39" s="88"/>
      <c r="ID39" s="88"/>
      <c r="IE39" s="88"/>
      <c r="IF39" s="88"/>
      <c r="IG39" s="88"/>
      <c r="IH39" s="88"/>
      <c r="II39" s="4"/>
      <c r="IJ39" s="4"/>
      <c r="IK39" s="4"/>
      <c r="IL39" s="4"/>
      <c r="IM39" s="4"/>
      <c r="IN39" s="4"/>
      <c r="IO39" s="4"/>
      <c r="IP39" s="4"/>
      <c r="IQ39" s="4"/>
      <c r="IR39" s="4"/>
      <c r="IS39" s="4"/>
      <c r="IT39" s="4"/>
    </row>
    <row r="40" spans="1:254" ht="30" customHeight="1" outlineLevel="1" x14ac:dyDescent="0.45">
      <c r="A40" s="109" t="s">
        <v>322</v>
      </c>
      <c r="B40" s="109" t="str">
        <f>IF('OMT eGrants Report'!$D$5="Program Budget","",IF(AND('OMT eGrants Report'!$D$5="Staff Salary",'OMT eGrants Report'!$D$7="Individual"),'OMT eGrants Report'!AG$27,IF(AND('OMT eGrants Report'!$D$5="Staff Salary",'OMT eGrants Report'!$D$7="Total"),"","")))</f>
        <v/>
      </c>
      <c r="C40" s="88"/>
      <c r="D40" s="88"/>
      <c r="E40" s="88"/>
      <c r="F40" s="88"/>
      <c r="G40" s="88"/>
      <c r="H40" s="88"/>
      <c r="I40" s="88"/>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c r="AP40" s="88"/>
      <c r="AQ40" s="88"/>
      <c r="AR40" s="88"/>
      <c r="AS40" s="88"/>
      <c r="AT40" s="88"/>
      <c r="AU40" s="88"/>
      <c r="AV40" s="88"/>
      <c r="AW40" s="88"/>
      <c r="AX40" s="88"/>
      <c r="AY40" s="88"/>
      <c r="AZ40" s="88"/>
      <c r="BA40" s="88"/>
      <c r="BB40" s="88"/>
      <c r="BC40" s="88"/>
      <c r="BD40" s="88"/>
      <c r="BE40" s="88"/>
      <c r="BF40" s="88"/>
      <c r="BG40" s="88"/>
      <c r="BH40" s="88"/>
      <c r="BI40" s="88"/>
      <c r="BJ40" s="88"/>
      <c r="BK40" s="88"/>
      <c r="BL40" s="88"/>
      <c r="BM40" s="88"/>
      <c r="BN40" s="88"/>
      <c r="BO40" s="88"/>
      <c r="BP40" s="88"/>
      <c r="BQ40" s="88"/>
      <c r="BR40" s="88"/>
      <c r="BS40" s="88"/>
      <c r="BT40" s="88"/>
      <c r="BU40" s="88"/>
      <c r="BV40" s="88"/>
      <c r="BW40" s="88"/>
      <c r="BX40" s="88"/>
      <c r="BY40" s="88"/>
      <c r="BZ40" s="88"/>
      <c r="CA40" s="88"/>
      <c r="CB40" s="88"/>
      <c r="CC40" s="88"/>
      <c r="CD40" s="88"/>
      <c r="CE40" s="88"/>
      <c r="CF40" s="88"/>
      <c r="CG40" s="88"/>
      <c r="CH40" s="88"/>
      <c r="CI40" s="88"/>
      <c r="CJ40" s="88"/>
      <c r="CK40" s="88"/>
      <c r="CL40" s="88"/>
      <c r="CM40" s="88"/>
      <c r="CN40" s="88"/>
      <c r="CO40" s="88"/>
      <c r="CP40" s="88"/>
      <c r="CQ40" s="88"/>
      <c r="CR40" s="88"/>
      <c r="CS40" s="88"/>
      <c r="CT40" s="88"/>
      <c r="CU40" s="88"/>
      <c r="CV40" s="88"/>
      <c r="CW40" s="88"/>
      <c r="CX40" s="88"/>
      <c r="CY40" s="88"/>
      <c r="CZ40" s="88"/>
      <c r="DA40" s="88"/>
      <c r="DB40" s="88"/>
      <c r="DC40" s="88"/>
      <c r="DD40" s="88"/>
      <c r="DE40" s="88"/>
      <c r="DF40" s="88"/>
      <c r="DG40" s="88"/>
      <c r="DH40" s="88"/>
      <c r="DI40" s="88"/>
      <c r="DJ40" s="88"/>
      <c r="DK40" s="88"/>
      <c r="DL40" s="88"/>
      <c r="DM40" s="88"/>
      <c r="DN40" s="88"/>
      <c r="DO40" s="88"/>
      <c r="DP40" s="88"/>
      <c r="DQ40" s="88"/>
      <c r="DR40" s="88"/>
      <c r="DS40" s="88"/>
      <c r="DT40" s="88"/>
      <c r="DU40" s="88"/>
      <c r="DV40" s="88"/>
      <c r="DW40" s="88"/>
      <c r="DX40" s="88"/>
      <c r="DY40" s="88"/>
      <c r="DZ40" s="88"/>
      <c r="EA40" s="88"/>
      <c r="EB40" s="88"/>
      <c r="EC40" s="88"/>
      <c r="ED40" s="88"/>
      <c r="EE40" s="88"/>
      <c r="EF40" s="88"/>
      <c r="EG40" s="88"/>
      <c r="EH40" s="88"/>
      <c r="EI40" s="88"/>
      <c r="EJ40" s="88"/>
      <c r="EK40" s="88"/>
      <c r="EL40" s="88"/>
      <c r="EM40" s="88"/>
      <c r="EN40" s="88"/>
      <c r="EO40" s="88"/>
      <c r="EP40" s="88"/>
      <c r="EQ40" s="88"/>
      <c r="ER40" s="88"/>
      <c r="ES40" s="88"/>
      <c r="ET40" s="88"/>
      <c r="EU40" s="88"/>
      <c r="EV40" s="88"/>
      <c r="EW40" s="88"/>
      <c r="EX40" s="88"/>
      <c r="EY40" s="88"/>
      <c r="EZ40" s="88"/>
      <c r="FA40" s="88"/>
      <c r="FB40" s="88"/>
      <c r="FC40" s="88"/>
      <c r="FD40" s="88"/>
      <c r="FE40" s="88"/>
      <c r="FF40" s="88"/>
      <c r="FG40" s="88"/>
      <c r="FH40" s="88"/>
      <c r="FI40" s="88"/>
      <c r="FJ40" s="88"/>
      <c r="FK40" s="88"/>
      <c r="FL40" s="88"/>
      <c r="FM40" s="88"/>
      <c r="FN40" s="88"/>
      <c r="FO40" s="88"/>
      <c r="FP40" s="88"/>
      <c r="FQ40" s="88"/>
      <c r="FR40" s="88"/>
      <c r="FS40" s="88"/>
      <c r="FT40" s="88"/>
      <c r="FU40" s="88"/>
      <c r="FV40" s="88"/>
      <c r="FW40" s="88"/>
      <c r="FX40" s="88"/>
      <c r="FY40" s="88"/>
      <c r="FZ40" s="88"/>
      <c r="GA40" s="88"/>
      <c r="GB40" s="88"/>
      <c r="GC40" s="88"/>
      <c r="GD40" s="88"/>
      <c r="GE40" s="88"/>
      <c r="GF40" s="88"/>
      <c r="GG40" s="88"/>
      <c r="GH40" s="88"/>
      <c r="GI40" s="88"/>
      <c r="GJ40" s="88"/>
      <c r="GK40" s="88"/>
      <c r="GL40" s="88"/>
      <c r="GM40" s="88"/>
      <c r="GN40" s="88"/>
      <c r="GO40" s="88"/>
      <c r="GP40" s="88"/>
      <c r="GQ40" s="88"/>
      <c r="GR40" s="88"/>
      <c r="GS40" s="88"/>
      <c r="GT40" s="88"/>
      <c r="GU40" s="88"/>
      <c r="GV40" s="88"/>
      <c r="GW40" s="88"/>
      <c r="GX40" s="88"/>
      <c r="GY40" s="88"/>
      <c r="GZ40" s="88"/>
      <c r="HA40" s="88"/>
      <c r="HB40" s="88"/>
      <c r="HC40" s="88"/>
      <c r="HD40" s="88"/>
      <c r="HE40" s="88"/>
      <c r="HF40" s="88"/>
      <c r="HG40" s="88"/>
      <c r="HH40" s="88"/>
      <c r="HI40" s="88"/>
      <c r="HJ40" s="88"/>
      <c r="HK40" s="88"/>
      <c r="HL40" s="88"/>
      <c r="HM40" s="88"/>
      <c r="HN40" s="88"/>
      <c r="HO40" s="88"/>
      <c r="HP40" s="88"/>
      <c r="HQ40" s="88"/>
      <c r="HR40" s="88"/>
      <c r="HS40" s="88"/>
      <c r="HT40" s="88"/>
      <c r="HU40" s="88"/>
      <c r="HV40" s="88"/>
      <c r="HW40" s="88"/>
      <c r="HX40" s="88"/>
      <c r="HY40" s="88"/>
      <c r="HZ40" s="88"/>
      <c r="IA40" s="88"/>
      <c r="IB40" s="88"/>
      <c r="IC40" s="88"/>
      <c r="ID40" s="88"/>
      <c r="IE40" s="88"/>
      <c r="IF40" s="88"/>
      <c r="IG40" s="88"/>
      <c r="IH40" s="88"/>
      <c r="II40" s="4"/>
      <c r="IJ40" s="4"/>
      <c r="IK40" s="4"/>
      <c r="IL40" s="4"/>
      <c r="IM40" s="4"/>
      <c r="IN40" s="4"/>
      <c r="IO40" s="4"/>
      <c r="IP40" s="4"/>
      <c r="IQ40" s="4"/>
      <c r="IR40" s="4"/>
      <c r="IS40" s="4"/>
      <c r="IT40" s="4"/>
    </row>
    <row r="41" spans="1:254" ht="30" customHeight="1" outlineLevel="1" x14ac:dyDescent="0.45">
      <c r="A41" s="109" t="s">
        <v>322</v>
      </c>
      <c r="B41" s="109" t="str">
        <f>IF('OMT eGrants Report'!$D$5="Program Budget","",IF(AND('OMT eGrants Report'!$D$5="Staff Salary",'OMT eGrants Report'!$D$7="Individual"),'OMT eGrants Report'!AG$28,IF(AND('OMT eGrants Report'!$D$5="Staff Salary",'OMT eGrants Report'!$D$7="Total"),"","")))</f>
        <v/>
      </c>
      <c r="C41" s="88"/>
      <c r="D41" s="88"/>
      <c r="E41" s="88"/>
      <c r="F41" s="88"/>
      <c r="G41" s="88"/>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8"/>
      <c r="BM41" s="88"/>
      <c r="BN41" s="88"/>
      <c r="BO41" s="88"/>
      <c r="BP41" s="88"/>
      <c r="BQ41" s="88"/>
      <c r="BR41" s="88"/>
      <c r="BS41" s="88"/>
      <c r="BT41" s="88"/>
      <c r="BU41" s="88"/>
      <c r="BV41" s="88"/>
      <c r="BW41" s="88"/>
      <c r="BX41" s="88"/>
      <c r="BY41" s="88"/>
      <c r="BZ41" s="88"/>
      <c r="CA41" s="88"/>
      <c r="CB41" s="88"/>
      <c r="CC41" s="88"/>
      <c r="CD41" s="88"/>
      <c r="CE41" s="88"/>
      <c r="CF41" s="88"/>
      <c r="CG41" s="88"/>
      <c r="CH41" s="88"/>
      <c r="CI41" s="88"/>
      <c r="CJ41" s="88"/>
      <c r="CK41" s="88"/>
      <c r="CL41" s="88"/>
      <c r="CM41" s="88"/>
      <c r="CN41" s="88"/>
      <c r="CO41" s="88"/>
      <c r="CP41" s="88"/>
      <c r="CQ41" s="88"/>
      <c r="CR41" s="88"/>
      <c r="CS41" s="88"/>
      <c r="CT41" s="88"/>
      <c r="CU41" s="88"/>
      <c r="CV41" s="88"/>
      <c r="CW41" s="88"/>
      <c r="CX41" s="88"/>
      <c r="CY41" s="88"/>
      <c r="CZ41" s="88"/>
      <c r="DA41" s="88"/>
      <c r="DB41" s="88"/>
      <c r="DC41" s="88"/>
      <c r="DD41" s="88"/>
      <c r="DE41" s="88"/>
      <c r="DF41" s="88"/>
      <c r="DG41" s="88"/>
      <c r="DH41" s="88"/>
      <c r="DI41" s="88"/>
      <c r="DJ41" s="88"/>
      <c r="DK41" s="88"/>
      <c r="DL41" s="88"/>
      <c r="DM41" s="88"/>
      <c r="DN41" s="88"/>
      <c r="DO41" s="88"/>
      <c r="DP41" s="88"/>
      <c r="DQ41" s="88"/>
      <c r="DR41" s="88"/>
      <c r="DS41" s="88"/>
      <c r="DT41" s="88"/>
      <c r="DU41" s="88"/>
      <c r="DV41" s="88"/>
      <c r="DW41" s="88"/>
      <c r="DX41" s="88"/>
      <c r="DY41" s="88"/>
      <c r="DZ41" s="88"/>
      <c r="EA41" s="88"/>
      <c r="EB41" s="88"/>
      <c r="EC41" s="88"/>
      <c r="ED41" s="88"/>
      <c r="EE41" s="88"/>
      <c r="EF41" s="88"/>
      <c r="EG41" s="88"/>
      <c r="EH41" s="88"/>
      <c r="EI41" s="88"/>
      <c r="EJ41" s="88"/>
      <c r="EK41" s="88"/>
      <c r="EL41" s="88"/>
      <c r="EM41" s="88"/>
      <c r="EN41" s="88"/>
      <c r="EO41" s="88"/>
      <c r="EP41" s="88"/>
      <c r="EQ41" s="88"/>
      <c r="ER41" s="88"/>
      <c r="ES41" s="88"/>
      <c r="ET41" s="88"/>
      <c r="EU41" s="88"/>
      <c r="EV41" s="88"/>
      <c r="EW41" s="88"/>
      <c r="EX41" s="88"/>
      <c r="EY41" s="88"/>
      <c r="EZ41" s="88"/>
      <c r="FA41" s="88"/>
      <c r="FB41" s="88"/>
      <c r="FC41" s="88"/>
      <c r="FD41" s="88"/>
      <c r="FE41" s="88"/>
      <c r="FF41" s="88"/>
      <c r="FG41" s="88"/>
      <c r="FH41" s="88"/>
      <c r="FI41" s="88"/>
      <c r="FJ41" s="88"/>
      <c r="FK41" s="88"/>
      <c r="FL41" s="88"/>
      <c r="FM41" s="88"/>
      <c r="FN41" s="88"/>
      <c r="FO41" s="88"/>
      <c r="FP41" s="88"/>
      <c r="FQ41" s="88"/>
      <c r="FR41" s="88"/>
      <c r="FS41" s="88"/>
      <c r="FT41" s="88"/>
      <c r="FU41" s="88"/>
      <c r="FV41" s="88"/>
      <c r="FW41" s="88"/>
      <c r="FX41" s="88"/>
      <c r="FY41" s="88"/>
      <c r="FZ41" s="88"/>
      <c r="GA41" s="88"/>
      <c r="GB41" s="88"/>
      <c r="GC41" s="88"/>
      <c r="GD41" s="88"/>
      <c r="GE41" s="88"/>
      <c r="GF41" s="88"/>
      <c r="GG41" s="88"/>
      <c r="GH41" s="88"/>
      <c r="GI41" s="88"/>
      <c r="GJ41" s="88"/>
      <c r="GK41" s="88"/>
      <c r="GL41" s="88"/>
      <c r="GM41" s="88"/>
      <c r="GN41" s="88"/>
      <c r="GO41" s="88"/>
      <c r="GP41" s="88"/>
      <c r="GQ41" s="88"/>
      <c r="GR41" s="88"/>
      <c r="GS41" s="88"/>
      <c r="GT41" s="88"/>
      <c r="GU41" s="88"/>
      <c r="GV41" s="88"/>
      <c r="GW41" s="88"/>
      <c r="GX41" s="88"/>
      <c r="GY41" s="88"/>
      <c r="GZ41" s="88"/>
      <c r="HA41" s="88"/>
      <c r="HB41" s="88"/>
      <c r="HC41" s="88"/>
      <c r="HD41" s="88"/>
      <c r="HE41" s="88"/>
      <c r="HF41" s="88"/>
      <c r="HG41" s="88"/>
      <c r="HH41" s="88"/>
      <c r="HI41" s="88"/>
      <c r="HJ41" s="88"/>
      <c r="HK41" s="88"/>
      <c r="HL41" s="88"/>
      <c r="HM41" s="88"/>
      <c r="HN41" s="88"/>
      <c r="HO41" s="88"/>
      <c r="HP41" s="88"/>
      <c r="HQ41" s="88"/>
      <c r="HR41" s="88"/>
      <c r="HS41" s="88"/>
      <c r="HT41" s="88"/>
      <c r="HU41" s="88"/>
      <c r="HV41" s="88"/>
      <c r="HW41" s="88"/>
      <c r="HX41" s="88"/>
      <c r="HY41" s="88"/>
      <c r="HZ41" s="88"/>
      <c r="IA41" s="88"/>
      <c r="IB41" s="88"/>
      <c r="IC41" s="88"/>
      <c r="ID41" s="88"/>
      <c r="IE41" s="88"/>
      <c r="IF41" s="88"/>
      <c r="IG41" s="88"/>
      <c r="IH41" s="88"/>
      <c r="II41" s="4"/>
      <c r="IJ41" s="4"/>
      <c r="IK41" s="4"/>
      <c r="IL41" s="4"/>
      <c r="IM41" s="4"/>
      <c r="IN41" s="4"/>
      <c r="IO41" s="4"/>
      <c r="IP41" s="4"/>
      <c r="IQ41" s="4"/>
      <c r="IR41" s="4"/>
      <c r="IS41" s="4"/>
      <c r="IT41" s="4"/>
    </row>
    <row r="42" spans="1:254" ht="30" customHeight="1" outlineLevel="1" x14ac:dyDescent="0.45">
      <c r="A42" s="110" t="s">
        <v>322</v>
      </c>
      <c r="B42" s="109" t="str">
        <f>IF('OMT eGrants Report'!$D$5="Program Budget","",IF(AND('OMT eGrants Report'!$D$5="Staff Salary",'OMT eGrants Report'!$D$7="Individual"),'OMT eGrants Report'!AG$29,IF(AND('OMT eGrants Report'!$D$5="Staff Salary",'OMT eGrants Report'!$D$7="Total"),"","")))</f>
        <v/>
      </c>
      <c r="C42" s="89"/>
      <c r="D42" s="89"/>
      <c r="E42" s="89"/>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89"/>
      <c r="AM42" s="89"/>
      <c r="AN42" s="89"/>
      <c r="AO42" s="89"/>
      <c r="AP42" s="89"/>
      <c r="AQ42" s="89"/>
      <c r="AR42" s="89"/>
      <c r="AS42" s="89"/>
      <c r="AT42" s="89"/>
      <c r="AU42" s="89"/>
      <c r="AV42" s="89"/>
      <c r="AW42" s="89"/>
      <c r="AX42" s="89"/>
      <c r="AY42" s="89"/>
      <c r="AZ42" s="89"/>
      <c r="BA42" s="89"/>
      <c r="BB42" s="89"/>
      <c r="BC42" s="89"/>
      <c r="BD42" s="89"/>
      <c r="BE42" s="89"/>
      <c r="BF42" s="89"/>
      <c r="BG42" s="89"/>
      <c r="BH42" s="89"/>
      <c r="BI42" s="89"/>
      <c r="BJ42" s="89"/>
      <c r="BK42" s="89"/>
      <c r="BL42" s="89"/>
      <c r="BM42" s="89"/>
      <c r="BN42" s="89"/>
      <c r="BO42" s="89"/>
      <c r="BP42" s="89"/>
      <c r="BQ42" s="89"/>
      <c r="BR42" s="89"/>
      <c r="BS42" s="89"/>
      <c r="BT42" s="89"/>
      <c r="BU42" s="89"/>
      <c r="BV42" s="89"/>
      <c r="BW42" s="89"/>
      <c r="BX42" s="89"/>
      <c r="BY42" s="89"/>
      <c r="BZ42" s="89"/>
      <c r="CA42" s="89"/>
      <c r="CB42" s="89"/>
      <c r="CC42" s="89"/>
      <c r="CD42" s="89"/>
      <c r="CE42" s="89"/>
      <c r="CF42" s="89"/>
      <c r="CG42" s="89"/>
      <c r="CH42" s="89"/>
      <c r="CI42" s="89"/>
      <c r="CJ42" s="89"/>
      <c r="CK42" s="89"/>
      <c r="CL42" s="89"/>
      <c r="CM42" s="89"/>
      <c r="CN42" s="89"/>
      <c r="CO42" s="89"/>
      <c r="CP42" s="89"/>
      <c r="CQ42" s="89"/>
      <c r="CR42" s="89"/>
      <c r="CS42" s="89"/>
      <c r="CT42" s="89"/>
      <c r="CU42" s="89"/>
      <c r="CV42" s="89"/>
      <c r="CW42" s="89"/>
      <c r="CX42" s="89"/>
      <c r="CY42" s="89"/>
      <c r="CZ42" s="89"/>
      <c r="DA42" s="89"/>
      <c r="DB42" s="89"/>
      <c r="DC42" s="89"/>
      <c r="DD42" s="89"/>
      <c r="DE42" s="89"/>
      <c r="DF42" s="89"/>
      <c r="DG42" s="89"/>
      <c r="DH42" s="89"/>
      <c r="DI42" s="89"/>
      <c r="DJ42" s="89"/>
      <c r="DK42" s="89"/>
      <c r="DL42" s="89"/>
      <c r="DM42" s="89"/>
      <c r="DN42" s="89"/>
      <c r="DO42" s="89"/>
      <c r="DP42" s="89"/>
      <c r="DQ42" s="89"/>
      <c r="DR42" s="89"/>
      <c r="DS42" s="89"/>
      <c r="DT42" s="89"/>
      <c r="DU42" s="89"/>
      <c r="DV42" s="89"/>
      <c r="DW42" s="89"/>
      <c r="DX42" s="89"/>
      <c r="DY42" s="89"/>
      <c r="DZ42" s="89"/>
      <c r="EA42" s="89"/>
      <c r="EB42" s="89"/>
      <c r="EC42" s="89"/>
      <c r="ED42" s="89"/>
      <c r="EE42" s="89"/>
      <c r="EF42" s="89"/>
      <c r="EG42" s="89"/>
      <c r="EH42" s="89"/>
      <c r="EI42" s="89"/>
      <c r="EJ42" s="89"/>
      <c r="EK42" s="89"/>
      <c r="EL42" s="89"/>
      <c r="EM42" s="89"/>
      <c r="EN42" s="89"/>
      <c r="EO42" s="89"/>
      <c r="EP42" s="89"/>
      <c r="EQ42" s="89"/>
      <c r="ER42" s="89"/>
      <c r="ES42" s="89"/>
      <c r="ET42" s="89"/>
      <c r="EU42" s="89"/>
      <c r="EV42" s="89"/>
      <c r="EW42" s="89"/>
      <c r="EX42" s="89"/>
      <c r="EY42" s="89"/>
      <c r="EZ42" s="89"/>
      <c r="FA42" s="89"/>
      <c r="FB42" s="89"/>
      <c r="FC42" s="89"/>
      <c r="FD42" s="89"/>
      <c r="FE42" s="89"/>
      <c r="FF42" s="89"/>
      <c r="FG42" s="89"/>
      <c r="FH42" s="89"/>
      <c r="FI42" s="89"/>
      <c r="FJ42" s="89"/>
      <c r="FK42" s="89"/>
      <c r="FL42" s="89"/>
      <c r="FM42" s="89"/>
      <c r="FN42" s="89"/>
      <c r="FO42" s="89"/>
      <c r="FP42" s="89"/>
      <c r="FQ42" s="89"/>
      <c r="FR42" s="89"/>
      <c r="FS42" s="89"/>
      <c r="FT42" s="89"/>
      <c r="FU42" s="89"/>
      <c r="FV42" s="89"/>
      <c r="FW42" s="89"/>
      <c r="FX42" s="89"/>
      <c r="FY42" s="89"/>
      <c r="FZ42" s="89"/>
      <c r="GA42" s="89"/>
      <c r="GB42" s="89"/>
      <c r="GC42" s="89"/>
      <c r="GD42" s="89"/>
      <c r="GE42" s="89"/>
      <c r="GF42" s="89"/>
      <c r="GG42" s="89"/>
      <c r="GH42" s="89"/>
      <c r="GI42" s="89"/>
      <c r="GJ42" s="89"/>
      <c r="GK42" s="89"/>
      <c r="GL42" s="89"/>
      <c r="GM42" s="89"/>
      <c r="GN42" s="89"/>
      <c r="GO42" s="89"/>
      <c r="GP42" s="89"/>
      <c r="GQ42" s="89"/>
      <c r="GR42" s="89"/>
      <c r="GS42" s="89"/>
      <c r="GT42" s="89"/>
      <c r="GU42" s="89"/>
      <c r="GV42" s="89"/>
      <c r="GW42" s="89"/>
      <c r="GX42" s="89"/>
      <c r="GY42" s="89"/>
      <c r="GZ42" s="89"/>
      <c r="HA42" s="89"/>
      <c r="HB42" s="89"/>
      <c r="HC42" s="89"/>
      <c r="HD42" s="89"/>
      <c r="HE42" s="89"/>
      <c r="HF42" s="89"/>
      <c r="HG42" s="89"/>
      <c r="HH42" s="89"/>
      <c r="HI42" s="89"/>
      <c r="HJ42" s="89"/>
      <c r="HK42" s="89"/>
      <c r="HL42" s="89"/>
      <c r="HM42" s="89"/>
      <c r="HN42" s="89"/>
      <c r="HO42" s="89"/>
      <c r="HP42" s="89"/>
      <c r="HQ42" s="89"/>
      <c r="HR42" s="89"/>
      <c r="HS42" s="89"/>
      <c r="HT42" s="89"/>
      <c r="HU42" s="89"/>
      <c r="HV42" s="89"/>
      <c r="HW42" s="89"/>
      <c r="HX42" s="89"/>
      <c r="HY42" s="89"/>
      <c r="HZ42" s="89"/>
      <c r="IA42" s="89"/>
      <c r="IB42" s="89"/>
      <c r="IC42" s="89"/>
      <c r="ID42" s="89"/>
      <c r="IE42" s="89"/>
      <c r="IF42" s="89"/>
      <c r="IG42" s="89"/>
      <c r="IH42" s="89"/>
      <c r="II42" s="4"/>
      <c r="IJ42" s="4"/>
      <c r="IK42" s="4"/>
      <c r="IL42" s="4"/>
      <c r="IM42" s="4"/>
      <c r="IN42" s="4"/>
      <c r="IO42" s="4"/>
      <c r="IP42" s="4"/>
      <c r="IQ42" s="4"/>
      <c r="IR42" s="4"/>
      <c r="IS42" s="4"/>
      <c r="IT42" s="4"/>
    </row>
    <row r="43" spans="1:254" ht="30" customHeight="1" x14ac:dyDescent="0.45">
      <c r="A43" s="109" t="s">
        <v>323</v>
      </c>
      <c r="B43" s="108" t="str">
        <f>IF('OMT eGrants Report'!$D$5="Program Budget",'OMT eGrants Report'!$AG$9,IF(AND('OMT eGrants Report'!$D$5="Staff Salary",'OMT eGrants Report'!$D$7="Individual"),'OMT eGrants Report'!AG$18,IF(AND('OMT eGrants Report'!$D$5="Staff Salary",'OMT eGrants Report'!$D$7="Total"),'OMT eGrants Report'!$AG$30,"")))</f>
        <v/>
      </c>
      <c r="C43" s="88"/>
      <c r="D43" s="88"/>
      <c r="E43" s="88"/>
      <c r="F43" s="88"/>
      <c r="G43" s="88"/>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88"/>
      <c r="AX43" s="88"/>
      <c r="AY43" s="88"/>
      <c r="AZ43" s="88"/>
      <c r="BA43" s="88"/>
      <c r="BB43" s="88"/>
      <c r="BC43" s="88"/>
      <c r="BD43" s="88"/>
      <c r="BE43" s="88"/>
      <c r="BF43" s="88"/>
      <c r="BG43" s="88"/>
      <c r="BH43" s="88"/>
      <c r="BI43" s="88"/>
      <c r="BJ43" s="88"/>
      <c r="BK43" s="88"/>
      <c r="BL43" s="88"/>
      <c r="BM43" s="88"/>
      <c r="BN43" s="88"/>
      <c r="BO43" s="88"/>
      <c r="BP43" s="88"/>
      <c r="BQ43" s="88"/>
      <c r="BR43" s="88"/>
      <c r="BS43" s="88"/>
      <c r="BT43" s="88"/>
      <c r="BU43" s="88"/>
      <c r="BV43" s="88"/>
      <c r="BW43" s="88"/>
      <c r="BX43" s="88"/>
      <c r="BY43" s="88"/>
      <c r="BZ43" s="88"/>
      <c r="CA43" s="88"/>
      <c r="CB43" s="88"/>
      <c r="CC43" s="88"/>
      <c r="CD43" s="88"/>
      <c r="CE43" s="88"/>
      <c r="CF43" s="88"/>
      <c r="CG43" s="88"/>
      <c r="CH43" s="88"/>
      <c r="CI43" s="88"/>
      <c r="CJ43" s="88"/>
      <c r="CK43" s="88"/>
      <c r="CL43" s="88"/>
      <c r="CM43" s="88"/>
      <c r="CN43" s="88"/>
      <c r="CO43" s="88"/>
      <c r="CP43" s="88"/>
      <c r="CQ43" s="88"/>
      <c r="CR43" s="88"/>
      <c r="CS43" s="88"/>
      <c r="CT43" s="88"/>
      <c r="CU43" s="88"/>
      <c r="CV43" s="88"/>
      <c r="CW43" s="88"/>
      <c r="CX43" s="88"/>
      <c r="CY43" s="88"/>
      <c r="CZ43" s="88"/>
      <c r="DA43" s="88"/>
      <c r="DB43" s="88"/>
      <c r="DC43" s="88"/>
      <c r="DD43" s="88"/>
      <c r="DE43" s="88"/>
      <c r="DF43" s="88"/>
      <c r="DG43" s="88"/>
      <c r="DH43" s="88"/>
      <c r="DI43" s="88"/>
      <c r="DJ43" s="88"/>
      <c r="DK43" s="88"/>
      <c r="DL43" s="88"/>
      <c r="DM43" s="88"/>
      <c r="DN43" s="88"/>
      <c r="DO43" s="88"/>
      <c r="DP43" s="88"/>
      <c r="DQ43" s="88"/>
      <c r="DR43" s="88"/>
      <c r="DS43" s="88"/>
      <c r="DT43" s="88"/>
      <c r="DU43" s="88"/>
      <c r="DV43" s="88"/>
      <c r="DW43" s="88"/>
      <c r="DX43" s="88"/>
      <c r="DY43" s="88"/>
      <c r="DZ43" s="88"/>
      <c r="EA43" s="88"/>
      <c r="EB43" s="88"/>
      <c r="EC43" s="88"/>
      <c r="ED43" s="88"/>
      <c r="EE43" s="88"/>
      <c r="EF43" s="88"/>
      <c r="EG43" s="88"/>
      <c r="EH43" s="88"/>
      <c r="EI43" s="88"/>
      <c r="EJ43" s="88"/>
      <c r="EK43" s="88"/>
      <c r="EL43" s="88"/>
      <c r="EM43" s="88"/>
      <c r="EN43" s="88"/>
      <c r="EO43" s="88"/>
      <c r="EP43" s="88"/>
      <c r="EQ43" s="88"/>
      <c r="ER43" s="88"/>
      <c r="ES43" s="88"/>
      <c r="ET43" s="88"/>
      <c r="EU43" s="88"/>
      <c r="EV43" s="88"/>
      <c r="EW43" s="88"/>
      <c r="EX43" s="88"/>
      <c r="EY43" s="88"/>
      <c r="EZ43" s="88"/>
      <c r="FA43" s="88"/>
      <c r="FB43" s="88"/>
      <c r="FC43" s="88"/>
      <c r="FD43" s="88"/>
      <c r="FE43" s="88"/>
      <c r="FF43" s="88"/>
      <c r="FG43" s="88"/>
      <c r="FH43" s="88"/>
      <c r="FI43" s="88"/>
      <c r="FJ43" s="88"/>
      <c r="FK43" s="88"/>
      <c r="FL43" s="88"/>
      <c r="FM43" s="88"/>
      <c r="FN43" s="88"/>
      <c r="FO43" s="88"/>
      <c r="FP43" s="88"/>
      <c r="FQ43" s="88"/>
      <c r="FR43" s="88"/>
      <c r="FS43" s="88"/>
      <c r="FT43" s="88"/>
      <c r="FU43" s="88"/>
      <c r="FV43" s="88"/>
      <c r="FW43" s="88"/>
      <c r="FX43" s="88"/>
      <c r="FY43" s="88"/>
      <c r="FZ43" s="88"/>
      <c r="GA43" s="88"/>
      <c r="GB43" s="88"/>
      <c r="GC43" s="88"/>
      <c r="GD43" s="88"/>
      <c r="GE43" s="88"/>
      <c r="GF43" s="88"/>
      <c r="GG43" s="88"/>
      <c r="GH43" s="88"/>
      <c r="GI43" s="88"/>
      <c r="GJ43" s="88"/>
      <c r="GK43" s="88"/>
      <c r="GL43" s="88"/>
      <c r="GM43" s="88"/>
      <c r="GN43" s="88"/>
      <c r="GO43" s="88"/>
      <c r="GP43" s="88"/>
      <c r="GQ43" s="88"/>
      <c r="GR43" s="88"/>
      <c r="GS43" s="88"/>
      <c r="GT43" s="88"/>
      <c r="GU43" s="88"/>
      <c r="GV43" s="88"/>
      <c r="GW43" s="88"/>
      <c r="GX43" s="88"/>
      <c r="GY43" s="88"/>
      <c r="GZ43" s="88"/>
      <c r="HA43" s="88"/>
      <c r="HB43" s="88"/>
      <c r="HC43" s="88"/>
      <c r="HD43" s="88"/>
      <c r="HE43" s="88"/>
      <c r="HF43" s="88"/>
      <c r="HG43" s="88"/>
      <c r="HH43" s="88"/>
      <c r="HI43" s="88"/>
      <c r="HJ43" s="88"/>
      <c r="HK43" s="88"/>
      <c r="HL43" s="88"/>
      <c r="HM43" s="88"/>
      <c r="HN43" s="88"/>
      <c r="HO43" s="88"/>
      <c r="HP43" s="88"/>
      <c r="HQ43" s="88"/>
      <c r="HR43" s="88"/>
      <c r="HS43" s="88"/>
      <c r="HT43" s="88"/>
      <c r="HU43" s="88"/>
      <c r="HV43" s="88"/>
      <c r="HW43" s="88"/>
      <c r="HX43" s="88"/>
      <c r="HY43" s="88"/>
      <c r="HZ43" s="88"/>
      <c r="IA43" s="88"/>
      <c r="IB43" s="88"/>
      <c r="IC43" s="88"/>
      <c r="ID43" s="88"/>
      <c r="IE43" s="88"/>
      <c r="IF43" s="88"/>
      <c r="IG43" s="88"/>
      <c r="IH43" s="88"/>
      <c r="II43" s="4"/>
      <c r="IJ43" s="4"/>
      <c r="IK43" s="4"/>
      <c r="IL43" s="4"/>
      <c r="IM43" s="4"/>
      <c r="IN43" s="4"/>
      <c r="IO43" s="4"/>
      <c r="IP43" s="4"/>
      <c r="IQ43" s="4"/>
      <c r="IR43" s="4"/>
      <c r="IS43" s="4"/>
      <c r="IT43" s="4"/>
    </row>
    <row r="44" spans="1:254" ht="30" customHeight="1" outlineLevel="1" x14ac:dyDescent="0.45">
      <c r="A44" s="109" t="s">
        <v>323</v>
      </c>
      <c r="B44" s="109" t="str">
        <f>IF('OMT eGrants Report'!$D$5="Program Budget","",IF(AND('OMT eGrants Report'!$D$5="Staff Salary",'OMT eGrants Report'!$D$7="Individual"),'OMT eGrants Report'!AG$19,IF(AND('OMT eGrants Report'!$D$5="Staff Salary",'OMT eGrants Report'!$D$7="Total"),"","")))</f>
        <v/>
      </c>
      <c r="C44" s="88"/>
      <c r="D44" s="88"/>
      <c r="E44" s="88"/>
      <c r="F44" s="88"/>
      <c r="G44" s="88"/>
      <c r="H44" s="88"/>
      <c r="I44" s="88"/>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8"/>
      <c r="AR44" s="88"/>
      <c r="AS44" s="88"/>
      <c r="AT44" s="88"/>
      <c r="AU44" s="88"/>
      <c r="AV44" s="88"/>
      <c r="AW44" s="88"/>
      <c r="AX44" s="88"/>
      <c r="AY44" s="88"/>
      <c r="AZ44" s="88"/>
      <c r="BA44" s="88"/>
      <c r="BB44" s="88"/>
      <c r="BC44" s="88"/>
      <c r="BD44" s="88"/>
      <c r="BE44" s="88"/>
      <c r="BF44" s="88"/>
      <c r="BG44" s="88"/>
      <c r="BH44" s="88"/>
      <c r="BI44" s="88"/>
      <c r="BJ44" s="88"/>
      <c r="BK44" s="88"/>
      <c r="BL44" s="88"/>
      <c r="BM44" s="88"/>
      <c r="BN44" s="88"/>
      <c r="BO44" s="88"/>
      <c r="BP44" s="88"/>
      <c r="BQ44" s="88"/>
      <c r="BR44" s="88"/>
      <c r="BS44" s="88"/>
      <c r="BT44" s="88"/>
      <c r="BU44" s="88"/>
      <c r="BV44" s="88"/>
      <c r="BW44" s="88"/>
      <c r="BX44" s="88"/>
      <c r="BY44" s="88"/>
      <c r="BZ44" s="88"/>
      <c r="CA44" s="88"/>
      <c r="CB44" s="88"/>
      <c r="CC44" s="88"/>
      <c r="CD44" s="88"/>
      <c r="CE44" s="88"/>
      <c r="CF44" s="88"/>
      <c r="CG44" s="88"/>
      <c r="CH44" s="88"/>
      <c r="CI44" s="88"/>
      <c r="CJ44" s="88"/>
      <c r="CK44" s="88"/>
      <c r="CL44" s="88"/>
      <c r="CM44" s="88"/>
      <c r="CN44" s="88"/>
      <c r="CO44" s="88"/>
      <c r="CP44" s="88"/>
      <c r="CQ44" s="88"/>
      <c r="CR44" s="88"/>
      <c r="CS44" s="88"/>
      <c r="CT44" s="88"/>
      <c r="CU44" s="88"/>
      <c r="CV44" s="88"/>
      <c r="CW44" s="88"/>
      <c r="CX44" s="88"/>
      <c r="CY44" s="88"/>
      <c r="CZ44" s="88"/>
      <c r="DA44" s="88"/>
      <c r="DB44" s="88"/>
      <c r="DC44" s="88"/>
      <c r="DD44" s="88"/>
      <c r="DE44" s="88"/>
      <c r="DF44" s="88"/>
      <c r="DG44" s="88"/>
      <c r="DH44" s="88"/>
      <c r="DI44" s="88"/>
      <c r="DJ44" s="88"/>
      <c r="DK44" s="88"/>
      <c r="DL44" s="88"/>
      <c r="DM44" s="88"/>
      <c r="DN44" s="88"/>
      <c r="DO44" s="88"/>
      <c r="DP44" s="88"/>
      <c r="DQ44" s="88"/>
      <c r="DR44" s="88"/>
      <c r="DS44" s="88"/>
      <c r="DT44" s="88"/>
      <c r="DU44" s="88"/>
      <c r="DV44" s="88"/>
      <c r="DW44" s="88"/>
      <c r="DX44" s="88"/>
      <c r="DY44" s="88"/>
      <c r="DZ44" s="88"/>
      <c r="EA44" s="88"/>
      <c r="EB44" s="88"/>
      <c r="EC44" s="88"/>
      <c r="ED44" s="88"/>
      <c r="EE44" s="88"/>
      <c r="EF44" s="88"/>
      <c r="EG44" s="88"/>
      <c r="EH44" s="88"/>
      <c r="EI44" s="88"/>
      <c r="EJ44" s="88"/>
      <c r="EK44" s="88"/>
      <c r="EL44" s="88"/>
      <c r="EM44" s="88"/>
      <c r="EN44" s="88"/>
      <c r="EO44" s="88"/>
      <c r="EP44" s="88"/>
      <c r="EQ44" s="88"/>
      <c r="ER44" s="88"/>
      <c r="ES44" s="88"/>
      <c r="ET44" s="88"/>
      <c r="EU44" s="88"/>
      <c r="EV44" s="88"/>
      <c r="EW44" s="88"/>
      <c r="EX44" s="88"/>
      <c r="EY44" s="88"/>
      <c r="EZ44" s="88"/>
      <c r="FA44" s="88"/>
      <c r="FB44" s="88"/>
      <c r="FC44" s="88"/>
      <c r="FD44" s="88"/>
      <c r="FE44" s="88"/>
      <c r="FF44" s="88"/>
      <c r="FG44" s="88"/>
      <c r="FH44" s="88"/>
      <c r="FI44" s="88"/>
      <c r="FJ44" s="88"/>
      <c r="FK44" s="88"/>
      <c r="FL44" s="88"/>
      <c r="FM44" s="88"/>
      <c r="FN44" s="88"/>
      <c r="FO44" s="88"/>
      <c r="FP44" s="88"/>
      <c r="FQ44" s="88"/>
      <c r="FR44" s="88"/>
      <c r="FS44" s="88"/>
      <c r="FT44" s="88"/>
      <c r="FU44" s="88"/>
      <c r="FV44" s="88"/>
      <c r="FW44" s="88"/>
      <c r="FX44" s="88"/>
      <c r="FY44" s="88"/>
      <c r="FZ44" s="88"/>
      <c r="GA44" s="88"/>
      <c r="GB44" s="88"/>
      <c r="GC44" s="88"/>
      <c r="GD44" s="88"/>
      <c r="GE44" s="88"/>
      <c r="GF44" s="88"/>
      <c r="GG44" s="88"/>
      <c r="GH44" s="88"/>
      <c r="GI44" s="88"/>
      <c r="GJ44" s="88"/>
      <c r="GK44" s="88"/>
      <c r="GL44" s="88"/>
      <c r="GM44" s="88"/>
      <c r="GN44" s="88"/>
      <c r="GO44" s="88"/>
      <c r="GP44" s="88"/>
      <c r="GQ44" s="88"/>
      <c r="GR44" s="88"/>
      <c r="GS44" s="88"/>
      <c r="GT44" s="88"/>
      <c r="GU44" s="88"/>
      <c r="GV44" s="88"/>
      <c r="GW44" s="88"/>
      <c r="GX44" s="88"/>
      <c r="GY44" s="88"/>
      <c r="GZ44" s="88"/>
      <c r="HA44" s="88"/>
      <c r="HB44" s="88"/>
      <c r="HC44" s="88"/>
      <c r="HD44" s="88"/>
      <c r="HE44" s="88"/>
      <c r="HF44" s="88"/>
      <c r="HG44" s="88"/>
      <c r="HH44" s="88"/>
      <c r="HI44" s="88"/>
      <c r="HJ44" s="88"/>
      <c r="HK44" s="88"/>
      <c r="HL44" s="88"/>
      <c r="HM44" s="88"/>
      <c r="HN44" s="88"/>
      <c r="HO44" s="88"/>
      <c r="HP44" s="88"/>
      <c r="HQ44" s="88"/>
      <c r="HR44" s="88"/>
      <c r="HS44" s="88"/>
      <c r="HT44" s="88"/>
      <c r="HU44" s="88"/>
      <c r="HV44" s="88"/>
      <c r="HW44" s="88"/>
      <c r="HX44" s="88"/>
      <c r="HY44" s="88"/>
      <c r="HZ44" s="88"/>
      <c r="IA44" s="88"/>
      <c r="IB44" s="88"/>
      <c r="IC44" s="88"/>
      <c r="ID44" s="88"/>
      <c r="IE44" s="88"/>
      <c r="IF44" s="88"/>
      <c r="IG44" s="88"/>
      <c r="IH44" s="88"/>
      <c r="II44" s="4"/>
      <c r="IJ44" s="4"/>
      <c r="IK44" s="4"/>
      <c r="IL44" s="4"/>
      <c r="IM44" s="4"/>
      <c r="IN44" s="4"/>
      <c r="IO44" s="4"/>
      <c r="IP44" s="4"/>
      <c r="IQ44" s="4"/>
      <c r="IR44" s="4"/>
      <c r="IS44" s="4"/>
      <c r="IT44" s="4"/>
    </row>
    <row r="45" spans="1:254" ht="30" customHeight="1" outlineLevel="1" x14ac:dyDescent="0.45">
      <c r="A45" s="109" t="s">
        <v>323</v>
      </c>
      <c r="B45" s="109" t="str">
        <f>IF('OMT eGrants Report'!$D$5="Program Budget","",IF(AND('OMT eGrants Report'!$D$5="Staff Salary",'OMT eGrants Report'!$D$7="Individual"),'OMT eGrants Report'!AG$20,IF(AND('OMT eGrants Report'!$D$5="Staff Salary",'OMT eGrants Report'!$D$7="Total"),"","")))</f>
        <v/>
      </c>
      <c r="C45" s="88"/>
      <c r="D45" s="88"/>
      <c r="E45" s="88"/>
      <c r="F45" s="88"/>
      <c r="G45" s="88"/>
      <c r="H45" s="88"/>
      <c r="I45" s="88"/>
      <c r="J45" s="88"/>
      <c r="K45" s="88"/>
      <c r="L45" s="88"/>
      <c r="M45" s="88"/>
      <c r="N45" s="88"/>
      <c r="O45" s="88"/>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88"/>
      <c r="AP45" s="88"/>
      <c r="AQ45" s="88"/>
      <c r="AR45" s="88"/>
      <c r="AS45" s="88"/>
      <c r="AT45" s="88"/>
      <c r="AU45" s="88"/>
      <c r="AV45" s="88"/>
      <c r="AW45" s="88"/>
      <c r="AX45" s="88"/>
      <c r="AY45" s="88"/>
      <c r="AZ45" s="88"/>
      <c r="BA45" s="88"/>
      <c r="BB45" s="88"/>
      <c r="BC45" s="88"/>
      <c r="BD45" s="88"/>
      <c r="BE45" s="88"/>
      <c r="BF45" s="88"/>
      <c r="BG45" s="88"/>
      <c r="BH45" s="88"/>
      <c r="BI45" s="88"/>
      <c r="BJ45" s="88"/>
      <c r="BK45" s="88"/>
      <c r="BL45" s="88"/>
      <c r="BM45" s="88"/>
      <c r="BN45" s="88"/>
      <c r="BO45" s="88"/>
      <c r="BP45" s="88"/>
      <c r="BQ45" s="88"/>
      <c r="BR45" s="88"/>
      <c r="BS45" s="88"/>
      <c r="BT45" s="88"/>
      <c r="BU45" s="88"/>
      <c r="BV45" s="88"/>
      <c r="BW45" s="88"/>
      <c r="BX45" s="88"/>
      <c r="BY45" s="88"/>
      <c r="BZ45" s="88"/>
      <c r="CA45" s="88"/>
      <c r="CB45" s="88"/>
      <c r="CC45" s="88"/>
      <c r="CD45" s="88"/>
      <c r="CE45" s="88"/>
      <c r="CF45" s="88"/>
      <c r="CG45" s="88"/>
      <c r="CH45" s="88"/>
      <c r="CI45" s="88"/>
      <c r="CJ45" s="88"/>
      <c r="CK45" s="88"/>
      <c r="CL45" s="88"/>
      <c r="CM45" s="88"/>
      <c r="CN45" s="88"/>
      <c r="CO45" s="88"/>
      <c r="CP45" s="88"/>
      <c r="CQ45" s="88"/>
      <c r="CR45" s="88"/>
      <c r="CS45" s="88"/>
      <c r="CT45" s="88"/>
      <c r="CU45" s="88"/>
      <c r="CV45" s="88"/>
      <c r="CW45" s="88"/>
      <c r="CX45" s="88"/>
      <c r="CY45" s="88"/>
      <c r="CZ45" s="88"/>
      <c r="DA45" s="88"/>
      <c r="DB45" s="88"/>
      <c r="DC45" s="88"/>
      <c r="DD45" s="88"/>
      <c r="DE45" s="88"/>
      <c r="DF45" s="88"/>
      <c r="DG45" s="88"/>
      <c r="DH45" s="88"/>
      <c r="DI45" s="88"/>
      <c r="DJ45" s="88"/>
      <c r="DK45" s="88"/>
      <c r="DL45" s="88"/>
      <c r="DM45" s="88"/>
      <c r="DN45" s="88"/>
      <c r="DO45" s="88"/>
      <c r="DP45" s="88"/>
      <c r="DQ45" s="88"/>
      <c r="DR45" s="88"/>
      <c r="DS45" s="88"/>
      <c r="DT45" s="88"/>
      <c r="DU45" s="88"/>
      <c r="DV45" s="88"/>
      <c r="DW45" s="88"/>
      <c r="DX45" s="88"/>
      <c r="DY45" s="88"/>
      <c r="DZ45" s="88"/>
      <c r="EA45" s="88"/>
      <c r="EB45" s="88"/>
      <c r="EC45" s="88"/>
      <c r="ED45" s="88"/>
      <c r="EE45" s="88"/>
      <c r="EF45" s="88"/>
      <c r="EG45" s="88"/>
      <c r="EH45" s="88"/>
      <c r="EI45" s="88"/>
      <c r="EJ45" s="88"/>
      <c r="EK45" s="88"/>
      <c r="EL45" s="88"/>
      <c r="EM45" s="88"/>
      <c r="EN45" s="88"/>
      <c r="EO45" s="88"/>
      <c r="EP45" s="88"/>
      <c r="EQ45" s="88"/>
      <c r="ER45" s="88"/>
      <c r="ES45" s="88"/>
      <c r="ET45" s="88"/>
      <c r="EU45" s="88"/>
      <c r="EV45" s="88"/>
      <c r="EW45" s="88"/>
      <c r="EX45" s="88"/>
      <c r="EY45" s="88"/>
      <c r="EZ45" s="88"/>
      <c r="FA45" s="88"/>
      <c r="FB45" s="88"/>
      <c r="FC45" s="88"/>
      <c r="FD45" s="88"/>
      <c r="FE45" s="88"/>
      <c r="FF45" s="88"/>
      <c r="FG45" s="88"/>
      <c r="FH45" s="88"/>
      <c r="FI45" s="88"/>
      <c r="FJ45" s="88"/>
      <c r="FK45" s="88"/>
      <c r="FL45" s="88"/>
      <c r="FM45" s="88"/>
      <c r="FN45" s="88"/>
      <c r="FO45" s="88"/>
      <c r="FP45" s="88"/>
      <c r="FQ45" s="88"/>
      <c r="FR45" s="88"/>
      <c r="FS45" s="88"/>
      <c r="FT45" s="88"/>
      <c r="FU45" s="88"/>
      <c r="FV45" s="88"/>
      <c r="FW45" s="88"/>
      <c r="FX45" s="88"/>
      <c r="FY45" s="88"/>
      <c r="FZ45" s="88"/>
      <c r="GA45" s="88"/>
      <c r="GB45" s="88"/>
      <c r="GC45" s="88"/>
      <c r="GD45" s="88"/>
      <c r="GE45" s="88"/>
      <c r="GF45" s="88"/>
      <c r="GG45" s="88"/>
      <c r="GH45" s="88"/>
      <c r="GI45" s="88"/>
      <c r="GJ45" s="88"/>
      <c r="GK45" s="88"/>
      <c r="GL45" s="88"/>
      <c r="GM45" s="88"/>
      <c r="GN45" s="88"/>
      <c r="GO45" s="88"/>
      <c r="GP45" s="88"/>
      <c r="GQ45" s="88"/>
      <c r="GR45" s="88"/>
      <c r="GS45" s="88"/>
      <c r="GT45" s="88"/>
      <c r="GU45" s="88"/>
      <c r="GV45" s="88"/>
      <c r="GW45" s="88"/>
      <c r="GX45" s="88"/>
      <c r="GY45" s="88"/>
      <c r="GZ45" s="88"/>
      <c r="HA45" s="88"/>
      <c r="HB45" s="88"/>
      <c r="HC45" s="88"/>
      <c r="HD45" s="88"/>
      <c r="HE45" s="88"/>
      <c r="HF45" s="88"/>
      <c r="HG45" s="88"/>
      <c r="HH45" s="88"/>
      <c r="HI45" s="88"/>
      <c r="HJ45" s="88"/>
      <c r="HK45" s="88"/>
      <c r="HL45" s="88"/>
      <c r="HM45" s="88"/>
      <c r="HN45" s="88"/>
      <c r="HO45" s="88"/>
      <c r="HP45" s="88"/>
      <c r="HQ45" s="88"/>
      <c r="HR45" s="88"/>
      <c r="HS45" s="88"/>
      <c r="HT45" s="88"/>
      <c r="HU45" s="88"/>
      <c r="HV45" s="88"/>
      <c r="HW45" s="88"/>
      <c r="HX45" s="88"/>
      <c r="HY45" s="88"/>
      <c r="HZ45" s="88"/>
      <c r="IA45" s="88"/>
      <c r="IB45" s="88"/>
      <c r="IC45" s="88"/>
      <c r="ID45" s="88"/>
      <c r="IE45" s="88"/>
      <c r="IF45" s="88"/>
      <c r="IG45" s="88"/>
      <c r="IH45" s="88"/>
      <c r="II45" s="4"/>
      <c r="IJ45" s="4"/>
      <c r="IK45" s="4"/>
      <c r="IL45" s="4"/>
      <c r="IM45" s="4"/>
      <c r="IN45" s="4"/>
      <c r="IO45" s="4"/>
      <c r="IP45" s="4"/>
      <c r="IQ45" s="4"/>
      <c r="IR45" s="4"/>
      <c r="IS45" s="4"/>
      <c r="IT45" s="4"/>
    </row>
    <row r="46" spans="1:254" ht="30" customHeight="1" outlineLevel="1" x14ac:dyDescent="0.45">
      <c r="A46" s="109" t="s">
        <v>323</v>
      </c>
      <c r="B46" s="109" t="str">
        <f>IF('OMT eGrants Report'!$D$5="Program Budget","",IF(AND('OMT eGrants Report'!$D$5="Staff Salary",'OMT eGrants Report'!$D$7="Individual"),'OMT eGrants Report'!AG$21,IF(AND('OMT eGrants Report'!$D$5="Staff Salary",'OMT eGrants Report'!$D$7="Total"),"","")))</f>
        <v/>
      </c>
      <c r="C46" s="88"/>
      <c r="D46" s="88"/>
      <c r="E46" s="88"/>
      <c r="F46" s="88"/>
      <c r="G46" s="88"/>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AP46" s="88"/>
      <c r="AQ46" s="88"/>
      <c r="AR46" s="88"/>
      <c r="AS46" s="88"/>
      <c r="AT46" s="88"/>
      <c r="AU46" s="88"/>
      <c r="AV46" s="88"/>
      <c r="AW46" s="88"/>
      <c r="AX46" s="88"/>
      <c r="AY46" s="88"/>
      <c r="AZ46" s="88"/>
      <c r="BA46" s="88"/>
      <c r="BB46" s="88"/>
      <c r="BC46" s="88"/>
      <c r="BD46" s="88"/>
      <c r="BE46" s="88"/>
      <c r="BF46" s="88"/>
      <c r="BG46" s="88"/>
      <c r="BH46" s="88"/>
      <c r="BI46" s="88"/>
      <c r="BJ46" s="88"/>
      <c r="BK46" s="88"/>
      <c r="BL46" s="88"/>
      <c r="BM46" s="88"/>
      <c r="BN46" s="88"/>
      <c r="BO46" s="88"/>
      <c r="BP46" s="88"/>
      <c r="BQ46" s="88"/>
      <c r="BR46" s="88"/>
      <c r="BS46" s="88"/>
      <c r="BT46" s="88"/>
      <c r="BU46" s="88"/>
      <c r="BV46" s="88"/>
      <c r="BW46" s="88"/>
      <c r="BX46" s="88"/>
      <c r="BY46" s="88"/>
      <c r="BZ46" s="88"/>
      <c r="CA46" s="88"/>
      <c r="CB46" s="88"/>
      <c r="CC46" s="88"/>
      <c r="CD46" s="88"/>
      <c r="CE46" s="88"/>
      <c r="CF46" s="88"/>
      <c r="CG46" s="88"/>
      <c r="CH46" s="88"/>
      <c r="CI46" s="88"/>
      <c r="CJ46" s="88"/>
      <c r="CK46" s="88"/>
      <c r="CL46" s="88"/>
      <c r="CM46" s="88"/>
      <c r="CN46" s="88"/>
      <c r="CO46" s="88"/>
      <c r="CP46" s="88"/>
      <c r="CQ46" s="88"/>
      <c r="CR46" s="88"/>
      <c r="CS46" s="88"/>
      <c r="CT46" s="88"/>
      <c r="CU46" s="88"/>
      <c r="CV46" s="88"/>
      <c r="CW46" s="88"/>
      <c r="CX46" s="88"/>
      <c r="CY46" s="88"/>
      <c r="CZ46" s="88"/>
      <c r="DA46" s="88"/>
      <c r="DB46" s="88"/>
      <c r="DC46" s="88"/>
      <c r="DD46" s="88"/>
      <c r="DE46" s="88"/>
      <c r="DF46" s="88"/>
      <c r="DG46" s="88"/>
      <c r="DH46" s="88"/>
      <c r="DI46" s="88"/>
      <c r="DJ46" s="88"/>
      <c r="DK46" s="88"/>
      <c r="DL46" s="88"/>
      <c r="DM46" s="88"/>
      <c r="DN46" s="88"/>
      <c r="DO46" s="88"/>
      <c r="DP46" s="88"/>
      <c r="DQ46" s="88"/>
      <c r="DR46" s="88"/>
      <c r="DS46" s="88"/>
      <c r="DT46" s="88"/>
      <c r="DU46" s="88"/>
      <c r="DV46" s="88"/>
      <c r="DW46" s="88"/>
      <c r="DX46" s="88"/>
      <c r="DY46" s="88"/>
      <c r="DZ46" s="88"/>
      <c r="EA46" s="88"/>
      <c r="EB46" s="88"/>
      <c r="EC46" s="88"/>
      <c r="ED46" s="88"/>
      <c r="EE46" s="88"/>
      <c r="EF46" s="88"/>
      <c r="EG46" s="88"/>
      <c r="EH46" s="88"/>
      <c r="EI46" s="88"/>
      <c r="EJ46" s="88"/>
      <c r="EK46" s="88"/>
      <c r="EL46" s="88"/>
      <c r="EM46" s="88"/>
      <c r="EN46" s="88"/>
      <c r="EO46" s="88"/>
      <c r="EP46" s="88"/>
      <c r="EQ46" s="88"/>
      <c r="ER46" s="88"/>
      <c r="ES46" s="88"/>
      <c r="ET46" s="88"/>
      <c r="EU46" s="88"/>
      <c r="EV46" s="88"/>
      <c r="EW46" s="88"/>
      <c r="EX46" s="88"/>
      <c r="EY46" s="88"/>
      <c r="EZ46" s="88"/>
      <c r="FA46" s="88"/>
      <c r="FB46" s="88"/>
      <c r="FC46" s="88"/>
      <c r="FD46" s="88"/>
      <c r="FE46" s="88"/>
      <c r="FF46" s="88"/>
      <c r="FG46" s="88"/>
      <c r="FH46" s="88"/>
      <c r="FI46" s="88"/>
      <c r="FJ46" s="88"/>
      <c r="FK46" s="88"/>
      <c r="FL46" s="88"/>
      <c r="FM46" s="88"/>
      <c r="FN46" s="88"/>
      <c r="FO46" s="88"/>
      <c r="FP46" s="88"/>
      <c r="FQ46" s="88"/>
      <c r="FR46" s="88"/>
      <c r="FS46" s="88"/>
      <c r="FT46" s="88"/>
      <c r="FU46" s="88"/>
      <c r="FV46" s="88"/>
      <c r="FW46" s="88"/>
      <c r="FX46" s="88"/>
      <c r="FY46" s="88"/>
      <c r="FZ46" s="88"/>
      <c r="GA46" s="88"/>
      <c r="GB46" s="88"/>
      <c r="GC46" s="88"/>
      <c r="GD46" s="88"/>
      <c r="GE46" s="88"/>
      <c r="GF46" s="88"/>
      <c r="GG46" s="88"/>
      <c r="GH46" s="88"/>
      <c r="GI46" s="88"/>
      <c r="GJ46" s="88"/>
      <c r="GK46" s="88"/>
      <c r="GL46" s="88"/>
      <c r="GM46" s="88"/>
      <c r="GN46" s="88"/>
      <c r="GO46" s="88"/>
      <c r="GP46" s="88"/>
      <c r="GQ46" s="88"/>
      <c r="GR46" s="88"/>
      <c r="GS46" s="88"/>
      <c r="GT46" s="88"/>
      <c r="GU46" s="88"/>
      <c r="GV46" s="88"/>
      <c r="GW46" s="88"/>
      <c r="GX46" s="88"/>
      <c r="GY46" s="88"/>
      <c r="GZ46" s="88"/>
      <c r="HA46" s="88"/>
      <c r="HB46" s="88"/>
      <c r="HC46" s="88"/>
      <c r="HD46" s="88"/>
      <c r="HE46" s="88"/>
      <c r="HF46" s="88"/>
      <c r="HG46" s="88"/>
      <c r="HH46" s="88"/>
      <c r="HI46" s="88"/>
      <c r="HJ46" s="88"/>
      <c r="HK46" s="88"/>
      <c r="HL46" s="88"/>
      <c r="HM46" s="88"/>
      <c r="HN46" s="88"/>
      <c r="HO46" s="88"/>
      <c r="HP46" s="88"/>
      <c r="HQ46" s="88"/>
      <c r="HR46" s="88"/>
      <c r="HS46" s="88"/>
      <c r="HT46" s="88"/>
      <c r="HU46" s="88"/>
      <c r="HV46" s="88"/>
      <c r="HW46" s="88"/>
      <c r="HX46" s="88"/>
      <c r="HY46" s="88"/>
      <c r="HZ46" s="88"/>
      <c r="IA46" s="88"/>
      <c r="IB46" s="88"/>
      <c r="IC46" s="88"/>
      <c r="ID46" s="88"/>
      <c r="IE46" s="88"/>
      <c r="IF46" s="88"/>
      <c r="IG46" s="88"/>
      <c r="IH46" s="88"/>
      <c r="II46" s="4"/>
      <c r="IJ46" s="4"/>
      <c r="IK46" s="4"/>
      <c r="IL46" s="4"/>
      <c r="IM46" s="4"/>
      <c r="IN46" s="4"/>
      <c r="IO46" s="4"/>
      <c r="IP46" s="4"/>
      <c r="IQ46" s="4"/>
      <c r="IR46" s="4"/>
      <c r="IS46" s="4"/>
      <c r="IT46" s="4"/>
    </row>
    <row r="47" spans="1:254" ht="30" customHeight="1" outlineLevel="1" x14ac:dyDescent="0.45">
      <c r="A47" s="109" t="s">
        <v>323</v>
      </c>
      <c r="B47" s="109" t="str">
        <f>IF('OMT eGrants Report'!$D$5="Program Budget","",IF(AND('OMT eGrants Report'!$D$5="Staff Salary",'OMT eGrants Report'!$D$7="Individual"),'OMT eGrants Report'!AG$22,IF(AND('OMT eGrants Report'!$D$5="Staff Salary",'OMT eGrants Report'!$D$7="Total"),"","")))</f>
        <v/>
      </c>
      <c r="C47" s="88"/>
      <c r="D47" s="88"/>
      <c r="E47" s="88"/>
      <c r="F47" s="88"/>
      <c r="G47" s="88"/>
      <c r="H47" s="88"/>
      <c r="I47" s="88"/>
      <c r="J47" s="88"/>
      <c r="K47" s="88"/>
      <c r="L47" s="88"/>
      <c r="M47" s="88"/>
      <c r="N47" s="88"/>
      <c r="O47" s="88"/>
      <c r="P47" s="88"/>
      <c r="Q47" s="88"/>
      <c r="R47" s="88"/>
      <c r="S47" s="88"/>
      <c r="T47" s="88"/>
      <c r="U47" s="88"/>
      <c r="V47" s="88"/>
      <c r="W47" s="88"/>
      <c r="X47" s="88"/>
      <c r="Y47" s="88"/>
      <c r="Z47" s="88"/>
      <c r="AA47" s="88"/>
      <c r="AB47" s="88"/>
      <c r="AC47" s="88"/>
      <c r="AD47" s="88"/>
      <c r="AE47" s="88"/>
      <c r="AF47" s="88"/>
      <c r="AG47" s="88"/>
      <c r="AH47" s="88"/>
      <c r="AI47" s="88"/>
      <c r="AJ47" s="88"/>
      <c r="AK47" s="88"/>
      <c r="AL47" s="88"/>
      <c r="AM47" s="88"/>
      <c r="AN47" s="88"/>
      <c r="AO47" s="88"/>
      <c r="AP47" s="88"/>
      <c r="AQ47" s="88"/>
      <c r="AR47" s="88"/>
      <c r="AS47" s="88"/>
      <c r="AT47" s="88"/>
      <c r="AU47" s="88"/>
      <c r="AV47" s="88"/>
      <c r="AW47" s="88"/>
      <c r="AX47" s="88"/>
      <c r="AY47" s="88"/>
      <c r="AZ47" s="88"/>
      <c r="BA47" s="88"/>
      <c r="BB47" s="88"/>
      <c r="BC47" s="88"/>
      <c r="BD47" s="88"/>
      <c r="BE47" s="88"/>
      <c r="BF47" s="88"/>
      <c r="BG47" s="88"/>
      <c r="BH47" s="88"/>
      <c r="BI47" s="88"/>
      <c r="BJ47" s="88"/>
      <c r="BK47" s="88"/>
      <c r="BL47" s="88"/>
      <c r="BM47" s="88"/>
      <c r="BN47" s="88"/>
      <c r="BO47" s="88"/>
      <c r="BP47" s="88"/>
      <c r="BQ47" s="88"/>
      <c r="BR47" s="88"/>
      <c r="BS47" s="88"/>
      <c r="BT47" s="88"/>
      <c r="BU47" s="88"/>
      <c r="BV47" s="88"/>
      <c r="BW47" s="88"/>
      <c r="BX47" s="88"/>
      <c r="BY47" s="88"/>
      <c r="BZ47" s="88"/>
      <c r="CA47" s="88"/>
      <c r="CB47" s="88"/>
      <c r="CC47" s="88"/>
      <c r="CD47" s="88"/>
      <c r="CE47" s="88"/>
      <c r="CF47" s="88"/>
      <c r="CG47" s="88"/>
      <c r="CH47" s="88"/>
      <c r="CI47" s="88"/>
      <c r="CJ47" s="88"/>
      <c r="CK47" s="88"/>
      <c r="CL47" s="88"/>
      <c r="CM47" s="88"/>
      <c r="CN47" s="88"/>
      <c r="CO47" s="88"/>
      <c r="CP47" s="88"/>
      <c r="CQ47" s="88"/>
      <c r="CR47" s="88"/>
      <c r="CS47" s="88"/>
      <c r="CT47" s="88"/>
      <c r="CU47" s="88"/>
      <c r="CV47" s="88"/>
      <c r="CW47" s="88"/>
      <c r="CX47" s="88"/>
      <c r="CY47" s="88"/>
      <c r="CZ47" s="88"/>
      <c r="DA47" s="88"/>
      <c r="DB47" s="88"/>
      <c r="DC47" s="88"/>
      <c r="DD47" s="88"/>
      <c r="DE47" s="88"/>
      <c r="DF47" s="88"/>
      <c r="DG47" s="88"/>
      <c r="DH47" s="88"/>
      <c r="DI47" s="88"/>
      <c r="DJ47" s="88"/>
      <c r="DK47" s="88"/>
      <c r="DL47" s="88"/>
      <c r="DM47" s="88"/>
      <c r="DN47" s="88"/>
      <c r="DO47" s="88"/>
      <c r="DP47" s="88"/>
      <c r="DQ47" s="88"/>
      <c r="DR47" s="88"/>
      <c r="DS47" s="88"/>
      <c r="DT47" s="88"/>
      <c r="DU47" s="88"/>
      <c r="DV47" s="88"/>
      <c r="DW47" s="88"/>
      <c r="DX47" s="88"/>
      <c r="DY47" s="88"/>
      <c r="DZ47" s="88"/>
      <c r="EA47" s="88"/>
      <c r="EB47" s="88"/>
      <c r="EC47" s="88"/>
      <c r="ED47" s="88"/>
      <c r="EE47" s="88"/>
      <c r="EF47" s="88"/>
      <c r="EG47" s="88"/>
      <c r="EH47" s="88"/>
      <c r="EI47" s="88"/>
      <c r="EJ47" s="88"/>
      <c r="EK47" s="88"/>
      <c r="EL47" s="88"/>
      <c r="EM47" s="88"/>
      <c r="EN47" s="88"/>
      <c r="EO47" s="88"/>
      <c r="EP47" s="88"/>
      <c r="EQ47" s="88"/>
      <c r="ER47" s="88"/>
      <c r="ES47" s="88"/>
      <c r="ET47" s="88"/>
      <c r="EU47" s="88"/>
      <c r="EV47" s="88"/>
      <c r="EW47" s="88"/>
      <c r="EX47" s="88"/>
      <c r="EY47" s="88"/>
      <c r="EZ47" s="88"/>
      <c r="FA47" s="88"/>
      <c r="FB47" s="88"/>
      <c r="FC47" s="88"/>
      <c r="FD47" s="88"/>
      <c r="FE47" s="88"/>
      <c r="FF47" s="88"/>
      <c r="FG47" s="88"/>
      <c r="FH47" s="88"/>
      <c r="FI47" s="88"/>
      <c r="FJ47" s="88"/>
      <c r="FK47" s="88"/>
      <c r="FL47" s="88"/>
      <c r="FM47" s="88"/>
      <c r="FN47" s="88"/>
      <c r="FO47" s="88"/>
      <c r="FP47" s="88"/>
      <c r="FQ47" s="88"/>
      <c r="FR47" s="88"/>
      <c r="FS47" s="88"/>
      <c r="FT47" s="88"/>
      <c r="FU47" s="88"/>
      <c r="FV47" s="88"/>
      <c r="FW47" s="88"/>
      <c r="FX47" s="88"/>
      <c r="FY47" s="88"/>
      <c r="FZ47" s="88"/>
      <c r="GA47" s="88"/>
      <c r="GB47" s="88"/>
      <c r="GC47" s="88"/>
      <c r="GD47" s="88"/>
      <c r="GE47" s="88"/>
      <c r="GF47" s="88"/>
      <c r="GG47" s="88"/>
      <c r="GH47" s="88"/>
      <c r="GI47" s="88"/>
      <c r="GJ47" s="88"/>
      <c r="GK47" s="88"/>
      <c r="GL47" s="88"/>
      <c r="GM47" s="88"/>
      <c r="GN47" s="88"/>
      <c r="GO47" s="88"/>
      <c r="GP47" s="88"/>
      <c r="GQ47" s="88"/>
      <c r="GR47" s="88"/>
      <c r="GS47" s="88"/>
      <c r="GT47" s="88"/>
      <c r="GU47" s="88"/>
      <c r="GV47" s="88"/>
      <c r="GW47" s="88"/>
      <c r="GX47" s="88"/>
      <c r="GY47" s="88"/>
      <c r="GZ47" s="88"/>
      <c r="HA47" s="88"/>
      <c r="HB47" s="88"/>
      <c r="HC47" s="88"/>
      <c r="HD47" s="88"/>
      <c r="HE47" s="88"/>
      <c r="HF47" s="88"/>
      <c r="HG47" s="88"/>
      <c r="HH47" s="88"/>
      <c r="HI47" s="88"/>
      <c r="HJ47" s="88"/>
      <c r="HK47" s="88"/>
      <c r="HL47" s="88"/>
      <c r="HM47" s="88"/>
      <c r="HN47" s="88"/>
      <c r="HO47" s="88"/>
      <c r="HP47" s="88"/>
      <c r="HQ47" s="88"/>
      <c r="HR47" s="88"/>
      <c r="HS47" s="88"/>
      <c r="HT47" s="88"/>
      <c r="HU47" s="88"/>
      <c r="HV47" s="88"/>
      <c r="HW47" s="88"/>
      <c r="HX47" s="88"/>
      <c r="HY47" s="88"/>
      <c r="HZ47" s="88"/>
      <c r="IA47" s="88"/>
      <c r="IB47" s="88"/>
      <c r="IC47" s="88"/>
      <c r="ID47" s="88"/>
      <c r="IE47" s="88"/>
      <c r="IF47" s="88"/>
      <c r="IG47" s="88"/>
      <c r="IH47" s="88"/>
      <c r="II47" s="4"/>
      <c r="IJ47" s="4"/>
      <c r="IK47" s="4"/>
      <c r="IL47" s="4"/>
      <c r="IM47" s="4"/>
      <c r="IN47" s="4"/>
      <c r="IO47" s="4"/>
      <c r="IP47" s="4"/>
      <c r="IQ47" s="4"/>
      <c r="IR47" s="4"/>
      <c r="IS47" s="4"/>
      <c r="IT47" s="4"/>
    </row>
    <row r="48" spans="1:254" ht="30" customHeight="1" outlineLevel="1" x14ac:dyDescent="0.45">
      <c r="A48" s="109" t="s">
        <v>323</v>
      </c>
      <c r="B48" s="109" t="str">
        <f>IF('OMT eGrants Report'!$D$5="Program Budget","",IF(AND('OMT eGrants Report'!$D$5="Staff Salary",'OMT eGrants Report'!$D$7="Individual"),'OMT eGrants Report'!AG$23,IF(AND('OMT eGrants Report'!$D$5="Staff Salary",'OMT eGrants Report'!$D$7="Total"),"","")))</f>
        <v/>
      </c>
      <c r="C48" s="88"/>
      <c r="D48" s="88"/>
      <c r="E48" s="88"/>
      <c r="F48" s="88"/>
      <c r="G48" s="88"/>
      <c r="H48" s="88"/>
      <c r="I48" s="88"/>
      <c r="J48" s="88"/>
      <c r="K48" s="88"/>
      <c r="L48" s="88"/>
      <c r="M48" s="88"/>
      <c r="N48" s="88"/>
      <c r="O48" s="88"/>
      <c r="P48" s="88"/>
      <c r="Q48" s="88"/>
      <c r="R48" s="88"/>
      <c r="S48" s="88"/>
      <c r="T48" s="88"/>
      <c r="U48" s="88"/>
      <c r="V48" s="88"/>
      <c r="W48" s="88"/>
      <c r="X48" s="88"/>
      <c r="Y48" s="88"/>
      <c r="Z48" s="88"/>
      <c r="AA48" s="88"/>
      <c r="AB48" s="88"/>
      <c r="AC48" s="88"/>
      <c r="AD48" s="88"/>
      <c r="AE48" s="88"/>
      <c r="AF48" s="88"/>
      <c r="AG48" s="88"/>
      <c r="AH48" s="88"/>
      <c r="AI48" s="88"/>
      <c r="AJ48" s="88"/>
      <c r="AK48" s="88"/>
      <c r="AL48" s="88"/>
      <c r="AM48" s="88"/>
      <c r="AN48" s="88"/>
      <c r="AO48" s="88"/>
      <c r="AP48" s="88"/>
      <c r="AQ48" s="88"/>
      <c r="AR48" s="88"/>
      <c r="AS48" s="88"/>
      <c r="AT48" s="88"/>
      <c r="AU48" s="88"/>
      <c r="AV48" s="88"/>
      <c r="AW48" s="88"/>
      <c r="AX48" s="88"/>
      <c r="AY48" s="88"/>
      <c r="AZ48" s="88"/>
      <c r="BA48" s="88"/>
      <c r="BB48" s="88"/>
      <c r="BC48" s="88"/>
      <c r="BD48" s="88"/>
      <c r="BE48" s="88"/>
      <c r="BF48" s="88"/>
      <c r="BG48" s="88"/>
      <c r="BH48" s="88"/>
      <c r="BI48" s="88"/>
      <c r="BJ48" s="88"/>
      <c r="BK48" s="88"/>
      <c r="BL48" s="88"/>
      <c r="BM48" s="88"/>
      <c r="BN48" s="88"/>
      <c r="BO48" s="88"/>
      <c r="BP48" s="88"/>
      <c r="BQ48" s="88"/>
      <c r="BR48" s="88"/>
      <c r="BS48" s="88"/>
      <c r="BT48" s="88"/>
      <c r="BU48" s="88"/>
      <c r="BV48" s="88"/>
      <c r="BW48" s="88"/>
      <c r="BX48" s="88"/>
      <c r="BY48" s="88"/>
      <c r="BZ48" s="88"/>
      <c r="CA48" s="88"/>
      <c r="CB48" s="88"/>
      <c r="CC48" s="88"/>
      <c r="CD48" s="88"/>
      <c r="CE48" s="88"/>
      <c r="CF48" s="88"/>
      <c r="CG48" s="88"/>
      <c r="CH48" s="88"/>
      <c r="CI48" s="88"/>
      <c r="CJ48" s="88"/>
      <c r="CK48" s="88"/>
      <c r="CL48" s="88"/>
      <c r="CM48" s="88"/>
      <c r="CN48" s="88"/>
      <c r="CO48" s="88"/>
      <c r="CP48" s="88"/>
      <c r="CQ48" s="88"/>
      <c r="CR48" s="88"/>
      <c r="CS48" s="88"/>
      <c r="CT48" s="88"/>
      <c r="CU48" s="88"/>
      <c r="CV48" s="88"/>
      <c r="CW48" s="88"/>
      <c r="CX48" s="88"/>
      <c r="CY48" s="88"/>
      <c r="CZ48" s="88"/>
      <c r="DA48" s="88"/>
      <c r="DB48" s="88"/>
      <c r="DC48" s="88"/>
      <c r="DD48" s="88"/>
      <c r="DE48" s="88"/>
      <c r="DF48" s="88"/>
      <c r="DG48" s="88"/>
      <c r="DH48" s="88"/>
      <c r="DI48" s="88"/>
      <c r="DJ48" s="88"/>
      <c r="DK48" s="88"/>
      <c r="DL48" s="88"/>
      <c r="DM48" s="88"/>
      <c r="DN48" s="88"/>
      <c r="DO48" s="88"/>
      <c r="DP48" s="88"/>
      <c r="DQ48" s="88"/>
      <c r="DR48" s="88"/>
      <c r="DS48" s="88"/>
      <c r="DT48" s="88"/>
      <c r="DU48" s="88"/>
      <c r="DV48" s="88"/>
      <c r="DW48" s="88"/>
      <c r="DX48" s="88"/>
      <c r="DY48" s="88"/>
      <c r="DZ48" s="88"/>
      <c r="EA48" s="88"/>
      <c r="EB48" s="88"/>
      <c r="EC48" s="88"/>
      <c r="ED48" s="88"/>
      <c r="EE48" s="88"/>
      <c r="EF48" s="88"/>
      <c r="EG48" s="88"/>
      <c r="EH48" s="88"/>
      <c r="EI48" s="88"/>
      <c r="EJ48" s="88"/>
      <c r="EK48" s="88"/>
      <c r="EL48" s="88"/>
      <c r="EM48" s="88"/>
      <c r="EN48" s="88"/>
      <c r="EO48" s="88"/>
      <c r="EP48" s="88"/>
      <c r="EQ48" s="88"/>
      <c r="ER48" s="88"/>
      <c r="ES48" s="88"/>
      <c r="ET48" s="88"/>
      <c r="EU48" s="88"/>
      <c r="EV48" s="88"/>
      <c r="EW48" s="88"/>
      <c r="EX48" s="88"/>
      <c r="EY48" s="88"/>
      <c r="EZ48" s="88"/>
      <c r="FA48" s="88"/>
      <c r="FB48" s="88"/>
      <c r="FC48" s="88"/>
      <c r="FD48" s="88"/>
      <c r="FE48" s="88"/>
      <c r="FF48" s="88"/>
      <c r="FG48" s="88"/>
      <c r="FH48" s="88"/>
      <c r="FI48" s="88"/>
      <c r="FJ48" s="88"/>
      <c r="FK48" s="88"/>
      <c r="FL48" s="88"/>
      <c r="FM48" s="88"/>
      <c r="FN48" s="88"/>
      <c r="FO48" s="88"/>
      <c r="FP48" s="88"/>
      <c r="FQ48" s="88"/>
      <c r="FR48" s="88"/>
      <c r="FS48" s="88"/>
      <c r="FT48" s="88"/>
      <c r="FU48" s="88"/>
      <c r="FV48" s="88"/>
      <c r="FW48" s="88"/>
      <c r="FX48" s="88"/>
      <c r="FY48" s="88"/>
      <c r="FZ48" s="88"/>
      <c r="GA48" s="88"/>
      <c r="GB48" s="88"/>
      <c r="GC48" s="88"/>
      <c r="GD48" s="88"/>
      <c r="GE48" s="88"/>
      <c r="GF48" s="88"/>
      <c r="GG48" s="88"/>
      <c r="GH48" s="88"/>
      <c r="GI48" s="88"/>
      <c r="GJ48" s="88"/>
      <c r="GK48" s="88"/>
      <c r="GL48" s="88"/>
      <c r="GM48" s="88"/>
      <c r="GN48" s="88"/>
      <c r="GO48" s="88"/>
      <c r="GP48" s="88"/>
      <c r="GQ48" s="88"/>
      <c r="GR48" s="88"/>
      <c r="GS48" s="88"/>
      <c r="GT48" s="88"/>
      <c r="GU48" s="88"/>
      <c r="GV48" s="88"/>
      <c r="GW48" s="88"/>
      <c r="GX48" s="88"/>
      <c r="GY48" s="88"/>
      <c r="GZ48" s="88"/>
      <c r="HA48" s="88"/>
      <c r="HB48" s="88"/>
      <c r="HC48" s="88"/>
      <c r="HD48" s="88"/>
      <c r="HE48" s="88"/>
      <c r="HF48" s="88"/>
      <c r="HG48" s="88"/>
      <c r="HH48" s="88"/>
      <c r="HI48" s="88"/>
      <c r="HJ48" s="88"/>
      <c r="HK48" s="88"/>
      <c r="HL48" s="88"/>
      <c r="HM48" s="88"/>
      <c r="HN48" s="88"/>
      <c r="HO48" s="88"/>
      <c r="HP48" s="88"/>
      <c r="HQ48" s="88"/>
      <c r="HR48" s="88"/>
      <c r="HS48" s="88"/>
      <c r="HT48" s="88"/>
      <c r="HU48" s="88"/>
      <c r="HV48" s="88"/>
      <c r="HW48" s="88"/>
      <c r="HX48" s="88"/>
      <c r="HY48" s="88"/>
      <c r="HZ48" s="88"/>
      <c r="IA48" s="88"/>
      <c r="IB48" s="88"/>
      <c r="IC48" s="88"/>
      <c r="ID48" s="88"/>
      <c r="IE48" s="88"/>
      <c r="IF48" s="88"/>
      <c r="IG48" s="88"/>
      <c r="IH48" s="88"/>
      <c r="II48" s="4"/>
      <c r="IJ48" s="4"/>
      <c r="IK48" s="4"/>
      <c r="IL48" s="4"/>
      <c r="IM48" s="4"/>
      <c r="IN48" s="4"/>
      <c r="IO48" s="4"/>
      <c r="IP48" s="4"/>
      <c r="IQ48" s="4"/>
      <c r="IR48" s="4"/>
      <c r="IS48" s="4"/>
      <c r="IT48" s="4"/>
    </row>
    <row r="49" spans="1:254" ht="30" customHeight="1" outlineLevel="1" x14ac:dyDescent="0.45">
      <c r="A49" s="109" t="s">
        <v>323</v>
      </c>
      <c r="B49" s="109" t="str">
        <f>IF('OMT eGrants Report'!$D$5="Program Budget","",IF(AND('OMT eGrants Report'!$D$5="Staff Salary",'OMT eGrants Report'!$D$7="Individual"),'OMT eGrants Report'!AG$24,IF(AND('OMT eGrants Report'!$D$5="Staff Salary",'OMT eGrants Report'!$D$7="Total"),"","")))</f>
        <v/>
      </c>
      <c r="C49" s="88"/>
      <c r="D49" s="88"/>
      <c r="E49" s="88"/>
      <c r="F49" s="88"/>
      <c r="G49" s="88"/>
      <c r="H49" s="88"/>
      <c r="I49" s="88"/>
      <c r="J49" s="88"/>
      <c r="K49" s="88"/>
      <c r="L49" s="88"/>
      <c r="M49" s="88"/>
      <c r="N49" s="88"/>
      <c r="O49" s="88"/>
      <c r="P49" s="88"/>
      <c r="Q49" s="88"/>
      <c r="R49" s="88"/>
      <c r="S49" s="88"/>
      <c r="T49" s="88"/>
      <c r="U49" s="88"/>
      <c r="V49" s="88"/>
      <c r="W49" s="88"/>
      <c r="X49" s="88"/>
      <c r="Y49" s="88"/>
      <c r="Z49" s="88"/>
      <c r="AA49" s="88"/>
      <c r="AB49" s="88"/>
      <c r="AC49" s="88"/>
      <c r="AD49" s="88"/>
      <c r="AE49" s="88"/>
      <c r="AF49" s="88"/>
      <c r="AG49" s="88"/>
      <c r="AH49" s="88"/>
      <c r="AI49" s="88"/>
      <c r="AJ49" s="88"/>
      <c r="AK49" s="88"/>
      <c r="AL49" s="88"/>
      <c r="AM49" s="88"/>
      <c r="AN49" s="88"/>
      <c r="AO49" s="88"/>
      <c r="AP49" s="88"/>
      <c r="AQ49" s="88"/>
      <c r="AR49" s="88"/>
      <c r="AS49" s="88"/>
      <c r="AT49" s="88"/>
      <c r="AU49" s="88"/>
      <c r="AV49" s="88"/>
      <c r="AW49" s="88"/>
      <c r="AX49" s="88"/>
      <c r="AY49" s="88"/>
      <c r="AZ49" s="88"/>
      <c r="BA49" s="88"/>
      <c r="BB49" s="88"/>
      <c r="BC49" s="88"/>
      <c r="BD49" s="88"/>
      <c r="BE49" s="88"/>
      <c r="BF49" s="88"/>
      <c r="BG49" s="88"/>
      <c r="BH49" s="88"/>
      <c r="BI49" s="88"/>
      <c r="BJ49" s="88"/>
      <c r="BK49" s="88"/>
      <c r="BL49" s="88"/>
      <c r="BM49" s="88"/>
      <c r="BN49" s="88"/>
      <c r="BO49" s="88"/>
      <c r="BP49" s="88"/>
      <c r="BQ49" s="88"/>
      <c r="BR49" s="88"/>
      <c r="BS49" s="88"/>
      <c r="BT49" s="88"/>
      <c r="BU49" s="88"/>
      <c r="BV49" s="88"/>
      <c r="BW49" s="88"/>
      <c r="BX49" s="88"/>
      <c r="BY49" s="88"/>
      <c r="BZ49" s="88"/>
      <c r="CA49" s="88"/>
      <c r="CB49" s="88"/>
      <c r="CC49" s="88"/>
      <c r="CD49" s="88"/>
      <c r="CE49" s="88"/>
      <c r="CF49" s="88"/>
      <c r="CG49" s="88"/>
      <c r="CH49" s="88"/>
      <c r="CI49" s="88"/>
      <c r="CJ49" s="88"/>
      <c r="CK49" s="88"/>
      <c r="CL49" s="88"/>
      <c r="CM49" s="88"/>
      <c r="CN49" s="88"/>
      <c r="CO49" s="88"/>
      <c r="CP49" s="88"/>
      <c r="CQ49" s="88"/>
      <c r="CR49" s="88"/>
      <c r="CS49" s="88"/>
      <c r="CT49" s="88"/>
      <c r="CU49" s="88"/>
      <c r="CV49" s="88"/>
      <c r="CW49" s="88"/>
      <c r="CX49" s="88"/>
      <c r="CY49" s="88"/>
      <c r="CZ49" s="88"/>
      <c r="DA49" s="88"/>
      <c r="DB49" s="88"/>
      <c r="DC49" s="88"/>
      <c r="DD49" s="88"/>
      <c r="DE49" s="88"/>
      <c r="DF49" s="88"/>
      <c r="DG49" s="88"/>
      <c r="DH49" s="88"/>
      <c r="DI49" s="88"/>
      <c r="DJ49" s="88"/>
      <c r="DK49" s="88"/>
      <c r="DL49" s="88"/>
      <c r="DM49" s="88"/>
      <c r="DN49" s="88"/>
      <c r="DO49" s="88"/>
      <c r="DP49" s="88"/>
      <c r="DQ49" s="88"/>
      <c r="DR49" s="88"/>
      <c r="DS49" s="88"/>
      <c r="DT49" s="88"/>
      <c r="DU49" s="88"/>
      <c r="DV49" s="88"/>
      <c r="DW49" s="88"/>
      <c r="DX49" s="88"/>
      <c r="DY49" s="88"/>
      <c r="DZ49" s="88"/>
      <c r="EA49" s="88"/>
      <c r="EB49" s="88"/>
      <c r="EC49" s="88"/>
      <c r="ED49" s="88"/>
      <c r="EE49" s="88"/>
      <c r="EF49" s="88"/>
      <c r="EG49" s="88"/>
      <c r="EH49" s="88"/>
      <c r="EI49" s="88"/>
      <c r="EJ49" s="88"/>
      <c r="EK49" s="88"/>
      <c r="EL49" s="88"/>
      <c r="EM49" s="88"/>
      <c r="EN49" s="88"/>
      <c r="EO49" s="88"/>
      <c r="EP49" s="88"/>
      <c r="EQ49" s="88"/>
      <c r="ER49" s="88"/>
      <c r="ES49" s="88"/>
      <c r="ET49" s="88"/>
      <c r="EU49" s="88"/>
      <c r="EV49" s="88"/>
      <c r="EW49" s="88"/>
      <c r="EX49" s="88"/>
      <c r="EY49" s="88"/>
      <c r="EZ49" s="88"/>
      <c r="FA49" s="88"/>
      <c r="FB49" s="88"/>
      <c r="FC49" s="88"/>
      <c r="FD49" s="88"/>
      <c r="FE49" s="88"/>
      <c r="FF49" s="88"/>
      <c r="FG49" s="88"/>
      <c r="FH49" s="88"/>
      <c r="FI49" s="88"/>
      <c r="FJ49" s="88"/>
      <c r="FK49" s="88"/>
      <c r="FL49" s="88"/>
      <c r="FM49" s="88"/>
      <c r="FN49" s="88"/>
      <c r="FO49" s="88"/>
      <c r="FP49" s="88"/>
      <c r="FQ49" s="88"/>
      <c r="FR49" s="88"/>
      <c r="FS49" s="88"/>
      <c r="FT49" s="88"/>
      <c r="FU49" s="88"/>
      <c r="FV49" s="88"/>
      <c r="FW49" s="88"/>
      <c r="FX49" s="88"/>
      <c r="FY49" s="88"/>
      <c r="FZ49" s="88"/>
      <c r="GA49" s="88"/>
      <c r="GB49" s="88"/>
      <c r="GC49" s="88"/>
      <c r="GD49" s="88"/>
      <c r="GE49" s="88"/>
      <c r="GF49" s="88"/>
      <c r="GG49" s="88"/>
      <c r="GH49" s="88"/>
      <c r="GI49" s="88"/>
      <c r="GJ49" s="88"/>
      <c r="GK49" s="88"/>
      <c r="GL49" s="88"/>
      <c r="GM49" s="88"/>
      <c r="GN49" s="88"/>
      <c r="GO49" s="88"/>
      <c r="GP49" s="88"/>
      <c r="GQ49" s="88"/>
      <c r="GR49" s="88"/>
      <c r="GS49" s="88"/>
      <c r="GT49" s="88"/>
      <c r="GU49" s="88"/>
      <c r="GV49" s="88"/>
      <c r="GW49" s="88"/>
      <c r="GX49" s="88"/>
      <c r="GY49" s="88"/>
      <c r="GZ49" s="88"/>
      <c r="HA49" s="88"/>
      <c r="HB49" s="88"/>
      <c r="HC49" s="88"/>
      <c r="HD49" s="88"/>
      <c r="HE49" s="88"/>
      <c r="HF49" s="88"/>
      <c r="HG49" s="88"/>
      <c r="HH49" s="88"/>
      <c r="HI49" s="88"/>
      <c r="HJ49" s="88"/>
      <c r="HK49" s="88"/>
      <c r="HL49" s="88"/>
      <c r="HM49" s="88"/>
      <c r="HN49" s="88"/>
      <c r="HO49" s="88"/>
      <c r="HP49" s="88"/>
      <c r="HQ49" s="88"/>
      <c r="HR49" s="88"/>
      <c r="HS49" s="88"/>
      <c r="HT49" s="88"/>
      <c r="HU49" s="88"/>
      <c r="HV49" s="88"/>
      <c r="HW49" s="88"/>
      <c r="HX49" s="88"/>
      <c r="HY49" s="88"/>
      <c r="HZ49" s="88"/>
      <c r="IA49" s="88"/>
      <c r="IB49" s="88"/>
      <c r="IC49" s="88"/>
      <c r="ID49" s="88"/>
      <c r="IE49" s="88"/>
      <c r="IF49" s="88"/>
      <c r="IG49" s="88"/>
      <c r="IH49" s="88"/>
      <c r="II49" s="4"/>
      <c r="IJ49" s="4"/>
      <c r="IK49" s="4"/>
      <c r="IL49" s="4"/>
      <c r="IM49" s="4"/>
      <c r="IN49" s="4"/>
      <c r="IO49" s="4"/>
      <c r="IP49" s="4"/>
      <c r="IQ49" s="4"/>
      <c r="IR49" s="4"/>
      <c r="IS49" s="4"/>
      <c r="IT49" s="4"/>
    </row>
    <row r="50" spans="1:254" ht="30" customHeight="1" outlineLevel="1" x14ac:dyDescent="0.45">
      <c r="A50" s="109" t="s">
        <v>323</v>
      </c>
      <c r="B50" s="109" t="str">
        <f>IF('OMT eGrants Report'!$D$5="Program Budget","",IF(AND('OMT eGrants Report'!$D$5="Staff Salary",'OMT eGrants Report'!$D$7="Individual"),'OMT eGrants Report'!AG$25,IF(AND('OMT eGrants Report'!$D$5="Staff Salary",'OMT eGrants Report'!$D$7="Total"),"","")))</f>
        <v/>
      </c>
      <c r="C50" s="88"/>
      <c r="D50" s="88"/>
      <c r="E50" s="88"/>
      <c r="F50" s="88"/>
      <c r="G50" s="88"/>
      <c r="H50" s="88"/>
      <c r="I50" s="88"/>
      <c r="J50" s="88"/>
      <c r="K50" s="88"/>
      <c r="L50" s="88"/>
      <c r="M50" s="88"/>
      <c r="N50" s="88"/>
      <c r="O50" s="88"/>
      <c r="P50" s="88"/>
      <c r="Q50" s="88"/>
      <c r="R50" s="88"/>
      <c r="S50" s="88"/>
      <c r="T50" s="88"/>
      <c r="U50" s="88"/>
      <c r="V50" s="88"/>
      <c r="W50" s="88"/>
      <c r="X50" s="88"/>
      <c r="Y50" s="88"/>
      <c r="Z50" s="88"/>
      <c r="AA50" s="88"/>
      <c r="AB50" s="88"/>
      <c r="AC50" s="88"/>
      <c r="AD50" s="88"/>
      <c r="AE50" s="88"/>
      <c r="AF50" s="88"/>
      <c r="AG50" s="88"/>
      <c r="AH50" s="88"/>
      <c r="AI50" s="88"/>
      <c r="AJ50" s="88"/>
      <c r="AK50" s="88"/>
      <c r="AL50" s="88"/>
      <c r="AM50" s="88"/>
      <c r="AN50" s="88"/>
      <c r="AO50" s="88"/>
      <c r="AP50" s="88"/>
      <c r="AQ50" s="88"/>
      <c r="AR50" s="88"/>
      <c r="AS50" s="88"/>
      <c r="AT50" s="88"/>
      <c r="AU50" s="88"/>
      <c r="AV50" s="88"/>
      <c r="AW50" s="88"/>
      <c r="AX50" s="88"/>
      <c r="AY50" s="88"/>
      <c r="AZ50" s="88"/>
      <c r="BA50" s="88"/>
      <c r="BB50" s="88"/>
      <c r="BC50" s="88"/>
      <c r="BD50" s="88"/>
      <c r="BE50" s="88"/>
      <c r="BF50" s="88"/>
      <c r="BG50" s="88"/>
      <c r="BH50" s="88"/>
      <c r="BI50" s="88"/>
      <c r="BJ50" s="88"/>
      <c r="BK50" s="88"/>
      <c r="BL50" s="88"/>
      <c r="BM50" s="88"/>
      <c r="BN50" s="88"/>
      <c r="BO50" s="88"/>
      <c r="BP50" s="88"/>
      <c r="BQ50" s="88"/>
      <c r="BR50" s="88"/>
      <c r="BS50" s="88"/>
      <c r="BT50" s="88"/>
      <c r="BU50" s="88"/>
      <c r="BV50" s="88"/>
      <c r="BW50" s="88"/>
      <c r="BX50" s="88"/>
      <c r="BY50" s="88"/>
      <c r="BZ50" s="88"/>
      <c r="CA50" s="88"/>
      <c r="CB50" s="88"/>
      <c r="CC50" s="88"/>
      <c r="CD50" s="88"/>
      <c r="CE50" s="88"/>
      <c r="CF50" s="88"/>
      <c r="CG50" s="88"/>
      <c r="CH50" s="88"/>
      <c r="CI50" s="88"/>
      <c r="CJ50" s="88"/>
      <c r="CK50" s="88"/>
      <c r="CL50" s="88"/>
      <c r="CM50" s="88"/>
      <c r="CN50" s="88"/>
      <c r="CO50" s="88"/>
      <c r="CP50" s="88"/>
      <c r="CQ50" s="88"/>
      <c r="CR50" s="88"/>
      <c r="CS50" s="88"/>
      <c r="CT50" s="88"/>
      <c r="CU50" s="88"/>
      <c r="CV50" s="88"/>
      <c r="CW50" s="88"/>
      <c r="CX50" s="88"/>
      <c r="CY50" s="88"/>
      <c r="CZ50" s="88"/>
      <c r="DA50" s="88"/>
      <c r="DB50" s="88"/>
      <c r="DC50" s="88"/>
      <c r="DD50" s="88"/>
      <c r="DE50" s="88"/>
      <c r="DF50" s="88"/>
      <c r="DG50" s="88"/>
      <c r="DH50" s="88"/>
      <c r="DI50" s="88"/>
      <c r="DJ50" s="88"/>
      <c r="DK50" s="88"/>
      <c r="DL50" s="88"/>
      <c r="DM50" s="88"/>
      <c r="DN50" s="88"/>
      <c r="DO50" s="88"/>
      <c r="DP50" s="88"/>
      <c r="DQ50" s="88"/>
      <c r="DR50" s="88"/>
      <c r="DS50" s="88"/>
      <c r="DT50" s="88"/>
      <c r="DU50" s="88"/>
      <c r="DV50" s="88"/>
      <c r="DW50" s="88"/>
      <c r="DX50" s="88"/>
      <c r="DY50" s="88"/>
      <c r="DZ50" s="88"/>
      <c r="EA50" s="88"/>
      <c r="EB50" s="88"/>
      <c r="EC50" s="88"/>
      <c r="ED50" s="88"/>
      <c r="EE50" s="88"/>
      <c r="EF50" s="88"/>
      <c r="EG50" s="88"/>
      <c r="EH50" s="88"/>
      <c r="EI50" s="88"/>
      <c r="EJ50" s="88"/>
      <c r="EK50" s="88"/>
      <c r="EL50" s="88"/>
      <c r="EM50" s="88"/>
      <c r="EN50" s="88"/>
      <c r="EO50" s="88"/>
      <c r="EP50" s="88"/>
      <c r="EQ50" s="88"/>
      <c r="ER50" s="88"/>
      <c r="ES50" s="88"/>
      <c r="ET50" s="88"/>
      <c r="EU50" s="88"/>
      <c r="EV50" s="88"/>
      <c r="EW50" s="88"/>
      <c r="EX50" s="88"/>
      <c r="EY50" s="88"/>
      <c r="EZ50" s="88"/>
      <c r="FA50" s="88"/>
      <c r="FB50" s="88"/>
      <c r="FC50" s="88"/>
      <c r="FD50" s="88"/>
      <c r="FE50" s="88"/>
      <c r="FF50" s="88"/>
      <c r="FG50" s="88"/>
      <c r="FH50" s="88"/>
      <c r="FI50" s="88"/>
      <c r="FJ50" s="88"/>
      <c r="FK50" s="88"/>
      <c r="FL50" s="88"/>
      <c r="FM50" s="88"/>
      <c r="FN50" s="88"/>
      <c r="FO50" s="88"/>
      <c r="FP50" s="88"/>
      <c r="FQ50" s="88"/>
      <c r="FR50" s="88"/>
      <c r="FS50" s="88"/>
      <c r="FT50" s="88"/>
      <c r="FU50" s="88"/>
      <c r="FV50" s="88"/>
      <c r="FW50" s="88"/>
      <c r="FX50" s="88"/>
      <c r="FY50" s="88"/>
      <c r="FZ50" s="88"/>
      <c r="GA50" s="88"/>
      <c r="GB50" s="88"/>
      <c r="GC50" s="88"/>
      <c r="GD50" s="88"/>
      <c r="GE50" s="88"/>
      <c r="GF50" s="88"/>
      <c r="GG50" s="88"/>
      <c r="GH50" s="88"/>
      <c r="GI50" s="88"/>
      <c r="GJ50" s="88"/>
      <c r="GK50" s="88"/>
      <c r="GL50" s="88"/>
      <c r="GM50" s="88"/>
      <c r="GN50" s="88"/>
      <c r="GO50" s="88"/>
      <c r="GP50" s="88"/>
      <c r="GQ50" s="88"/>
      <c r="GR50" s="88"/>
      <c r="GS50" s="88"/>
      <c r="GT50" s="88"/>
      <c r="GU50" s="88"/>
      <c r="GV50" s="88"/>
      <c r="GW50" s="88"/>
      <c r="GX50" s="88"/>
      <c r="GY50" s="88"/>
      <c r="GZ50" s="88"/>
      <c r="HA50" s="88"/>
      <c r="HB50" s="88"/>
      <c r="HC50" s="88"/>
      <c r="HD50" s="88"/>
      <c r="HE50" s="88"/>
      <c r="HF50" s="88"/>
      <c r="HG50" s="88"/>
      <c r="HH50" s="88"/>
      <c r="HI50" s="88"/>
      <c r="HJ50" s="88"/>
      <c r="HK50" s="88"/>
      <c r="HL50" s="88"/>
      <c r="HM50" s="88"/>
      <c r="HN50" s="88"/>
      <c r="HO50" s="88"/>
      <c r="HP50" s="88"/>
      <c r="HQ50" s="88"/>
      <c r="HR50" s="88"/>
      <c r="HS50" s="88"/>
      <c r="HT50" s="88"/>
      <c r="HU50" s="88"/>
      <c r="HV50" s="88"/>
      <c r="HW50" s="88"/>
      <c r="HX50" s="88"/>
      <c r="HY50" s="88"/>
      <c r="HZ50" s="88"/>
      <c r="IA50" s="88"/>
      <c r="IB50" s="88"/>
      <c r="IC50" s="88"/>
      <c r="ID50" s="88"/>
      <c r="IE50" s="88"/>
      <c r="IF50" s="88"/>
      <c r="IG50" s="88"/>
      <c r="IH50" s="88"/>
      <c r="II50" s="4"/>
      <c r="IJ50" s="4"/>
      <c r="IK50" s="4"/>
      <c r="IL50" s="4"/>
      <c r="IM50" s="4"/>
      <c r="IN50" s="4"/>
      <c r="IO50" s="4"/>
      <c r="IP50" s="4"/>
      <c r="IQ50" s="4"/>
      <c r="IR50" s="4"/>
      <c r="IS50" s="4"/>
      <c r="IT50" s="4"/>
    </row>
    <row r="51" spans="1:254" ht="30" customHeight="1" outlineLevel="1" x14ac:dyDescent="0.45">
      <c r="A51" s="109" t="s">
        <v>323</v>
      </c>
      <c r="B51" s="109" t="str">
        <f>IF('OMT eGrants Report'!$D$5="Program Budget","",IF(AND('OMT eGrants Report'!$D$5="Staff Salary",'OMT eGrants Report'!$D$7="Individual"),'OMT eGrants Report'!AG$26,IF(AND('OMT eGrants Report'!$D$5="Staff Salary",'OMT eGrants Report'!$D$7="Total"),"","")))</f>
        <v/>
      </c>
      <c r="C51" s="88"/>
      <c r="D51" s="88"/>
      <c r="E51" s="88"/>
      <c r="F51" s="88"/>
      <c r="G51" s="88"/>
      <c r="H51" s="88"/>
      <c r="I51" s="88"/>
      <c r="J51" s="88"/>
      <c r="K51" s="88"/>
      <c r="L51" s="88"/>
      <c r="M51" s="88"/>
      <c r="N51" s="88"/>
      <c r="O51" s="88"/>
      <c r="P51" s="88"/>
      <c r="Q51" s="88"/>
      <c r="R51" s="88"/>
      <c r="S51" s="88"/>
      <c r="T51" s="88"/>
      <c r="U51" s="88"/>
      <c r="V51" s="88"/>
      <c r="W51" s="88"/>
      <c r="X51" s="88"/>
      <c r="Y51" s="88"/>
      <c r="Z51" s="88"/>
      <c r="AA51" s="88"/>
      <c r="AB51" s="88"/>
      <c r="AC51" s="88"/>
      <c r="AD51" s="88"/>
      <c r="AE51" s="88"/>
      <c r="AF51" s="88"/>
      <c r="AG51" s="88"/>
      <c r="AH51" s="88"/>
      <c r="AI51" s="88"/>
      <c r="AJ51" s="88"/>
      <c r="AK51" s="88"/>
      <c r="AL51" s="88"/>
      <c r="AM51" s="88"/>
      <c r="AN51" s="88"/>
      <c r="AO51" s="88"/>
      <c r="AP51" s="88"/>
      <c r="AQ51" s="88"/>
      <c r="AR51" s="88"/>
      <c r="AS51" s="88"/>
      <c r="AT51" s="88"/>
      <c r="AU51" s="88"/>
      <c r="AV51" s="88"/>
      <c r="AW51" s="88"/>
      <c r="AX51" s="88"/>
      <c r="AY51" s="88"/>
      <c r="AZ51" s="88"/>
      <c r="BA51" s="88"/>
      <c r="BB51" s="88"/>
      <c r="BC51" s="88"/>
      <c r="BD51" s="88"/>
      <c r="BE51" s="88"/>
      <c r="BF51" s="88"/>
      <c r="BG51" s="88"/>
      <c r="BH51" s="88"/>
      <c r="BI51" s="88"/>
      <c r="BJ51" s="88"/>
      <c r="BK51" s="88"/>
      <c r="BL51" s="88"/>
      <c r="BM51" s="88"/>
      <c r="BN51" s="88"/>
      <c r="BO51" s="88"/>
      <c r="BP51" s="88"/>
      <c r="BQ51" s="88"/>
      <c r="BR51" s="88"/>
      <c r="BS51" s="88"/>
      <c r="BT51" s="88"/>
      <c r="BU51" s="88"/>
      <c r="BV51" s="88"/>
      <c r="BW51" s="88"/>
      <c r="BX51" s="88"/>
      <c r="BY51" s="88"/>
      <c r="BZ51" s="88"/>
      <c r="CA51" s="88"/>
      <c r="CB51" s="88"/>
      <c r="CC51" s="88"/>
      <c r="CD51" s="88"/>
      <c r="CE51" s="88"/>
      <c r="CF51" s="88"/>
      <c r="CG51" s="88"/>
      <c r="CH51" s="88"/>
      <c r="CI51" s="88"/>
      <c r="CJ51" s="88"/>
      <c r="CK51" s="88"/>
      <c r="CL51" s="88"/>
      <c r="CM51" s="88"/>
      <c r="CN51" s="88"/>
      <c r="CO51" s="88"/>
      <c r="CP51" s="88"/>
      <c r="CQ51" s="88"/>
      <c r="CR51" s="88"/>
      <c r="CS51" s="88"/>
      <c r="CT51" s="88"/>
      <c r="CU51" s="88"/>
      <c r="CV51" s="88"/>
      <c r="CW51" s="88"/>
      <c r="CX51" s="88"/>
      <c r="CY51" s="88"/>
      <c r="CZ51" s="88"/>
      <c r="DA51" s="88"/>
      <c r="DB51" s="88"/>
      <c r="DC51" s="88"/>
      <c r="DD51" s="88"/>
      <c r="DE51" s="88"/>
      <c r="DF51" s="88"/>
      <c r="DG51" s="88"/>
      <c r="DH51" s="88"/>
      <c r="DI51" s="88"/>
      <c r="DJ51" s="88"/>
      <c r="DK51" s="88"/>
      <c r="DL51" s="88"/>
      <c r="DM51" s="88"/>
      <c r="DN51" s="88"/>
      <c r="DO51" s="88"/>
      <c r="DP51" s="88"/>
      <c r="DQ51" s="88"/>
      <c r="DR51" s="88"/>
      <c r="DS51" s="88"/>
      <c r="DT51" s="88"/>
      <c r="DU51" s="88"/>
      <c r="DV51" s="88"/>
      <c r="DW51" s="88"/>
      <c r="DX51" s="88"/>
      <c r="DY51" s="88"/>
      <c r="DZ51" s="88"/>
      <c r="EA51" s="88"/>
      <c r="EB51" s="88"/>
      <c r="EC51" s="88"/>
      <c r="ED51" s="88"/>
      <c r="EE51" s="88"/>
      <c r="EF51" s="88"/>
      <c r="EG51" s="88"/>
      <c r="EH51" s="88"/>
      <c r="EI51" s="88"/>
      <c r="EJ51" s="88"/>
      <c r="EK51" s="88"/>
      <c r="EL51" s="88"/>
      <c r="EM51" s="88"/>
      <c r="EN51" s="88"/>
      <c r="EO51" s="88"/>
      <c r="EP51" s="88"/>
      <c r="EQ51" s="88"/>
      <c r="ER51" s="88"/>
      <c r="ES51" s="88"/>
      <c r="ET51" s="88"/>
      <c r="EU51" s="88"/>
      <c r="EV51" s="88"/>
      <c r="EW51" s="88"/>
      <c r="EX51" s="88"/>
      <c r="EY51" s="88"/>
      <c r="EZ51" s="88"/>
      <c r="FA51" s="88"/>
      <c r="FB51" s="88"/>
      <c r="FC51" s="88"/>
      <c r="FD51" s="88"/>
      <c r="FE51" s="88"/>
      <c r="FF51" s="88"/>
      <c r="FG51" s="88"/>
      <c r="FH51" s="88"/>
      <c r="FI51" s="88"/>
      <c r="FJ51" s="88"/>
      <c r="FK51" s="88"/>
      <c r="FL51" s="88"/>
      <c r="FM51" s="88"/>
      <c r="FN51" s="88"/>
      <c r="FO51" s="88"/>
      <c r="FP51" s="88"/>
      <c r="FQ51" s="88"/>
      <c r="FR51" s="88"/>
      <c r="FS51" s="88"/>
      <c r="FT51" s="88"/>
      <c r="FU51" s="88"/>
      <c r="FV51" s="88"/>
      <c r="FW51" s="88"/>
      <c r="FX51" s="88"/>
      <c r="FY51" s="88"/>
      <c r="FZ51" s="88"/>
      <c r="GA51" s="88"/>
      <c r="GB51" s="88"/>
      <c r="GC51" s="88"/>
      <c r="GD51" s="88"/>
      <c r="GE51" s="88"/>
      <c r="GF51" s="88"/>
      <c r="GG51" s="88"/>
      <c r="GH51" s="88"/>
      <c r="GI51" s="88"/>
      <c r="GJ51" s="88"/>
      <c r="GK51" s="88"/>
      <c r="GL51" s="88"/>
      <c r="GM51" s="88"/>
      <c r="GN51" s="88"/>
      <c r="GO51" s="88"/>
      <c r="GP51" s="88"/>
      <c r="GQ51" s="88"/>
      <c r="GR51" s="88"/>
      <c r="GS51" s="88"/>
      <c r="GT51" s="88"/>
      <c r="GU51" s="88"/>
      <c r="GV51" s="88"/>
      <c r="GW51" s="88"/>
      <c r="GX51" s="88"/>
      <c r="GY51" s="88"/>
      <c r="GZ51" s="88"/>
      <c r="HA51" s="88"/>
      <c r="HB51" s="88"/>
      <c r="HC51" s="88"/>
      <c r="HD51" s="88"/>
      <c r="HE51" s="88"/>
      <c r="HF51" s="88"/>
      <c r="HG51" s="88"/>
      <c r="HH51" s="88"/>
      <c r="HI51" s="88"/>
      <c r="HJ51" s="88"/>
      <c r="HK51" s="88"/>
      <c r="HL51" s="88"/>
      <c r="HM51" s="88"/>
      <c r="HN51" s="88"/>
      <c r="HO51" s="88"/>
      <c r="HP51" s="88"/>
      <c r="HQ51" s="88"/>
      <c r="HR51" s="88"/>
      <c r="HS51" s="88"/>
      <c r="HT51" s="88"/>
      <c r="HU51" s="88"/>
      <c r="HV51" s="88"/>
      <c r="HW51" s="88"/>
      <c r="HX51" s="88"/>
      <c r="HY51" s="88"/>
      <c r="HZ51" s="88"/>
      <c r="IA51" s="88"/>
      <c r="IB51" s="88"/>
      <c r="IC51" s="88"/>
      <c r="ID51" s="88"/>
      <c r="IE51" s="88"/>
      <c r="IF51" s="88"/>
      <c r="IG51" s="88"/>
      <c r="IH51" s="88"/>
      <c r="II51" s="4"/>
      <c r="IJ51" s="4"/>
      <c r="IK51" s="4"/>
      <c r="IL51" s="4"/>
      <c r="IM51" s="4"/>
      <c r="IN51" s="4"/>
      <c r="IO51" s="4"/>
      <c r="IP51" s="4"/>
      <c r="IQ51" s="4"/>
      <c r="IR51" s="4"/>
      <c r="IS51" s="4"/>
      <c r="IT51" s="4"/>
    </row>
    <row r="52" spans="1:254" ht="30" customHeight="1" outlineLevel="1" x14ac:dyDescent="0.45">
      <c r="A52" s="109" t="s">
        <v>323</v>
      </c>
      <c r="B52" s="109" t="str">
        <f>IF('OMT eGrants Report'!$D$5="Program Budget","",IF(AND('OMT eGrants Report'!$D$5="Staff Salary",'OMT eGrants Report'!$D$7="Individual"),'OMT eGrants Report'!AG$27,IF(AND('OMT eGrants Report'!$D$5="Staff Salary",'OMT eGrants Report'!$D$7="Total"),"","")))</f>
        <v/>
      </c>
      <c r="C52" s="88"/>
      <c r="D52" s="88"/>
      <c r="E52" s="88"/>
      <c r="F52" s="88"/>
      <c r="G52" s="88"/>
      <c r="H52" s="88"/>
      <c r="I52" s="88"/>
      <c r="J52" s="88"/>
      <c r="K52" s="88"/>
      <c r="L52" s="88"/>
      <c r="M52" s="88"/>
      <c r="N52" s="88"/>
      <c r="O52" s="88"/>
      <c r="P52" s="88"/>
      <c r="Q52" s="88"/>
      <c r="R52" s="88"/>
      <c r="S52" s="88"/>
      <c r="T52" s="88"/>
      <c r="U52" s="88"/>
      <c r="V52" s="88"/>
      <c r="W52" s="88"/>
      <c r="X52" s="88"/>
      <c r="Y52" s="88"/>
      <c r="Z52" s="88"/>
      <c r="AA52" s="88"/>
      <c r="AB52" s="88"/>
      <c r="AC52" s="88"/>
      <c r="AD52" s="88"/>
      <c r="AE52" s="88"/>
      <c r="AF52" s="88"/>
      <c r="AG52" s="88"/>
      <c r="AH52" s="88"/>
      <c r="AI52" s="88"/>
      <c r="AJ52" s="88"/>
      <c r="AK52" s="88"/>
      <c r="AL52" s="88"/>
      <c r="AM52" s="88"/>
      <c r="AN52" s="88"/>
      <c r="AO52" s="88"/>
      <c r="AP52" s="88"/>
      <c r="AQ52" s="88"/>
      <c r="AR52" s="88"/>
      <c r="AS52" s="88"/>
      <c r="AT52" s="88"/>
      <c r="AU52" s="88"/>
      <c r="AV52" s="88"/>
      <c r="AW52" s="88"/>
      <c r="AX52" s="88"/>
      <c r="AY52" s="88"/>
      <c r="AZ52" s="88"/>
      <c r="BA52" s="88"/>
      <c r="BB52" s="88"/>
      <c r="BC52" s="88"/>
      <c r="BD52" s="88"/>
      <c r="BE52" s="88"/>
      <c r="BF52" s="88"/>
      <c r="BG52" s="88"/>
      <c r="BH52" s="88"/>
      <c r="BI52" s="88"/>
      <c r="BJ52" s="88"/>
      <c r="BK52" s="88"/>
      <c r="BL52" s="88"/>
      <c r="BM52" s="88"/>
      <c r="BN52" s="88"/>
      <c r="BO52" s="88"/>
      <c r="BP52" s="88"/>
      <c r="BQ52" s="88"/>
      <c r="BR52" s="88"/>
      <c r="BS52" s="88"/>
      <c r="BT52" s="88"/>
      <c r="BU52" s="88"/>
      <c r="BV52" s="88"/>
      <c r="BW52" s="88"/>
      <c r="BX52" s="88"/>
      <c r="BY52" s="88"/>
      <c r="BZ52" s="88"/>
      <c r="CA52" s="88"/>
      <c r="CB52" s="88"/>
      <c r="CC52" s="88"/>
      <c r="CD52" s="88"/>
      <c r="CE52" s="88"/>
      <c r="CF52" s="88"/>
      <c r="CG52" s="88"/>
      <c r="CH52" s="88"/>
      <c r="CI52" s="88"/>
      <c r="CJ52" s="88"/>
      <c r="CK52" s="88"/>
      <c r="CL52" s="88"/>
      <c r="CM52" s="88"/>
      <c r="CN52" s="88"/>
      <c r="CO52" s="88"/>
      <c r="CP52" s="88"/>
      <c r="CQ52" s="88"/>
      <c r="CR52" s="88"/>
      <c r="CS52" s="88"/>
      <c r="CT52" s="88"/>
      <c r="CU52" s="88"/>
      <c r="CV52" s="88"/>
      <c r="CW52" s="88"/>
      <c r="CX52" s="88"/>
      <c r="CY52" s="88"/>
      <c r="CZ52" s="88"/>
      <c r="DA52" s="88"/>
      <c r="DB52" s="88"/>
      <c r="DC52" s="88"/>
      <c r="DD52" s="88"/>
      <c r="DE52" s="88"/>
      <c r="DF52" s="88"/>
      <c r="DG52" s="88"/>
      <c r="DH52" s="88"/>
      <c r="DI52" s="88"/>
      <c r="DJ52" s="88"/>
      <c r="DK52" s="88"/>
      <c r="DL52" s="88"/>
      <c r="DM52" s="88"/>
      <c r="DN52" s="88"/>
      <c r="DO52" s="88"/>
      <c r="DP52" s="88"/>
      <c r="DQ52" s="88"/>
      <c r="DR52" s="88"/>
      <c r="DS52" s="88"/>
      <c r="DT52" s="88"/>
      <c r="DU52" s="88"/>
      <c r="DV52" s="88"/>
      <c r="DW52" s="88"/>
      <c r="DX52" s="88"/>
      <c r="DY52" s="88"/>
      <c r="DZ52" s="88"/>
      <c r="EA52" s="88"/>
      <c r="EB52" s="88"/>
      <c r="EC52" s="88"/>
      <c r="ED52" s="88"/>
      <c r="EE52" s="88"/>
      <c r="EF52" s="88"/>
      <c r="EG52" s="88"/>
      <c r="EH52" s="88"/>
      <c r="EI52" s="88"/>
      <c r="EJ52" s="88"/>
      <c r="EK52" s="88"/>
      <c r="EL52" s="88"/>
      <c r="EM52" s="88"/>
      <c r="EN52" s="88"/>
      <c r="EO52" s="88"/>
      <c r="EP52" s="88"/>
      <c r="EQ52" s="88"/>
      <c r="ER52" s="88"/>
      <c r="ES52" s="88"/>
      <c r="ET52" s="88"/>
      <c r="EU52" s="88"/>
      <c r="EV52" s="88"/>
      <c r="EW52" s="88"/>
      <c r="EX52" s="88"/>
      <c r="EY52" s="88"/>
      <c r="EZ52" s="88"/>
      <c r="FA52" s="88"/>
      <c r="FB52" s="88"/>
      <c r="FC52" s="88"/>
      <c r="FD52" s="88"/>
      <c r="FE52" s="88"/>
      <c r="FF52" s="88"/>
      <c r="FG52" s="88"/>
      <c r="FH52" s="88"/>
      <c r="FI52" s="88"/>
      <c r="FJ52" s="88"/>
      <c r="FK52" s="88"/>
      <c r="FL52" s="88"/>
      <c r="FM52" s="88"/>
      <c r="FN52" s="88"/>
      <c r="FO52" s="88"/>
      <c r="FP52" s="88"/>
      <c r="FQ52" s="88"/>
      <c r="FR52" s="88"/>
      <c r="FS52" s="88"/>
      <c r="FT52" s="88"/>
      <c r="FU52" s="88"/>
      <c r="FV52" s="88"/>
      <c r="FW52" s="88"/>
      <c r="FX52" s="88"/>
      <c r="FY52" s="88"/>
      <c r="FZ52" s="88"/>
      <c r="GA52" s="88"/>
      <c r="GB52" s="88"/>
      <c r="GC52" s="88"/>
      <c r="GD52" s="88"/>
      <c r="GE52" s="88"/>
      <c r="GF52" s="88"/>
      <c r="GG52" s="88"/>
      <c r="GH52" s="88"/>
      <c r="GI52" s="88"/>
      <c r="GJ52" s="88"/>
      <c r="GK52" s="88"/>
      <c r="GL52" s="88"/>
      <c r="GM52" s="88"/>
      <c r="GN52" s="88"/>
      <c r="GO52" s="88"/>
      <c r="GP52" s="88"/>
      <c r="GQ52" s="88"/>
      <c r="GR52" s="88"/>
      <c r="GS52" s="88"/>
      <c r="GT52" s="88"/>
      <c r="GU52" s="88"/>
      <c r="GV52" s="88"/>
      <c r="GW52" s="88"/>
      <c r="GX52" s="88"/>
      <c r="GY52" s="88"/>
      <c r="GZ52" s="88"/>
      <c r="HA52" s="88"/>
      <c r="HB52" s="88"/>
      <c r="HC52" s="88"/>
      <c r="HD52" s="88"/>
      <c r="HE52" s="88"/>
      <c r="HF52" s="88"/>
      <c r="HG52" s="88"/>
      <c r="HH52" s="88"/>
      <c r="HI52" s="88"/>
      <c r="HJ52" s="88"/>
      <c r="HK52" s="88"/>
      <c r="HL52" s="88"/>
      <c r="HM52" s="88"/>
      <c r="HN52" s="88"/>
      <c r="HO52" s="88"/>
      <c r="HP52" s="88"/>
      <c r="HQ52" s="88"/>
      <c r="HR52" s="88"/>
      <c r="HS52" s="88"/>
      <c r="HT52" s="88"/>
      <c r="HU52" s="88"/>
      <c r="HV52" s="88"/>
      <c r="HW52" s="88"/>
      <c r="HX52" s="88"/>
      <c r="HY52" s="88"/>
      <c r="HZ52" s="88"/>
      <c r="IA52" s="88"/>
      <c r="IB52" s="88"/>
      <c r="IC52" s="88"/>
      <c r="ID52" s="88"/>
      <c r="IE52" s="88"/>
      <c r="IF52" s="88"/>
      <c r="IG52" s="88"/>
      <c r="IH52" s="88"/>
      <c r="II52" s="4"/>
      <c r="IJ52" s="4"/>
      <c r="IK52" s="4"/>
      <c r="IL52" s="4"/>
      <c r="IM52" s="4"/>
      <c r="IN52" s="4"/>
      <c r="IO52" s="4"/>
      <c r="IP52" s="4"/>
      <c r="IQ52" s="4"/>
      <c r="IR52" s="4"/>
      <c r="IS52" s="4"/>
      <c r="IT52" s="4"/>
    </row>
    <row r="53" spans="1:254" ht="30" customHeight="1" outlineLevel="1" x14ac:dyDescent="0.45">
      <c r="A53" s="109" t="s">
        <v>323</v>
      </c>
      <c r="B53" s="109" t="str">
        <f>IF('OMT eGrants Report'!$D$5="Program Budget","",IF(AND('OMT eGrants Report'!$D$5="Staff Salary",'OMT eGrants Report'!$D$7="Individual"),'OMT eGrants Report'!AG$28,IF(AND('OMT eGrants Report'!$D$5="Staff Salary",'OMT eGrants Report'!$D$7="Total"),"","")))</f>
        <v/>
      </c>
      <c r="C53" s="88"/>
      <c r="D53" s="88"/>
      <c r="E53" s="88"/>
      <c r="F53" s="88"/>
      <c r="G53" s="88"/>
      <c r="H53" s="88"/>
      <c r="I53" s="88"/>
      <c r="J53" s="88"/>
      <c r="K53" s="88"/>
      <c r="L53" s="88"/>
      <c r="M53" s="88"/>
      <c r="N53" s="88"/>
      <c r="O53" s="88"/>
      <c r="P53" s="88"/>
      <c r="Q53" s="88"/>
      <c r="R53" s="88"/>
      <c r="S53" s="88"/>
      <c r="T53" s="88"/>
      <c r="U53" s="88"/>
      <c r="V53" s="88"/>
      <c r="W53" s="88"/>
      <c r="X53" s="88"/>
      <c r="Y53" s="88"/>
      <c r="Z53" s="88"/>
      <c r="AA53" s="88"/>
      <c r="AB53" s="88"/>
      <c r="AC53" s="88"/>
      <c r="AD53" s="88"/>
      <c r="AE53" s="88"/>
      <c r="AF53" s="88"/>
      <c r="AG53" s="88"/>
      <c r="AH53" s="88"/>
      <c r="AI53" s="88"/>
      <c r="AJ53" s="88"/>
      <c r="AK53" s="88"/>
      <c r="AL53" s="88"/>
      <c r="AM53" s="88"/>
      <c r="AN53" s="88"/>
      <c r="AO53" s="88"/>
      <c r="AP53" s="88"/>
      <c r="AQ53" s="88"/>
      <c r="AR53" s="88"/>
      <c r="AS53" s="88"/>
      <c r="AT53" s="88"/>
      <c r="AU53" s="88"/>
      <c r="AV53" s="88"/>
      <c r="AW53" s="88"/>
      <c r="AX53" s="88"/>
      <c r="AY53" s="88"/>
      <c r="AZ53" s="88"/>
      <c r="BA53" s="88"/>
      <c r="BB53" s="88"/>
      <c r="BC53" s="88"/>
      <c r="BD53" s="88"/>
      <c r="BE53" s="88"/>
      <c r="BF53" s="88"/>
      <c r="BG53" s="88"/>
      <c r="BH53" s="88"/>
      <c r="BI53" s="88"/>
      <c r="BJ53" s="88"/>
      <c r="BK53" s="88"/>
      <c r="BL53" s="88"/>
      <c r="BM53" s="88"/>
      <c r="BN53" s="88"/>
      <c r="BO53" s="88"/>
      <c r="BP53" s="88"/>
      <c r="BQ53" s="88"/>
      <c r="BR53" s="88"/>
      <c r="BS53" s="88"/>
      <c r="BT53" s="88"/>
      <c r="BU53" s="88"/>
      <c r="BV53" s="88"/>
      <c r="BW53" s="88"/>
      <c r="BX53" s="88"/>
      <c r="BY53" s="88"/>
      <c r="BZ53" s="88"/>
      <c r="CA53" s="88"/>
      <c r="CB53" s="88"/>
      <c r="CC53" s="88"/>
      <c r="CD53" s="88"/>
      <c r="CE53" s="88"/>
      <c r="CF53" s="88"/>
      <c r="CG53" s="88"/>
      <c r="CH53" s="88"/>
      <c r="CI53" s="88"/>
      <c r="CJ53" s="88"/>
      <c r="CK53" s="88"/>
      <c r="CL53" s="88"/>
      <c r="CM53" s="88"/>
      <c r="CN53" s="88"/>
      <c r="CO53" s="88"/>
      <c r="CP53" s="88"/>
      <c r="CQ53" s="88"/>
      <c r="CR53" s="88"/>
      <c r="CS53" s="88"/>
      <c r="CT53" s="88"/>
      <c r="CU53" s="88"/>
      <c r="CV53" s="88"/>
      <c r="CW53" s="88"/>
      <c r="CX53" s="88"/>
      <c r="CY53" s="88"/>
      <c r="CZ53" s="88"/>
      <c r="DA53" s="88"/>
      <c r="DB53" s="88"/>
      <c r="DC53" s="88"/>
      <c r="DD53" s="88"/>
      <c r="DE53" s="88"/>
      <c r="DF53" s="88"/>
      <c r="DG53" s="88"/>
      <c r="DH53" s="88"/>
      <c r="DI53" s="88"/>
      <c r="DJ53" s="88"/>
      <c r="DK53" s="88"/>
      <c r="DL53" s="88"/>
      <c r="DM53" s="88"/>
      <c r="DN53" s="88"/>
      <c r="DO53" s="88"/>
      <c r="DP53" s="88"/>
      <c r="DQ53" s="88"/>
      <c r="DR53" s="88"/>
      <c r="DS53" s="88"/>
      <c r="DT53" s="88"/>
      <c r="DU53" s="88"/>
      <c r="DV53" s="88"/>
      <c r="DW53" s="88"/>
      <c r="DX53" s="88"/>
      <c r="DY53" s="88"/>
      <c r="DZ53" s="88"/>
      <c r="EA53" s="88"/>
      <c r="EB53" s="88"/>
      <c r="EC53" s="88"/>
      <c r="ED53" s="88"/>
      <c r="EE53" s="88"/>
      <c r="EF53" s="88"/>
      <c r="EG53" s="88"/>
      <c r="EH53" s="88"/>
      <c r="EI53" s="88"/>
      <c r="EJ53" s="88"/>
      <c r="EK53" s="88"/>
      <c r="EL53" s="88"/>
      <c r="EM53" s="88"/>
      <c r="EN53" s="88"/>
      <c r="EO53" s="88"/>
      <c r="EP53" s="88"/>
      <c r="EQ53" s="88"/>
      <c r="ER53" s="88"/>
      <c r="ES53" s="88"/>
      <c r="ET53" s="88"/>
      <c r="EU53" s="88"/>
      <c r="EV53" s="88"/>
      <c r="EW53" s="88"/>
      <c r="EX53" s="88"/>
      <c r="EY53" s="88"/>
      <c r="EZ53" s="88"/>
      <c r="FA53" s="88"/>
      <c r="FB53" s="88"/>
      <c r="FC53" s="88"/>
      <c r="FD53" s="88"/>
      <c r="FE53" s="88"/>
      <c r="FF53" s="88"/>
      <c r="FG53" s="88"/>
      <c r="FH53" s="88"/>
      <c r="FI53" s="88"/>
      <c r="FJ53" s="88"/>
      <c r="FK53" s="88"/>
      <c r="FL53" s="88"/>
      <c r="FM53" s="88"/>
      <c r="FN53" s="88"/>
      <c r="FO53" s="88"/>
      <c r="FP53" s="88"/>
      <c r="FQ53" s="88"/>
      <c r="FR53" s="88"/>
      <c r="FS53" s="88"/>
      <c r="FT53" s="88"/>
      <c r="FU53" s="88"/>
      <c r="FV53" s="88"/>
      <c r="FW53" s="88"/>
      <c r="FX53" s="88"/>
      <c r="FY53" s="88"/>
      <c r="FZ53" s="88"/>
      <c r="GA53" s="88"/>
      <c r="GB53" s="88"/>
      <c r="GC53" s="88"/>
      <c r="GD53" s="88"/>
      <c r="GE53" s="88"/>
      <c r="GF53" s="88"/>
      <c r="GG53" s="88"/>
      <c r="GH53" s="88"/>
      <c r="GI53" s="88"/>
      <c r="GJ53" s="88"/>
      <c r="GK53" s="88"/>
      <c r="GL53" s="88"/>
      <c r="GM53" s="88"/>
      <c r="GN53" s="88"/>
      <c r="GO53" s="88"/>
      <c r="GP53" s="88"/>
      <c r="GQ53" s="88"/>
      <c r="GR53" s="88"/>
      <c r="GS53" s="88"/>
      <c r="GT53" s="88"/>
      <c r="GU53" s="88"/>
      <c r="GV53" s="88"/>
      <c r="GW53" s="88"/>
      <c r="GX53" s="88"/>
      <c r="GY53" s="88"/>
      <c r="GZ53" s="88"/>
      <c r="HA53" s="88"/>
      <c r="HB53" s="88"/>
      <c r="HC53" s="88"/>
      <c r="HD53" s="88"/>
      <c r="HE53" s="88"/>
      <c r="HF53" s="88"/>
      <c r="HG53" s="88"/>
      <c r="HH53" s="88"/>
      <c r="HI53" s="88"/>
      <c r="HJ53" s="88"/>
      <c r="HK53" s="88"/>
      <c r="HL53" s="88"/>
      <c r="HM53" s="88"/>
      <c r="HN53" s="88"/>
      <c r="HO53" s="88"/>
      <c r="HP53" s="88"/>
      <c r="HQ53" s="88"/>
      <c r="HR53" s="88"/>
      <c r="HS53" s="88"/>
      <c r="HT53" s="88"/>
      <c r="HU53" s="88"/>
      <c r="HV53" s="88"/>
      <c r="HW53" s="88"/>
      <c r="HX53" s="88"/>
      <c r="HY53" s="88"/>
      <c r="HZ53" s="88"/>
      <c r="IA53" s="88"/>
      <c r="IB53" s="88"/>
      <c r="IC53" s="88"/>
      <c r="ID53" s="88"/>
      <c r="IE53" s="88"/>
      <c r="IF53" s="88"/>
      <c r="IG53" s="88"/>
      <c r="IH53" s="88"/>
      <c r="II53" s="4"/>
      <c r="IJ53" s="4"/>
      <c r="IK53" s="4"/>
      <c r="IL53" s="4"/>
      <c r="IM53" s="4"/>
      <c r="IN53" s="4"/>
      <c r="IO53" s="4"/>
      <c r="IP53" s="4"/>
      <c r="IQ53" s="4"/>
      <c r="IR53" s="4"/>
      <c r="IS53" s="4"/>
      <c r="IT53" s="4"/>
    </row>
    <row r="54" spans="1:254" ht="30" customHeight="1" outlineLevel="1" x14ac:dyDescent="0.45">
      <c r="A54" s="109" t="s">
        <v>323</v>
      </c>
      <c r="B54" s="109" t="str">
        <f>IF('OMT eGrants Report'!$D$5="Program Budget","",IF(AND('OMT eGrants Report'!$D$5="Staff Salary",'OMT eGrants Report'!$D$7="Individual"),'OMT eGrants Report'!AG$29,IF(AND('OMT eGrants Report'!$D$5="Staff Salary",'OMT eGrants Report'!$D$7="Total"),"","")))</f>
        <v/>
      </c>
      <c r="C54" s="88"/>
      <c r="D54" s="88"/>
      <c r="E54" s="88"/>
      <c r="F54" s="88"/>
      <c r="G54" s="88"/>
      <c r="H54" s="88"/>
      <c r="I54" s="88"/>
      <c r="J54" s="88"/>
      <c r="K54" s="88"/>
      <c r="L54" s="88"/>
      <c r="M54" s="88"/>
      <c r="N54" s="88"/>
      <c r="O54" s="88"/>
      <c r="P54" s="88"/>
      <c r="Q54" s="88"/>
      <c r="R54" s="88"/>
      <c r="S54" s="88"/>
      <c r="T54" s="88"/>
      <c r="U54" s="88"/>
      <c r="V54" s="88"/>
      <c r="W54" s="88"/>
      <c r="X54" s="88"/>
      <c r="Y54" s="88"/>
      <c r="Z54" s="88"/>
      <c r="AA54" s="88"/>
      <c r="AB54" s="88"/>
      <c r="AC54" s="88"/>
      <c r="AD54" s="88"/>
      <c r="AE54" s="88"/>
      <c r="AF54" s="88"/>
      <c r="AG54" s="88"/>
      <c r="AH54" s="88"/>
      <c r="AI54" s="88"/>
      <c r="AJ54" s="88"/>
      <c r="AK54" s="88"/>
      <c r="AL54" s="88"/>
      <c r="AM54" s="88"/>
      <c r="AN54" s="88"/>
      <c r="AO54" s="88"/>
      <c r="AP54" s="88"/>
      <c r="AQ54" s="88"/>
      <c r="AR54" s="88"/>
      <c r="AS54" s="88"/>
      <c r="AT54" s="88"/>
      <c r="AU54" s="88"/>
      <c r="AV54" s="88"/>
      <c r="AW54" s="88"/>
      <c r="AX54" s="88"/>
      <c r="AY54" s="88"/>
      <c r="AZ54" s="88"/>
      <c r="BA54" s="88"/>
      <c r="BB54" s="88"/>
      <c r="BC54" s="88"/>
      <c r="BD54" s="88"/>
      <c r="BE54" s="88"/>
      <c r="BF54" s="88"/>
      <c r="BG54" s="88"/>
      <c r="BH54" s="88"/>
      <c r="BI54" s="88"/>
      <c r="BJ54" s="88"/>
      <c r="BK54" s="88"/>
      <c r="BL54" s="88"/>
      <c r="BM54" s="88"/>
      <c r="BN54" s="88"/>
      <c r="BO54" s="88"/>
      <c r="BP54" s="88"/>
      <c r="BQ54" s="88"/>
      <c r="BR54" s="88"/>
      <c r="BS54" s="88"/>
      <c r="BT54" s="88"/>
      <c r="BU54" s="88"/>
      <c r="BV54" s="88"/>
      <c r="BW54" s="88"/>
      <c r="BX54" s="88"/>
      <c r="BY54" s="88"/>
      <c r="BZ54" s="88"/>
      <c r="CA54" s="88"/>
      <c r="CB54" s="88"/>
      <c r="CC54" s="88"/>
      <c r="CD54" s="88"/>
      <c r="CE54" s="88"/>
      <c r="CF54" s="88"/>
      <c r="CG54" s="88"/>
      <c r="CH54" s="88"/>
      <c r="CI54" s="88"/>
      <c r="CJ54" s="88"/>
      <c r="CK54" s="88"/>
      <c r="CL54" s="88"/>
      <c r="CM54" s="88"/>
      <c r="CN54" s="88"/>
      <c r="CO54" s="88"/>
      <c r="CP54" s="88"/>
      <c r="CQ54" s="88"/>
      <c r="CR54" s="88"/>
      <c r="CS54" s="88"/>
      <c r="CT54" s="88"/>
      <c r="CU54" s="88"/>
      <c r="CV54" s="88"/>
      <c r="CW54" s="88"/>
      <c r="CX54" s="88"/>
      <c r="CY54" s="88"/>
      <c r="CZ54" s="88"/>
      <c r="DA54" s="88"/>
      <c r="DB54" s="88"/>
      <c r="DC54" s="88"/>
      <c r="DD54" s="88"/>
      <c r="DE54" s="88"/>
      <c r="DF54" s="88"/>
      <c r="DG54" s="88"/>
      <c r="DH54" s="88"/>
      <c r="DI54" s="88"/>
      <c r="DJ54" s="88"/>
      <c r="DK54" s="88"/>
      <c r="DL54" s="88"/>
      <c r="DM54" s="88"/>
      <c r="DN54" s="88"/>
      <c r="DO54" s="88"/>
      <c r="DP54" s="88"/>
      <c r="DQ54" s="88"/>
      <c r="DR54" s="88"/>
      <c r="DS54" s="88"/>
      <c r="DT54" s="88"/>
      <c r="DU54" s="88"/>
      <c r="DV54" s="88"/>
      <c r="DW54" s="88"/>
      <c r="DX54" s="88"/>
      <c r="DY54" s="88"/>
      <c r="DZ54" s="88"/>
      <c r="EA54" s="88"/>
      <c r="EB54" s="88"/>
      <c r="EC54" s="88"/>
      <c r="ED54" s="88"/>
      <c r="EE54" s="88"/>
      <c r="EF54" s="88"/>
      <c r="EG54" s="88"/>
      <c r="EH54" s="88"/>
      <c r="EI54" s="88"/>
      <c r="EJ54" s="88"/>
      <c r="EK54" s="88"/>
      <c r="EL54" s="88"/>
      <c r="EM54" s="88"/>
      <c r="EN54" s="88"/>
      <c r="EO54" s="88"/>
      <c r="EP54" s="88"/>
      <c r="EQ54" s="88"/>
      <c r="ER54" s="88"/>
      <c r="ES54" s="88"/>
      <c r="ET54" s="88"/>
      <c r="EU54" s="88"/>
      <c r="EV54" s="88"/>
      <c r="EW54" s="88"/>
      <c r="EX54" s="88"/>
      <c r="EY54" s="88"/>
      <c r="EZ54" s="88"/>
      <c r="FA54" s="88"/>
      <c r="FB54" s="88"/>
      <c r="FC54" s="88"/>
      <c r="FD54" s="88"/>
      <c r="FE54" s="88"/>
      <c r="FF54" s="88"/>
      <c r="FG54" s="88"/>
      <c r="FH54" s="88"/>
      <c r="FI54" s="88"/>
      <c r="FJ54" s="88"/>
      <c r="FK54" s="88"/>
      <c r="FL54" s="88"/>
      <c r="FM54" s="88"/>
      <c r="FN54" s="88"/>
      <c r="FO54" s="88"/>
      <c r="FP54" s="88"/>
      <c r="FQ54" s="88"/>
      <c r="FR54" s="88"/>
      <c r="FS54" s="88"/>
      <c r="FT54" s="88"/>
      <c r="FU54" s="88"/>
      <c r="FV54" s="88"/>
      <c r="FW54" s="88"/>
      <c r="FX54" s="88"/>
      <c r="FY54" s="88"/>
      <c r="FZ54" s="88"/>
      <c r="GA54" s="88"/>
      <c r="GB54" s="88"/>
      <c r="GC54" s="88"/>
      <c r="GD54" s="88"/>
      <c r="GE54" s="88"/>
      <c r="GF54" s="88"/>
      <c r="GG54" s="88"/>
      <c r="GH54" s="88"/>
      <c r="GI54" s="88"/>
      <c r="GJ54" s="88"/>
      <c r="GK54" s="88"/>
      <c r="GL54" s="88"/>
      <c r="GM54" s="88"/>
      <c r="GN54" s="88"/>
      <c r="GO54" s="88"/>
      <c r="GP54" s="88"/>
      <c r="GQ54" s="88"/>
      <c r="GR54" s="88"/>
      <c r="GS54" s="88"/>
      <c r="GT54" s="88"/>
      <c r="GU54" s="88"/>
      <c r="GV54" s="88"/>
      <c r="GW54" s="88"/>
      <c r="GX54" s="88"/>
      <c r="GY54" s="88"/>
      <c r="GZ54" s="88"/>
      <c r="HA54" s="88"/>
      <c r="HB54" s="88"/>
      <c r="HC54" s="88"/>
      <c r="HD54" s="88"/>
      <c r="HE54" s="88"/>
      <c r="HF54" s="88"/>
      <c r="HG54" s="88"/>
      <c r="HH54" s="88"/>
      <c r="HI54" s="88"/>
      <c r="HJ54" s="88"/>
      <c r="HK54" s="88"/>
      <c r="HL54" s="88"/>
      <c r="HM54" s="88"/>
      <c r="HN54" s="88"/>
      <c r="HO54" s="88"/>
      <c r="HP54" s="88"/>
      <c r="HQ54" s="88"/>
      <c r="HR54" s="88"/>
      <c r="HS54" s="88"/>
      <c r="HT54" s="88"/>
      <c r="HU54" s="88"/>
      <c r="HV54" s="88"/>
      <c r="HW54" s="88"/>
      <c r="HX54" s="88"/>
      <c r="HY54" s="88"/>
      <c r="HZ54" s="88"/>
      <c r="IA54" s="88"/>
      <c r="IB54" s="88"/>
      <c r="IC54" s="88"/>
      <c r="ID54" s="88"/>
      <c r="IE54" s="88"/>
      <c r="IF54" s="88"/>
      <c r="IG54" s="88"/>
      <c r="IH54" s="88"/>
      <c r="II54" s="4"/>
      <c r="IJ54" s="4"/>
      <c r="IK54" s="4"/>
      <c r="IL54" s="4"/>
      <c r="IM54" s="4"/>
      <c r="IN54" s="4"/>
      <c r="IO54" s="4"/>
      <c r="IP54" s="4"/>
      <c r="IQ54" s="4"/>
      <c r="IR54" s="4"/>
      <c r="IS54" s="4"/>
      <c r="IT54" s="4"/>
    </row>
    <row r="55" spans="1:254" x14ac:dyDescent="0.35">
      <c r="A55" s="122"/>
      <c r="B55" s="122"/>
      <c r="C55" s="122"/>
      <c r="D55" s="122"/>
      <c r="E55" s="122"/>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2"/>
      <c r="AN55" s="122"/>
      <c r="AO55" s="122"/>
      <c r="AP55" s="122"/>
      <c r="AQ55" s="122"/>
      <c r="AR55" s="122"/>
      <c r="AS55" s="122"/>
      <c r="AT55" s="122"/>
      <c r="AU55" s="122"/>
      <c r="AV55" s="122"/>
      <c r="AW55" s="122"/>
      <c r="AX55" s="122"/>
      <c r="AY55" s="122"/>
      <c r="AZ55" s="122"/>
      <c r="BA55" s="122"/>
      <c r="BB55" s="122"/>
      <c r="BC55" s="122"/>
      <c r="BD55" s="122"/>
      <c r="BE55" s="122"/>
      <c r="BF55" s="122"/>
      <c r="BG55" s="122"/>
      <c r="BH55" s="122"/>
      <c r="BI55" s="122"/>
      <c r="BJ55" s="122"/>
      <c r="BK55" s="122"/>
      <c r="BL55" s="122"/>
      <c r="BM55" s="122"/>
      <c r="BN55" s="122"/>
      <c r="BO55" s="122"/>
      <c r="BP55" s="122"/>
      <c r="BQ55" s="122"/>
      <c r="BR55" s="122"/>
      <c r="BS55" s="122"/>
      <c r="BT55" s="122"/>
      <c r="BU55" s="122"/>
      <c r="BV55" s="122"/>
      <c r="BW55" s="122"/>
      <c r="BX55" s="122"/>
      <c r="BY55" s="122"/>
      <c r="BZ55" s="122"/>
      <c r="CA55" s="122"/>
      <c r="CB55" s="122"/>
      <c r="CC55" s="122"/>
      <c r="CD55" s="122"/>
      <c r="CE55" s="122"/>
      <c r="CF55" s="122"/>
      <c r="CG55" s="122"/>
      <c r="CH55" s="122"/>
      <c r="CI55" s="122"/>
      <c r="CJ55" s="122"/>
      <c r="CK55" s="122"/>
      <c r="CL55" s="122"/>
      <c r="CM55" s="122"/>
      <c r="CN55" s="122"/>
      <c r="CO55" s="122"/>
      <c r="CP55" s="122"/>
      <c r="CQ55" s="122"/>
      <c r="CR55" s="122"/>
      <c r="CS55" s="122"/>
      <c r="CT55" s="122"/>
      <c r="CU55" s="122"/>
      <c r="CV55" s="122"/>
      <c r="CW55" s="122"/>
      <c r="CX55" s="122"/>
      <c r="CY55" s="122"/>
      <c r="CZ55" s="122"/>
      <c r="DA55" s="122"/>
      <c r="DB55" s="122"/>
      <c r="DC55" s="122"/>
      <c r="DD55" s="122"/>
      <c r="DE55" s="122"/>
      <c r="DF55" s="122"/>
      <c r="DG55" s="122"/>
      <c r="DH55" s="122"/>
      <c r="DI55" s="122"/>
      <c r="DJ55" s="122"/>
      <c r="DK55" s="122"/>
      <c r="DL55" s="122"/>
      <c r="DM55" s="122"/>
      <c r="DN55" s="122"/>
      <c r="DO55" s="122"/>
      <c r="DP55" s="122"/>
      <c r="DQ55" s="122"/>
      <c r="DR55" s="122"/>
      <c r="DS55" s="122"/>
      <c r="DT55" s="122"/>
      <c r="DU55" s="122"/>
      <c r="DV55" s="122"/>
      <c r="DW55" s="122"/>
      <c r="DX55" s="122"/>
      <c r="DY55" s="122"/>
      <c r="DZ55" s="122"/>
      <c r="EA55" s="122"/>
      <c r="EB55" s="122"/>
      <c r="EC55" s="122"/>
      <c r="ED55" s="122"/>
      <c r="EE55" s="122"/>
      <c r="EF55" s="122"/>
      <c r="EG55" s="122"/>
      <c r="EH55" s="122"/>
      <c r="EI55" s="122"/>
      <c r="EJ55" s="122"/>
      <c r="EK55" s="122"/>
      <c r="EL55" s="122"/>
      <c r="EM55" s="122"/>
      <c r="EN55" s="122"/>
      <c r="EO55" s="122"/>
      <c r="EP55" s="122"/>
      <c r="EQ55" s="122"/>
      <c r="ER55" s="122"/>
      <c r="ES55" s="122"/>
      <c r="ET55" s="122"/>
      <c r="EU55" s="122"/>
      <c r="EV55" s="122"/>
      <c r="EW55" s="122"/>
      <c r="EX55" s="122"/>
      <c r="EY55" s="122"/>
      <c r="EZ55" s="122"/>
      <c r="FA55" s="122"/>
      <c r="FB55" s="122"/>
      <c r="FC55" s="122"/>
      <c r="FD55" s="122"/>
      <c r="FE55" s="122"/>
      <c r="FF55" s="122"/>
      <c r="FG55" s="122"/>
      <c r="FH55" s="122"/>
      <c r="FI55" s="122"/>
      <c r="FJ55" s="122"/>
      <c r="FK55" s="122"/>
      <c r="FL55" s="122"/>
      <c r="FM55" s="122"/>
      <c r="FN55" s="122"/>
      <c r="FO55" s="122"/>
      <c r="FP55" s="122"/>
      <c r="FQ55" s="122"/>
      <c r="FR55" s="122"/>
      <c r="FS55" s="122"/>
      <c r="FT55" s="122"/>
      <c r="FU55" s="122"/>
      <c r="FV55" s="122"/>
      <c r="FW55" s="122"/>
      <c r="FX55" s="122"/>
      <c r="FY55" s="122"/>
      <c r="FZ55" s="122"/>
      <c r="GA55" s="122"/>
      <c r="GB55" s="122"/>
      <c r="GC55" s="122"/>
      <c r="GD55" s="122"/>
      <c r="GE55" s="122"/>
      <c r="GF55" s="122"/>
      <c r="GG55" s="122"/>
      <c r="GH55" s="122"/>
      <c r="GI55" s="122"/>
      <c r="GJ55" s="122"/>
      <c r="GK55" s="122"/>
      <c r="GL55" s="122"/>
      <c r="GM55" s="122"/>
      <c r="GN55" s="122"/>
      <c r="GO55" s="122"/>
      <c r="GP55" s="122"/>
      <c r="GQ55" s="122"/>
      <c r="GR55" s="122"/>
      <c r="GS55" s="122"/>
      <c r="GT55" s="122"/>
      <c r="GU55" s="122"/>
      <c r="GV55" s="122"/>
      <c r="GW55" s="122"/>
      <c r="GX55" s="122"/>
      <c r="GY55" s="122"/>
      <c r="GZ55" s="122"/>
      <c r="HA55" s="122"/>
      <c r="HB55" s="122"/>
      <c r="HC55" s="122"/>
      <c r="HD55" s="122"/>
      <c r="HE55" s="122"/>
      <c r="HF55" s="122"/>
      <c r="HG55" s="122"/>
      <c r="HH55" s="122"/>
      <c r="HI55" s="122"/>
      <c r="HJ55" s="122"/>
      <c r="HK55" s="122"/>
      <c r="HL55" s="122"/>
      <c r="HM55" s="122"/>
      <c r="HN55" s="122"/>
      <c r="HO55" s="122"/>
      <c r="HP55" s="122"/>
      <c r="HQ55" s="122"/>
      <c r="HR55" s="122"/>
      <c r="HS55" s="122"/>
      <c r="HT55" s="122"/>
      <c r="HU55" s="122"/>
      <c r="HV55" s="122"/>
      <c r="HW55" s="122"/>
      <c r="HX55" s="122"/>
      <c r="HY55" s="122"/>
      <c r="HZ55" s="122"/>
      <c r="IA55" s="122"/>
      <c r="IB55" s="122"/>
      <c r="IC55" s="122"/>
      <c r="ID55" s="122"/>
      <c r="IE55" s="122"/>
      <c r="IF55" s="122"/>
      <c r="IG55" s="122"/>
      <c r="IH55" s="122"/>
      <c r="II55" s="4"/>
      <c r="IJ55" s="4"/>
      <c r="IK55" s="4"/>
      <c r="IL55" s="4"/>
      <c r="IM55" s="4"/>
      <c r="IN55" s="4"/>
      <c r="IO55" s="4"/>
      <c r="IP55" s="4"/>
      <c r="IQ55" s="4"/>
      <c r="IR55" s="4"/>
      <c r="IS55" s="4"/>
      <c r="IT55" s="4"/>
    </row>
    <row r="56" spans="1:254" x14ac:dyDescent="0.35">
      <c r="II56" s="4"/>
      <c r="IJ56" s="4"/>
      <c r="IK56" s="4"/>
      <c r="IL56" s="4"/>
      <c r="IM56" s="4"/>
      <c r="IN56" s="4"/>
      <c r="IO56" s="4"/>
      <c r="IP56" s="4"/>
      <c r="IQ56" s="4"/>
      <c r="IR56" s="4"/>
      <c r="IS56" s="4"/>
      <c r="IT56" s="4"/>
    </row>
    <row r="57" spans="1:254" x14ac:dyDescent="0.35">
      <c r="II57" s="4"/>
      <c r="IJ57" s="4"/>
      <c r="IK57" s="4"/>
      <c r="IL57" s="4"/>
      <c r="IM57" s="4"/>
      <c r="IN57" s="4"/>
      <c r="IO57" s="4"/>
      <c r="IP57" s="4"/>
      <c r="IQ57" s="4"/>
      <c r="IR57" s="4"/>
      <c r="IS57" s="4"/>
      <c r="IT57" s="4"/>
    </row>
    <row r="58" spans="1:254" x14ac:dyDescent="0.35">
      <c r="II58" s="4"/>
      <c r="IJ58" s="4"/>
      <c r="IK58" s="4"/>
      <c r="IL58" s="4"/>
      <c r="IM58" s="4"/>
      <c r="IN58" s="4"/>
      <c r="IO58" s="4"/>
      <c r="IP58" s="4"/>
      <c r="IQ58" s="4"/>
      <c r="IR58" s="4"/>
      <c r="IS58" s="4"/>
      <c r="IT58" s="4"/>
    </row>
    <row r="59" spans="1:254" x14ac:dyDescent="0.35">
      <c r="II59" s="4"/>
      <c r="IJ59" s="4"/>
      <c r="IK59" s="4"/>
      <c r="IL59" s="4"/>
      <c r="IM59" s="4"/>
      <c r="IN59" s="4"/>
      <c r="IO59" s="4"/>
      <c r="IP59" s="4"/>
      <c r="IQ59" s="4"/>
      <c r="IR59" s="4"/>
      <c r="IS59" s="4"/>
      <c r="IT59" s="4"/>
    </row>
    <row r="60" spans="1:254" x14ac:dyDescent="0.35">
      <c r="II60" s="4"/>
      <c r="IJ60" s="4"/>
      <c r="IK60" s="4"/>
      <c r="IL60" s="4"/>
      <c r="IM60" s="4"/>
      <c r="IN60" s="4"/>
      <c r="IO60" s="4"/>
      <c r="IP60" s="4"/>
      <c r="IQ60" s="4"/>
      <c r="IR60" s="4"/>
      <c r="IS60" s="4"/>
      <c r="IT60" s="4"/>
    </row>
    <row r="61" spans="1:254" x14ac:dyDescent="0.35">
      <c r="II61" s="4"/>
      <c r="IJ61" s="4"/>
      <c r="IK61" s="4"/>
      <c r="IL61" s="4"/>
      <c r="IM61" s="4"/>
      <c r="IN61" s="4"/>
      <c r="IO61" s="4"/>
      <c r="IP61" s="4"/>
      <c r="IQ61" s="4"/>
      <c r="IR61" s="4"/>
      <c r="IS61" s="4"/>
      <c r="IT61" s="4"/>
    </row>
    <row r="62" spans="1:254" x14ac:dyDescent="0.35">
      <c r="II62" s="4"/>
      <c r="IJ62" s="4"/>
      <c r="IK62" s="4"/>
      <c r="IL62" s="4"/>
      <c r="IM62" s="4"/>
      <c r="IN62" s="4"/>
      <c r="IO62" s="4"/>
      <c r="IP62" s="4"/>
      <c r="IQ62" s="4"/>
      <c r="IR62" s="4"/>
      <c r="IS62" s="4"/>
      <c r="IT62" s="4"/>
    </row>
    <row r="63" spans="1:254" x14ac:dyDescent="0.35">
      <c r="II63" s="4"/>
      <c r="IJ63" s="4"/>
      <c r="IK63" s="4"/>
      <c r="IL63" s="4"/>
      <c r="IM63" s="4"/>
      <c r="IN63" s="4"/>
      <c r="IO63" s="4"/>
      <c r="IP63" s="4"/>
      <c r="IQ63" s="4"/>
      <c r="IR63" s="4"/>
      <c r="IS63" s="4"/>
      <c r="IT63" s="4"/>
    </row>
    <row r="64" spans="1:254" x14ac:dyDescent="0.35">
      <c r="II64" s="4"/>
      <c r="IJ64" s="4"/>
      <c r="IK64" s="4"/>
      <c r="IL64" s="4"/>
      <c r="IM64" s="4"/>
      <c r="IN64" s="4"/>
      <c r="IO64" s="4"/>
      <c r="IP64" s="4"/>
      <c r="IQ64" s="4"/>
      <c r="IR64" s="4"/>
      <c r="IS64" s="4"/>
      <c r="IT64" s="4"/>
    </row>
    <row r="65" spans="243:254" x14ac:dyDescent="0.35">
      <c r="II65" s="4"/>
      <c r="IJ65" s="4"/>
      <c r="IK65" s="4"/>
      <c r="IL65" s="4"/>
      <c r="IM65" s="4"/>
      <c r="IN65" s="4"/>
      <c r="IO65" s="4"/>
      <c r="IP65" s="4"/>
      <c r="IQ65" s="4"/>
      <c r="IR65" s="4"/>
      <c r="IS65" s="4"/>
      <c r="IT65" s="4"/>
    </row>
    <row r="66" spans="243:254" x14ac:dyDescent="0.35">
      <c r="II66" s="4"/>
      <c r="IJ66" s="4"/>
      <c r="IK66" s="4"/>
      <c r="IL66" s="4"/>
      <c r="IM66" s="4"/>
      <c r="IN66" s="4"/>
      <c r="IO66" s="4"/>
      <c r="IP66" s="4"/>
      <c r="IQ66" s="4"/>
      <c r="IR66" s="4"/>
      <c r="IS66" s="4"/>
      <c r="IT66" s="4"/>
    </row>
    <row r="67" spans="243:254" x14ac:dyDescent="0.35">
      <c r="II67" s="4"/>
      <c r="IJ67" s="4"/>
      <c r="IK67" s="4"/>
      <c r="IL67" s="4"/>
      <c r="IM67" s="4"/>
      <c r="IN67" s="4"/>
      <c r="IO67" s="4"/>
      <c r="IP67" s="4"/>
      <c r="IQ67" s="4"/>
      <c r="IR67" s="4"/>
      <c r="IS67" s="4"/>
      <c r="IT67" s="4"/>
    </row>
    <row r="68" spans="243:254" x14ac:dyDescent="0.35">
      <c r="II68" s="4"/>
      <c r="IJ68" s="4"/>
      <c r="IK68" s="4"/>
      <c r="IL68" s="4"/>
      <c r="IM68" s="4"/>
      <c r="IN68" s="4"/>
      <c r="IO68" s="4"/>
      <c r="IP68" s="4"/>
      <c r="IQ68" s="4"/>
      <c r="IR68" s="4"/>
      <c r="IS68" s="4"/>
      <c r="IT68" s="4"/>
    </row>
    <row r="69" spans="243:254" x14ac:dyDescent="0.35">
      <c r="II69" s="4"/>
      <c r="IJ69" s="4"/>
      <c r="IK69" s="4"/>
      <c r="IL69" s="4"/>
      <c r="IM69" s="4"/>
      <c r="IN69" s="4"/>
      <c r="IO69" s="4"/>
      <c r="IP69" s="4"/>
      <c r="IQ69" s="4"/>
      <c r="IR69" s="4"/>
      <c r="IS69" s="4"/>
      <c r="IT69" s="4"/>
    </row>
    <row r="70" spans="243:254" x14ac:dyDescent="0.35">
      <c r="II70" s="4"/>
      <c r="IJ70" s="4"/>
      <c r="IK70" s="4"/>
      <c r="IL70" s="4"/>
      <c r="IM70" s="4"/>
      <c r="IN70" s="4"/>
      <c r="IO70" s="4"/>
      <c r="IP70" s="4"/>
      <c r="IQ70" s="4"/>
      <c r="IR70" s="4"/>
      <c r="IS70" s="4"/>
      <c r="IT70" s="4"/>
    </row>
    <row r="71" spans="243:254" x14ac:dyDescent="0.35">
      <c r="II71" s="4"/>
      <c r="IJ71" s="4"/>
      <c r="IK71" s="4"/>
      <c r="IL71" s="4"/>
      <c r="IM71" s="4"/>
      <c r="IN71" s="4"/>
      <c r="IO71" s="4"/>
      <c r="IP71" s="4"/>
      <c r="IQ71" s="4"/>
      <c r="IR71" s="4"/>
      <c r="IS71" s="4"/>
      <c r="IT71" s="4"/>
    </row>
    <row r="72" spans="243:254" x14ac:dyDescent="0.35">
      <c r="II72" s="4"/>
      <c r="IJ72" s="4"/>
      <c r="IK72" s="4"/>
      <c r="IL72" s="4"/>
      <c r="IM72" s="4"/>
      <c r="IN72" s="4"/>
      <c r="IO72" s="4"/>
      <c r="IP72" s="4"/>
      <c r="IQ72" s="4"/>
      <c r="IR72" s="4"/>
      <c r="IS72" s="4"/>
      <c r="IT72" s="4"/>
    </row>
    <row r="73" spans="243:254" x14ac:dyDescent="0.35">
      <c r="II73" s="4"/>
      <c r="IJ73" s="4"/>
      <c r="IK73" s="4"/>
      <c r="IL73" s="4"/>
      <c r="IM73" s="4"/>
      <c r="IN73" s="4"/>
      <c r="IO73" s="4"/>
      <c r="IP73" s="4"/>
      <c r="IQ73" s="4"/>
      <c r="IR73" s="4"/>
      <c r="IS73" s="4"/>
      <c r="IT73" s="4"/>
    </row>
    <row r="74" spans="243:254" x14ac:dyDescent="0.35">
      <c r="II74" s="4"/>
      <c r="IJ74" s="4"/>
      <c r="IK74" s="4"/>
      <c r="IL74" s="4"/>
      <c r="IM74" s="4"/>
      <c r="IN74" s="4"/>
      <c r="IO74" s="4"/>
      <c r="IP74" s="4"/>
      <c r="IQ74" s="4"/>
      <c r="IR74" s="4"/>
      <c r="IS74" s="4"/>
      <c r="IT74" s="4"/>
    </row>
    <row r="75" spans="243:254" ht="30" customHeight="1" x14ac:dyDescent="0.35">
      <c r="II75" s="4"/>
      <c r="IJ75" s="4"/>
      <c r="IK75" s="4"/>
      <c r="IL75" s="4"/>
      <c r="IM75" s="4"/>
      <c r="IN75" s="4"/>
      <c r="IO75" s="4"/>
      <c r="IP75" s="4"/>
      <c r="IQ75" s="4"/>
      <c r="IR75" s="4"/>
      <c r="IS75" s="4"/>
      <c r="IT75" s="4"/>
    </row>
    <row r="76" spans="243:254" ht="30" customHeight="1" x14ac:dyDescent="0.35">
      <c r="II76" s="4"/>
      <c r="IJ76" s="4"/>
      <c r="IK76" s="4"/>
      <c r="IL76" s="4"/>
      <c r="IM76" s="4"/>
      <c r="IN76" s="4"/>
      <c r="IO76" s="4"/>
      <c r="IP76" s="4"/>
      <c r="IQ76" s="4"/>
      <c r="IR76" s="4"/>
      <c r="IS76" s="4"/>
      <c r="IT76" s="4"/>
    </row>
    <row r="77" spans="243:254" ht="30" customHeight="1" x14ac:dyDescent="0.35">
      <c r="II77" s="4"/>
      <c r="IJ77" s="4"/>
      <c r="IK77" s="4"/>
      <c r="IL77" s="4"/>
      <c r="IM77" s="4"/>
      <c r="IN77" s="4"/>
      <c r="IO77" s="4"/>
      <c r="IP77" s="4"/>
      <c r="IQ77" s="4"/>
      <c r="IR77" s="4"/>
      <c r="IS77" s="4"/>
      <c r="IT77" s="4"/>
    </row>
    <row r="78" spans="243:254" ht="30" customHeight="1" x14ac:dyDescent="0.35">
      <c r="II78" s="4"/>
      <c r="IJ78" s="4"/>
      <c r="IK78" s="4"/>
      <c r="IL78" s="4"/>
      <c r="IM78" s="4"/>
      <c r="IN78" s="4"/>
      <c r="IO78" s="4"/>
      <c r="IP78" s="4"/>
      <c r="IQ78" s="4"/>
      <c r="IR78" s="4"/>
      <c r="IS78" s="4"/>
      <c r="IT78" s="4"/>
    </row>
    <row r="79" spans="243:254" ht="30" customHeight="1" x14ac:dyDescent="0.35">
      <c r="II79" s="4"/>
      <c r="IJ79" s="4"/>
      <c r="IK79" s="4"/>
      <c r="IL79" s="4"/>
      <c r="IM79" s="4"/>
      <c r="IN79" s="4"/>
      <c r="IO79" s="4"/>
      <c r="IP79" s="4"/>
      <c r="IQ79" s="4"/>
      <c r="IR79" s="4"/>
      <c r="IS79" s="4"/>
      <c r="IT79" s="4"/>
    </row>
    <row r="80" spans="243:254" ht="30" customHeight="1" x14ac:dyDescent="0.35">
      <c r="II80" s="4"/>
      <c r="IJ80" s="4"/>
      <c r="IK80" s="4"/>
      <c r="IL80" s="4"/>
      <c r="IM80" s="4"/>
      <c r="IN80" s="4"/>
      <c r="IO80" s="4"/>
      <c r="IP80" s="4"/>
      <c r="IQ80" s="4"/>
      <c r="IR80" s="4"/>
      <c r="IS80" s="4"/>
      <c r="IT80" s="4"/>
    </row>
    <row r="81" spans="243:254" ht="30" customHeight="1" x14ac:dyDescent="0.35">
      <c r="II81" s="4"/>
      <c r="IJ81" s="4"/>
      <c r="IK81" s="4"/>
      <c r="IL81" s="4"/>
      <c r="IM81" s="4"/>
      <c r="IN81" s="4"/>
      <c r="IO81" s="4"/>
      <c r="IP81" s="4"/>
      <c r="IQ81" s="4"/>
      <c r="IR81" s="4"/>
      <c r="IS81" s="4"/>
      <c r="IT81" s="4"/>
    </row>
    <row r="82" spans="243:254" ht="30" customHeight="1" x14ac:dyDescent="0.35">
      <c r="II82" s="4"/>
      <c r="IJ82" s="4"/>
      <c r="IK82" s="4"/>
      <c r="IL82" s="4"/>
      <c r="IM82" s="4"/>
      <c r="IN82" s="4"/>
      <c r="IO82" s="4"/>
      <c r="IP82" s="4"/>
      <c r="IQ82" s="4"/>
      <c r="IR82" s="4"/>
      <c r="IS82" s="4"/>
      <c r="IT82" s="4"/>
    </row>
    <row r="83" spans="243:254" ht="30" customHeight="1" x14ac:dyDescent="0.35">
      <c r="II83" s="4"/>
      <c r="IJ83" s="4"/>
      <c r="IK83" s="4"/>
      <c r="IL83" s="4"/>
      <c r="IM83" s="4"/>
      <c r="IN83" s="4"/>
      <c r="IO83" s="4"/>
      <c r="IP83" s="4"/>
      <c r="IQ83" s="4"/>
      <c r="IR83" s="4"/>
      <c r="IS83" s="4"/>
      <c r="IT83" s="4"/>
    </row>
    <row r="84" spans="243:254" ht="30" customHeight="1" x14ac:dyDescent="0.35">
      <c r="II84" s="4"/>
      <c r="IJ84" s="4"/>
      <c r="IK84" s="4"/>
      <c r="IL84" s="4"/>
      <c r="IM84" s="4"/>
      <c r="IN84" s="4"/>
      <c r="IO84" s="4"/>
      <c r="IP84" s="4"/>
      <c r="IQ84" s="4"/>
      <c r="IR84" s="4"/>
      <c r="IS84" s="4"/>
      <c r="IT84" s="4"/>
    </row>
    <row r="85" spans="243:254" ht="30" customHeight="1" x14ac:dyDescent="0.35">
      <c r="II85" s="4"/>
      <c r="IJ85" s="4"/>
      <c r="IK85" s="4"/>
      <c r="IL85" s="4"/>
      <c r="IM85" s="4"/>
      <c r="IN85" s="4"/>
      <c r="IO85" s="4"/>
      <c r="IP85" s="4"/>
      <c r="IQ85" s="4"/>
      <c r="IR85" s="4"/>
      <c r="IS85" s="4"/>
      <c r="IT85" s="4"/>
    </row>
    <row r="86" spans="243:254" ht="30" customHeight="1" x14ac:dyDescent="0.35">
      <c r="II86" s="4"/>
      <c r="IJ86" s="4"/>
      <c r="IK86" s="4"/>
      <c r="IL86" s="4"/>
      <c r="IM86" s="4"/>
      <c r="IN86" s="4"/>
      <c r="IO86" s="4"/>
      <c r="IP86" s="4"/>
      <c r="IQ86" s="4"/>
      <c r="IR86" s="4"/>
      <c r="IS86" s="4"/>
      <c r="IT86" s="4"/>
    </row>
    <row r="87" spans="243:254" ht="30" customHeight="1" x14ac:dyDescent="0.35">
      <c r="II87" s="4"/>
      <c r="IJ87" s="4"/>
      <c r="IK87" s="4"/>
      <c r="IL87" s="4"/>
      <c r="IM87" s="4"/>
      <c r="IN87" s="4"/>
      <c r="IO87" s="4"/>
      <c r="IP87" s="4"/>
      <c r="IQ87" s="4"/>
      <c r="IR87" s="4"/>
      <c r="IS87" s="4"/>
      <c r="IT87" s="4"/>
    </row>
    <row r="88" spans="243:254" ht="30" customHeight="1" x14ac:dyDescent="0.35">
      <c r="II88" s="4"/>
      <c r="IJ88" s="4"/>
      <c r="IK88" s="4"/>
      <c r="IL88" s="4"/>
      <c r="IM88" s="4"/>
      <c r="IN88" s="4"/>
      <c r="IO88" s="4"/>
      <c r="IP88" s="4"/>
      <c r="IQ88" s="4"/>
      <c r="IR88" s="4"/>
      <c r="IS88" s="4"/>
      <c r="IT88" s="4"/>
    </row>
    <row r="89" spans="243:254" ht="30" customHeight="1" x14ac:dyDescent="0.35">
      <c r="II89" s="4"/>
      <c r="IJ89" s="4"/>
      <c r="IK89" s="4"/>
      <c r="IL89" s="4"/>
      <c r="IM89" s="4"/>
      <c r="IN89" s="4"/>
      <c r="IO89" s="4"/>
      <c r="IP89" s="4"/>
      <c r="IQ89" s="4"/>
      <c r="IR89" s="4"/>
      <c r="IS89" s="4"/>
      <c r="IT89" s="4"/>
    </row>
    <row r="90" spans="243:254" ht="30" customHeight="1" x14ac:dyDescent="0.35">
      <c r="II90" s="4"/>
      <c r="IJ90" s="4"/>
      <c r="IK90" s="4"/>
      <c r="IL90" s="4"/>
      <c r="IM90" s="4"/>
      <c r="IN90" s="4"/>
      <c r="IO90" s="4"/>
      <c r="IP90" s="4"/>
      <c r="IQ90" s="4"/>
      <c r="IR90" s="4"/>
      <c r="IS90" s="4"/>
      <c r="IT90" s="4"/>
    </row>
    <row r="91" spans="243:254" ht="30" customHeight="1" x14ac:dyDescent="0.35">
      <c r="II91" s="4"/>
      <c r="IJ91" s="4"/>
      <c r="IK91" s="4"/>
      <c r="IL91" s="4"/>
      <c r="IM91" s="4"/>
      <c r="IN91" s="4"/>
      <c r="IO91" s="4"/>
      <c r="IP91" s="4"/>
      <c r="IQ91" s="4"/>
      <c r="IR91" s="4"/>
      <c r="IS91" s="4"/>
      <c r="IT91" s="4"/>
    </row>
    <row r="92" spans="243:254" ht="30" customHeight="1" x14ac:dyDescent="0.35">
      <c r="II92" s="4"/>
      <c r="IJ92" s="4"/>
      <c r="IK92" s="4"/>
      <c r="IL92" s="4"/>
      <c r="IM92" s="4"/>
      <c r="IN92" s="4"/>
      <c r="IO92" s="4"/>
      <c r="IP92" s="4"/>
      <c r="IQ92" s="4"/>
      <c r="IR92" s="4"/>
      <c r="IS92" s="4"/>
      <c r="IT92" s="4"/>
    </row>
    <row r="93" spans="243:254" ht="30" customHeight="1" x14ac:dyDescent="0.35">
      <c r="II93" s="4"/>
      <c r="IJ93" s="4"/>
      <c r="IK93" s="4"/>
      <c r="IL93" s="4"/>
      <c r="IM93" s="4"/>
      <c r="IN93" s="4"/>
      <c r="IO93" s="4"/>
      <c r="IP93" s="4"/>
      <c r="IQ93" s="4"/>
      <c r="IR93" s="4"/>
      <c r="IS93" s="4"/>
      <c r="IT93" s="4"/>
    </row>
    <row r="94" spans="243:254" ht="30" customHeight="1" x14ac:dyDescent="0.35">
      <c r="II94" s="4"/>
      <c r="IJ94" s="4"/>
      <c r="IK94" s="4"/>
      <c r="IL94" s="4"/>
      <c r="IM94" s="4"/>
      <c r="IN94" s="4"/>
      <c r="IO94" s="4"/>
      <c r="IP94" s="4"/>
      <c r="IQ94" s="4"/>
      <c r="IR94" s="4"/>
      <c r="IS94" s="4"/>
      <c r="IT94" s="4"/>
    </row>
    <row r="95" spans="243:254" ht="30" customHeight="1" x14ac:dyDescent="0.35">
      <c r="II95" s="4"/>
      <c r="IJ95" s="4"/>
      <c r="IK95" s="4"/>
      <c r="IL95" s="4"/>
      <c r="IM95" s="4"/>
      <c r="IN95" s="4"/>
      <c r="IO95" s="4"/>
      <c r="IP95" s="4"/>
      <c r="IQ95" s="4"/>
      <c r="IR95" s="4"/>
      <c r="IS95" s="4"/>
      <c r="IT95" s="4"/>
    </row>
    <row r="96" spans="243:254" ht="30" customHeight="1" x14ac:dyDescent="0.35">
      <c r="II96" s="4"/>
      <c r="IJ96" s="4"/>
      <c r="IK96" s="4"/>
      <c r="IL96" s="4"/>
      <c r="IM96" s="4"/>
      <c r="IN96" s="4"/>
      <c r="IO96" s="4"/>
      <c r="IP96" s="4"/>
      <c r="IQ96" s="4"/>
      <c r="IR96" s="4"/>
      <c r="IS96" s="4"/>
      <c r="IT96" s="4"/>
    </row>
    <row r="97" spans="243:254" ht="30" customHeight="1" x14ac:dyDescent="0.35">
      <c r="II97" s="4"/>
      <c r="IJ97" s="4"/>
      <c r="IK97" s="4"/>
      <c r="IL97" s="4"/>
      <c r="IM97" s="4"/>
      <c r="IN97" s="4"/>
      <c r="IO97" s="4"/>
      <c r="IP97" s="4"/>
      <c r="IQ97" s="4"/>
      <c r="IR97" s="4"/>
      <c r="IS97" s="4"/>
      <c r="IT97" s="4"/>
    </row>
    <row r="98" spans="243:254" ht="30" customHeight="1" x14ac:dyDescent="0.35">
      <c r="II98" s="4"/>
      <c r="IJ98" s="4"/>
      <c r="IK98" s="4"/>
      <c r="IL98" s="4"/>
      <c r="IM98" s="4"/>
      <c r="IN98" s="4"/>
      <c r="IO98" s="4"/>
      <c r="IP98" s="4"/>
      <c r="IQ98" s="4"/>
      <c r="IR98" s="4"/>
      <c r="IS98" s="4"/>
      <c r="IT98" s="4"/>
    </row>
    <row r="99" spans="243:254" ht="30" customHeight="1" x14ac:dyDescent="0.35">
      <c r="II99" s="4"/>
      <c r="IJ99" s="4"/>
      <c r="IK99" s="4"/>
      <c r="IL99" s="4"/>
      <c r="IM99" s="4"/>
      <c r="IN99" s="4"/>
      <c r="IO99" s="4"/>
      <c r="IP99" s="4"/>
      <c r="IQ99" s="4"/>
      <c r="IR99" s="4"/>
      <c r="IS99" s="4"/>
      <c r="IT99" s="4"/>
    </row>
    <row r="100" spans="243:254" ht="30" customHeight="1" x14ac:dyDescent="0.35">
      <c r="II100" s="4"/>
      <c r="IJ100" s="4"/>
      <c r="IK100" s="4"/>
      <c r="IL100" s="4"/>
      <c r="IM100" s="4"/>
      <c r="IN100" s="4"/>
      <c r="IO100" s="4"/>
      <c r="IP100" s="4"/>
      <c r="IQ100" s="4"/>
      <c r="IR100" s="4"/>
      <c r="IS100" s="4"/>
      <c r="IT100" s="4"/>
    </row>
    <row r="101" spans="243:254" ht="30" customHeight="1" x14ac:dyDescent="0.35">
      <c r="II101" s="4"/>
      <c r="IJ101" s="4"/>
      <c r="IK101" s="4"/>
      <c r="IL101" s="4"/>
      <c r="IM101" s="4"/>
      <c r="IN101" s="4"/>
      <c r="IO101" s="4"/>
      <c r="IP101" s="4"/>
      <c r="IQ101" s="4"/>
      <c r="IR101" s="4"/>
      <c r="IS101" s="4"/>
      <c r="IT101" s="4"/>
    </row>
    <row r="102" spans="243:254" ht="30" customHeight="1" x14ac:dyDescent="0.35">
      <c r="II102" s="4"/>
      <c r="IJ102" s="4"/>
      <c r="IK102" s="4"/>
      <c r="IL102" s="4"/>
      <c r="IM102" s="4"/>
      <c r="IN102" s="4"/>
      <c r="IO102" s="4"/>
      <c r="IP102" s="4"/>
      <c r="IQ102" s="4"/>
      <c r="IR102" s="4"/>
      <c r="IS102" s="4"/>
      <c r="IT102" s="4"/>
    </row>
    <row r="103" spans="243:254" ht="30" customHeight="1" x14ac:dyDescent="0.35">
      <c r="II103" s="4"/>
      <c r="IJ103" s="4"/>
      <c r="IK103" s="4"/>
      <c r="IL103" s="4"/>
      <c r="IM103" s="4"/>
      <c r="IN103" s="4"/>
      <c r="IO103" s="4"/>
      <c r="IP103" s="4"/>
      <c r="IQ103" s="4"/>
      <c r="IR103" s="4"/>
      <c r="IS103" s="4"/>
      <c r="IT103" s="4"/>
    </row>
    <row r="104" spans="243:254" ht="30" customHeight="1" x14ac:dyDescent="0.35">
      <c r="II104" s="4"/>
      <c r="IJ104" s="4"/>
      <c r="IK104" s="4"/>
      <c r="IL104" s="4"/>
      <c r="IM104" s="4"/>
      <c r="IN104" s="4"/>
      <c r="IO104" s="4"/>
      <c r="IP104" s="4"/>
      <c r="IQ104" s="4"/>
      <c r="IR104" s="4"/>
      <c r="IS104" s="4"/>
      <c r="IT104" s="4"/>
    </row>
    <row r="105" spans="243:254" ht="30" customHeight="1" x14ac:dyDescent="0.35">
      <c r="II105" s="4"/>
      <c r="IJ105" s="4"/>
      <c r="IK105" s="4"/>
      <c r="IL105" s="4"/>
      <c r="IM105" s="4"/>
      <c r="IN105" s="4"/>
      <c r="IO105" s="4"/>
      <c r="IP105" s="4"/>
      <c r="IQ105" s="4"/>
      <c r="IR105" s="4"/>
      <c r="IS105" s="4"/>
      <c r="IT105" s="4"/>
    </row>
    <row r="106" spans="243:254" ht="30" customHeight="1" x14ac:dyDescent="0.35">
      <c r="II106" s="4"/>
      <c r="IJ106" s="4"/>
      <c r="IK106" s="4"/>
      <c r="IL106" s="4"/>
      <c r="IM106" s="4"/>
      <c r="IN106" s="4"/>
      <c r="IO106" s="4"/>
      <c r="IP106" s="4"/>
      <c r="IQ106" s="4"/>
      <c r="IR106" s="4"/>
      <c r="IS106" s="4"/>
      <c r="IT106" s="4"/>
    </row>
    <row r="107" spans="243:254" ht="30" customHeight="1" x14ac:dyDescent="0.35">
      <c r="II107" s="4"/>
      <c r="IJ107" s="4"/>
      <c r="IK107" s="4"/>
      <c r="IL107" s="4"/>
      <c r="IM107" s="4"/>
      <c r="IN107" s="4"/>
      <c r="IO107" s="4"/>
      <c r="IP107" s="4"/>
      <c r="IQ107" s="4"/>
      <c r="IR107" s="4"/>
      <c r="IS107" s="4"/>
      <c r="IT107" s="4"/>
    </row>
    <row r="108" spans="243:254" ht="30" customHeight="1" x14ac:dyDescent="0.35">
      <c r="II108" s="4"/>
      <c r="IJ108" s="4"/>
      <c r="IK108" s="4"/>
      <c r="IL108" s="4"/>
      <c r="IM108" s="4"/>
      <c r="IN108" s="4"/>
      <c r="IO108" s="4"/>
      <c r="IP108" s="4"/>
      <c r="IQ108" s="4"/>
      <c r="IR108" s="4"/>
      <c r="IS108" s="4"/>
      <c r="IT108" s="4"/>
    </row>
    <row r="109" spans="243:254" ht="30" customHeight="1" x14ac:dyDescent="0.35">
      <c r="II109" s="4"/>
      <c r="IJ109" s="4"/>
      <c r="IK109" s="4"/>
      <c r="IL109" s="4"/>
      <c r="IM109" s="4"/>
      <c r="IN109" s="4"/>
      <c r="IO109" s="4"/>
      <c r="IP109" s="4"/>
      <c r="IQ109" s="4"/>
      <c r="IR109" s="4"/>
      <c r="IS109" s="4"/>
      <c r="IT109" s="4"/>
    </row>
    <row r="110" spans="243:254" ht="30" customHeight="1" x14ac:dyDescent="0.35">
      <c r="II110" s="4"/>
      <c r="IJ110" s="4"/>
      <c r="IK110" s="4"/>
      <c r="IL110" s="4"/>
      <c r="IM110" s="4"/>
      <c r="IN110" s="4"/>
      <c r="IO110" s="4"/>
      <c r="IP110" s="4"/>
      <c r="IQ110" s="4"/>
      <c r="IR110" s="4"/>
      <c r="IS110" s="4"/>
      <c r="IT110" s="4"/>
    </row>
    <row r="111" spans="243:254" ht="30" customHeight="1" x14ac:dyDescent="0.35">
      <c r="II111" s="4"/>
      <c r="IJ111" s="4"/>
      <c r="IK111" s="4"/>
      <c r="IL111" s="4"/>
      <c r="IM111" s="4"/>
      <c r="IN111" s="4"/>
      <c r="IO111" s="4"/>
      <c r="IP111" s="4"/>
      <c r="IQ111" s="4"/>
      <c r="IR111" s="4"/>
      <c r="IS111" s="4"/>
      <c r="IT111" s="4"/>
    </row>
    <row r="112" spans="243:254" ht="30" customHeight="1" x14ac:dyDescent="0.35">
      <c r="II112" s="4"/>
      <c r="IJ112" s="4"/>
      <c r="IK112" s="4"/>
      <c r="IL112" s="4"/>
      <c r="IM112" s="4"/>
      <c r="IN112" s="4"/>
      <c r="IO112" s="4"/>
      <c r="IP112" s="4"/>
      <c r="IQ112" s="4"/>
      <c r="IR112" s="4"/>
      <c r="IS112" s="4"/>
      <c r="IT112" s="4"/>
    </row>
    <row r="113" spans="243:254" ht="30" customHeight="1" x14ac:dyDescent="0.35">
      <c r="II113" s="4"/>
      <c r="IJ113" s="4"/>
      <c r="IK113" s="4"/>
      <c r="IL113" s="4"/>
      <c r="IM113" s="4"/>
      <c r="IN113" s="4"/>
      <c r="IO113" s="4"/>
      <c r="IP113" s="4"/>
      <c r="IQ113" s="4"/>
      <c r="IR113" s="4"/>
      <c r="IS113" s="4"/>
      <c r="IT113" s="4"/>
    </row>
    <row r="114" spans="243:254" ht="30" customHeight="1" x14ac:dyDescent="0.35">
      <c r="II114" s="4"/>
      <c r="IJ114" s="4"/>
      <c r="IK114" s="4"/>
      <c r="IL114" s="4"/>
      <c r="IM114" s="4"/>
      <c r="IN114" s="4"/>
      <c r="IO114" s="4"/>
      <c r="IP114" s="4"/>
      <c r="IQ114" s="4"/>
      <c r="IR114" s="4"/>
      <c r="IS114" s="4"/>
      <c r="IT114" s="4"/>
    </row>
    <row r="115" spans="243:254" ht="30" customHeight="1" x14ac:dyDescent="0.35">
      <c r="II115" s="4"/>
      <c r="IJ115" s="4"/>
      <c r="IK115" s="4"/>
      <c r="IL115" s="4"/>
      <c r="IM115" s="4"/>
      <c r="IN115" s="4"/>
      <c r="IO115" s="4"/>
      <c r="IP115" s="4"/>
      <c r="IQ115" s="4"/>
      <c r="IR115" s="4"/>
      <c r="IS115" s="4"/>
      <c r="IT115" s="4"/>
    </row>
    <row r="116" spans="243:254" ht="30" customHeight="1" x14ac:dyDescent="0.35">
      <c r="II116" s="4"/>
      <c r="IJ116" s="4"/>
      <c r="IK116" s="4"/>
      <c r="IL116" s="4"/>
      <c r="IM116" s="4"/>
      <c r="IN116" s="4"/>
      <c r="IO116" s="4"/>
      <c r="IP116" s="4"/>
      <c r="IQ116" s="4"/>
      <c r="IR116" s="4"/>
      <c r="IS116" s="4"/>
      <c r="IT116" s="4"/>
    </row>
    <row r="117" spans="243:254" ht="30" customHeight="1" x14ac:dyDescent="0.35">
      <c r="II117" s="4"/>
      <c r="IJ117" s="4"/>
      <c r="IK117" s="4"/>
      <c r="IL117" s="4"/>
      <c r="IM117" s="4"/>
      <c r="IN117" s="4"/>
      <c r="IO117" s="4"/>
      <c r="IP117" s="4"/>
      <c r="IQ117" s="4"/>
      <c r="IR117" s="4"/>
      <c r="IS117" s="4"/>
      <c r="IT117" s="4"/>
    </row>
    <row r="118" spans="243:254" ht="30" customHeight="1" x14ac:dyDescent="0.35">
      <c r="II118" s="4"/>
      <c r="IJ118" s="4"/>
      <c r="IK118" s="4"/>
      <c r="IL118" s="4"/>
      <c r="IM118" s="4"/>
      <c r="IN118" s="4"/>
      <c r="IO118" s="4"/>
      <c r="IP118" s="4"/>
      <c r="IQ118" s="4"/>
      <c r="IR118" s="4"/>
      <c r="IS118" s="4"/>
      <c r="IT118" s="4"/>
    </row>
    <row r="119" spans="243:254" ht="30" customHeight="1" x14ac:dyDescent="0.35">
      <c r="II119" s="4"/>
      <c r="IJ119" s="4"/>
      <c r="IK119" s="4"/>
      <c r="IL119" s="4"/>
      <c r="IM119" s="4"/>
      <c r="IN119" s="4"/>
      <c r="IO119" s="4"/>
      <c r="IP119" s="4"/>
      <c r="IQ119" s="4"/>
      <c r="IR119" s="4"/>
      <c r="IS119" s="4"/>
      <c r="IT119" s="4"/>
    </row>
    <row r="120" spans="243:254" ht="30" customHeight="1" x14ac:dyDescent="0.35">
      <c r="II120" s="4"/>
      <c r="IJ120" s="4"/>
      <c r="IK120" s="4"/>
      <c r="IL120" s="4"/>
      <c r="IM120" s="4"/>
      <c r="IN120" s="4"/>
      <c r="IO120" s="4"/>
      <c r="IP120" s="4"/>
      <c r="IQ120" s="4"/>
      <c r="IR120" s="4"/>
      <c r="IS120" s="4"/>
      <c r="IT120" s="4"/>
    </row>
    <row r="121" spans="243:254" ht="30" customHeight="1" x14ac:dyDescent="0.35">
      <c r="II121" s="4"/>
      <c r="IJ121" s="4"/>
      <c r="IK121" s="4"/>
      <c r="IL121" s="4"/>
      <c r="IM121" s="4"/>
      <c r="IN121" s="4"/>
      <c r="IO121" s="4"/>
      <c r="IP121" s="4"/>
      <c r="IQ121" s="4"/>
      <c r="IR121" s="4"/>
      <c r="IS121" s="4"/>
      <c r="IT121" s="4"/>
    </row>
    <row r="122" spans="243:254" ht="30" customHeight="1" x14ac:dyDescent="0.35">
      <c r="II122" s="4"/>
      <c r="IJ122" s="4"/>
      <c r="IK122" s="4"/>
      <c r="IL122" s="4"/>
      <c r="IM122" s="4"/>
      <c r="IN122" s="4"/>
      <c r="IO122" s="4"/>
      <c r="IP122" s="4"/>
      <c r="IQ122" s="4"/>
      <c r="IR122" s="4"/>
      <c r="IS122" s="4"/>
      <c r="IT122" s="4"/>
    </row>
    <row r="123" spans="243:254" ht="30" customHeight="1" x14ac:dyDescent="0.35">
      <c r="II123" s="4"/>
      <c r="IJ123" s="4"/>
      <c r="IK123" s="4"/>
      <c r="IL123" s="4"/>
      <c r="IM123" s="4"/>
      <c r="IN123" s="4"/>
      <c r="IO123" s="4"/>
      <c r="IP123" s="4"/>
      <c r="IQ123" s="4"/>
      <c r="IR123" s="4"/>
      <c r="IS123" s="4"/>
      <c r="IT123" s="4"/>
    </row>
    <row r="124" spans="243:254" ht="30" customHeight="1" x14ac:dyDescent="0.35">
      <c r="II124" s="4"/>
      <c r="IJ124" s="4"/>
      <c r="IK124" s="4"/>
      <c r="IL124" s="4"/>
      <c r="IM124" s="4"/>
      <c r="IN124" s="4"/>
      <c r="IO124" s="4"/>
      <c r="IP124" s="4"/>
      <c r="IQ124" s="4"/>
      <c r="IR124" s="4"/>
      <c r="IS124" s="4"/>
      <c r="IT124" s="4"/>
    </row>
    <row r="125" spans="243:254" ht="30" customHeight="1" x14ac:dyDescent="0.35">
      <c r="II125" s="4"/>
      <c r="IJ125" s="4"/>
      <c r="IK125" s="4"/>
      <c r="IL125" s="4"/>
      <c r="IM125" s="4"/>
      <c r="IN125" s="4"/>
      <c r="IO125" s="4"/>
      <c r="IP125" s="4"/>
      <c r="IQ125" s="4"/>
      <c r="IR125" s="4"/>
      <c r="IS125" s="4"/>
      <c r="IT125" s="4"/>
    </row>
    <row r="126" spans="243:254" ht="30" customHeight="1" x14ac:dyDescent="0.35">
      <c r="II126" s="4"/>
      <c r="IJ126" s="4"/>
      <c r="IK126" s="4"/>
      <c r="IL126" s="4"/>
      <c r="IM126" s="4"/>
      <c r="IN126" s="4"/>
      <c r="IO126" s="4"/>
      <c r="IP126" s="4"/>
      <c r="IQ126" s="4"/>
      <c r="IR126" s="4"/>
      <c r="IS126" s="4"/>
      <c r="IT126" s="4"/>
    </row>
    <row r="127" spans="243:254" ht="30" customHeight="1" x14ac:dyDescent="0.35">
      <c r="II127" s="4"/>
      <c r="IJ127" s="4"/>
      <c r="IK127" s="4"/>
      <c r="IL127" s="4"/>
      <c r="IM127" s="4"/>
      <c r="IN127" s="4"/>
      <c r="IO127" s="4"/>
      <c r="IP127" s="4"/>
      <c r="IQ127" s="4"/>
      <c r="IR127" s="4"/>
      <c r="IS127" s="4"/>
      <c r="IT127" s="4"/>
    </row>
    <row r="128" spans="243:254" ht="30" customHeight="1" x14ac:dyDescent="0.35">
      <c r="II128" s="4"/>
      <c r="IJ128" s="4"/>
      <c r="IK128" s="4"/>
      <c r="IL128" s="4"/>
      <c r="IM128" s="4"/>
      <c r="IN128" s="4"/>
      <c r="IO128" s="4"/>
      <c r="IP128" s="4"/>
      <c r="IQ128" s="4"/>
      <c r="IR128" s="4"/>
      <c r="IS128" s="4"/>
      <c r="IT128" s="4"/>
    </row>
    <row r="129" spans="243:254" ht="30" customHeight="1" x14ac:dyDescent="0.35">
      <c r="II129" s="4"/>
      <c r="IJ129" s="4"/>
      <c r="IK129" s="4"/>
      <c r="IL129" s="4"/>
      <c r="IM129" s="4"/>
      <c r="IN129" s="4"/>
      <c r="IO129" s="4"/>
      <c r="IP129" s="4"/>
      <c r="IQ129" s="4"/>
      <c r="IR129" s="4"/>
      <c r="IS129" s="4"/>
      <c r="IT129" s="4"/>
    </row>
    <row r="130" spans="243:254" ht="30" customHeight="1" x14ac:dyDescent="0.35">
      <c r="II130" s="4"/>
      <c r="IJ130" s="4"/>
      <c r="IK130" s="4"/>
      <c r="IL130" s="4"/>
      <c r="IM130" s="4"/>
      <c r="IN130" s="4"/>
      <c r="IO130" s="4"/>
      <c r="IP130" s="4"/>
      <c r="IQ130" s="4"/>
      <c r="IR130" s="4"/>
      <c r="IS130" s="4"/>
      <c r="IT130" s="4"/>
    </row>
    <row r="131" spans="243:254" ht="30" customHeight="1" x14ac:dyDescent="0.35">
      <c r="II131" s="4"/>
      <c r="IJ131" s="4"/>
      <c r="IK131" s="4"/>
      <c r="IL131" s="4"/>
      <c r="IM131" s="4"/>
      <c r="IN131" s="4"/>
      <c r="IO131" s="4"/>
      <c r="IP131" s="4"/>
      <c r="IQ131" s="4"/>
      <c r="IR131" s="4"/>
      <c r="IS131" s="4"/>
      <c r="IT131" s="4"/>
    </row>
    <row r="132" spans="243:254" ht="30" customHeight="1" x14ac:dyDescent="0.35">
      <c r="II132" s="4"/>
      <c r="IJ132" s="4"/>
      <c r="IK132" s="4"/>
      <c r="IL132" s="4"/>
      <c r="IM132" s="4"/>
      <c r="IN132" s="4"/>
      <c r="IO132" s="4"/>
      <c r="IP132" s="4"/>
      <c r="IQ132" s="4"/>
      <c r="IR132" s="4"/>
      <c r="IS132" s="4"/>
      <c r="IT132" s="4"/>
    </row>
    <row r="133" spans="243:254" ht="30" customHeight="1" x14ac:dyDescent="0.35">
      <c r="II133" s="4"/>
      <c r="IJ133" s="4"/>
      <c r="IK133" s="4"/>
      <c r="IL133" s="4"/>
      <c r="IM133" s="4"/>
      <c r="IN133" s="4"/>
      <c r="IO133" s="4"/>
      <c r="IP133" s="4"/>
      <c r="IQ133" s="4"/>
      <c r="IR133" s="4"/>
      <c r="IS133" s="4"/>
      <c r="IT133" s="4"/>
    </row>
    <row r="134" spans="243:254" ht="30" customHeight="1" x14ac:dyDescent="0.35">
      <c r="II134" s="4"/>
      <c r="IJ134" s="4"/>
      <c r="IK134" s="4"/>
      <c r="IL134" s="4"/>
      <c r="IM134" s="4"/>
      <c r="IN134" s="4"/>
      <c r="IO134" s="4"/>
      <c r="IP134" s="4"/>
      <c r="IQ134" s="4"/>
      <c r="IR134" s="4"/>
      <c r="IS134" s="4"/>
      <c r="IT134" s="4"/>
    </row>
    <row r="135" spans="243:254" ht="30" customHeight="1" x14ac:dyDescent="0.35">
      <c r="II135" s="4"/>
      <c r="IJ135" s="4"/>
      <c r="IK135" s="4"/>
      <c r="IL135" s="4"/>
      <c r="IM135" s="4"/>
      <c r="IN135" s="4"/>
      <c r="IO135" s="4"/>
      <c r="IP135" s="4"/>
      <c r="IQ135" s="4"/>
      <c r="IR135" s="4"/>
      <c r="IS135" s="4"/>
      <c r="IT135" s="4"/>
    </row>
    <row r="136" spans="243:254" ht="30" customHeight="1" x14ac:dyDescent="0.35">
      <c r="II136" s="4"/>
      <c r="IJ136" s="4"/>
      <c r="IK136" s="4"/>
      <c r="IL136" s="4"/>
      <c r="IM136" s="4"/>
      <c r="IN136" s="4"/>
      <c r="IO136" s="4"/>
      <c r="IP136" s="4"/>
      <c r="IQ136" s="4"/>
      <c r="IR136" s="4"/>
      <c r="IS136" s="4"/>
      <c r="IT136" s="4"/>
    </row>
    <row r="137" spans="243:254" ht="30" customHeight="1" x14ac:dyDescent="0.35">
      <c r="II137" s="4"/>
      <c r="IJ137" s="4"/>
      <c r="IK137" s="4"/>
      <c r="IL137" s="4"/>
      <c r="IM137" s="4"/>
      <c r="IN137" s="4"/>
      <c r="IO137" s="4"/>
      <c r="IP137" s="4"/>
      <c r="IQ137" s="4"/>
      <c r="IR137" s="4"/>
      <c r="IS137" s="4"/>
      <c r="IT137" s="4"/>
    </row>
    <row r="138" spans="243:254" ht="30" customHeight="1" x14ac:dyDescent="0.35">
      <c r="II138" s="4"/>
      <c r="IJ138" s="4"/>
      <c r="IK138" s="4"/>
      <c r="IL138" s="4"/>
      <c r="IM138" s="4"/>
      <c r="IN138" s="4"/>
      <c r="IO138" s="4"/>
      <c r="IP138" s="4"/>
      <c r="IQ138" s="4"/>
      <c r="IR138" s="4"/>
      <c r="IS138" s="4"/>
      <c r="IT138" s="4"/>
    </row>
    <row r="139" spans="243:254" ht="30" customHeight="1" x14ac:dyDescent="0.35">
      <c r="II139" s="4"/>
      <c r="IJ139" s="4"/>
      <c r="IK139" s="4"/>
      <c r="IL139" s="4"/>
      <c r="IM139" s="4"/>
      <c r="IN139" s="4"/>
      <c r="IO139" s="4"/>
      <c r="IP139" s="4"/>
      <c r="IQ139" s="4"/>
      <c r="IR139" s="4"/>
      <c r="IS139" s="4"/>
      <c r="IT139" s="4"/>
    </row>
    <row r="140" spans="243:254" ht="30" customHeight="1" x14ac:dyDescent="0.35">
      <c r="II140" s="4"/>
      <c r="IJ140" s="4"/>
      <c r="IK140" s="4"/>
      <c r="IL140" s="4"/>
      <c r="IM140" s="4"/>
      <c r="IN140" s="4"/>
      <c r="IO140" s="4"/>
      <c r="IP140" s="4"/>
      <c r="IQ140" s="4"/>
      <c r="IR140" s="4"/>
      <c r="IS140" s="4"/>
      <c r="IT140" s="4"/>
    </row>
    <row r="141" spans="243:254" ht="30" customHeight="1" x14ac:dyDescent="0.35">
      <c r="II141" s="4"/>
      <c r="IJ141" s="4"/>
      <c r="IK141" s="4"/>
      <c r="IL141" s="4"/>
      <c r="IM141" s="4"/>
      <c r="IN141" s="4"/>
      <c r="IO141" s="4"/>
      <c r="IP141" s="4"/>
      <c r="IQ141" s="4"/>
      <c r="IR141" s="4"/>
      <c r="IS141" s="4"/>
      <c r="IT141" s="4"/>
    </row>
    <row r="142" spans="243:254" ht="30" customHeight="1" x14ac:dyDescent="0.35">
      <c r="II142" s="4"/>
      <c r="IJ142" s="4"/>
      <c r="IK142" s="4"/>
      <c r="IL142" s="4"/>
      <c r="IM142" s="4"/>
      <c r="IN142" s="4"/>
      <c r="IO142" s="4"/>
      <c r="IP142" s="4"/>
      <c r="IQ142" s="4"/>
      <c r="IR142" s="4"/>
      <c r="IS142" s="4"/>
      <c r="IT142" s="4"/>
    </row>
    <row r="143" spans="243:254" ht="30" customHeight="1" x14ac:dyDescent="0.35">
      <c r="II143" s="4"/>
      <c r="IJ143" s="4"/>
      <c r="IK143" s="4"/>
      <c r="IL143" s="4"/>
      <c r="IM143" s="4"/>
      <c r="IN143" s="4"/>
      <c r="IO143" s="4"/>
      <c r="IP143" s="4"/>
      <c r="IQ143" s="4"/>
      <c r="IR143" s="4"/>
      <c r="IS143" s="4"/>
      <c r="IT143" s="4"/>
    </row>
    <row r="144" spans="243:254" ht="30" customHeight="1" x14ac:dyDescent="0.35">
      <c r="II144" s="4"/>
      <c r="IJ144" s="4"/>
      <c r="IK144" s="4"/>
      <c r="IL144" s="4"/>
      <c r="IM144" s="4"/>
      <c r="IN144" s="4"/>
      <c r="IO144" s="4"/>
      <c r="IP144" s="4"/>
      <c r="IQ144" s="4"/>
      <c r="IR144" s="4"/>
      <c r="IS144" s="4"/>
      <c r="IT144" s="4"/>
    </row>
    <row r="145" spans="243:254" ht="30" customHeight="1" x14ac:dyDescent="0.35">
      <c r="II145" s="4"/>
      <c r="IJ145" s="4"/>
      <c r="IK145" s="4"/>
      <c r="IL145" s="4"/>
      <c r="IM145" s="4"/>
      <c r="IN145" s="4"/>
      <c r="IO145" s="4"/>
      <c r="IP145" s="4"/>
      <c r="IQ145" s="4"/>
      <c r="IR145" s="4"/>
      <c r="IS145" s="4"/>
      <c r="IT145" s="4"/>
    </row>
    <row r="146" spans="243:254" ht="30" customHeight="1" x14ac:dyDescent="0.35">
      <c r="II146" s="4"/>
      <c r="IJ146" s="4"/>
      <c r="IK146" s="4"/>
      <c r="IL146" s="4"/>
      <c r="IM146" s="4"/>
      <c r="IN146" s="4"/>
      <c r="IO146" s="4"/>
      <c r="IP146" s="4"/>
      <c r="IQ146" s="4"/>
      <c r="IR146" s="4"/>
      <c r="IS146" s="4"/>
      <c r="IT146" s="4"/>
    </row>
    <row r="147" spans="243:254" ht="30" customHeight="1" x14ac:dyDescent="0.35">
      <c r="II147" s="4"/>
      <c r="IJ147" s="4"/>
      <c r="IK147" s="4"/>
      <c r="IL147" s="4"/>
      <c r="IM147" s="4"/>
      <c r="IN147" s="4"/>
      <c r="IO147" s="4"/>
      <c r="IP147" s="4"/>
      <c r="IQ147" s="4"/>
      <c r="IR147" s="4"/>
      <c r="IS147" s="4"/>
      <c r="IT147" s="4"/>
    </row>
    <row r="148" spans="243:254" ht="30" customHeight="1" x14ac:dyDescent="0.35">
      <c r="II148" s="4"/>
      <c r="IJ148" s="4"/>
      <c r="IK148" s="4"/>
      <c r="IL148" s="4"/>
      <c r="IM148" s="4"/>
      <c r="IN148" s="4"/>
      <c r="IO148" s="4"/>
      <c r="IP148" s="4"/>
      <c r="IQ148" s="4"/>
      <c r="IR148" s="4"/>
      <c r="IS148" s="4"/>
      <c r="IT148" s="4"/>
    </row>
    <row r="149" spans="243:254" ht="30" customHeight="1" x14ac:dyDescent="0.35">
      <c r="II149" s="4"/>
      <c r="IJ149" s="4"/>
      <c r="IK149" s="4"/>
      <c r="IL149" s="4"/>
      <c r="IM149" s="4"/>
      <c r="IN149" s="4"/>
      <c r="IO149" s="4"/>
      <c r="IP149" s="4"/>
      <c r="IQ149" s="4"/>
      <c r="IR149" s="4"/>
      <c r="IS149" s="4"/>
      <c r="IT149" s="4"/>
    </row>
    <row r="150" spans="243:254" ht="30" customHeight="1" x14ac:dyDescent="0.35">
      <c r="II150" s="4"/>
      <c r="IJ150" s="4"/>
      <c r="IK150" s="4"/>
      <c r="IL150" s="4"/>
      <c r="IM150" s="4"/>
      <c r="IN150" s="4"/>
      <c r="IO150" s="4"/>
      <c r="IP150" s="4"/>
      <c r="IQ150" s="4"/>
      <c r="IR150" s="4"/>
      <c r="IS150" s="4"/>
      <c r="IT150" s="4"/>
    </row>
    <row r="151" spans="243:254" ht="30" customHeight="1" x14ac:dyDescent="0.35">
      <c r="II151" s="4"/>
      <c r="IJ151" s="4"/>
      <c r="IK151" s="4"/>
      <c r="IL151" s="4"/>
      <c r="IM151" s="4"/>
      <c r="IN151" s="4"/>
      <c r="IO151" s="4"/>
      <c r="IP151" s="4"/>
      <c r="IQ151" s="4"/>
      <c r="IR151" s="4"/>
      <c r="IS151" s="4"/>
      <c r="IT151" s="4"/>
    </row>
    <row r="152" spans="243:254" ht="30" customHeight="1" x14ac:dyDescent="0.35">
      <c r="II152" s="4"/>
      <c r="IJ152" s="4"/>
      <c r="IK152" s="4"/>
      <c r="IL152" s="4"/>
      <c r="IM152" s="4"/>
      <c r="IN152" s="4"/>
      <c r="IO152" s="4"/>
      <c r="IP152" s="4"/>
      <c r="IQ152" s="4"/>
      <c r="IR152" s="4"/>
      <c r="IS152" s="4"/>
      <c r="IT152" s="4"/>
    </row>
    <row r="153" spans="243:254" ht="30" customHeight="1" x14ac:dyDescent="0.35">
      <c r="II153" s="4"/>
      <c r="IJ153" s="4"/>
      <c r="IK153" s="4"/>
      <c r="IL153" s="4"/>
      <c r="IM153" s="4"/>
      <c r="IN153" s="4"/>
      <c r="IO153" s="4"/>
      <c r="IP153" s="4"/>
      <c r="IQ153" s="4"/>
      <c r="IR153" s="4"/>
      <c r="IS153" s="4"/>
      <c r="IT153" s="4"/>
    </row>
    <row r="154" spans="243:254" ht="30" customHeight="1" x14ac:dyDescent="0.35">
      <c r="II154" s="4"/>
      <c r="IJ154" s="4"/>
      <c r="IK154" s="4"/>
      <c r="IL154" s="4"/>
      <c r="IM154" s="4"/>
      <c r="IN154" s="4"/>
      <c r="IO154" s="4"/>
      <c r="IP154" s="4"/>
      <c r="IQ154" s="4"/>
      <c r="IR154" s="4"/>
      <c r="IS154" s="4"/>
      <c r="IT154" s="4"/>
    </row>
    <row r="155" spans="243:254" ht="30" customHeight="1" x14ac:dyDescent="0.35">
      <c r="II155" s="4"/>
      <c r="IJ155" s="4"/>
      <c r="IK155" s="4"/>
      <c r="IL155" s="4"/>
      <c r="IM155" s="4"/>
      <c r="IN155" s="4"/>
      <c r="IO155" s="4"/>
      <c r="IP155" s="4"/>
      <c r="IQ155" s="4"/>
      <c r="IR155" s="4"/>
      <c r="IS155" s="4"/>
      <c r="IT155" s="4"/>
    </row>
    <row r="156" spans="243:254" ht="30" customHeight="1" x14ac:dyDescent="0.35">
      <c r="II156" s="4"/>
      <c r="IJ156" s="4"/>
      <c r="IK156" s="4"/>
      <c r="IL156" s="4"/>
      <c r="IM156" s="4"/>
      <c r="IN156" s="4"/>
      <c r="IO156" s="4"/>
      <c r="IP156" s="4"/>
      <c r="IQ156" s="4"/>
      <c r="IR156" s="4"/>
      <c r="IS156" s="4"/>
      <c r="IT156" s="4"/>
    </row>
    <row r="157" spans="243:254" ht="30" customHeight="1" x14ac:dyDescent="0.35">
      <c r="II157" s="4"/>
      <c r="IJ157" s="4"/>
      <c r="IK157" s="4"/>
      <c r="IL157" s="4"/>
      <c r="IM157" s="4"/>
      <c r="IN157" s="4"/>
      <c r="IO157" s="4"/>
      <c r="IP157" s="4"/>
      <c r="IQ157" s="4"/>
      <c r="IR157" s="4"/>
      <c r="IS157" s="4"/>
      <c r="IT157" s="4"/>
    </row>
    <row r="158" spans="243:254" ht="30" customHeight="1" x14ac:dyDescent="0.35">
      <c r="II158" s="4"/>
      <c r="IJ158" s="4"/>
      <c r="IK158" s="4"/>
      <c r="IL158" s="4"/>
      <c r="IM158" s="4"/>
      <c r="IN158" s="4"/>
      <c r="IO158" s="4"/>
      <c r="IP158" s="4"/>
      <c r="IQ158" s="4"/>
      <c r="IR158" s="4"/>
      <c r="IS158" s="4"/>
      <c r="IT158" s="4"/>
    </row>
    <row r="159" spans="243:254" ht="30" customHeight="1" x14ac:dyDescent="0.35">
      <c r="II159" s="4"/>
      <c r="IJ159" s="4"/>
      <c r="IK159" s="4"/>
      <c r="IL159" s="4"/>
      <c r="IM159" s="4"/>
      <c r="IN159" s="4"/>
      <c r="IO159" s="4"/>
      <c r="IP159" s="4"/>
      <c r="IQ159" s="4"/>
      <c r="IR159" s="4"/>
      <c r="IS159" s="4"/>
      <c r="IT159" s="4"/>
    </row>
    <row r="160" spans="243:254" ht="30" customHeight="1" x14ac:dyDescent="0.35">
      <c r="II160" s="4"/>
      <c r="IJ160" s="4"/>
      <c r="IK160" s="4"/>
      <c r="IL160" s="4"/>
      <c r="IM160" s="4"/>
      <c r="IN160" s="4"/>
      <c r="IO160" s="4"/>
      <c r="IP160" s="4"/>
      <c r="IQ160" s="4"/>
      <c r="IR160" s="4"/>
      <c r="IS160" s="4"/>
      <c r="IT160" s="4"/>
    </row>
    <row r="161" spans="243:254" ht="30" customHeight="1" x14ac:dyDescent="0.35">
      <c r="II161" s="4"/>
      <c r="IJ161" s="4"/>
      <c r="IK161" s="4"/>
      <c r="IL161" s="4"/>
      <c r="IM161" s="4"/>
      <c r="IN161" s="4"/>
      <c r="IO161" s="4"/>
      <c r="IP161" s="4"/>
      <c r="IQ161" s="4"/>
      <c r="IR161" s="4"/>
      <c r="IS161" s="4"/>
      <c r="IT161" s="4"/>
    </row>
    <row r="162" spans="243:254" ht="30" customHeight="1" x14ac:dyDescent="0.35">
      <c r="II162" s="4"/>
      <c r="IJ162" s="4"/>
      <c r="IK162" s="4"/>
      <c r="IL162" s="4"/>
      <c r="IM162" s="4"/>
      <c r="IN162" s="4"/>
      <c r="IO162" s="4"/>
      <c r="IP162" s="4"/>
      <c r="IQ162" s="4"/>
      <c r="IR162" s="4"/>
      <c r="IS162" s="4"/>
      <c r="IT162" s="4"/>
    </row>
    <row r="163" spans="243:254" ht="30" customHeight="1" x14ac:dyDescent="0.35">
      <c r="II163" s="4"/>
      <c r="IJ163" s="4"/>
      <c r="IK163" s="4"/>
      <c r="IL163" s="4"/>
      <c r="IM163" s="4"/>
      <c r="IN163" s="4"/>
      <c r="IO163" s="4"/>
      <c r="IP163" s="4"/>
      <c r="IQ163" s="4"/>
      <c r="IR163" s="4"/>
      <c r="IS163" s="4"/>
      <c r="IT163" s="4"/>
    </row>
    <row r="164" spans="243:254" ht="30" customHeight="1" x14ac:dyDescent="0.35">
      <c r="II164" s="4"/>
      <c r="IJ164" s="4"/>
      <c r="IK164" s="4"/>
      <c r="IL164" s="4"/>
      <c r="IM164" s="4"/>
      <c r="IN164" s="4"/>
      <c r="IO164" s="4"/>
      <c r="IP164" s="4"/>
      <c r="IQ164" s="4"/>
      <c r="IR164" s="4"/>
      <c r="IS164" s="4"/>
      <c r="IT164" s="4"/>
    </row>
    <row r="165" spans="243:254" ht="30" customHeight="1" x14ac:dyDescent="0.35">
      <c r="II165" s="4"/>
      <c r="IJ165" s="4"/>
      <c r="IK165" s="4"/>
      <c r="IL165" s="4"/>
      <c r="IM165" s="4"/>
      <c r="IN165" s="4"/>
      <c r="IO165" s="4"/>
      <c r="IP165" s="4"/>
      <c r="IQ165" s="4"/>
      <c r="IR165" s="4"/>
      <c r="IS165" s="4"/>
      <c r="IT165" s="4"/>
    </row>
    <row r="166" spans="243:254" ht="30" customHeight="1" x14ac:dyDescent="0.35">
      <c r="II166" s="4"/>
      <c r="IJ166" s="4"/>
      <c r="IK166" s="4"/>
      <c r="IL166" s="4"/>
      <c r="IM166" s="4"/>
      <c r="IN166" s="4"/>
      <c r="IO166" s="4"/>
      <c r="IP166" s="4"/>
      <c r="IQ166" s="4"/>
      <c r="IR166" s="4"/>
      <c r="IS166" s="4"/>
      <c r="IT166" s="4"/>
    </row>
    <row r="167" spans="243:254" ht="30" customHeight="1" x14ac:dyDescent="0.35">
      <c r="II167" s="4"/>
      <c r="IJ167" s="4"/>
      <c r="IK167" s="4"/>
      <c r="IL167" s="4"/>
      <c r="IM167" s="4"/>
      <c r="IN167" s="4"/>
      <c r="IO167" s="4"/>
      <c r="IP167" s="4"/>
      <c r="IQ167" s="4"/>
      <c r="IR167" s="4"/>
      <c r="IS167" s="4"/>
      <c r="IT167" s="4"/>
    </row>
    <row r="168" spans="243:254" ht="30" customHeight="1" x14ac:dyDescent="0.35">
      <c r="II168" s="4"/>
      <c r="IJ168" s="4"/>
      <c r="IK168" s="4"/>
      <c r="IL168" s="4"/>
      <c r="IM168" s="4"/>
      <c r="IN168" s="4"/>
      <c r="IO168" s="4"/>
      <c r="IP168" s="4"/>
      <c r="IQ168" s="4"/>
      <c r="IR168" s="4"/>
      <c r="IS168" s="4"/>
      <c r="IT168" s="4"/>
    </row>
    <row r="169" spans="243:254" ht="30" customHeight="1" x14ac:dyDescent="0.35">
      <c r="II169" s="4"/>
      <c r="IJ169" s="4"/>
      <c r="IK169" s="4"/>
      <c r="IL169" s="4"/>
      <c r="IM169" s="4"/>
      <c r="IN169" s="4"/>
      <c r="IO169" s="4"/>
      <c r="IP169" s="4"/>
      <c r="IQ169" s="4"/>
      <c r="IR169" s="4"/>
      <c r="IS169" s="4"/>
      <c r="IT169" s="4"/>
    </row>
    <row r="170" spans="243:254" ht="30" customHeight="1" x14ac:dyDescent="0.35">
      <c r="II170" s="4"/>
      <c r="IJ170" s="4"/>
      <c r="IK170" s="4"/>
      <c r="IL170" s="4"/>
      <c r="IM170" s="4"/>
      <c r="IN170" s="4"/>
      <c r="IO170" s="4"/>
      <c r="IP170" s="4"/>
      <c r="IQ170" s="4"/>
      <c r="IR170" s="4"/>
      <c r="IS170" s="4"/>
      <c r="IT170" s="4"/>
    </row>
    <row r="171" spans="243:254" ht="30" customHeight="1" x14ac:dyDescent="0.35">
      <c r="II171" s="4"/>
      <c r="IJ171" s="4"/>
      <c r="IK171" s="4"/>
      <c r="IL171" s="4"/>
      <c r="IM171" s="4"/>
      <c r="IN171" s="4"/>
      <c r="IO171" s="4"/>
      <c r="IP171" s="4"/>
      <c r="IQ171" s="4"/>
      <c r="IR171" s="4"/>
      <c r="IS171" s="4"/>
      <c r="IT171" s="4"/>
    </row>
    <row r="172" spans="243:254" ht="30" customHeight="1" x14ac:dyDescent="0.35">
      <c r="II172" s="4"/>
      <c r="IJ172" s="4"/>
      <c r="IK172" s="4"/>
      <c r="IL172" s="4"/>
      <c r="IM172" s="4"/>
      <c r="IN172" s="4"/>
      <c r="IO172" s="4"/>
      <c r="IP172" s="4"/>
      <c r="IQ172" s="4"/>
      <c r="IR172" s="4"/>
      <c r="IS172" s="4"/>
      <c r="IT172" s="4"/>
    </row>
    <row r="173" spans="243:254" ht="30" customHeight="1" x14ac:dyDescent="0.35">
      <c r="II173" s="4"/>
      <c r="IJ173" s="4"/>
      <c r="IK173" s="4"/>
      <c r="IL173" s="4"/>
      <c r="IM173" s="4"/>
      <c r="IN173" s="4"/>
      <c r="IO173" s="4"/>
      <c r="IP173" s="4"/>
      <c r="IQ173" s="4"/>
      <c r="IR173" s="4"/>
      <c r="IS173" s="4"/>
      <c r="IT173" s="4"/>
    </row>
    <row r="174" spans="243:254" ht="30" customHeight="1" x14ac:dyDescent="0.35">
      <c r="II174" s="4"/>
      <c r="IJ174" s="4"/>
      <c r="IK174" s="4"/>
      <c r="IL174" s="4"/>
      <c r="IM174" s="4"/>
      <c r="IN174" s="4"/>
      <c r="IO174" s="4"/>
      <c r="IP174" s="4"/>
      <c r="IQ174" s="4"/>
      <c r="IR174" s="4"/>
      <c r="IS174" s="4"/>
      <c r="IT174" s="4"/>
    </row>
    <row r="175" spans="243:254" ht="30" customHeight="1" x14ac:dyDescent="0.35">
      <c r="II175" s="4"/>
      <c r="IJ175" s="4"/>
      <c r="IK175" s="4"/>
      <c r="IL175" s="4"/>
      <c r="IM175" s="4"/>
      <c r="IN175" s="4"/>
      <c r="IO175" s="4"/>
      <c r="IP175" s="4"/>
      <c r="IQ175" s="4"/>
      <c r="IR175" s="4"/>
      <c r="IS175" s="4"/>
      <c r="IT175" s="4"/>
    </row>
    <row r="176" spans="243:254" ht="30" customHeight="1" x14ac:dyDescent="0.35">
      <c r="II176" s="4"/>
      <c r="IJ176" s="4"/>
      <c r="IK176" s="4"/>
      <c r="IL176" s="4"/>
      <c r="IM176" s="4"/>
      <c r="IN176" s="4"/>
      <c r="IO176" s="4"/>
      <c r="IP176" s="4"/>
      <c r="IQ176" s="4"/>
      <c r="IR176" s="4"/>
      <c r="IS176" s="4"/>
      <c r="IT176" s="4"/>
    </row>
    <row r="177" spans="243:254" ht="30" customHeight="1" x14ac:dyDescent="0.35">
      <c r="II177" s="4"/>
      <c r="IJ177" s="4"/>
      <c r="IK177" s="4"/>
      <c r="IL177" s="4"/>
      <c r="IM177" s="4"/>
      <c r="IN177" s="4"/>
      <c r="IO177" s="4"/>
      <c r="IP177" s="4"/>
      <c r="IQ177" s="4"/>
      <c r="IR177" s="4"/>
      <c r="IS177" s="4"/>
      <c r="IT177" s="4"/>
    </row>
    <row r="178" spans="243:254" ht="30" customHeight="1" x14ac:dyDescent="0.35">
      <c r="II178" s="4"/>
      <c r="IJ178" s="4"/>
      <c r="IK178" s="4"/>
      <c r="IL178" s="4"/>
      <c r="IM178" s="4"/>
      <c r="IN178" s="4"/>
      <c r="IO178" s="4"/>
      <c r="IP178" s="4"/>
      <c r="IQ178" s="4"/>
      <c r="IR178" s="4"/>
      <c r="IS178" s="4"/>
      <c r="IT178" s="4"/>
    </row>
    <row r="179" spans="243:254" ht="30" customHeight="1" x14ac:dyDescent="0.35">
      <c r="II179" s="4"/>
      <c r="IJ179" s="4"/>
      <c r="IK179" s="4"/>
      <c r="IL179" s="4"/>
      <c r="IM179" s="4"/>
      <c r="IN179" s="4"/>
      <c r="IO179" s="4"/>
      <c r="IP179" s="4"/>
      <c r="IQ179" s="4"/>
      <c r="IR179" s="4"/>
      <c r="IS179" s="4"/>
      <c r="IT179" s="4"/>
    </row>
    <row r="180" spans="243:254" ht="30" customHeight="1" x14ac:dyDescent="0.35">
      <c r="II180" s="4"/>
      <c r="IJ180" s="4"/>
      <c r="IK180" s="4"/>
      <c r="IL180" s="4"/>
      <c r="IM180" s="4"/>
      <c r="IN180" s="4"/>
      <c r="IO180" s="4"/>
      <c r="IP180" s="4"/>
      <c r="IQ180" s="4"/>
      <c r="IR180" s="4"/>
      <c r="IS180" s="4"/>
      <c r="IT180" s="4"/>
    </row>
    <row r="181" spans="243:254" ht="30" customHeight="1" x14ac:dyDescent="0.35">
      <c r="II181" s="4"/>
      <c r="IJ181" s="4"/>
      <c r="IK181" s="4"/>
      <c r="IL181" s="4"/>
      <c r="IM181" s="4"/>
      <c r="IN181" s="4"/>
      <c r="IO181" s="4"/>
      <c r="IP181" s="4"/>
      <c r="IQ181" s="4"/>
      <c r="IR181" s="4"/>
      <c r="IS181" s="4"/>
      <c r="IT181" s="4"/>
    </row>
    <row r="182" spans="243:254" ht="30" customHeight="1" x14ac:dyDescent="0.35">
      <c r="II182" s="4"/>
      <c r="IJ182" s="4"/>
      <c r="IK182" s="4"/>
      <c r="IL182" s="4"/>
      <c r="IM182" s="4"/>
      <c r="IN182" s="4"/>
      <c r="IO182" s="4"/>
      <c r="IP182" s="4"/>
      <c r="IQ182" s="4"/>
      <c r="IR182" s="4"/>
      <c r="IS182" s="4"/>
      <c r="IT182" s="4"/>
    </row>
    <row r="183" spans="243:254" ht="30" customHeight="1" x14ac:dyDescent="0.35">
      <c r="II183" s="4"/>
      <c r="IJ183" s="4"/>
      <c r="IK183" s="4"/>
      <c r="IL183" s="4"/>
      <c r="IM183" s="4"/>
      <c r="IN183" s="4"/>
      <c r="IO183" s="4"/>
      <c r="IP183" s="4"/>
      <c r="IQ183" s="4"/>
      <c r="IR183" s="4"/>
      <c r="IS183" s="4"/>
      <c r="IT183" s="4"/>
    </row>
    <row r="184" spans="243:254" ht="30" customHeight="1" x14ac:dyDescent="0.35">
      <c r="II184" s="4"/>
      <c r="IJ184" s="4"/>
      <c r="IK184" s="4"/>
      <c r="IL184" s="4"/>
      <c r="IM184" s="4"/>
      <c r="IN184" s="4"/>
      <c r="IO184" s="4"/>
      <c r="IP184" s="4"/>
      <c r="IQ184" s="4"/>
      <c r="IR184" s="4"/>
      <c r="IS184" s="4"/>
      <c r="IT184" s="4"/>
    </row>
    <row r="185" spans="243:254" ht="30" customHeight="1" x14ac:dyDescent="0.35">
      <c r="II185" s="4"/>
      <c r="IJ185" s="4"/>
      <c r="IK185" s="4"/>
      <c r="IL185" s="4"/>
      <c r="IM185" s="4"/>
      <c r="IN185" s="4"/>
      <c r="IO185" s="4"/>
      <c r="IP185" s="4"/>
      <c r="IQ185" s="4"/>
      <c r="IR185" s="4"/>
      <c r="IS185" s="4"/>
      <c r="IT185" s="4"/>
    </row>
    <row r="186" spans="243:254" ht="30" customHeight="1" x14ac:dyDescent="0.35">
      <c r="II186" s="4"/>
      <c r="IJ186" s="4"/>
      <c r="IK186" s="4"/>
      <c r="IL186" s="4"/>
      <c r="IM186" s="4"/>
      <c r="IN186" s="4"/>
      <c r="IO186" s="4"/>
      <c r="IP186" s="4"/>
      <c r="IQ186" s="4"/>
      <c r="IR186" s="4"/>
      <c r="IS186" s="4"/>
      <c r="IT186" s="4"/>
    </row>
    <row r="187" spans="243:254" ht="30" customHeight="1" x14ac:dyDescent="0.35">
      <c r="II187" s="4"/>
      <c r="IJ187" s="4"/>
      <c r="IK187" s="4"/>
      <c r="IL187" s="4"/>
      <c r="IM187" s="4"/>
      <c r="IN187" s="4"/>
      <c r="IO187" s="4"/>
      <c r="IP187" s="4"/>
      <c r="IQ187" s="4"/>
      <c r="IR187" s="4"/>
      <c r="IS187" s="4"/>
      <c r="IT187" s="4"/>
    </row>
    <row r="188" spans="243:254" ht="30" customHeight="1" x14ac:dyDescent="0.35">
      <c r="II188" s="4"/>
      <c r="IJ188" s="4"/>
      <c r="IK188" s="4"/>
      <c r="IL188" s="4"/>
      <c r="IM188" s="4"/>
      <c r="IN188" s="4"/>
      <c r="IO188" s="4"/>
      <c r="IP188" s="4"/>
      <c r="IQ188" s="4"/>
      <c r="IR188" s="4"/>
      <c r="IS188" s="4"/>
      <c r="IT188" s="4"/>
    </row>
    <row r="189" spans="243:254" ht="30" customHeight="1" x14ac:dyDescent="0.35">
      <c r="II189" s="4"/>
      <c r="IJ189" s="4"/>
      <c r="IK189" s="4"/>
      <c r="IL189" s="4"/>
      <c r="IM189" s="4"/>
      <c r="IN189" s="4"/>
      <c r="IO189" s="4"/>
      <c r="IP189" s="4"/>
      <c r="IQ189" s="4"/>
      <c r="IR189" s="4"/>
      <c r="IS189" s="4"/>
      <c r="IT189" s="4"/>
    </row>
    <row r="190" spans="243:254" ht="30" customHeight="1" x14ac:dyDescent="0.35">
      <c r="II190" s="4"/>
      <c r="IJ190" s="4"/>
      <c r="IK190" s="4"/>
      <c r="IL190" s="4"/>
      <c r="IM190" s="4"/>
      <c r="IN190" s="4"/>
      <c r="IO190" s="4"/>
      <c r="IP190" s="4"/>
      <c r="IQ190" s="4"/>
      <c r="IR190" s="4"/>
      <c r="IS190" s="4"/>
      <c r="IT190" s="4"/>
    </row>
    <row r="191" spans="243:254" ht="30" customHeight="1" x14ac:dyDescent="0.35">
      <c r="II191" s="4"/>
      <c r="IJ191" s="4"/>
      <c r="IK191" s="4"/>
      <c r="IL191" s="4"/>
      <c r="IM191" s="4"/>
      <c r="IN191" s="4"/>
      <c r="IO191" s="4"/>
      <c r="IP191" s="4"/>
      <c r="IQ191" s="4"/>
      <c r="IR191" s="4"/>
      <c r="IS191" s="4"/>
      <c r="IT191" s="4"/>
    </row>
    <row r="192" spans="243:254" ht="30" customHeight="1" x14ac:dyDescent="0.35">
      <c r="II192" s="4"/>
      <c r="IJ192" s="4"/>
      <c r="IK192" s="4"/>
      <c r="IL192" s="4"/>
      <c r="IM192" s="4"/>
      <c r="IN192" s="4"/>
      <c r="IO192" s="4"/>
      <c r="IP192" s="4"/>
      <c r="IQ192" s="4"/>
      <c r="IR192" s="4"/>
      <c r="IS192" s="4"/>
      <c r="IT192" s="4"/>
    </row>
    <row r="193" spans="243:254" ht="30" customHeight="1" x14ac:dyDescent="0.35">
      <c r="II193" s="4"/>
      <c r="IJ193" s="4"/>
      <c r="IK193" s="4"/>
      <c r="IL193" s="4"/>
      <c r="IM193" s="4"/>
      <c r="IN193" s="4"/>
      <c r="IO193" s="4"/>
      <c r="IP193" s="4"/>
      <c r="IQ193" s="4"/>
      <c r="IR193" s="4"/>
      <c r="IS193" s="4"/>
      <c r="IT193" s="4"/>
    </row>
    <row r="194" spans="243:254" ht="30" customHeight="1" x14ac:dyDescent="0.35">
      <c r="II194" s="4"/>
      <c r="IJ194" s="4"/>
      <c r="IK194" s="4"/>
      <c r="IL194" s="4"/>
      <c r="IM194" s="4"/>
      <c r="IN194" s="4"/>
      <c r="IO194" s="4"/>
      <c r="IP194" s="4"/>
      <c r="IQ194" s="4"/>
      <c r="IR194" s="4"/>
      <c r="IS194" s="4"/>
      <c r="IT194" s="4"/>
    </row>
    <row r="195" spans="243:254" ht="30" customHeight="1" x14ac:dyDescent="0.35">
      <c r="II195" s="4"/>
      <c r="IJ195" s="4"/>
      <c r="IK195" s="4"/>
      <c r="IL195" s="4"/>
      <c r="IM195" s="4"/>
      <c r="IN195" s="4"/>
      <c r="IO195" s="4"/>
      <c r="IP195" s="4"/>
      <c r="IQ195" s="4"/>
      <c r="IR195" s="4"/>
      <c r="IS195" s="4"/>
      <c r="IT195" s="4"/>
    </row>
    <row r="196" spans="243:254" ht="30" customHeight="1" x14ac:dyDescent="0.35">
      <c r="II196" s="4"/>
      <c r="IJ196" s="4"/>
      <c r="IK196" s="4"/>
      <c r="IL196" s="4"/>
      <c r="IM196" s="4"/>
      <c r="IN196" s="4"/>
      <c r="IO196" s="4"/>
      <c r="IP196" s="4"/>
      <c r="IQ196" s="4"/>
      <c r="IR196" s="4"/>
      <c r="IS196" s="4"/>
      <c r="IT196" s="4"/>
    </row>
    <row r="197" spans="243:254" ht="30" customHeight="1" x14ac:dyDescent="0.35">
      <c r="II197" s="4"/>
      <c r="IJ197" s="4"/>
      <c r="IK197" s="4"/>
      <c r="IL197" s="4"/>
      <c r="IM197" s="4"/>
      <c r="IN197" s="4"/>
      <c r="IO197" s="4"/>
      <c r="IP197" s="4"/>
      <c r="IQ197" s="4"/>
      <c r="IR197" s="4"/>
      <c r="IS197" s="4"/>
      <c r="IT197" s="4"/>
    </row>
    <row r="198" spans="243:254" ht="30" customHeight="1" x14ac:dyDescent="0.35">
      <c r="II198" s="4"/>
      <c r="IJ198" s="4"/>
      <c r="IK198" s="4"/>
      <c r="IL198" s="4"/>
      <c r="IM198" s="4"/>
      <c r="IN198" s="4"/>
      <c r="IO198" s="4"/>
      <c r="IP198" s="4"/>
      <c r="IQ198" s="4"/>
      <c r="IR198" s="4"/>
      <c r="IS198" s="4"/>
      <c r="IT198" s="4"/>
    </row>
    <row r="199" spans="243:254" ht="30" customHeight="1" x14ac:dyDescent="0.35">
      <c r="II199" s="4"/>
      <c r="IJ199" s="4"/>
      <c r="IK199" s="4"/>
      <c r="IL199" s="4"/>
      <c r="IM199" s="4"/>
      <c r="IN199" s="4"/>
      <c r="IO199" s="4"/>
      <c r="IP199" s="4"/>
      <c r="IQ199" s="4"/>
      <c r="IR199" s="4"/>
      <c r="IS199" s="4"/>
      <c r="IT199" s="4"/>
    </row>
    <row r="200" spans="243:254" ht="30" customHeight="1" x14ac:dyDescent="0.35">
      <c r="II200" s="4"/>
      <c r="IJ200" s="4"/>
      <c r="IK200" s="4"/>
      <c r="IL200" s="4"/>
      <c r="IM200" s="4"/>
      <c r="IN200" s="4"/>
      <c r="IO200" s="4"/>
      <c r="IP200" s="4"/>
      <c r="IQ200" s="4"/>
      <c r="IR200" s="4"/>
      <c r="IS200" s="4"/>
      <c r="IT200" s="4"/>
    </row>
    <row r="201" spans="243:254" ht="30" customHeight="1" x14ac:dyDescent="0.35">
      <c r="II201" s="4"/>
      <c r="IJ201" s="4"/>
      <c r="IK201" s="4"/>
      <c r="IL201" s="4"/>
      <c r="IM201" s="4"/>
      <c r="IN201" s="4"/>
      <c r="IO201" s="4"/>
      <c r="IP201" s="4"/>
      <c r="IQ201" s="4"/>
      <c r="IR201" s="4"/>
      <c r="IS201" s="4"/>
      <c r="IT201" s="4"/>
    </row>
    <row r="202" spans="243:254" ht="30" customHeight="1" x14ac:dyDescent="0.35">
      <c r="II202" s="4"/>
      <c r="IJ202" s="4"/>
      <c r="IK202" s="4"/>
      <c r="IL202" s="4"/>
      <c r="IM202" s="4"/>
      <c r="IN202" s="4"/>
      <c r="IO202" s="4"/>
      <c r="IP202" s="4"/>
      <c r="IQ202" s="4"/>
      <c r="IR202" s="4"/>
      <c r="IS202" s="4"/>
      <c r="IT202" s="4"/>
    </row>
    <row r="203" spans="243:254" ht="30" customHeight="1" x14ac:dyDescent="0.35">
      <c r="II203" s="4"/>
      <c r="IJ203" s="4"/>
      <c r="IK203" s="4"/>
      <c r="IL203" s="4"/>
      <c r="IM203" s="4"/>
      <c r="IN203" s="4"/>
      <c r="IO203" s="4"/>
      <c r="IP203" s="4"/>
      <c r="IQ203" s="4"/>
      <c r="IR203" s="4"/>
      <c r="IS203" s="4"/>
      <c r="IT203" s="4"/>
    </row>
    <row r="204" spans="243:254" ht="30" customHeight="1" x14ac:dyDescent="0.35">
      <c r="II204" s="4"/>
      <c r="IJ204" s="4"/>
      <c r="IK204" s="4"/>
      <c r="IL204" s="4"/>
      <c r="IM204" s="4"/>
      <c r="IN204" s="4"/>
      <c r="IO204" s="4"/>
      <c r="IP204" s="4"/>
      <c r="IQ204" s="4"/>
      <c r="IR204" s="4"/>
      <c r="IS204" s="4"/>
      <c r="IT204" s="4"/>
    </row>
    <row r="205" spans="243:254" ht="30" customHeight="1" x14ac:dyDescent="0.35">
      <c r="II205" s="4"/>
      <c r="IJ205" s="4"/>
      <c r="IK205" s="4"/>
      <c r="IL205" s="4"/>
      <c r="IM205" s="4"/>
      <c r="IN205" s="4"/>
      <c r="IO205" s="4"/>
      <c r="IP205" s="4"/>
      <c r="IQ205" s="4"/>
      <c r="IR205" s="4"/>
      <c r="IS205" s="4"/>
      <c r="IT205" s="4"/>
    </row>
    <row r="206" spans="243:254" ht="30" customHeight="1" x14ac:dyDescent="0.35">
      <c r="II206" s="4"/>
      <c r="IJ206" s="4"/>
      <c r="IK206" s="4"/>
      <c r="IL206" s="4"/>
      <c r="IM206" s="4"/>
      <c r="IN206" s="4"/>
      <c r="IO206" s="4"/>
      <c r="IP206" s="4"/>
      <c r="IQ206" s="4"/>
      <c r="IR206" s="4"/>
      <c r="IS206" s="4"/>
      <c r="IT206" s="4"/>
    </row>
    <row r="207" spans="243:254" ht="30" customHeight="1" x14ac:dyDescent="0.35">
      <c r="II207" s="4"/>
      <c r="IJ207" s="4"/>
      <c r="IK207" s="4"/>
      <c r="IL207" s="4"/>
      <c r="IM207" s="4"/>
      <c r="IN207" s="4"/>
      <c r="IO207" s="4"/>
      <c r="IP207" s="4"/>
      <c r="IQ207" s="4"/>
      <c r="IR207" s="4"/>
      <c r="IS207" s="4"/>
      <c r="IT207" s="4"/>
    </row>
    <row r="208" spans="243:254" ht="30" customHeight="1" x14ac:dyDescent="0.35">
      <c r="II208" s="4"/>
      <c r="IJ208" s="4"/>
      <c r="IK208" s="4"/>
      <c r="IL208" s="4"/>
      <c r="IM208" s="4"/>
      <c r="IN208" s="4"/>
      <c r="IO208" s="4"/>
      <c r="IP208" s="4"/>
      <c r="IQ208" s="4"/>
      <c r="IR208" s="4"/>
      <c r="IS208" s="4"/>
      <c r="IT208" s="4"/>
    </row>
    <row r="209" spans="243:254" ht="30" customHeight="1" x14ac:dyDescent="0.35">
      <c r="II209" s="4"/>
      <c r="IJ209" s="4"/>
      <c r="IK209" s="4"/>
      <c r="IL209" s="4"/>
      <c r="IM209" s="4"/>
      <c r="IN209" s="4"/>
      <c r="IO209" s="4"/>
      <c r="IP209" s="4"/>
      <c r="IQ209" s="4"/>
      <c r="IR209" s="4"/>
      <c r="IS209" s="4"/>
      <c r="IT209" s="4"/>
    </row>
    <row r="210" spans="243:254" ht="30" customHeight="1" x14ac:dyDescent="0.35">
      <c r="II210" s="4"/>
      <c r="IJ210" s="4"/>
      <c r="IK210" s="4"/>
      <c r="IL210" s="4"/>
      <c r="IM210" s="4"/>
      <c r="IN210" s="4"/>
      <c r="IO210" s="4"/>
      <c r="IP210" s="4"/>
      <c r="IQ210" s="4"/>
      <c r="IR210" s="4"/>
      <c r="IS210" s="4"/>
      <c r="IT210" s="4"/>
    </row>
    <row r="211" spans="243:254" ht="30" customHeight="1" x14ac:dyDescent="0.35">
      <c r="II211" s="4"/>
      <c r="IJ211" s="4"/>
      <c r="IK211" s="4"/>
      <c r="IL211" s="4"/>
      <c r="IM211" s="4"/>
      <c r="IN211" s="4"/>
      <c r="IO211" s="4"/>
      <c r="IP211" s="4"/>
      <c r="IQ211" s="4"/>
      <c r="IR211" s="4"/>
      <c r="IS211" s="4"/>
      <c r="IT211" s="4"/>
    </row>
    <row r="212" spans="243:254" ht="30" customHeight="1" x14ac:dyDescent="0.35">
      <c r="II212" s="4"/>
      <c r="IJ212" s="4"/>
      <c r="IK212" s="4"/>
      <c r="IL212" s="4"/>
      <c r="IM212" s="4"/>
      <c r="IN212" s="4"/>
      <c r="IO212" s="4"/>
      <c r="IP212" s="4"/>
      <c r="IQ212" s="4"/>
      <c r="IR212" s="4"/>
      <c r="IS212" s="4"/>
      <c r="IT212" s="4"/>
    </row>
    <row r="213" spans="243:254" ht="30" customHeight="1" x14ac:dyDescent="0.35">
      <c r="II213" s="4"/>
      <c r="IJ213" s="4"/>
      <c r="IK213" s="4"/>
      <c r="IL213" s="4"/>
      <c r="IM213" s="4"/>
      <c r="IN213" s="4"/>
      <c r="IO213" s="4"/>
      <c r="IP213" s="4"/>
      <c r="IQ213" s="4"/>
      <c r="IR213" s="4"/>
      <c r="IS213" s="4"/>
      <c r="IT213" s="4"/>
    </row>
    <row r="214" spans="243:254" ht="30" customHeight="1" x14ac:dyDescent="0.35">
      <c r="II214" s="4"/>
      <c r="IJ214" s="4"/>
      <c r="IK214" s="4"/>
      <c r="IL214" s="4"/>
      <c r="IM214" s="4"/>
      <c r="IN214" s="4"/>
      <c r="IO214" s="4"/>
      <c r="IP214" s="4"/>
      <c r="IQ214" s="4"/>
      <c r="IR214" s="4"/>
      <c r="IS214" s="4"/>
      <c r="IT214" s="4"/>
    </row>
    <row r="215" spans="243:254" ht="30" customHeight="1" x14ac:dyDescent="0.35">
      <c r="II215" s="4"/>
      <c r="IJ215" s="4"/>
      <c r="IK215" s="4"/>
      <c r="IL215" s="4"/>
      <c r="IM215" s="4"/>
      <c r="IN215" s="4"/>
      <c r="IO215" s="4"/>
      <c r="IP215" s="4"/>
      <c r="IQ215" s="4"/>
      <c r="IR215" s="4"/>
      <c r="IS215" s="4"/>
      <c r="IT215" s="4"/>
    </row>
    <row r="216" spans="243:254" ht="30" customHeight="1" x14ac:dyDescent="0.35">
      <c r="II216" s="4"/>
      <c r="IJ216" s="4"/>
      <c r="IK216" s="4"/>
      <c r="IL216" s="4"/>
      <c r="IM216" s="4"/>
      <c r="IN216" s="4"/>
      <c r="IO216" s="4"/>
      <c r="IP216" s="4"/>
      <c r="IQ216" s="4"/>
      <c r="IR216" s="4"/>
      <c r="IS216" s="4"/>
      <c r="IT216" s="4"/>
    </row>
    <row r="217" spans="243:254" ht="30" customHeight="1" x14ac:dyDescent="0.35">
      <c r="II217" s="4"/>
      <c r="IJ217" s="4"/>
      <c r="IK217" s="4"/>
      <c r="IL217" s="4"/>
      <c r="IM217" s="4"/>
      <c r="IN217" s="4"/>
      <c r="IO217" s="4"/>
      <c r="IP217" s="4"/>
      <c r="IQ217" s="4"/>
      <c r="IR217" s="4"/>
      <c r="IS217" s="4"/>
      <c r="IT217" s="4"/>
    </row>
    <row r="218" spans="243:254" ht="30" customHeight="1" x14ac:dyDescent="0.35">
      <c r="II218" s="4"/>
      <c r="IJ218" s="4"/>
      <c r="IK218" s="4"/>
      <c r="IL218" s="4"/>
      <c r="IM218" s="4"/>
      <c r="IN218" s="4"/>
      <c r="IO218" s="4"/>
      <c r="IP218" s="4"/>
      <c r="IQ218" s="4"/>
      <c r="IR218" s="4"/>
      <c r="IS218" s="4"/>
      <c r="IT218" s="4"/>
    </row>
    <row r="219" spans="243:254" ht="30" customHeight="1" x14ac:dyDescent="0.35">
      <c r="II219" s="4"/>
      <c r="IJ219" s="4"/>
      <c r="IK219" s="4"/>
      <c r="IL219" s="4"/>
      <c r="IM219" s="4"/>
      <c r="IN219" s="4"/>
      <c r="IO219" s="4"/>
      <c r="IP219" s="4"/>
      <c r="IQ219" s="4"/>
      <c r="IR219" s="4"/>
      <c r="IS219" s="4"/>
      <c r="IT219" s="4"/>
    </row>
    <row r="220" spans="243:254" ht="30" customHeight="1" x14ac:dyDescent="0.35">
      <c r="II220" s="4"/>
      <c r="IJ220" s="4"/>
      <c r="IK220" s="4"/>
      <c r="IL220" s="4"/>
      <c r="IM220" s="4"/>
      <c r="IN220" s="4"/>
      <c r="IO220" s="4"/>
      <c r="IP220" s="4"/>
      <c r="IQ220" s="4"/>
      <c r="IR220" s="4"/>
      <c r="IS220" s="4"/>
      <c r="IT220" s="4"/>
    </row>
    <row r="221" spans="243:254" ht="30" customHeight="1" x14ac:dyDescent="0.35">
      <c r="II221" s="4"/>
      <c r="IJ221" s="4"/>
      <c r="IK221" s="4"/>
      <c r="IL221" s="4"/>
      <c r="IM221" s="4"/>
      <c r="IN221" s="4"/>
      <c r="IO221" s="4"/>
      <c r="IP221" s="4"/>
      <c r="IQ221" s="4"/>
      <c r="IR221" s="4"/>
      <c r="IS221" s="4"/>
      <c r="IT221" s="4"/>
    </row>
    <row r="222" spans="243:254" ht="30" customHeight="1" x14ac:dyDescent="0.35">
      <c r="II222" s="4"/>
      <c r="IJ222" s="4"/>
      <c r="IK222" s="4"/>
      <c r="IL222" s="4"/>
      <c r="IM222" s="4"/>
      <c r="IN222" s="4"/>
      <c r="IO222" s="4"/>
      <c r="IP222" s="4"/>
      <c r="IQ222" s="4"/>
      <c r="IR222" s="4"/>
      <c r="IS222" s="4"/>
      <c r="IT222" s="4"/>
    </row>
    <row r="223" spans="243:254" ht="30" customHeight="1" x14ac:dyDescent="0.35">
      <c r="II223" s="4"/>
      <c r="IJ223" s="4"/>
      <c r="IK223" s="4"/>
      <c r="IL223" s="4"/>
      <c r="IM223" s="4"/>
      <c r="IN223" s="4"/>
      <c r="IO223" s="4"/>
      <c r="IP223" s="4"/>
      <c r="IQ223" s="4"/>
      <c r="IR223" s="4"/>
      <c r="IS223" s="4"/>
      <c r="IT223" s="4"/>
    </row>
    <row r="224" spans="243:254" ht="30" customHeight="1" x14ac:dyDescent="0.35">
      <c r="II224" s="4"/>
      <c r="IJ224" s="4"/>
      <c r="IK224" s="4"/>
      <c r="IL224" s="4"/>
      <c r="IM224" s="4"/>
      <c r="IN224" s="4"/>
      <c r="IO224" s="4"/>
      <c r="IP224" s="4"/>
      <c r="IQ224" s="4"/>
      <c r="IR224" s="4"/>
      <c r="IS224" s="4"/>
      <c r="IT224" s="4"/>
    </row>
    <row r="225" spans="243:254" ht="30" customHeight="1" x14ac:dyDescent="0.35">
      <c r="II225" s="4"/>
      <c r="IJ225" s="4"/>
      <c r="IK225" s="4"/>
      <c r="IL225" s="4"/>
      <c r="IM225" s="4"/>
      <c r="IN225" s="4"/>
      <c r="IO225" s="4"/>
      <c r="IP225" s="4"/>
      <c r="IQ225" s="4"/>
      <c r="IR225" s="4"/>
      <c r="IS225" s="4"/>
      <c r="IT225" s="4"/>
    </row>
    <row r="226" spans="243:254" ht="30" customHeight="1" x14ac:dyDescent="0.35">
      <c r="II226" s="4"/>
      <c r="IJ226" s="4"/>
      <c r="IK226" s="4"/>
      <c r="IL226" s="4"/>
      <c r="IM226" s="4"/>
      <c r="IN226" s="4"/>
      <c r="IO226" s="4"/>
      <c r="IP226" s="4"/>
      <c r="IQ226" s="4"/>
      <c r="IR226" s="4"/>
      <c r="IS226" s="4"/>
      <c r="IT226" s="4"/>
    </row>
    <row r="227" spans="243:254" ht="30" customHeight="1" x14ac:dyDescent="0.35">
      <c r="II227" s="4"/>
      <c r="IJ227" s="4"/>
      <c r="IK227" s="4"/>
      <c r="IL227" s="4"/>
      <c r="IM227" s="4"/>
      <c r="IN227" s="4"/>
      <c r="IO227" s="4"/>
      <c r="IP227" s="4"/>
      <c r="IQ227" s="4"/>
      <c r="IR227" s="4"/>
      <c r="IS227" s="4"/>
      <c r="IT227" s="4"/>
    </row>
    <row r="228" spans="243:254" ht="30" customHeight="1" x14ac:dyDescent="0.35">
      <c r="II228" s="4"/>
      <c r="IJ228" s="4"/>
      <c r="IK228" s="4"/>
      <c r="IL228" s="4"/>
      <c r="IM228" s="4"/>
      <c r="IN228" s="4"/>
      <c r="IO228" s="4"/>
      <c r="IP228" s="4"/>
      <c r="IQ228" s="4"/>
      <c r="IR228" s="4"/>
      <c r="IS228" s="4"/>
      <c r="IT228" s="4"/>
    </row>
    <row r="229" spans="243:254" ht="30" customHeight="1" x14ac:dyDescent="0.35">
      <c r="II229" s="4"/>
      <c r="IJ229" s="4"/>
      <c r="IK229" s="4"/>
      <c r="IL229" s="4"/>
      <c r="IM229" s="4"/>
      <c r="IN229" s="4"/>
      <c r="IO229" s="4"/>
      <c r="IP229" s="4"/>
      <c r="IQ229" s="4"/>
      <c r="IR229" s="4"/>
      <c r="IS229" s="4"/>
      <c r="IT229" s="4"/>
    </row>
    <row r="230" spans="243:254" ht="30" customHeight="1" x14ac:dyDescent="0.35">
      <c r="II230" s="4"/>
      <c r="IJ230" s="4"/>
      <c r="IK230" s="4"/>
      <c r="IL230" s="4"/>
      <c r="IM230" s="4"/>
      <c r="IN230" s="4"/>
      <c r="IO230" s="4"/>
      <c r="IP230" s="4"/>
      <c r="IQ230" s="4"/>
      <c r="IR230" s="4"/>
      <c r="IS230" s="4"/>
      <c r="IT230" s="4"/>
    </row>
    <row r="231" spans="243:254" ht="30" customHeight="1" x14ac:dyDescent="0.35">
      <c r="II231" s="4"/>
      <c r="IJ231" s="4"/>
      <c r="IK231" s="4"/>
      <c r="IL231" s="4"/>
      <c r="IM231" s="4"/>
      <c r="IN231" s="4"/>
      <c r="IO231" s="4"/>
      <c r="IP231" s="4"/>
      <c r="IQ231" s="4"/>
      <c r="IR231" s="4"/>
      <c r="IS231" s="4"/>
      <c r="IT231" s="4"/>
    </row>
    <row r="232" spans="243:254" ht="30" customHeight="1" x14ac:dyDescent="0.35">
      <c r="II232" s="4"/>
      <c r="IJ232" s="4"/>
      <c r="IK232" s="4"/>
      <c r="IL232" s="4"/>
      <c r="IM232" s="4"/>
      <c r="IN232" s="4"/>
      <c r="IO232" s="4"/>
      <c r="IP232" s="4"/>
      <c r="IQ232" s="4"/>
      <c r="IR232" s="4"/>
      <c r="IS232" s="4"/>
      <c r="IT232" s="4"/>
    </row>
    <row r="233" spans="243:254" ht="30" customHeight="1" x14ac:dyDescent="0.35">
      <c r="II233" s="4"/>
      <c r="IJ233" s="4"/>
      <c r="IK233" s="4"/>
      <c r="IL233" s="4"/>
      <c r="IM233" s="4"/>
      <c r="IN233" s="4"/>
      <c r="IO233" s="4"/>
      <c r="IP233" s="4"/>
      <c r="IQ233" s="4"/>
      <c r="IR233" s="4"/>
      <c r="IS233" s="4"/>
      <c r="IT233" s="4"/>
    </row>
    <row r="234" spans="243:254" ht="30" customHeight="1" x14ac:dyDescent="0.35">
      <c r="II234" s="4"/>
      <c r="IJ234" s="4"/>
      <c r="IK234" s="4"/>
      <c r="IL234" s="4"/>
      <c r="IM234" s="4"/>
      <c r="IN234" s="4"/>
      <c r="IO234" s="4"/>
      <c r="IP234" s="4"/>
      <c r="IQ234" s="4"/>
      <c r="IR234" s="4"/>
      <c r="IS234" s="4"/>
      <c r="IT234" s="4"/>
    </row>
    <row r="235" spans="243:254" ht="30" customHeight="1" x14ac:dyDescent="0.35">
      <c r="II235" s="4"/>
      <c r="IJ235" s="4"/>
      <c r="IK235" s="4"/>
      <c r="IL235" s="4"/>
      <c r="IM235" s="4"/>
      <c r="IN235" s="4"/>
      <c r="IO235" s="4"/>
      <c r="IP235" s="4"/>
      <c r="IQ235" s="4"/>
      <c r="IR235" s="4"/>
      <c r="IS235" s="4"/>
      <c r="IT235" s="4"/>
    </row>
    <row r="236" spans="243:254" ht="30" customHeight="1" x14ac:dyDescent="0.35">
      <c r="II236" s="4"/>
      <c r="IJ236" s="4"/>
      <c r="IK236" s="4"/>
      <c r="IL236" s="4"/>
      <c r="IM236" s="4"/>
      <c r="IN236" s="4"/>
      <c r="IO236" s="4"/>
      <c r="IP236" s="4"/>
      <c r="IQ236" s="4"/>
      <c r="IR236" s="4"/>
      <c r="IS236" s="4"/>
      <c r="IT236" s="4"/>
    </row>
    <row r="237" spans="243:254" ht="30" customHeight="1" x14ac:dyDescent="0.35">
      <c r="II237" s="4"/>
      <c r="IJ237" s="4"/>
      <c r="IK237" s="4"/>
      <c r="IL237" s="4"/>
      <c r="IM237" s="4"/>
      <c r="IN237" s="4"/>
      <c r="IO237" s="4"/>
      <c r="IP237" s="4"/>
      <c r="IQ237" s="4"/>
      <c r="IR237" s="4"/>
      <c r="IS237" s="4"/>
      <c r="IT237" s="4"/>
    </row>
    <row r="238" spans="243:254" ht="30" customHeight="1" x14ac:dyDescent="0.35">
      <c r="II238" s="4"/>
      <c r="IJ238" s="4"/>
      <c r="IK238" s="4"/>
      <c r="IL238" s="4"/>
      <c r="IM238" s="4"/>
      <c r="IN238" s="4"/>
      <c r="IO238" s="4"/>
      <c r="IP238" s="4"/>
      <c r="IQ238" s="4"/>
      <c r="IR238" s="4"/>
      <c r="IS238" s="4"/>
      <c r="IT238" s="4"/>
    </row>
    <row r="239" spans="243:254" ht="30" customHeight="1" x14ac:dyDescent="0.35">
      <c r="II239" s="4"/>
      <c r="IJ239" s="4"/>
      <c r="IK239" s="4"/>
      <c r="IL239" s="4"/>
      <c r="IM239" s="4"/>
      <c r="IN239" s="4"/>
      <c r="IO239" s="4"/>
      <c r="IP239" s="4"/>
      <c r="IQ239" s="4"/>
      <c r="IR239" s="4"/>
      <c r="IS239" s="4"/>
      <c r="IT239" s="4"/>
    </row>
    <row r="240" spans="243:254" ht="30" customHeight="1" x14ac:dyDescent="0.35">
      <c r="II240" s="4"/>
      <c r="IJ240" s="4"/>
      <c r="IK240" s="4"/>
      <c r="IL240" s="4"/>
      <c r="IM240" s="4"/>
      <c r="IN240" s="4"/>
      <c r="IO240" s="4"/>
      <c r="IP240" s="4"/>
      <c r="IQ240" s="4"/>
      <c r="IR240" s="4"/>
      <c r="IS240" s="4"/>
      <c r="IT240" s="4"/>
    </row>
    <row r="241" spans="243:254" ht="30" customHeight="1" x14ac:dyDescent="0.35">
      <c r="II241" s="4"/>
      <c r="IJ241" s="4"/>
      <c r="IK241" s="4"/>
      <c r="IL241" s="4"/>
      <c r="IM241" s="4"/>
      <c r="IN241" s="4"/>
      <c r="IO241" s="4"/>
      <c r="IP241" s="4"/>
      <c r="IQ241" s="4"/>
      <c r="IR241" s="4"/>
      <c r="IS241" s="4"/>
      <c r="IT241" s="4"/>
    </row>
    <row r="242" spans="243:254" ht="30" customHeight="1" x14ac:dyDescent="0.35">
      <c r="II242" s="4"/>
      <c r="IJ242" s="4"/>
      <c r="IK242" s="4"/>
      <c r="IL242" s="4"/>
      <c r="IM242" s="4"/>
      <c r="IN242" s="4"/>
      <c r="IO242" s="4"/>
      <c r="IP242" s="4"/>
      <c r="IQ242" s="4"/>
      <c r="IR242" s="4"/>
      <c r="IS242" s="4"/>
      <c r="IT242" s="4"/>
    </row>
    <row r="243" spans="243:254" ht="30" customHeight="1" x14ac:dyDescent="0.35">
      <c r="II243" s="4"/>
      <c r="IJ243" s="4"/>
      <c r="IK243" s="4"/>
      <c r="IL243" s="4"/>
      <c r="IM243" s="4"/>
      <c r="IN243" s="4"/>
      <c r="IO243" s="4"/>
      <c r="IP243" s="4"/>
      <c r="IQ243" s="4"/>
      <c r="IR243" s="4"/>
      <c r="IS243" s="4"/>
      <c r="IT243" s="4"/>
    </row>
    <row r="244" spans="243:254" ht="30" customHeight="1" x14ac:dyDescent="0.35">
      <c r="II244" s="4"/>
      <c r="IJ244" s="4"/>
      <c r="IK244" s="4"/>
      <c r="IL244" s="4"/>
      <c r="IM244" s="4"/>
      <c r="IN244" s="4"/>
      <c r="IO244" s="4"/>
      <c r="IP244" s="4"/>
      <c r="IQ244" s="4"/>
      <c r="IR244" s="4"/>
      <c r="IS244" s="4"/>
      <c r="IT244" s="4"/>
    </row>
    <row r="245" spans="243:254" ht="30" customHeight="1" x14ac:dyDescent="0.35">
      <c r="II245" s="4"/>
      <c r="IJ245" s="4"/>
      <c r="IK245" s="4"/>
      <c r="IL245" s="4"/>
      <c r="IM245" s="4"/>
      <c r="IN245" s="4"/>
      <c r="IO245" s="4"/>
      <c r="IP245" s="4"/>
      <c r="IQ245" s="4"/>
      <c r="IR245" s="4"/>
      <c r="IS245" s="4"/>
      <c r="IT245" s="4"/>
    </row>
    <row r="246" spans="243:254" ht="30" customHeight="1" x14ac:dyDescent="0.35">
      <c r="II246" s="4"/>
      <c r="IJ246" s="4"/>
      <c r="IK246" s="4"/>
      <c r="IL246" s="4"/>
      <c r="IM246" s="4"/>
      <c r="IN246" s="4"/>
      <c r="IO246" s="4"/>
      <c r="IP246" s="4"/>
      <c r="IQ246" s="4"/>
      <c r="IR246" s="4"/>
      <c r="IS246" s="4"/>
      <c r="IT246" s="4"/>
    </row>
    <row r="247" spans="243:254" ht="30" customHeight="1" x14ac:dyDescent="0.35">
      <c r="II247" s="4"/>
      <c r="IJ247" s="4"/>
      <c r="IK247" s="4"/>
      <c r="IL247" s="4"/>
      <c r="IM247" s="4"/>
      <c r="IN247" s="4"/>
      <c r="IO247" s="4"/>
      <c r="IP247" s="4"/>
      <c r="IQ247" s="4"/>
      <c r="IR247" s="4"/>
      <c r="IS247" s="4"/>
      <c r="IT247" s="4"/>
    </row>
    <row r="248" spans="243:254" ht="30" customHeight="1" x14ac:dyDescent="0.35">
      <c r="II248" s="4"/>
      <c r="IJ248" s="4"/>
      <c r="IK248" s="4"/>
      <c r="IL248" s="4"/>
      <c r="IM248" s="4"/>
      <c r="IN248" s="4"/>
      <c r="IO248" s="4"/>
      <c r="IP248" s="4"/>
      <c r="IQ248" s="4"/>
      <c r="IR248" s="4"/>
      <c r="IS248" s="4"/>
      <c r="IT248" s="4"/>
    </row>
    <row r="249" spans="243:254" ht="30" customHeight="1" x14ac:dyDescent="0.35">
      <c r="II249" s="4"/>
      <c r="IJ249" s="4"/>
      <c r="IK249" s="4"/>
      <c r="IL249" s="4"/>
      <c r="IM249" s="4"/>
      <c r="IN249" s="4"/>
      <c r="IO249" s="4"/>
      <c r="IP249" s="4"/>
      <c r="IQ249" s="4"/>
      <c r="IR249" s="4"/>
      <c r="IS249" s="4"/>
      <c r="IT249" s="4"/>
    </row>
    <row r="250" spans="243:254" ht="30" customHeight="1" x14ac:dyDescent="0.35">
      <c r="II250" s="4"/>
      <c r="IJ250" s="4"/>
      <c r="IK250" s="4"/>
      <c r="IL250" s="4"/>
      <c r="IM250" s="4"/>
      <c r="IN250" s="4"/>
      <c r="IO250" s="4"/>
      <c r="IP250" s="4"/>
      <c r="IQ250" s="4"/>
      <c r="IR250" s="4"/>
      <c r="IS250" s="4"/>
      <c r="IT250" s="4"/>
    </row>
    <row r="251" spans="243:254" ht="30" customHeight="1" x14ac:dyDescent="0.35">
      <c r="II251" s="4"/>
      <c r="IJ251" s="4"/>
      <c r="IK251" s="4"/>
      <c r="IL251" s="4"/>
      <c r="IM251" s="4"/>
      <c r="IN251" s="4"/>
      <c r="IO251" s="4"/>
      <c r="IP251" s="4"/>
      <c r="IQ251" s="4"/>
      <c r="IR251" s="4"/>
      <c r="IS251" s="4"/>
      <c r="IT251" s="4"/>
    </row>
    <row r="252" spans="243:254" ht="30" customHeight="1" x14ac:dyDescent="0.35">
      <c r="II252" s="4"/>
      <c r="IJ252" s="4"/>
      <c r="IK252" s="4"/>
      <c r="IL252" s="4"/>
      <c r="IM252" s="4"/>
      <c r="IN252" s="4"/>
      <c r="IO252" s="4"/>
      <c r="IP252" s="4"/>
      <c r="IQ252" s="4"/>
      <c r="IR252" s="4"/>
      <c r="IS252" s="4"/>
      <c r="IT252" s="4"/>
    </row>
    <row r="253" spans="243:254" ht="30" customHeight="1" x14ac:dyDescent="0.35">
      <c r="II253" s="4"/>
      <c r="IJ253" s="4"/>
      <c r="IK253" s="4"/>
      <c r="IL253" s="4"/>
      <c r="IM253" s="4"/>
      <c r="IN253" s="4"/>
      <c r="IO253" s="4"/>
      <c r="IP253" s="4"/>
      <c r="IQ253" s="4"/>
      <c r="IR253" s="4"/>
      <c r="IS253" s="4"/>
      <c r="IT253" s="4"/>
    </row>
    <row r="254" spans="243:254" ht="30" customHeight="1" x14ac:dyDescent="0.35">
      <c r="II254" s="4"/>
      <c r="IJ254" s="4"/>
      <c r="IK254" s="4"/>
      <c r="IL254" s="4"/>
      <c r="IM254" s="4"/>
      <c r="IN254" s="4"/>
      <c r="IO254" s="4"/>
      <c r="IP254" s="4"/>
      <c r="IQ254" s="4"/>
      <c r="IR254" s="4"/>
      <c r="IS254" s="4"/>
      <c r="IT254" s="4"/>
    </row>
    <row r="255" spans="243:254" ht="30" customHeight="1" x14ac:dyDescent="0.35">
      <c r="II255" s="4"/>
      <c r="IJ255" s="4"/>
      <c r="IK255" s="4"/>
      <c r="IL255" s="4"/>
      <c r="IM255" s="4"/>
      <c r="IN255" s="4"/>
      <c r="IO255" s="4"/>
      <c r="IP255" s="4"/>
      <c r="IQ255" s="4"/>
      <c r="IR255" s="4"/>
      <c r="IS255" s="4"/>
      <c r="IT255" s="4"/>
    </row>
    <row r="256" spans="243:254" ht="30" customHeight="1" x14ac:dyDescent="0.35">
      <c r="II256" s="4"/>
      <c r="IJ256" s="4"/>
      <c r="IK256" s="4"/>
      <c r="IL256" s="4"/>
      <c r="IM256" s="4"/>
      <c r="IN256" s="4"/>
      <c r="IO256" s="4"/>
      <c r="IP256" s="4"/>
      <c r="IQ256" s="4"/>
      <c r="IR256" s="4"/>
      <c r="IS256" s="4"/>
      <c r="IT256" s="4"/>
    </row>
    <row r="257" spans="243:254" ht="30" customHeight="1" x14ac:dyDescent="0.35">
      <c r="II257" s="4"/>
      <c r="IJ257" s="4"/>
      <c r="IK257" s="4"/>
      <c r="IL257" s="4"/>
      <c r="IM257" s="4"/>
      <c r="IN257" s="4"/>
      <c r="IO257" s="4"/>
      <c r="IP257" s="4"/>
      <c r="IQ257" s="4"/>
      <c r="IR257" s="4"/>
      <c r="IS257" s="4"/>
      <c r="IT257" s="4"/>
    </row>
    <row r="258" spans="243:254" ht="30" customHeight="1" x14ac:dyDescent="0.35">
      <c r="II258" s="4"/>
      <c r="IJ258" s="4"/>
      <c r="IK258" s="4"/>
      <c r="IL258" s="4"/>
      <c r="IM258" s="4"/>
      <c r="IN258" s="4"/>
      <c r="IO258" s="4"/>
      <c r="IP258" s="4"/>
      <c r="IQ258" s="4"/>
      <c r="IR258" s="4"/>
      <c r="IS258" s="4"/>
      <c r="IT258" s="4"/>
    </row>
    <row r="259" spans="243:254" ht="30" customHeight="1" x14ac:dyDescent="0.35">
      <c r="II259" s="4"/>
      <c r="IJ259" s="4"/>
      <c r="IK259" s="4"/>
      <c r="IL259" s="4"/>
      <c r="IM259" s="4"/>
      <c r="IN259" s="4"/>
      <c r="IO259" s="4"/>
      <c r="IP259" s="4"/>
      <c r="IQ259" s="4"/>
      <c r="IR259" s="4"/>
      <c r="IS259" s="4"/>
      <c r="IT259" s="4"/>
    </row>
    <row r="260" spans="243:254" ht="30" customHeight="1" x14ac:dyDescent="0.35">
      <c r="II260" s="4"/>
      <c r="IJ260" s="4"/>
      <c r="IK260" s="4"/>
      <c r="IL260" s="4"/>
      <c r="IM260" s="4"/>
      <c r="IN260" s="4"/>
      <c r="IO260" s="4"/>
      <c r="IP260" s="4"/>
      <c r="IQ260" s="4"/>
      <c r="IR260" s="4"/>
      <c r="IS260" s="4"/>
      <c r="IT260" s="4"/>
    </row>
    <row r="261" spans="243:254" ht="30" customHeight="1" x14ac:dyDescent="0.35">
      <c r="II261" s="4"/>
      <c r="IJ261" s="4"/>
      <c r="IK261" s="4"/>
      <c r="IL261" s="4"/>
      <c r="IM261" s="4"/>
      <c r="IN261" s="4"/>
      <c r="IO261" s="4"/>
      <c r="IP261" s="4"/>
      <c r="IQ261" s="4"/>
      <c r="IR261" s="4"/>
      <c r="IS261" s="4"/>
      <c r="IT261" s="4"/>
    </row>
    <row r="262" spans="243:254" ht="30" customHeight="1" x14ac:dyDescent="0.35">
      <c r="II262" s="4"/>
      <c r="IJ262" s="4"/>
      <c r="IK262" s="4"/>
      <c r="IL262" s="4"/>
      <c r="IM262" s="4"/>
      <c r="IN262" s="4"/>
      <c r="IO262" s="4"/>
      <c r="IP262" s="4"/>
      <c r="IQ262" s="4"/>
      <c r="IR262" s="4"/>
      <c r="IS262" s="4"/>
      <c r="IT262" s="4"/>
    </row>
    <row r="263" spans="243:254" ht="30" customHeight="1" x14ac:dyDescent="0.35">
      <c r="II263" s="4"/>
      <c r="IJ263" s="4"/>
      <c r="IK263" s="4"/>
      <c r="IL263" s="4"/>
      <c r="IM263" s="4"/>
      <c r="IN263" s="4"/>
      <c r="IO263" s="4"/>
      <c r="IP263" s="4"/>
      <c r="IQ263" s="4"/>
      <c r="IR263" s="4"/>
      <c r="IS263" s="4"/>
      <c r="IT263" s="4"/>
    </row>
    <row r="264" spans="243:254" ht="30" customHeight="1" x14ac:dyDescent="0.35">
      <c r="II264" s="4"/>
      <c r="IJ264" s="4"/>
      <c r="IK264" s="4"/>
      <c r="IL264" s="4"/>
      <c r="IM264" s="4"/>
      <c r="IN264" s="4"/>
      <c r="IO264" s="4"/>
      <c r="IP264" s="4"/>
      <c r="IQ264" s="4"/>
      <c r="IR264" s="4"/>
      <c r="IS264" s="4"/>
      <c r="IT264" s="4"/>
    </row>
    <row r="265" spans="243:254" ht="30" customHeight="1" x14ac:dyDescent="0.35">
      <c r="II265" s="4"/>
      <c r="IJ265" s="4"/>
      <c r="IK265" s="4"/>
      <c r="IL265" s="4"/>
      <c r="IM265" s="4"/>
      <c r="IN265" s="4"/>
      <c r="IO265" s="4"/>
      <c r="IP265" s="4"/>
      <c r="IQ265" s="4"/>
      <c r="IR265" s="4"/>
      <c r="IS265" s="4"/>
      <c r="IT265" s="4"/>
    </row>
    <row r="266" spans="243:254" ht="30" customHeight="1" x14ac:dyDescent="0.35">
      <c r="II266" s="4"/>
      <c r="IJ266" s="4"/>
      <c r="IK266" s="4"/>
      <c r="IL266" s="4"/>
      <c r="IM266" s="4"/>
      <c r="IN266" s="4"/>
      <c r="IO266" s="4"/>
      <c r="IP266" s="4"/>
      <c r="IQ266" s="4"/>
      <c r="IR266" s="4"/>
      <c r="IS266" s="4"/>
      <c r="IT266" s="4"/>
    </row>
    <row r="267" spans="243:254" ht="30" customHeight="1" x14ac:dyDescent="0.35">
      <c r="II267" s="4"/>
      <c r="IJ267" s="4"/>
      <c r="IK267" s="4"/>
      <c r="IL267" s="4"/>
      <c r="IM267" s="4"/>
      <c r="IN267" s="4"/>
      <c r="IO267" s="4"/>
      <c r="IP267" s="4"/>
      <c r="IQ267" s="4"/>
      <c r="IR267" s="4"/>
      <c r="IS267" s="4"/>
      <c r="IT267" s="4"/>
    </row>
    <row r="268" spans="243:254" ht="30" customHeight="1" x14ac:dyDescent="0.35">
      <c r="II268" s="4"/>
      <c r="IJ268" s="4"/>
      <c r="IK268" s="4"/>
      <c r="IL268" s="4"/>
      <c r="IM268" s="4"/>
      <c r="IN268" s="4"/>
      <c r="IO268" s="4"/>
      <c r="IP268" s="4"/>
      <c r="IQ268" s="4"/>
      <c r="IR268" s="4"/>
      <c r="IS268" s="4"/>
      <c r="IT268" s="4"/>
    </row>
    <row r="269" spans="243:254" ht="30" customHeight="1" x14ac:dyDescent="0.35">
      <c r="II269" s="4"/>
      <c r="IJ269" s="4"/>
      <c r="IK269" s="4"/>
      <c r="IL269" s="4"/>
      <c r="IM269" s="4"/>
      <c r="IN269" s="4"/>
      <c r="IO269" s="4"/>
      <c r="IP269" s="4"/>
      <c r="IQ269" s="4"/>
      <c r="IR269" s="4"/>
      <c r="IS269" s="4"/>
      <c r="IT269" s="4"/>
    </row>
    <row r="270" spans="243:254" ht="30" customHeight="1" x14ac:dyDescent="0.35">
      <c r="II270" s="4"/>
      <c r="IJ270" s="4"/>
      <c r="IK270" s="4"/>
      <c r="IL270" s="4"/>
      <c r="IM270" s="4"/>
      <c r="IN270" s="4"/>
      <c r="IO270" s="4"/>
      <c r="IP270" s="4"/>
      <c r="IQ270" s="4"/>
      <c r="IR270" s="4"/>
      <c r="IS270" s="4"/>
      <c r="IT270" s="4"/>
    </row>
    <row r="271" spans="243:254" ht="30" customHeight="1" x14ac:dyDescent="0.35">
      <c r="II271" s="4"/>
      <c r="IJ271" s="4"/>
      <c r="IK271" s="4"/>
      <c r="IL271" s="4"/>
      <c r="IM271" s="4"/>
      <c r="IN271" s="4"/>
      <c r="IO271" s="4"/>
      <c r="IP271" s="4"/>
      <c r="IQ271" s="4"/>
      <c r="IR271" s="4"/>
      <c r="IS271" s="4"/>
      <c r="IT271" s="4"/>
    </row>
    <row r="272" spans="243:254" ht="30" customHeight="1" x14ac:dyDescent="0.35">
      <c r="II272" s="4"/>
      <c r="IJ272" s="4"/>
      <c r="IK272" s="4"/>
      <c r="IL272" s="4"/>
      <c r="IM272" s="4"/>
      <c r="IN272" s="4"/>
      <c r="IO272" s="4"/>
      <c r="IP272" s="4"/>
      <c r="IQ272" s="4"/>
      <c r="IR272" s="4"/>
      <c r="IS272" s="4"/>
      <c r="IT272" s="4"/>
    </row>
    <row r="273" spans="243:254" ht="30" customHeight="1" x14ac:dyDescent="0.35">
      <c r="II273" s="4"/>
      <c r="IJ273" s="4"/>
      <c r="IK273" s="4"/>
      <c r="IL273" s="4"/>
      <c r="IM273" s="4"/>
      <c r="IN273" s="4"/>
      <c r="IO273" s="4"/>
      <c r="IP273" s="4"/>
      <c r="IQ273" s="4"/>
      <c r="IR273" s="4"/>
      <c r="IS273" s="4"/>
      <c r="IT273" s="4"/>
    </row>
    <row r="274" spans="243:254" ht="30" customHeight="1" x14ac:dyDescent="0.35">
      <c r="II274" s="4"/>
      <c r="IJ274" s="4"/>
      <c r="IK274" s="4"/>
      <c r="IL274" s="4"/>
      <c r="IM274" s="4"/>
      <c r="IN274" s="4"/>
      <c r="IO274" s="4"/>
      <c r="IP274" s="4"/>
      <c r="IQ274" s="4"/>
      <c r="IR274" s="4"/>
      <c r="IS274" s="4"/>
      <c r="IT274" s="4"/>
    </row>
    <row r="275" spans="243:254" ht="30" customHeight="1" x14ac:dyDescent="0.35">
      <c r="II275" s="4"/>
      <c r="IJ275" s="4"/>
      <c r="IK275" s="4"/>
      <c r="IL275" s="4"/>
      <c r="IM275" s="4"/>
      <c r="IN275" s="4"/>
      <c r="IO275" s="4"/>
      <c r="IP275" s="4"/>
      <c r="IQ275" s="4"/>
      <c r="IR275" s="4"/>
      <c r="IS275" s="4"/>
      <c r="IT275" s="4"/>
    </row>
    <row r="276" spans="243:254" ht="30" customHeight="1" x14ac:dyDescent="0.35">
      <c r="II276" s="4"/>
      <c r="IJ276" s="4"/>
      <c r="IK276" s="4"/>
      <c r="IL276" s="4"/>
      <c r="IM276" s="4"/>
      <c r="IN276" s="4"/>
      <c r="IO276" s="4"/>
      <c r="IP276" s="4"/>
      <c r="IQ276" s="4"/>
      <c r="IR276" s="4"/>
      <c r="IS276" s="4"/>
      <c r="IT276" s="4"/>
    </row>
    <row r="277" spans="243:254" ht="30" customHeight="1" x14ac:dyDescent="0.35">
      <c r="II277" s="4"/>
      <c r="IJ277" s="4"/>
      <c r="IK277" s="4"/>
      <c r="IL277" s="4"/>
      <c r="IM277" s="4"/>
      <c r="IN277" s="4"/>
      <c r="IO277" s="4"/>
      <c r="IP277" s="4"/>
      <c r="IQ277" s="4"/>
      <c r="IR277" s="4"/>
      <c r="IS277" s="4"/>
      <c r="IT277" s="4"/>
    </row>
    <row r="278" spans="243:254" ht="30" customHeight="1" x14ac:dyDescent="0.35">
      <c r="II278" s="4"/>
      <c r="IJ278" s="4"/>
      <c r="IK278" s="4"/>
      <c r="IL278" s="4"/>
      <c r="IM278" s="4"/>
      <c r="IN278" s="4"/>
      <c r="IO278" s="4"/>
      <c r="IP278" s="4"/>
      <c r="IQ278" s="4"/>
      <c r="IR278" s="4"/>
      <c r="IS278" s="4"/>
      <c r="IT278" s="4"/>
    </row>
    <row r="279" spans="243:254" ht="30" customHeight="1" x14ac:dyDescent="0.35">
      <c r="II279" s="4"/>
      <c r="IJ279" s="4"/>
      <c r="IK279" s="4"/>
      <c r="IL279" s="4"/>
      <c r="IM279" s="4"/>
      <c r="IN279" s="4"/>
      <c r="IO279" s="4"/>
      <c r="IP279" s="4"/>
      <c r="IQ279" s="4"/>
      <c r="IR279" s="4"/>
      <c r="IS279" s="4"/>
      <c r="IT279" s="4"/>
    </row>
    <row r="280" spans="243:254" ht="30" customHeight="1" x14ac:dyDescent="0.35">
      <c r="II280" s="4"/>
      <c r="IJ280" s="4"/>
      <c r="IK280" s="4"/>
      <c r="IL280" s="4"/>
      <c r="IM280" s="4"/>
      <c r="IN280" s="4"/>
      <c r="IO280" s="4"/>
      <c r="IP280" s="4"/>
      <c r="IQ280" s="4"/>
      <c r="IR280" s="4"/>
      <c r="IS280" s="4"/>
      <c r="IT280" s="4"/>
    </row>
    <row r="281" spans="243:254" ht="30" customHeight="1" x14ac:dyDescent="0.35">
      <c r="II281" s="4"/>
      <c r="IJ281" s="4"/>
      <c r="IK281" s="4"/>
      <c r="IL281" s="4"/>
      <c r="IM281" s="4"/>
      <c r="IN281" s="4"/>
      <c r="IO281" s="4"/>
      <c r="IP281" s="4"/>
      <c r="IQ281" s="4"/>
      <c r="IR281" s="4"/>
      <c r="IS281" s="4"/>
      <c r="IT281" s="4"/>
    </row>
    <row r="282" spans="243:254" ht="30" customHeight="1" x14ac:dyDescent="0.35">
      <c r="II282" s="4"/>
      <c r="IJ282" s="4"/>
      <c r="IK282" s="4"/>
      <c r="IL282" s="4"/>
      <c r="IM282" s="4"/>
      <c r="IN282" s="4"/>
      <c r="IO282" s="4"/>
      <c r="IP282" s="4"/>
      <c r="IQ282" s="4"/>
      <c r="IR282" s="4"/>
      <c r="IS282" s="4"/>
      <c r="IT282" s="4"/>
    </row>
    <row r="283" spans="243:254" ht="30" customHeight="1" x14ac:dyDescent="0.35">
      <c r="II283" s="4"/>
      <c r="IJ283" s="4"/>
      <c r="IK283" s="4"/>
      <c r="IL283" s="4"/>
      <c r="IM283" s="4"/>
      <c r="IN283" s="4"/>
      <c r="IO283" s="4"/>
      <c r="IP283" s="4"/>
      <c r="IQ283" s="4"/>
      <c r="IR283" s="4"/>
      <c r="IS283" s="4"/>
      <c r="IT283" s="4"/>
    </row>
    <row r="284" spans="243:254" ht="30" customHeight="1" x14ac:dyDescent="0.35">
      <c r="II284" s="4"/>
      <c r="IJ284" s="4"/>
      <c r="IK284" s="4"/>
      <c r="IL284" s="4"/>
      <c r="IM284" s="4"/>
      <c r="IN284" s="4"/>
      <c r="IO284" s="4"/>
      <c r="IP284" s="4"/>
      <c r="IQ284" s="4"/>
      <c r="IR284" s="4"/>
      <c r="IS284" s="4"/>
      <c r="IT284" s="4"/>
    </row>
    <row r="285" spans="243:254" ht="30" customHeight="1" x14ac:dyDescent="0.35">
      <c r="II285" s="4"/>
      <c r="IJ285" s="4"/>
      <c r="IK285" s="4"/>
      <c r="IL285" s="4"/>
      <c r="IM285" s="4"/>
      <c r="IN285" s="4"/>
      <c r="IO285" s="4"/>
      <c r="IP285" s="4"/>
      <c r="IQ285" s="4"/>
      <c r="IR285" s="4"/>
      <c r="IS285" s="4"/>
      <c r="IT285" s="4"/>
    </row>
    <row r="286" spans="243:254" ht="30" customHeight="1" x14ac:dyDescent="0.35">
      <c r="II286" s="4"/>
      <c r="IJ286" s="4"/>
      <c r="IK286" s="4"/>
      <c r="IL286" s="4"/>
      <c r="IM286" s="4"/>
      <c r="IN286" s="4"/>
      <c r="IO286" s="4"/>
      <c r="IP286" s="4"/>
      <c r="IQ286" s="4"/>
      <c r="IR286" s="4"/>
      <c r="IS286" s="4"/>
      <c r="IT286" s="4"/>
    </row>
    <row r="287" spans="243:254" ht="30" customHeight="1" x14ac:dyDescent="0.35">
      <c r="II287" s="4"/>
      <c r="IJ287" s="4"/>
      <c r="IK287" s="4"/>
      <c r="IL287" s="4"/>
      <c r="IM287" s="4"/>
      <c r="IN287" s="4"/>
      <c r="IO287" s="4"/>
      <c r="IP287" s="4"/>
      <c r="IQ287" s="4"/>
      <c r="IR287" s="4"/>
      <c r="IS287" s="4"/>
      <c r="IT287" s="4"/>
    </row>
    <row r="288" spans="243:254" ht="30" customHeight="1" x14ac:dyDescent="0.35">
      <c r="II288" s="4"/>
      <c r="IJ288" s="4"/>
      <c r="IK288" s="4"/>
      <c r="IL288" s="4"/>
      <c r="IM288" s="4"/>
      <c r="IN288" s="4"/>
      <c r="IO288" s="4"/>
      <c r="IP288" s="4"/>
      <c r="IQ288" s="4"/>
      <c r="IR288" s="4"/>
      <c r="IS288" s="4"/>
      <c r="IT288" s="4"/>
    </row>
    <row r="289" spans="243:254" ht="30" customHeight="1" x14ac:dyDescent="0.35">
      <c r="II289" s="4"/>
      <c r="IJ289" s="4"/>
      <c r="IK289" s="4"/>
      <c r="IL289" s="4"/>
      <c r="IM289" s="4"/>
      <c r="IN289" s="4"/>
      <c r="IO289" s="4"/>
      <c r="IP289" s="4"/>
      <c r="IQ289" s="4"/>
      <c r="IR289" s="4"/>
      <c r="IS289" s="4"/>
      <c r="IT289" s="4"/>
    </row>
    <row r="290" spans="243:254" ht="30" customHeight="1" x14ac:dyDescent="0.35">
      <c r="II290" s="4"/>
      <c r="IJ290" s="4"/>
      <c r="IK290" s="4"/>
      <c r="IL290" s="4"/>
      <c r="IM290" s="4"/>
      <c r="IN290" s="4"/>
      <c r="IO290" s="4"/>
      <c r="IP290" s="4"/>
      <c r="IQ290" s="4"/>
      <c r="IR290" s="4"/>
      <c r="IS290" s="4"/>
      <c r="IT290" s="4"/>
    </row>
    <row r="291" spans="243:254" ht="30" customHeight="1" x14ac:dyDescent="0.35">
      <c r="II291" s="4"/>
      <c r="IJ291" s="4"/>
      <c r="IK291" s="4"/>
      <c r="IL291" s="4"/>
      <c r="IM291" s="4"/>
      <c r="IN291" s="4"/>
      <c r="IO291" s="4"/>
      <c r="IP291" s="4"/>
      <c r="IQ291" s="4"/>
      <c r="IR291" s="4"/>
      <c r="IS291" s="4"/>
      <c r="IT291" s="4"/>
    </row>
    <row r="292" spans="243:254" ht="30" customHeight="1" x14ac:dyDescent="0.35">
      <c r="II292" s="4"/>
      <c r="IJ292" s="4"/>
      <c r="IK292" s="4"/>
      <c r="IL292" s="4"/>
      <c r="IM292" s="4"/>
      <c r="IN292" s="4"/>
      <c r="IO292" s="4"/>
      <c r="IP292" s="4"/>
      <c r="IQ292" s="4"/>
      <c r="IR292" s="4"/>
      <c r="IS292" s="4"/>
      <c r="IT292" s="4"/>
    </row>
    <row r="293" spans="243:254" ht="30" customHeight="1" x14ac:dyDescent="0.35">
      <c r="II293" s="4"/>
      <c r="IJ293" s="4"/>
      <c r="IK293" s="4"/>
      <c r="IL293" s="4"/>
      <c r="IM293" s="4"/>
      <c r="IN293" s="4"/>
      <c r="IO293" s="4"/>
      <c r="IP293" s="4"/>
      <c r="IQ293" s="4"/>
      <c r="IR293" s="4"/>
      <c r="IS293" s="4"/>
      <c r="IT293" s="4"/>
    </row>
    <row r="294" spans="243:254" ht="30" customHeight="1" x14ac:dyDescent="0.35">
      <c r="II294" s="4"/>
      <c r="IJ294" s="4"/>
      <c r="IK294" s="4"/>
      <c r="IL294" s="4"/>
      <c r="IM294" s="4"/>
      <c r="IN294" s="4"/>
      <c r="IO294" s="4"/>
      <c r="IP294" s="4"/>
      <c r="IQ294" s="4"/>
      <c r="IR294" s="4"/>
      <c r="IS294" s="4"/>
      <c r="IT294" s="4"/>
    </row>
    <row r="295" spans="243:254" ht="30" customHeight="1" x14ac:dyDescent="0.35">
      <c r="II295" s="4"/>
      <c r="IJ295" s="4"/>
      <c r="IK295" s="4"/>
      <c r="IL295" s="4"/>
      <c r="IM295" s="4"/>
      <c r="IN295" s="4"/>
      <c r="IO295" s="4"/>
      <c r="IP295" s="4"/>
      <c r="IQ295" s="4"/>
      <c r="IR295" s="4"/>
      <c r="IS295" s="4"/>
      <c r="IT295" s="4"/>
    </row>
    <row r="296" spans="243:254" ht="30" customHeight="1" x14ac:dyDescent="0.35">
      <c r="II296" s="4"/>
      <c r="IJ296" s="4"/>
      <c r="IK296" s="4"/>
      <c r="IL296" s="4"/>
      <c r="IM296" s="4"/>
      <c r="IN296" s="4"/>
      <c r="IO296" s="4"/>
      <c r="IP296" s="4"/>
      <c r="IQ296" s="4"/>
      <c r="IR296" s="4"/>
      <c r="IS296" s="4"/>
      <c r="IT296" s="4"/>
    </row>
    <row r="297" spans="243:254" ht="30" customHeight="1" x14ac:dyDescent="0.35">
      <c r="II297" s="4"/>
      <c r="IJ297" s="4"/>
      <c r="IK297" s="4"/>
      <c r="IL297" s="4"/>
      <c r="IM297" s="4"/>
      <c r="IN297" s="4"/>
      <c r="IO297" s="4"/>
      <c r="IP297" s="4"/>
      <c r="IQ297" s="4"/>
      <c r="IR297" s="4"/>
      <c r="IS297" s="4"/>
      <c r="IT297" s="4"/>
    </row>
    <row r="298" spans="243:254" ht="30" customHeight="1" x14ac:dyDescent="0.35">
      <c r="II298" s="4"/>
      <c r="IJ298" s="4"/>
      <c r="IK298" s="4"/>
      <c r="IL298" s="4"/>
      <c r="IM298" s="4"/>
      <c r="IN298" s="4"/>
      <c r="IO298" s="4"/>
      <c r="IP298" s="4"/>
      <c r="IQ298" s="4"/>
      <c r="IR298" s="4"/>
      <c r="IS298" s="4"/>
      <c r="IT298" s="4"/>
    </row>
    <row r="299" spans="243:254" ht="30" customHeight="1" x14ac:dyDescent="0.35">
      <c r="II299" s="4"/>
      <c r="IJ299" s="4"/>
      <c r="IK299" s="4"/>
      <c r="IL299" s="4"/>
      <c r="IM299" s="4"/>
      <c r="IN299" s="4"/>
      <c r="IO299" s="4"/>
      <c r="IP299" s="4"/>
      <c r="IQ299" s="4"/>
      <c r="IR299" s="4"/>
      <c r="IS299" s="4"/>
      <c r="IT299" s="4"/>
    </row>
    <row r="300" spans="243:254" ht="30" customHeight="1" x14ac:dyDescent="0.35">
      <c r="II300" s="4"/>
      <c r="IJ300" s="4"/>
      <c r="IK300" s="4"/>
      <c r="IL300" s="4"/>
      <c r="IM300" s="4"/>
      <c r="IN300" s="4"/>
      <c r="IO300" s="4"/>
      <c r="IP300" s="4"/>
      <c r="IQ300" s="4"/>
      <c r="IR300" s="4"/>
      <c r="IS300" s="4"/>
      <c r="IT300" s="4"/>
    </row>
    <row r="301" spans="243:254" ht="30" customHeight="1" x14ac:dyDescent="0.35">
      <c r="II301" s="4"/>
      <c r="IJ301" s="4"/>
      <c r="IK301" s="4"/>
      <c r="IL301" s="4"/>
      <c r="IM301" s="4"/>
      <c r="IN301" s="4"/>
      <c r="IO301" s="4"/>
      <c r="IP301" s="4"/>
      <c r="IQ301" s="4"/>
      <c r="IR301" s="4"/>
      <c r="IS301" s="4"/>
      <c r="IT301" s="4"/>
    </row>
    <row r="302" spans="243:254" ht="30" customHeight="1" x14ac:dyDescent="0.35">
      <c r="II302" s="4"/>
      <c r="IJ302" s="4"/>
      <c r="IK302" s="4"/>
      <c r="IL302" s="4"/>
      <c r="IM302" s="4"/>
      <c r="IN302" s="4"/>
      <c r="IO302" s="4"/>
      <c r="IP302" s="4"/>
      <c r="IQ302" s="4"/>
      <c r="IR302" s="4"/>
      <c r="IS302" s="4"/>
      <c r="IT302" s="4"/>
    </row>
    <row r="303" spans="243:254" ht="30" customHeight="1" x14ac:dyDescent="0.35">
      <c r="II303" s="4"/>
      <c r="IJ303" s="4"/>
      <c r="IK303" s="4"/>
      <c r="IL303" s="4"/>
      <c r="IM303" s="4"/>
      <c r="IN303" s="4"/>
      <c r="IO303" s="4"/>
      <c r="IP303" s="4"/>
      <c r="IQ303" s="4"/>
      <c r="IR303" s="4"/>
      <c r="IS303" s="4"/>
      <c r="IT303" s="4"/>
    </row>
    <row r="304" spans="243:254" ht="30" customHeight="1" x14ac:dyDescent="0.35">
      <c r="II304" s="4"/>
      <c r="IJ304" s="4"/>
      <c r="IK304" s="4"/>
      <c r="IL304" s="4"/>
      <c r="IM304" s="4"/>
      <c r="IN304" s="4"/>
      <c r="IO304" s="4"/>
      <c r="IP304" s="4"/>
      <c r="IQ304" s="4"/>
      <c r="IR304" s="4"/>
      <c r="IS304" s="4"/>
      <c r="IT304" s="4"/>
    </row>
    <row r="305" spans="243:254" ht="30" customHeight="1" x14ac:dyDescent="0.35">
      <c r="II305" s="4"/>
      <c r="IJ305" s="4"/>
      <c r="IK305" s="4"/>
      <c r="IL305" s="4"/>
      <c r="IM305" s="4"/>
      <c r="IN305" s="4"/>
      <c r="IO305" s="4"/>
      <c r="IP305" s="4"/>
      <c r="IQ305" s="4"/>
      <c r="IR305" s="4"/>
      <c r="IS305" s="4"/>
      <c r="IT305" s="4"/>
    </row>
    <row r="306" spans="243:254" ht="30" customHeight="1" x14ac:dyDescent="0.35">
      <c r="II306" s="4"/>
      <c r="IJ306" s="4"/>
      <c r="IK306" s="4"/>
      <c r="IL306" s="4"/>
      <c r="IM306" s="4"/>
      <c r="IN306" s="4"/>
      <c r="IO306" s="4"/>
      <c r="IP306" s="4"/>
      <c r="IQ306" s="4"/>
      <c r="IR306" s="4"/>
      <c r="IS306" s="4"/>
      <c r="IT306" s="4"/>
    </row>
    <row r="307" spans="243:254" ht="30" customHeight="1" x14ac:dyDescent="0.35">
      <c r="II307" s="4"/>
      <c r="IJ307" s="4"/>
      <c r="IK307" s="4"/>
      <c r="IL307" s="4"/>
      <c r="IM307" s="4"/>
      <c r="IN307" s="4"/>
      <c r="IO307" s="4"/>
      <c r="IP307" s="4"/>
      <c r="IQ307" s="4"/>
      <c r="IR307" s="4"/>
      <c r="IS307" s="4"/>
      <c r="IT307" s="4"/>
    </row>
    <row r="308" spans="243:254" ht="30" customHeight="1" x14ac:dyDescent="0.35">
      <c r="II308" s="4"/>
      <c r="IJ308" s="4"/>
      <c r="IK308" s="4"/>
      <c r="IL308" s="4"/>
      <c r="IM308" s="4"/>
      <c r="IN308" s="4"/>
      <c r="IO308" s="4"/>
      <c r="IP308" s="4"/>
      <c r="IQ308" s="4"/>
      <c r="IR308" s="4"/>
      <c r="IS308" s="4"/>
      <c r="IT308" s="4"/>
    </row>
    <row r="309" spans="243:254" ht="30" customHeight="1" x14ac:dyDescent="0.35">
      <c r="II309" s="4"/>
      <c r="IJ309" s="4"/>
      <c r="IK309" s="4"/>
      <c r="IL309" s="4"/>
      <c r="IM309" s="4"/>
      <c r="IN309" s="4"/>
      <c r="IO309" s="4"/>
      <c r="IP309" s="4"/>
      <c r="IQ309" s="4"/>
      <c r="IR309" s="4"/>
      <c r="IS309" s="4"/>
      <c r="IT309" s="4"/>
    </row>
    <row r="310" spans="243:254" ht="30" customHeight="1" x14ac:dyDescent="0.35">
      <c r="II310" s="4"/>
      <c r="IJ310" s="4"/>
      <c r="IK310" s="4"/>
      <c r="IL310" s="4"/>
      <c r="IM310" s="4"/>
      <c r="IN310" s="4"/>
      <c r="IO310" s="4"/>
      <c r="IP310" s="4"/>
      <c r="IQ310" s="4"/>
      <c r="IR310" s="4"/>
      <c r="IS310" s="4"/>
      <c r="IT310" s="4"/>
    </row>
    <row r="311" spans="243:254" ht="30" customHeight="1" x14ac:dyDescent="0.35">
      <c r="II311" s="4"/>
      <c r="IJ311" s="4"/>
      <c r="IK311" s="4"/>
      <c r="IL311" s="4"/>
      <c r="IM311" s="4"/>
      <c r="IN311" s="4"/>
      <c r="IO311" s="4"/>
      <c r="IP311" s="4"/>
      <c r="IQ311" s="4"/>
      <c r="IR311" s="4"/>
      <c r="IS311" s="4"/>
      <c r="IT311" s="4"/>
    </row>
    <row r="312" spans="243:254" ht="30" customHeight="1" x14ac:dyDescent="0.35">
      <c r="II312" s="4"/>
      <c r="IJ312" s="4"/>
      <c r="IK312" s="4"/>
      <c r="IL312" s="4"/>
      <c r="IM312" s="4"/>
      <c r="IN312" s="4"/>
      <c r="IO312" s="4"/>
      <c r="IP312" s="4"/>
      <c r="IQ312" s="4"/>
      <c r="IR312" s="4"/>
      <c r="IS312" s="4"/>
      <c r="IT312" s="4"/>
    </row>
    <row r="313" spans="243:254" ht="30" customHeight="1" x14ac:dyDescent="0.35">
      <c r="II313" s="4"/>
      <c r="IJ313" s="4"/>
      <c r="IK313" s="4"/>
      <c r="IL313" s="4"/>
      <c r="IM313" s="4"/>
      <c r="IN313" s="4"/>
      <c r="IO313" s="4"/>
      <c r="IP313" s="4"/>
      <c r="IQ313" s="4"/>
      <c r="IR313" s="4"/>
      <c r="IS313" s="4"/>
      <c r="IT313" s="4"/>
    </row>
    <row r="314" spans="243:254" ht="30" customHeight="1" x14ac:dyDescent="0.35">
      <c r="II314" s="4"/>
      <c r="IJ314" s="4"/>
      <c r="IK314" s="4"/>
      <c r="IL314" s="4"/>
      <c r="IM314" s="4"/>
      <c r="IN314" s="4"/>
      <c r="IO314" s="4"/>
      <c r="IP314" s="4"/>
      <c r="IQ314" s="4"/>
      <c r="IR314" s="4"/>
      <c r="IS314" s="4"/>
      <c r="IT314" s="4"/>
    </row>
    <row r="315" spans="243:254" ht="30" customHeight="1" x14ac:dyDescent="0.35">
      <c r="II315" s="4"/>
      <c r="IJ315" s="4"/>
      <c r="IK315" s="4"/>
      <c r="IL315" s="4"/>
      <c r="IM315" s="4"/>
      <c r="IN315" s="4"/>
      <c r="IO315" s="4"/>
      <c r="IP315" s="4"/>
      <c r="IQ315" s="4"/>
      <c r="IR315" s="4"/>
      <c r="IS315" s="4"/>
      <c r="IT315" s="4"/>
    </row>
    <row r="316" spans="243:254" ht="30" customHeight="1" x14ac:dyDescent="0.35">
      <c r="II316" s="4"/>
      <c r="IJ316" s="4"/>
      <c r="IK316" s="4"/>
      <c r="IL316" s="4"/>
      <c r="IM316" s="4"/>
      <c r="IN316" s="4"/>
      <c r="IO316" s="4"/>
      <c r="IP316" s="4"/>
      <c r="IQ316" s="4"/>
      <c r="IR316" s="4"/>
      <c r="IS316" s="4"/>
      <c r="IT316" s="4"/>
    </row>
    <row r="317" spans="243:254" ht="30" customHeight="1" x14ac:dyDescent="0.35">
      <c r="II317" s="4"/>
      <c r="IJ317" s="4"/>
      <c r="IK317" s="4"/>
      <c r="IL317" s="4"/>
      <c r="IM317" s="4"/>
      <c r="IN317" s="4"/>
      <c r="IO317" s="4"/>
      <c r="IP317" s="4"/>
      <c r="IQ317" s="4"/>
      <c r="IR317" s="4"/>
      <c r="IS317" s="4"/>
      <c r="IT317" s="4"/>
    </row>
    <row r="318" spans="243:254" ht="30" customHeight="1" x14ac:dyDescent="0.35">
      <c r="II318" s="4"/>
      <c r="IJ318" s="4"/>
      <c r="IK318" s="4"/>
      <c r="IL318" s="4"/>
      <c r="IM318" s="4"/>
      <c r="IN318" s="4"/>
      <c r="IO318" s="4"/>
      <c r="IP318" s="4"/>
      <c r="IQ318" s="4"/>
      <c r="IR318" s="4"/>
      <c r="IS318" s="4"/>
      <c r="IT318" s="4"/>
    </row>
    <row r="319" spans="243:254" ht="30" customHeight="1" x14ac:dyDescent="0.35">
      <c r="II319" s="4"/>
      <c r="IJ319" s="4"/>
      <c r="IK319" s="4"/>
      <c r="IL319" s="4"/>
      <c r="IM319" s="4"/>
      <c r="IN319" s="4"/>
      <c r="IO319" s="4"/>
      <c r="IP319" s="4"/>
      <c r="IQ319" s="4"/>
      <c r="IR319" s="4"/>
      <c r="IS319" s="4"/>
      <c r="IT319" s="4"/>
    </row>
    <row r="320" spans="243:254" ht="30" customHeight="1" x14ac:dyDescent="0.35">
      <c r="II320" s="4"/>
      <c r="IJ320" s="4"/>
      <c r="IK320" s="4"/>
      <c r="IL320" s="4"/>
      <c r="IM320" s="4"/>
      <c r="IN320" s="4"/>
      <c r="IO320" s="4"/>
      <c r="IP320" s="4"/>
      <c r="IQ320" s="4"/>
      <c r="IR320" s="4"/>
      <c r="IS320" s="4"/>
      <c r="IT320" s="4"/>
    </row>
    <row r="321" spans="243:254" ht="30" customHeight="1" x14ac:dyDescent="0.35">
      <c r="II321" s="4"/>
      <c r="IJ321" s="4"/>
      <c r="IK321" s="4"/>
      <c r="IL321" s="4"/>
      <c r="IM321" s="4"/>
      <c r="IN321" s="4"/>
      <c r="IO321" s="4"/>
      <c r="IP321" s="4"/>
      <c r="IQ321" s="4"/>
      <c r="IR321" s="4"/>
      <c r="IS321" s="4"/>
      <c r="IT321" s="4"/>
    </row>
    <row r="322" spans="243:254" ht="30" customHeight="1" x14ac:dyDescent="0.35">
      <c r="II322" s="4"/>
      <c r="IJ322" s="4"/>
      <c r="IK322" s="4"/>
      <c r="IL322" s="4"/>
      <c r="IM322" s="4"/>
      <c r="IN322" s="4"/>
      <c r="IO322" s="4"/>
      <c r="IP322" s="4"/>
      <c r="IQ322" s="4"/>
      <c r="IR322" s="4"/>
      <c r="IS322" s="4"/>
      <c r="IT322" s="4"/>
    </row>
    <row r="323" spans="243:254" ht="30" customHeight="1" x14ac:dyDescent="0.35">
      <c r="II323" s="4"/>
      <c r="IJ323" s="4"/>
      <c r="IK323" s="4"/>
      <c r="IL323" s="4"/>
      <c r="IM323" s="4"/>
      <c r="IN323" s="4"/>
      <c r="IO323" s="4"/>
      <c r="IP323" s="4"/>
      <c r="IQ323" s="4"/>
      <c r="IR323" s="4"/>
      <c r="IS323" s="4"/>
      <c r="IT323" s="4"/>
    </row>
    <row r="324" spans="243:254" ht="30" customHeight="1" x14ac:dyDescent="0.35">
      <c r="II324" s="4"/>
      <c r="IJ324" s="4"/>
      <c r="IK324" s="4"/>
      <c r="IL324" s="4"/>
      <c r="IM324" s="4"/>
      <c r="IN324" s="4"/>
      <c r="IO324" s="4"/>
      <c r="IP324" s="4"/>
      <c r="IQ324" s="4"/>
      <c r="IR324" s="4"/>
      <c r="IS324" s="4"/>
      <c r="IT324" s="4"/>
    </row>
    <row r="325" spans="243:254" ht="30" customHeight="1" x14ac:dyDescent="0.35">
      <c r="II325" s="4"/>
      <c r="IJ325" s="4"/>
      <c r="IK325" s="4"/>
      <c r="IL325" s="4"/>
      <c r="IM325" s="4"/>
      <c r="IN325" s="4"/>
      <c r="IO325" s="4"/>
      <c r="IP325" s="4"/>
      <c r="IQ325" s="4"/>
      <c r="IR325" s="4"/>
      <c r="IS325" s="4"/>
      <c r="IT325" s="4"/>
    </row>
    <row r="326" spans="243:254" ht="30" customHeight="1" x14ac:dyDescent="0.35">
      <c r="II326" s="4"/>
      <c r="IJ326" s="4"/>
      <c r="IK326" s="4"/>
      <c r="IL326" s="4"/>
      <c r="IM326" s="4"/>
      <c r="IN326" s="4"/>
      <c r="IO326" s="4"/>
      <c r="IP326" s="4"/>
      <c r="IQ326" s="4"/>
      <c r="IR326" s="4"/>
      <c r="IS326" s="4"/>
      <c r="IT326" s="4"/>
    </row>
    <row r="327" spans="243:254" ht="30" customHeight="1" x14ac:dyDescent="0.35">
      <c r="II327" s="4"/>
      <c r="IJ327" s="4"/>
      <c r="IK327" s="4"/>
      <c r="IL327" s="4"/>
      <c r="IM327" s="4"/>
      <c r="IN327" s="4"/>
      <c r="IO327" s="4"/>
      <c r="IP327" s="4"/>
      <c r="IQ327" s="4"/>
      <c r="IR327" s="4"/>
      <c r="IS327" s="4"/>
      <c r="IT327" s="4"/>
    </row>
    <row r="328" spans="243:254" ht="30" customHeight="1" x14ac:dyDescent="0.35">
      <c r="II328" s="4"/>
      <c r="IJ328" s="4"/>
      <c r="IK328" s="4"/>
      <c r="IL328" s="4"/>
      <c r="IM328" s="4"/>
      <c r="IN328" s="4"/>
      <c r="IO328" s="4"/>
      <c r="IP328" s="4"/>
      <c r="IQ328" s="4"/>
      <c r="IR328" s="4"/>
      <c r="IS328" s="4"/>
      <c r="IT328" s="4"/>
    </row>
    <row r="329" spans="243:254" ht="30" customHeight="1" x14ac:dyDescent="0.35">
      <c r="II329" s="4"/>
      <c r="IJ329" s="4"/>
      <c r="IK329" s="4"/>
      <c r="IL329" s="4"/>
      <c r="IM329" s="4"/>
      <c r="IN329" s="4"/>
      <c r="IO329" s="4"/>
      <c r="IP329" s="4"/>
      <c r="IQ329" s="4"/>
      <c r="IR329" s="4"/>
      <c r="IS329" s="4"/>
      <c r="IT329" s="4"/>
    </row>
    <row r="330" spans="243:254" ht="30" customHeight="1" x14ac:dyDescent="0.35">
      <c r="II330" s="4"/>
      <c r="IJ330" s="4"/>
      <c r="IK330" s="4"/>
      <c r="IL330" s="4"/>
      <c r="IM330" s="4"/>
      <c r="IN330" s="4"/>
      <c r="IO330" s="4"/>
      <c r="IP330" s="4"/>
      <c r="IQ330" s="4"/>
      <c r="IR330" s="4"/>
      <c r="IS330" s="4"/>
      <c r="IT330" s="4"/>
    </row>
    <row r="331" spans="243:254" ht="30" customHeight="1" x14ac:dyDescent="0.35">
      <c r="II331" s="4"/>
      <c r="IJ331" s="4"/>
      <c r="IK331" s="4"/>
      <c r="IL331" s="4"/>
      <c r="IM331" s="4"/>
      <c r="IN331" s="4"/>
      <c r="IO331" s="4"/>
      <c r="IP331" s="4"/>
      <c r="IQ331" s="4"/>
      <c r="IR331" s="4"/>
      <c r="IS331" s="4"/>
      <c r="IT331" s="4"/>
    </row>
    <row r="332" spans="243:254" ht="30" customHeight="1" x14ac:dyDescent="0.35">
      <c r="II332" s="4"/>
      <c r="IJ332" s="4"/>
      <c r="IK332" s="4"/>
      <c r="IL332" s="4"/>
      <c r="IM332" s="4"/>
      <c r="IN332" s="4"/>
      <c r="IO332" s="4"/>
      <c r="IP332" s="4"/>
      <c r="IQ332" s="4"/>
      <c r="IR332" s="4"/>
      <c r="IS332" s="4"/>
      <c r="IT332" s="4"/>
    </row>
    <row r="333" spans="243:254" ht="30" customHeight="1" x14ac:dyDescent="0.35">
      <c r="II333" s="4"/>
      <c r="IJ333" s="4"/>
      <c r="IK333" s="4"/>
      <c r="IL333" s="4"/>
      <c r="IM333" s="4"/>
      <c r="IN333" s="4"/>
      <c r="IO333" s="4"/>
      <c r="IP333" s="4"/>
      <c r="IQ333" s="4"/>
      <c r="IR333" s="4"/>
      <c r="IS333" s="4"/>
      <c r="IT333" s="4"/>
    </row>
    <row r="334" spans="243:254" ht="30" customHeight="1" x14ac:dyDescent="0.35">
      <c r="II334" s="4"/>
      <c r="IJ334" s="4"/>
      <c r="IK334" s="4"/>
      <c r="IL334" s="4"/>
      <c r="IM334" s="4"/>
      <c r="IN334" s="4"/>
      <c r="IO334" s="4"/>
      <c r="IP334" s="4"/>
      <c r="IQ334" s="4"/>
      <c r="IR334" s="4"/>
      <c r="IS334" s="4"/>
      <c r="IT334" s="4"/>
    </row>
    <row r="335" spans="243:254" ht="30" customHeight="1" x14ac:dyDescent="0.35">
      <c r="II335" s="4"/>
      <c r="IJ335" s="4"/>
      <c r="IK335" s="4"/>
      <c r="IL335" s="4"/>
      <c r="IM335" s="4"/>
      <c r="IN335" s="4"/>
      <c r="IO335" s="4"/>
      <c r="IP335" s="4"/>
      <c r="IQ335" s="4"/>
      <c r="IR335" s="4"/>
      <c r="IS335" s="4"/>
      <c r="IT335" s="4"/>
    </row>
    <row r="336" spans="243:254" ht="30" customHeight="1" x14ac:dyDescent="0.35">
      <c r="II336" s="4"/>
      <c r="IJ336" s="4"/>
      <c r="IK336" s="4"/>
      <c r="IL336" s="4"/>
      <c r="IM336" s="4"/>
      <c r="IN336" s="4"/>
      <c r="IO336" s="4"/>
      <c r="IP336" s="4"/>
      <c r="IQ336" s="4"/>
      <c r="IR336" s="4"/>
      <c r="IS336" s="4"/>
      <c r="IT336" s="4"/>
    </row>
    <row r="337" spans="243:254" ht="30" customHeight="1" x14ac:dyDescent="0.35">
      <c r="II337" s="4"/>
      <c r="IJ337" s="4"/>
      <c r="IK337" s="4"/>
      <c r="IL337" s="4"/>
      <c r="IM337" s="4"/>
      <c r="IN337" s="4"/>
      <c r="IO337" s="4"/>
      <c r="IP337" s="4"/>
      <c r="IQ337" s="4"/>
      <c r="IR337" s="4"/>
      <c r="IS337" s="4"/>
      <c r="IT337" s="4"/>
    </row>
    <row r="338" spans="243:254" ht="30" customHeight="1" x14ac:dyDescent="0.35">
      <c r="II338" s="4"/>
      <c r="IJ338" s="4"/>
      <c r="IK338" s="4"/>
      <c r="IL338" s="4"/>
      <c r="IM338" s="4"/>
      <c r="IN338" s="4"/>
      <c r="IO338" s="4"/>
      <c r="IP338" s="4"/>
      <c r="IQ338" s="4"/>
      <c r="IR338" s="4"/>
      <c r="IS338" s="4"/>
      <c r="IT338" s="4"/>
    </row>
    <row r="339" spans="243:254" ht="30" customHeight="1" x14ac:dyDescent="0.35">
      <c r="II339" s="4"/>
      <c r="IJ339" s="4"/>
      <c r="IK339" s="4"/>
      <c r="IL339" s="4"/>
      <c r="IM339" s="4"/>
      <c r="IN339" s="4"/>
      <c r="IO339" s="4"/>
      <c r="IP339" s="4"/>
      <c r="IQ339" s="4"/>
      <c r="IR339" s="4"/>
      <c r="IS339" s="4"/>
      <c r="IT339" s="4"/>
    </row>
    <row r="340" spans="243:254" ht="30" customHeight="1" x14ac:dyDescent="0.35">
      <c r="II340" s="4"/>
      <c r="IJ340" s="4"/>
      <c r="IK340" s="4"/>
      <c r="IL340" s="4"/>
      <c r="IM340" s="4"/>
      <c r="IN340" s="4"/>
      <c r="IO340" s="4"/>
      <c r="IP340" s="4"/>
      <c r="IQ340" s="4"/>
      <c r="IR340" s="4"/>
      <c r="IS340" s="4"/>
      <c r="IT340" s="4"/>
    </row>
    <row r="341" spans="243:254" ht="30" customHeight="1" x14ac:dyDescent="0.35">
      <c r="II341" s="4"/>
      <c r="IJ341" s="4"/>
      <c r="IK341" s="4"/>
      <c r="IL341" s="4"/>
      <c r="IM341" s="4"/>
      <c r="IN341" s="4"/>
      <c r="IO341" s="4"/>
      <c r="IP341" s="4"/>
      <c r="IQ341" s="4"/>
      <c r="IR341" s="4"/>
      <c r="IS341" s="4"/>
      <c r="IT341" s="4"/>
    </row>
    <row r="342" spans="243:254" ht="30" customHeight="1" x14ac:dyDescent="0.35">
      <c r="II342" s="4"/>
      <c r="IJ342" s="4"/>
      <c r="IK342" s="4"/>
      <c r="IL342" s="4"/>
      <c r="IM342" s="4"/>
      <c r="IN342" s="4"/>
      <c r="IO342" s="4"/>
      <c r="IP342" s="4"/>
      <c r="IQ342" s="4"/>
      <c r="IR342" s="4"/>
      <c r="IS342" s="4"/>
      <c r="IT342" s="4"/>
    </row>
    <row r="343" spans="243:254" ht="30" customHeight="1" x14ac:dyDescent="0.35">
      <c r="II343" s="4"/>
      <c r="IJ343" s="4"/>
      <c r="IK343" s="4"/>
      <c r="IL343" s="4"/>
      <c r="IM343" s="4"/>
      <c r="IN343" s="4"/>
      <c r="IO343" s="4"/>
      <c r="IP343" s="4"/>
      <c r="IQ343" s="4"/>
      <c r="IR343" s="4"/>
      <c r="IS343" s="4"/>
      <c r="IT343" s="4"/>
    </row>
    <row r="344" spans="243:254" ht="30" customHeight="1" x14ac:dyDescent="0.35">
      <c r="II344" s="4"/>
      <c r="IJ344" s="4"/>
      <c r="IK344" s="4"/>
      <c r="IL344" s="4"/>
      <c r="IM344" s="4"/>
      <c r="IN344" s="4"/>
      <c r="IO344" s="4"/>
      <c r="IP344" s="4"/>
      <c r="IQ344" s="4"/>
      <c r="IR344" s="4"/>
      <c r="IS344" s="4"/>
      <c r="IT344" s="4"/>
    </row>
    <row r="345" spans="243:254" ht="30" customHeight="1" x14ac:dyDescent="0.35">
      <c r="II345" s="4"/>
      <c r="IJ345" s="4"/>
      <c r="IK345" s="4"/>
      <c r="IL345" s="4"/>
      <c r="IM345" s="4"/>
      <c r="IN345" s="4"/>
      <c r="IO345" s="4"/>
      <c r="IP345" s="4"/>
      <c r="IQ345" s="4"/>
      <c r="IR345" s="4"/>
      <c r="IS345" s="4"/>
      <c r="IT345" s="4"/>
    </row>
    <row r="346" spans="243:254" ht="30" customHeight="1" x14ac:dyDescent="0.35">
      <c r="II346" s="4"/>
      <c r="IJ346" s="4"/>
      <c r="IK346" s="4"/>
      <c r="IL346" s="4"/>
      <c r="IM346" s="4"/>
      <c r="IN346" s="4"/>
      <c r="IO346" s="4"/>
      <c r="IP346" s="4"/>
      <c r="IQ346" s="4"/>
      <c r="IR346" s="4"/>
      <c r="IS346" s="4"/>
      <c r="IT346" s="4"/>
    </row>
    <row r="347" spans="243:254" ht="30" customHeight="1" x14ac:dyDescent="0.35">
      <c r="II347" s="4"/>
      <c r="IJ347" s="4"/>
      <c r="IK347" s="4"/>
      <c r="IL347" s="4"/>
      <c r="IM347" s="4"/>
      <c r="IN347" s="4"/>
      <c r="IO347" s="4"/>
      <c r="IP347" s="4"/>
      <c r="IQ347" s="4"/>
      <c r="IR347" s="4"/>
      <c r="IS347" s="4"/>
      <c r="IT347" s="4"/>
    </row>
    <row r="348" spans="243:254" ht="30" customHeight="1" x14ac:dyDescent="0.35">
      <c r="II348" s="4"/>
      <c r="IJ348" s="4"/>
      <c r="IK348" s="4"/>
      <c r="IL348" s="4"/>
      <c r="IM348" s="4"/>
      <c r="IN348" s="4"/>
      <c r="IO348" s="4"/>
      <c r="IP348" s="4"/>
      <c r="IQ348" s="4"/>
      <c r="IR348" s="4"/>
      <c r="IS348" s="4"/>
      <c r="IT348" s="4"/>
    </row>
    <row r="349" spans="243:254" ht="30" customHeight="1" x14ac:dyDescent="0.35">
      <c r="II349" s="4"/>
      <c r="IJ349" s="4"/>
      <c r="IK349" s="4"/>
      <c r="IL349" s="4"/>
      <c r="IM349" s="4"/>
      <c r="IN349" s="4"/>
      <c r="IO349" s="4"/>
      <c r="IP349" s="4"/>
      <c r="IQ349" s="4"/>
      <c r="IR349" s="4"/>
      <c r="IS349" s="4"/>
      <c r="IT349" s="4"/>
    </row>
    <row r="350" spans="243:254" ht="30" customHeight="1" x14ac:dyDescent="0.35">
      <c r="II350" s="4"/>
      <c r="IJ350" s="4"/>
      <c r="IK350" s="4"/>
      <c r="IL350" s="4"/>
      <c r="IM350" s="4"/>
      <c r="IN350" s="4"/>
      <c r="IO350" s="4"/>
      <c r="IP350" s="4"/>
      <c r="IQ350" s="4"/>
      <c r="IR350" s="4"/>
      <c r="IS350" s="4"/>
      <c r="IT350" s="4"/>
    </row>
    <row r="351" spans="243:254" ht="30" customHeight="1" x14ac:dyDescent="0.35">
      <c r="II351" s="4"/>
      <c r="IJ351" s="4"/>
      <c r="IK351" s="4"/>
      <c r="IL351" s="4"/>
      <c r="IM351" s="4"/>
      <c r="IN351" s="4"/>
      <c r="IO351" s="4"/>
      <c r="IP351" s="4"/>
      <c r="IQ351" s="4"/>
      <c r="IR351" s="4"/>
      <c r="IS351" s="4"/>
      <c r="IT351" s="4"/>
    </row>
    <row r="352" spans="243:254" ht="30" customHeight="1" x14ac:dyDescent="0.35">
      <c r="II352" s="4"/>
      <c r="IJ352" s="4"/>
      <c r="IK352" s="4"/>
      <c r="IL352" s="4"/>
      <c r="IM352" s="4"/>
      <c r="IN352" s="4"/>
      <c r="IO352" s="4"/>
      <c r="IP352" s="4"/>
      <c r="IQ352" s="4"/>
      <c r="IR352" s="4"/>
      <c r="IS352" s="4"/>
      <c r="IT352" s="4"/>
    </row>
    <row r="353" spans="243:254" ht="30" customHeight="1" x14ac:dyDescent="0.35">
      <c r="II353" s="4"/>
      <c r="IJ353" s="4"/>
      <c r="IK353" s="4"/>
      <c r="IL353" s="4"/>
      <c r="IM353" s="4"/>
      <c r="IN353" s="4"/>
      <c r="IO353" s="4"/>
      <c r="IP353" s="4"/>
      <c r="IQ353" s="4"/>
      <c r="IR353" s="4"/>
      <c r="IS353" s="4"/>
      <c r="IT353" s="4"/>
    </row>
    <row r="354" spans="243:254" ht="30" customHeight="1" x14ac:dyDescent="0.35">
      <c r="II354" s="4"/>
      <c r="IJ354" s="4"/>
      <c r="IK354" s="4"/>
      <c r="IL354" s="4"/>
      <c r="IM354" s="4"/>
      <c r="IN354" s="4"/>
      <c r="IO354" s="4"/>
      <c r="IP354" s="4"/>
      <c r="IQ354" s="4"/>
      <c r="IR354" s="4"/>
      <c r="IS354" s="4"/>
      <c r="IT354" s="4"/>
    </row>
    <row r="355" spans="243:254" ht="30" customHeight="1" x14ac:dyDescent="0.35">
      <c r="II355" s="4"/>
      <c r="IJ355" s="4"/>
      <c r="IK355" s="4"/>
      <c r="IL355" s="4"/>
      <c r="IM355" s="4"/>
      <c r="IN355" s="4"/>
      <c r="IO355" s="4"/>
      <c r="IP355" s="4"/>
      <c r="IQ355" s="4"/>
      <c r="IR355" s="4"/>
      <c r="IS355" s="4"/>
      <c r="IT355" s="4"/>
    </row>
    <row r="356" spans="243:254" ht="30" customHeight="1" x14ac:dyDescent="0.35">
      <c r="II356" s="4"/>
      <c r="IJ356" s="4"/>
      <c r="IK356" s="4"/>
      <c r="IL356" s="4"/>
      <c r="IM356" s="4"/>
      <c r="IN356" s="4"/>
      <c r="IO356" s="4"/>
      <c r="IP356" s="4"/>
      <c r="IQ356" s="4"/>
      <c r="IR356" s="4"/>
      <c r="IS356" s="4"/>
      <c r="IT356" s="4"/>
    </row>
    <row r="357" spans="243:254" ht="30" customHeight="1" x14ac:dyDescent="0.35">
      <c r="II357" s="4"/>
      <c r="IJ357" s="4"/>
      <c r="IK357" s="4"/>
      <c r="IL357" s="4"/>
      <c r="IM357" s="4"/>
      <c r="IN357" s="4"/>
      <c r="IO357" s="4"/>
      <c r="IP357" s="4"/>
      <c r="IQ357" s="4"/>
      <c r="IR357" s="4"/>
      <c r="IS357" s="4"/>
      <c r="IT357" s="4"/>
    </row>
    <row r="358" spans="243:254" ht="30" customHeight="1" x14ac:dyDescent="0.35">
      <c r="II358" s="4"/>
      <c r="IJ358" s="4"/>
      <c r="IK358" s="4"/>
      <c r="IL358" s="4"/>
      <c r="IM358" s="4"/>
      <c r="IN358" s="4"/>
      <c r="IO358" s="4"/>
      <c r="IP358" s="4"/>
      <c r="IQ358" s="4"/>
      <c r="IR358" s="4"/>
      <c r="IS358" s="4"/>
      <c r="IT358" s="4"/>
    </row>
    <row r="359" spans="243:254" ht="30" customHeight="1" x14ac:dyDescent="0.35">
      <c r="II359" s="4"/>
      <c r="IJ359" s="4"/>
      <c r="IK359" s="4"/>
      <c r="IL359" s="4"/>
      <c r="IM359" s="4"/>
      <c r="IN359" s="4"/>
      <c r="IO359" s="4"/>
      <c r="IP359" s="4"/>
      <c r="IQ359" s="4"/>
      <c r="IR359" s="4"/>
      <c r="IS359" s="4"/>
      <c r="IT359" s="4"/>
    </row>
    <row r="360" spans="243:254" ht="30" customHeight="1" x14ac:dyDescent="0.35">
      <c r="II360" s="4"/>
      <c r="IJ360" s="4"/>
      <c r="IK360" s="4"/>
      <c r="IL360" s="4"/>
      <c r="IM360" s="4"/>
      <c r="IN360" s="4"/>
      <c r="IO360" s="4"/>
      <c r="IP360" s="4"/>
      <c r="IQ360" s="4"/>
      <c r="IR360" s="4"/>
      <c r="IS360" s="4"/>
      <c r="IT360" s="4"/>
    </row>
    <row r="361" spans="243:254" ht="30" customHeight="1" x14ac:dyDescent="0.35">
      <c r="II361" s="4"/>
      <c r="IJ361" s="4"/>
      <c r="IK361" s="4"/>
      <c r="IL361" s="4"/>
      <c r="IM361" s="4"/>
      <c r="IN361" s="4"/>
      <c r="IO361" s="4"/>
      <c r="IP361" s="4"/>
      <c r="IQ361" s="4"/>
      <c r="IR361" s="4"/>
      <c r="IS361" s="4"/>
      <c r="IT361" s="4"/>
    </row>
    <row r="362" spans="243:254" ht="30" customHeight="1" x14ac:dyDescent="0.35">
      <c r="II362" s="4"/>
      <c r="IJ362" s="4"/>
      <c r="IK362" s="4"/>
      <c r="IL362" s="4"/>
      <c r="IM362" s="4"/>
      <c r="IN362" s="4"/>
      <c r="IO362" s="4"/>
      <c r="IP362" s="4"/>
      <c r="IQ362" s="4"/>
      <c r="IR362" s="4"/>
      <c r="IS362" s="4"/>
      <c r="IT362" s="4"/>
    </row>
    <row r="363" spans="243:254" ht="30" customHeight="1" x14ac:dyDescent="0.35">
      <c r="II363" s="4"/>
      <c r="IJ363" s="4"/>
      <c r="IK363" s="4"/>
      <c r="IL363" s="4"/>
      <c r="IM363" s="4"/>
      <c r="IN363" s="4"/>
      <c r="IO363" s="4"/>
      <c r="IP363" s="4"/>
      <c r="IQ363" s="4"/>
      <c r="IR363" s="4"/>
      <c r="IS363" s="4"/>
      <c r="IT363" s="4"/>
    </row>
    <row r="364" spans="243:254" ht="30" customHeight="1" x14ac:dyDescent="0.35">
      <c r="II364" s="4"/>
      <c r="IJ364" s="4"/>
      <c r="IK364" s="4"/>
      <c r="IL364" s="4"/>
      <c r="IM364" s="4"/>
      <c r="IN364" s="4"/>
      <c r="IO364" s="4"/>
      <c r="IP364" s="4"/>
      <c r="IQ364" s="4"/>
      <c r="IR364" s="4"/>
      <c r="IS364" s="4"/>
      <c r="IT364" s="4"/>
    </row>
    <row r="365" spans="243:254" ht="30" customHeight="1" x14ac:dyDescent="0.35">
      <c r="II365" s="4"/>
      <c r="IJ365" s="4"/>
      <c r="IK365" s="4"/>
      <c r="IL365" s="4"/>
      <c r="IM365" s="4"/>
      <c r="IN365" s="4"/>
      <c r="IO365" s="4"/>
      <c r="IP365" s="4"/>
      <c r="IQ365" s="4"/>
      <c r="IR365" s="4"/>
      <c r="IS365" s="4"/>
      <c r="IT365" s="4"/>
    </row>
    <row r="366" spans="243:254" ht="30" customHeight="1" x14ac:dyDescent="0.35">
      <c r="II366" s="4"/>
      <c r="IJ366" s="4"/>
      <c r="IK366" s="4"/>
      <c r="IL366" s="4"/>
      <c r="IM366" s="4"/>
      <c r="IN366" s="4"/>
      <c r="IO366" s="4"/>
      <c r="IP366" s="4"/>
      <c r="IQ366" s="4"/>
      <c r="IR366" s="4"/>
      <c r="IS366" s="4"/>
      <c r="IT366" s="4"/>
    </row>
    <row r="367" spans="243:254" ht="30" customHeight="1" x14ac:dyDescent="0.35">
      <c r="II367" s="4"/>
      <c r="IJ367" s="4"/>
      <c r="IK367" s="4"/>
      <c r="IL367" s="4"/>
      <c r="IM367" s="4"/>
      <c r="IN367" s="4"/>
      <c r="IO367" s="4"/>
      <c r="IP367" s="4"/>
      <c r="IQ367" s="4"/>
      <c r="IR367" s="4"/>
      <c r="IS367" s="4"/>
      <c r="IT367" s="4"/>
    </row>
    <row r="368" spans="243:254" ht="30" customHeight="1" x14ac:dyDescent="0.35">
      <c r="II368" s="4"/>
      <c r="IJ368" s="4"/>
      <c r="IK368" s="4"/>
      <c r="IL368" s="4"/>
      <c r="IM368" s="4"/>
      <c r="IN368" s="4"/>
      <c r="IO368" s="4"/>
      <c r="IP368" s="4"/>
      <c r="IQ368" s="4"/>
      <c r="IR368" s="4"/>
      <c r="IS368" s="4"/>
      <c r="IT368" s="4"/>
    </row>
    <row r="369" spans="243:254" ht="30" customHeight="1" x14ac:dyDescent="0.35">
      <c r="II369" s="4"/>
      <c r="IJ369" s="4"/>
      <c r="IK369" s="4"/>
      <c r="IL369" s="4"/>
      <c r="IM369" s="4"/>
      <c r="IN369" s="4"/>
      <c r="IO369" s="4"/>
      <c r="IP369" s="4"/>
      <c r="IQ369" s="4"/>
      <c r="IR369" s="4"/>
      <c r="IS369" s="4"/>
      <c r="IT369" s="4"/>
    </row>
    <row r="370" spans="243:254" ht="30" customHeight="1" x14ac:dyDescent="0.35">
      <c r="II370" s="4"/>
      <c r="IJ370" s="4"/>
      <c r="IK370" s="4"/>
      <c r="IL370" s="4"/>
      <c r="IM370" s="4"/>
      <c r="IN370" s="4"/>
      <c r="IO370" s="4"/>
      <c r="IP370" s="4"/>
      <c r="IQ370" s="4"/>
      <c r="IR370" s="4"/>
      <c r="IS370" s="4"/>
      <c r="IT370" s="4"/>
    </row>
    <row r="371" spans="243:254" ht="30" customHeight="1" x14ac:dyDescent="0.35">
      <c r="II371" s="4"/>
      <c r="IJ371" s="4"/>
      <c r="IK371" s="4"/>
      <c r="IL371" s="4"/>
      <c r="IM371" s="4"/>
      <c r="IN371" s="4"/>
      <c r="IO371" s="4"/>
      <c r="IP371" s="4"/>
      <c r="IQ371" s="4"/>
      <c r="IR371" s="4"/>
      <c r="IS371" s="4"/>
      <c r="IT371" s="4"/>
    </row>
    <row r="372" spans="243:254" ht="30" customHeight="1" x14ac:dyDescent="0.35">
      <c r="II372" s="4"/>
      <c r="IJ372" s="4"/>
      <c r="IK372" s="4"/>
      <c r="IL372" s="4"/>
      <c r="IM372" s="4"/>
      <c r="IN372" s="4"/>
      <c r="IO372" s="4"/>
      <c r="IP372" s="4"/>
      <c r="IQ372" s="4"/>
      <c r="IR372" s="4"/>
      <c r="IS372" s="4"/>
      <c r="IT372" s="4"/>
    </row>
    <row r="373" spans="243:254" ht="30" customHeight="1" x14ac:dyDescent="0.35">
      <c r="II373" s="4"/>
      <c r="IJ373" s="4"/>
      <c r="IK373" s="4"/>
      <c r="IL373" s="4"/>
      <c r="IM373" s="4"/>
      <c r="IN373" s="4"/>
      <c r="IO373" s="4"/>
      <c r="IP373" s="4"/>
      <c r="IQ373" s="4"/>
      <c r="IR373" s="4"/>
      <c r="IS373" s="4"/>
      <c r="IT373" s="4"/>
    </row>
    <row r="374" spans="243:254" ht="30" customHeight="1" x14ac:dyDescent="0.35">
      <c r="II374" s="4"/>
      <c r="IJ374" s="4"/>
      <c r="IK374" s="4"/>
      <c r="IL374" s="4"/>
      <c r="IM374" s="4"/>
      <c r="IN374" s="4"/>
      <c r="IO374" s="4"/>
      <c r="IP374" s="4"/>
      <c r="IQ374" s="4"/>
      <c r="IR374" s="4"/>
      <c r="IS374" s="4"/>
      <c r="IT374" s="4"/>
    </row>
    <row r="375" spans="243:254" ht="30" customHeight="1" x14ac:dyDescent="0.35">
      <c r="II375" s="4"/>
      <c r="IJ375" s="4"/>
      <c r="IK375" s="4"/>
      <c r="IL375" s="4"/>
      <c r="IM375" s="4"/>
      <c r="IN375" s="4"/>
      <c r="IO375" s="4"/>
      <c r="IP375" s="4"/>
      <c r="IQ375" s="4"/>
      <c r="IR375" s="4"/>
      <c r="IS375" s="4"/>
      <c r="IT375" s="4"/>
    </row>
    <row r="376" spans="243:254" ht="30" customHeight="1" x14ac:dyDescent="0.35">
      <c r="II376" s="4"/>
      <c r="IJ376" s="4"/>
      <c r="IK376" s="4"/>
      <c r="IL376" s="4"/>
      <c r="IM376" s="4"/>
      <c r="IN376" s="4"/>
      <c r="IO376" s="4"/>
      <c r="IP376" s="4"/>
      <c r="IQ376" s="4"/>
      <c r="IR376" s="4"/>
      <c r="IS376" s="4"/>
      <c r="IT376" s="4"/>
    </row>
    <row r="377" spans="243:254" ht="30" customHeight="1" x14ac:dyDescent="0.35">
      <c r="II377" s="4"/>
      <c r="IJ377" s="4"/>
      <c r="IK377" s="4"/>
      <c r="IL377" s="4"/>
      <c r="IM377" s="4"/>
      <c r="IN377" s="4"/>
      <c r="IO377" s="4"/>
      <c r="IP377" s="4"/>
      <c r="IQ377" s="4"/>
      <c r="IR377" s="4"/>
      <c r="IS377" s="4"/>
      <c r="IT377" s="4"/>
    </row>
    <row r="378" spans="243:254" ht="30" customHeight="1" x14ac:dyDescent="0.35">
      <c r="II378" s="4"/>
      <c r="IJ378" s="4"/>
      <c r="IK378" s="4"/>
      <c r="IL378" s="4"/>
      <c r="IM378" s="4"/>
      <c r="IN378" s="4"/>
      <c r="IO378" s="4"/>
      <c r="IP378" s="4"/>
      <c r="IQ378" s="4"/>
      <c r="IR378" s="4"/>
      <c r="IS378" s="4"/>
      <c r="IT378" s="4"/>
    </row>
    <row r="379" spans="243:254" ht="30" customHeight="1" x14ac:dyDescent="0.35">
      <c r="II379" s="4"/>
      <c r="IJ379" s="4"/>
      <c r="IK379" s="4"/>
      <c r="IL379" s="4"/>
      <c r="IM379" s="4"/>
      <c r="IN379" s="4"/>
      <c r="IO379" s="4"/>
      <c r="IP379" s="4"/>
      <c r="IQ379" s="4"/>
      <c r="IR379" s="4"/>
      <c r="IS379" s="4"/>
      <c r="IT379" s="4"/>
    </row>
    <row r="380" spans="243:254" ht="30" customHeight="1" x14ac:dyDescent="0.35">
      <c r="II380" s="4"/>
      <c r="IJ380" s="4"/>
      <c r="IK380" s="4"/>
      <c r="IL380" s="4"/>
      <c r="IM380" s="4"/>
      <c r="IN380" s="4"/>
      <c r="IO380" s="4"/>
      <c r="IP380" s="4"/>
      <c r="IQ380" s="4"/>
      <c r="IR380" s="4"/>
      <c r="IS380" s="4"/>
      <c r="IT380" s="4"/>
    </row>
    <row r="381" spans="243:254" ht="30" customHeight="1" x14ac:dyDescent="0.35">
      <c r="II381" s="4"/>
      <c r="IJ381" s="4"/>
      <c r="IK381" s="4"/>
      <c r="IL381" s="4"/>
      <c r="IM381" s="4"/>
      <c r="IN381" s="4"/>
      <c r="IO381" s="4"/>
      <c r="IP381" s="4"/>
      <c r="IQ381" s="4"/>
      <c r="IR381" s="4"/>
      <c r="IS381" s="4"/>
      <c r="IT381" s="4"/>
    </row>
    <row r="382" spans="243:254" ht="30" customHeight="1" x14ac:dyDescent="0.35">
      <c r="II382" s="4"/>
      <c r="IJ382" s="4"/>
      <c r="IK382" s="4"/>
      <c r="IL382" s="4"/>
      <c r="IM382" s="4"/>
      <c r="IN382" s="4"/>
      <c r="IO382" s="4"/>
      <c r="IP382" s="4"/>
      <c r="IQ382" s="4"/>
      <c r="IR382" s="4"/>
      <c r="IS382" s="4"/>
      <c r="IT382" s="4"/>
    </row>
    <row r="383" spans="243:254" ht="30" customHeight="1" x14ac:dyDescent="0.35">
      <c r="II383" s="4"/>
      <c r="IJ383" s="4"/>
      <c r="IK383" s="4"/>
      <c r="IL383" s="4"/>
      <c r="IM383" s="4"/>
      <c r="IN383" s="4"/>
      <c r="IO383" s="4"/>
      <c r="IP383" s="4"/>
      <c r="IQ383" s="4"/>
      <c r="IR383" s="4"/>
      <c r="IS383" s="4"/>
      <c r="IT383" s="4"/>
    </row>
    <row r="384" spans="243:254" ht="30" customHeight="1" x14ac:dyDescent="0.35">
      <c r="II384" s="4"/>
      <c r="IJ384" s="4"/>
      <c r="IK384" s="4"/>
      <c r="IL384" s="4"/>
      <c r="IM384" s="4"/>
      <c r="IN384" s="4"/>
      <c r="IO384" s="4"/>
      <c r="IP384" s="4"/>
      <c r="IQ384" s="4"/>
      <c r="IR384" s="4"/>
      <c r="IS384" s="4"/>
      <c r="IT384" s="4"/>
    </row>
    <row r="385" spans="243:254" ht="30" customHeight="1" x14ac:dyDescent="0.35">
      <c r="II385" s="4"/>
      <c r="IJ385" s="4"/>
      <c r="IK385" s="4"/>
      <c r="IL385" s="4"/>
      <c r="IM385" s="4"/>
      <c r="IN385" s="4"/>
      <c r="IO385" s="4"/>
      <c r="IP385" s="4"/>
      <c r="IQ385" s="4"/>
      <c r="IR385" s="4"/>
      <c r="IS385" s="4"/>
      <c r="IT385" s="4"/>
    </row>
    <row r="386" spans="243:254" ht="30" customHeight="1" x14ac:dyDescent="0.35">
      <c r="II386" s="4"/>
      <c r="IJ386" s="4"/>
      <c r="IK386" s="4"/>
      <c r="IL386" s="4"/>
      <c r="IM386" s="4"/>
      <c r="IN386" s="4"/>
      <c r="IO386" s="4"/>
      <c r="IP386" s="4"/>
      <c r="IQ386" s="4"/>
      <c r="IR386" s="4"/>
      <c r="IS386" s="4"/>
      <c r="IT386" s="4"/>
    </row>
    <row r="387" spans="243:254" ht="30" customHeight="1" x14ac:dyDescent="0.35">
      <c r="II387" s="4"/>
      <c r="IJ387" s="4"/>
      <c r="IK387" s="4"/>
      <c r="IL387" s="4"/>
      <c r="IM387" s="4"/>
      <c r="IN387" s="4"/>
      <c r="IO387" s="4"/>
      <c r="IP387" s="4"/>
      <c r="IQ387" s="4"/>
      <c r="IR387" s="4"/>
      <c r="IS387" s="4"/>
      <c r="IT387" s="4"/>
    </row>
    <row r="388" spans="243:254" ht="30" customHeight="1" x14ac:dyDescent="0.35">
      <c r="II388" s="4"/>
      <c r="IJ388" s="4"/>
      <c r="IK388" s="4"/>
      <c r="IL388" s="4"/>
      <c r="IM388" s="4"/>
      <c r="IN388" s="4"/>
      <c r="IO388" s="4"/>
      <c r="IP388" s="4"/>
      <c r="IQ388" s="4"/>
      <c r="IR388" s="4"/>
      <c r="IS388" s="4"/>
      <c r="IT388" s="4"/>
    </row>
    <row r="389" spans="243:254" ht="30" customHeight="1" x14ac:dyDescent="0.35">
      <c r="II389" s="4"/>
      <c r="IJ389" s="4"/>
      <c r="IK389" s="4"/>
      <c r="IL389" s="4"/>
      <c r="IM389" s="4"/>
      <c r="IN389" s="4"/>
      <c r="IO389" s="4"/>
      <c r="IP389" s="4"/>
      <c r="IQ389" s="4"/>
      <c r="IR389" s="4"/>
      <c r="IS389" s="4"/>
      <c r="IT389" s="4"/>
    </row>
    <row r="390" spans="243:254" ht="30" customHeight="1" x14ac:dyDescent="0.35">
      <c r="II390" s="4"/>
      <c r="IJ390" s="4"/>
      <c r="IK390" s="4"/>
      <c r="IL390" s="4"/>
      <c r="IM390" s="4"/>
      <c r="IN390" s="4"/>
      <c r="IO390" s="4"/>
      <c r="IP390" s="4"/>
      <c r="IQ390" s="4"/>
      <c r="IR390" s="4"/>
      <c r="IS390" s="4"/>
      <c r="IT390" s="4"/>
    </row>
    <row r="391" spans="243:254" ht="30" customHeight="1" x14ac:dyDescent="0.35">
      <c r="II391" s="4"/>
      <c r="IJ391" s="4"/>
      <c r="IK391" s="4"/>
      <c r="IL391" s="4"/>
      <c r="IM391" s="4"/>
      <c r="IN391" s="4"/>
      <c r="IO391" s="4"/>
      <c r="IP391" s="4"/>
      <c r="IQ391" s="4"/>
      <c r="IR391" s="4"/>
      <c r="IS391" s="4"/>
      <c r="IT391" s="4"/>
    </row>
    <row r="392" spans="243:254" ht="30" customHeight="1" x14ac:dyDescent="0.35">
      <c r="II392" s="4"/>
      <c r="IJ392" s="4"/>
      <c r="IK392" s="4"/>
      <c r="IL392" s="4"/>
      <c r="IM392" s="4"/>
      <c r="IN392" s="4"/>
      <c r="IO392" s="4"/>
      <c r="IP392" s="4"/>
      <c r="IQ392" s="4"/>
      <c r="IR392" s="4"/>
      <c r="IS392" s="4"/>
      <c r="IT392" s="4"/>
    </row>
    <row r="393" spans="243:254" ht="30" customHeight="1" x14ac:dyDescent="0.35">
      <c r="II393" s="4"/>
      <c r="IJ393" s="4"/>
      <c r="IK393" s="4"/>
      <c r="IL393" s="4"/>
      <c r="IM393" s="4"/>
      <c r="IN393" s="4"/>
      <c r="IO393" s="4"/>
      <c r="IP393" s="4"/>
      <c r="IQ393" s="4"/>
      <c r="IR393" s="4"/>
      <c r="IS393" s="4"/>
      <c r="IT393" s="4"/>
    </row>
    <row r="394" spans="243:254" ht="30" customHeight="1" x14ac:dyDescent="0.35">
      <c r="II394" s="4"/>
      <c r="IJ394" s="4"/>
      <c r="IK394" s="4"/>
      <c r="IL394" s="4"/>
      <c r="IM394" s="4"/>
      <c r="IN394" s="4"/>
      <c r="IO394" s="4"/>
      <c r="IP394" s="4"/>
      <c r="IQ394" s="4"/>
      <c r="IR394" s="4"/>
      <c r="IS394" s="4"/>
      <c r="IT394" s="4"/>
    </row>
    <row r="395" spans="243:254" ht="30" customHeight="1" x14ac:dyDescent="0.35">
      <c r="II395" s="4"/>
      <c r="IJ395" s="4"/>
      <c r="IK395" s="4"/>
      <c r="IL395" s="4"/>
      <c r="IM395" s="4"/>
      <c r="IN395" s="4"/>
      <c r="IO395" s="4"/>
      <c r="IP395" s="4"/>
      <c r="IQ395" s="4"/>
      <c r="IR395" s="4"/>
      <c r="IS395" s="4"/>
      <c r="IT395" s="4"/>
    </row>
    <row r="396" spans="243:254" ht="30" customHeight="1" x14ac:dyDescent="0.35">
      <c r="II396" s="4"/>
      <c r="IJ396" s="4"/>
      <c r="IK396" s="4"/>
      <c r="IL396" s="4"/>
      <c r="IM396" s="4"/>
      <c r="IN396" s="4"/>
      <c r="IO396" s="4"/>
      <c r="IP396" s="4"/>
      <c r="IQ396" s="4"/>
      <c r="IR396" s="4"/>
      <c r="IS396" s="4"/>
      <c r="IT396" s="4"/>
    </row>
    <row r="397" spans="243:254" ht="30" customHeight="1" x14ac:dyDescent="0.35">
      <c r="II397" s="4"/>
      <c r="IJ397" s="4"/>
      <c r="IK397" s="4"/>
      <c r="IL397" s="4"/>
      <c r="IM397" s="4"/>
      <c r="IN397" s="4"/>
      <c r="IO397" s="4"/>
      <c r="IP397" s="4"/>
      <c r="IQ397" s="4"/>
      <c r="IR397" s="4"/>
      <c r="IS397" s="4"/>
      <c r="IT397" s="4"/>
    </row>
    <row r="398" spans="243:254" ht="30" customHeight="1" x14ac:dyDescent="0.35">
      <c r="II398" s="4"/>
      <c r="IJ398" s="4"/>
      <c r="IK398" s="4"/>
      <c r="IL398" s="4"/>
      <c r="IM398" s="4"/>
      <c r="IN398" s="4"/>
      <c r="IO398" s="4"/>
      <c r="IP398" s="4"/>
      <c r="IQ398" s="4"/>
      <c r="IR398" s="4"/>
      <c r="IS398" s="4"/>
      <c r="IT398" s="4"/>
    </row>
    <row r="399" spans="243:254" ht="30" customHeight="1" x14ac:dyDescent="0.35">
      <c r="II399" s="4"/>
      <c r="IJ399" s="4"/>
      <c r="IK399" s="4"/>
      <c r="IL399" s="4"/>
      <c r="IM399" s="4"/>
      <c r="IN399" s="4"/>
      <c r="IO399" s="4"/>
      <c r="IP399" s="4"/>
      <c r="IQ399" s="4"/>
      <c r="IR399" s="4"/>
      <c r="IS399" s="4"/>
      <c r="IT399" s="4"/>
    </row>
    <row r="400" spans="243:254" ht="30" customHeight="1" x14ac:dyDescent="0.35">
      <c r="II400" s="4"/>
      <c r="IJ400" s="4"/>
      <c r="IK400" s="4"/>
      <c r="IL400" s="4"/>
      <c r="IM400" s="4"/>
      <c r="IN400" s="4"/>
      <c r="IO400" s="4"/>
      <c r="IP400" s="4"/>
      <c r="IQ400" s="4"/>
      <c r="IR400" s="4"/>
      <c r="IS400" s="4"/>
      <c r="IT400" s="4"/>
    </row>
    <row r="401" spans="243:254" ht="30" customHeight="1" x14ac:dyDescent="0.35">
      <c r="II401" s="4"/>
      <c r="IJ401" s="4"/>
      <c r="IK401" s="4"/>
      <c r="IL401" s="4"/>
      <c r="IM401" s="4"/>
      <c r="IN401" s="4"/>
      <c r="IO401" s="4"/>
      <c r="IP401" s="4"/>
      <c r="IQ401" s="4"/>
      <c r="IR401" s="4"/>
      <c r="IS401" s="4"/>
      <c r="IT401" s="4"/>
    </row>
    <row r="402" spans="243:254" ht="30" customHeight="1" x14ac:dyDescent="0.35">
      <c r="II402" s="4"/>
      <c r="IJ402" s="4"/>
      <c r="IK402" s="4"/>
      <c r="IL402" s="4"/>
      <c r="IM402" s="4"/>
      <c r="IN402" s="4"/>
      <c r="IO402" s="4"/>
      <c r="IP402" s="4"/>
      <c r="IQ402" s="4"/>
      <c r="IR402" s="4"/>
      <c r="IS402" s="4"/>
      <c r="IT402" s="4"/>
    </row>
    <row r="403" spans="243:254" ht="30" customHeight="1" x14ac:dyDescent="0.35">
      <c r="II403" s="4"/>
      <c r="IJ403" s="4"/>
      <c r="IK403" s="4"/>
      <c r="IL403" s="4"/>
      <c r="IM403" s="4"/>
      <c r="IN403" s="4"/>
      <c r="IO403" s="4"/>
      <c r="IP403" s="4"/>
      <c r="IQ403" s="4"/>
      <c r="IR403" s="4"/>
      <c r="IS403" s="4"/>
      <c r="IT403" s="4"/>
    </row>
    <row r="404" spans="243:254" ht="30" customHeight="1" x14ac:dyDescent="0.35">
      <c r="II404" s="4"/>
      <c r="IJ404" s="4"/>
      <c r="IK404" s="4"/>
      <c r="IL404" s="4"/>
      <c r="IM404" s="4"/>
      <c r="IN404" s="4"/>
      <c r="IO404" s="4"/>
      <c r="IP404" s="4"/>
      <c r="IQ404" s="4"/>
      <c r="IR404" s="4"/>
      <c r="IS404" s="4"/>
      <c r="IT404" s="4"/>
    </row>
    <row r="405" spans="243:254" ht="30" customHeight="1" x14ac:dyDescent="0.35">
      <c r="II405" s="4"/>
      <c r="IJ405" s="4"/>
      <c r="IK405" s="4"/>
      <c r="IL405" s="4"/>
      <c r="IM405" s="4"/>
      <c r="IN405" s="4"/>
      <c r="IO405" s="4"/>
      <c r="IP405" s="4"/>
      <c r="IQ405" s="4"/>
      <c r="IR405" s="4"/>
      <c r="IS405" s="4"/>
      <c r="IT405" s="4"/>
    </row>
    <row r="406" spans="243:254" ht="30" customHeight="1" x14ac:dyDescent="0.35">
      <c r="II406" s="4"/>
      <c r="IJ406" s="4"/>
      <c r="IK406" s="4"/>
      <c r="IL406" s="4"/>
      <c r="IM406" s="4"/>
      <c r="IN406" s="4"/>
      <c r="IO406" s="4"/>
      <c r="IP406" s="4"/>
      <c r="IQ406" s="4"/>
      <c r="IR406" s="4"/>
      <c r="IS406" s="4"/>
      <c r="IT406" s="4"/>
    </row>
    <row r="407" spans="243:254" ht="30" customHeight="1" x14ac:dyDescent="0.35">
      <c r="II407" s="4"/>
      <c r="IJ407" s="4"/>
      <c r="IK407" s="4"/>
      <c r="IL407" s="4"/>
      <c r="IM407" s="4"/>
      <c r="IN407" s="4"/>
      <c r="IO407" s="4"/>
      <c r="IP407" s="4"/>
      <c r="IQ407" s="4"/>
      <c r="IR407" s="4"/>
      <c r="IS407" s="4"/>
      <c r="IT407" s="4"/>
    </row>
    <row r="408" spans="243:254" ht="30" customHeight="1" x14ac:dyDescent="0.35">
      <c r="II408" s="4"/>
      <c r="IJ408" s="4"/>
      <c r="IK408" s="4"/>
      <c r="IL408" s="4"/>
      <c r="IM408" s="4"/>
      <c r="IN408" s="4"/>
      <c r="IO408" s="4"/>
      <c r="IP408" s="4"/>
      <c r="IQ408" s="4"/>
      <c r="IR408" s="4"/>
      <c r="IS408" s="4"/>
      <c r="IT408" s="4"/>
    </row>
    <row r="409" spans="243:254" ht="30" customHeight="1" x14ac:dyDescent="0.35">
      <c r="II409" s="4"/>
      <c r="IJ409" s="4"/>
      <c r="IK409" s="4"/>
      <c r="IL409" s="4"/>
      <c r="IM409" s="4"/>
      <c r="IN409" s="4"/>
      <c r="IO409" s="4"/>
      <c r="IP409" s="4"/>
      <c r="IQ409" s="4"/>
      <c r="IR409" s="4"/>
      <c r="IS409" s="4"/>
      <c r="IT409" s="4"/>
    </row>
    <row r="410" spans="243:254" ht="30" customHeight="1" x14ac:dyDescent="0.35">
      <c r="II410" s="4"/>
      <c r="IJ410" s="4"/>
      <c r="IK410" s="4"/>
      <c r="IL410" s="4"/>
      <c r="IM410" s="4"/>
      <c r="IN410" s="4"/>
      <c r="IO410" s="4"/>
      <c r="IP410" s="4"/>
      <c r="IQ410" s="4"/>
      <c r="IR410" s="4"/>
      <c r="IS410" s="4"/>
      <c r="IT410" s="4"/>
    </row>
    <row r="411" spans="243:254" ht="30" customHeight="1" x14ac:dyDescent="0.35">
      <c r="II411" s="4"/>
      <c r="IJ411" s="4"/>
      <c r="IK411" s="4"/>
      <c r="IL411" s="4"/>
      <c r="IM411" s="4"/>
      <c r="IN411" s="4"/>
      <c r="IO411" s="4"/>
      <c r="IP411" s="4"/>
      <c r="IQ411" s="4"/>
      <c r="IR411" s="4"/>
      <c r="IS411" s="4"/>
      <c r="IT411" s="4"/>
    </row>
    <row r="412" spans="243:254" ht="30" customHeight="1" x14ac:dyDescent="0.35">
      <c r="II412" s="4"/>
      <c r="IJ412" s="4"/>
      <c r="IK412" s="4"/>
      <c r="IL412" s="4"/>
      <c r="IM412" s="4"/>
      <c r="IN412" s="4"/>
      <c r="IO412" s="4"/>
      <c r="IP412" s="4"/>
      <c r="IQ412" s="4"/>
      <c r="IR412" s="4"/>
      <c r="IS412" s="4"/>
      <c r="IT412" s="4"/>
    </row>
    <row r="413" spans="243:254" ht="30" customHeight="1" x14ac:dyDescent="0.35">
      <c r="II413" s="4"/>
      <c r="IJ413" s="4"/>
      <c r="IK413" s="4"/>
      <c r="IL413" s="4"/>
      <c r="IM413" s="4"/>
      <c r="IN413" s="4"/>
      <c r="IO413" s="4"/>
      <c r="IP413" s="4"/>
      <c r="IQ413" s="4"/>
      <c r="IR413" s="4"/>
      <c r="IS413" s="4"/>
      <c r="IT413" s="4"/>
    </row>
    <row r="414" spans="243:254" ht="30" customHeight="1" x14ac:dyDescent="0.35">
      <c r="II414" s="4"/>
      <c r="IJ414" s="4"/>
      <c r="IK414" s="4"/>
      <c r="IL414" s="4"/>
      <c r="IM414" s="4"/>
      <c r="IN414" s="4"/>
      <c r="IO414" s="4"/>
      <c r="IP414" s="4"/>
      <c r="IQ414" s="4"/>
      <c r="IR414" s="4"/>
      <c r="IS414" s="4"/>
      <c r="IT414" s="4"/>
    </row>
    <row r="415" spans="243:254" ht="30" customHeight="1" x14ac:dyDescent="0.35">
      <c r="II415" s="4"/>
      <c r="IJ415" s="4"/>
      <c r="IK415" s="4"/>
      <c r="IL415" s="4"/>
      <c r="IM415" s="4"/>
      <c r="IN415" s="4"/>
      <c r="IO415" s="4"/>
      <c r="IP415" s="4"/>
      <c r="IQ415" s="4"/>
      <c r="IR415" s="4"/>
      <c r="IS415" s="4"/>
      <c r="IT415" s="4"/>
    </row>
    <row r="416" spans="243:254" ht="30" customHeight="1" x14ac:dyDescent="0.35">
      <c r="II416" s="4"/>
      <c r="IJ416" s="4"/>
      <c r="IK416" s="4"/>
      <c r="IL416" s="4"/>
      <c r="IM416" s="4"/>
      <c r="IN416" s="4"/>
      <c r="IO416" s="4"/>
      <c r="IP416" s="4"/>
      <c r="IQ416" s="4"/>
      <c r="IR416" s="4"/>
      <c r="IS416" s="4"/>
      <c r="IT416" s="4"/>
    </row>
    <row r="417" spans="243:254" ht="30" customHeight="1" x14ac:dyDescent="0.35">
      <c r="II417" s="4"/>
      <c r="IJ417" s="4"/>
      <c r="IK417" s="4"/>
      <c r="IL417" s="4"/>
      <c r="IM417" s="4"/>
      <c r="IN417" s="4"/>
      <c r="IO417" s="4"/>
      <c r="IP417" s="4"/>
      <c r="IQ417" s="4"/>
      <c r="IR417" s="4"/>
      <c r="IS417" s="4"/>
      <c r="IT417" s="4"/>
    </row>
    <row r="418" spans="243:254" ht="30" customHeight="1" x14ac:dyDescent="0.35">
      <c r="II418" s="4"/>
      <c r="IJ418" s="4"/>
      <c r="IK418" s="4"/>
      <c r="IL418" s="4"/>
      <c r="IM418" s="4"/>
      <c r="IN418" s="4"/>
      <c r="IO418" s="4"/>
      <c r="IP418" s="4"/>
      <c r="IQ418" s="4"/>
      <c r="IR418" s="4"/>
      <c r="IS418" s="4"/>
      <c r="IT418" s="4"/>
    </row>
    <row r="419" spans="243:254" ht="30" customHeight="1" x14ac:dyDescent="0.35">
      <c r="II419" s="4"/>
      <c r="IJ419" s="4"/>
      <c r="IK419" s="4"/>
      <c r="IL419" s="4"/>
      <c r="IM419" s="4"/>
      <c r="IN419" s="4"/>
      <c r="IO419" s="4"/>
      <c r="IP419" s="4"/>
      <c r="IQ419" s="4"/>
      <c r="IR419" s="4"/>
      <c r="IS419" s="4"/>
      <c r="IT419" s="4"/>
    </row>
    <row r="420" spans="243:254" ht="30" customHeight="1" x14ac:dyDescent="0.35">
      <c r="II420" s="4"/>
      <c r="IJ420" s="4"/>
      <c r="IK420" s="4"/>
      <c r="IL420" s="4"/>
      <c r="IM420" s="4"/>
      <c r="IN420" s="4"/>
      <c r="IO420" s="4"/>
      <c r="IP420" s="4"/>
      <c r="IQ420" s="4"/>
      <c r="IR420" s="4"/>
      <c r="IS420" s="4"/>
      <c r="IT420" s="4"/>
    </row>
    <row r="421" spans="243:254" ht="30" customHeight="1" x14ac:dyDescent="0.35">
      <c r="II421" s="4"/>
      <c r="IJ421" s="4"/>
      <c r="IK421" s="4"/>
      <c r="IL421" s="4"/>
      <c r="IM421" s="4"/>
      <c r="IN421" s="4"/>
      <c r="IO421" s="4"/>
      <c r="IP421" s="4"/>
      <c r="IQ421" s="4"/>
      <c r="IR421" s="4"/>
      <c r="IS421" s="4"/>
      <c r="IT421" s="4"/>
    </row>
    <row r="422" spans="243:254" ht="30" customHeight="1" x14ac:dyDescent="0.35">
      <c r="II422" s="4"/>
      <c r="IJ422" s="4"/>
      <c r="IK422" s="4"/>
      <c r="IL422" s="4"/>
      <c r="IM422" s="4"/>
      <c r="IN422" s="4"/>
      <c r="IO422" s="4"/>
      <c r="IP422" s="4"/>
      <c r="IQ422" s="4"/>
      <c r="IR422" s="4"/>
      <c r="IS422" s="4"/>
      <c r="IT422" s="4"/>
    </row>
    <row r="423" spans="243:254" ht="30" customHeight="1" x14ac:dyDescent="0.35">
      <c r="II423" s="4"/>
      <c r="IJ423" s="4"/>
      <c r="IK423" s="4"/>
      <c r="IL423" s="4"/>
      <c r="IM423" s="4"/>
      <c r="IN423" s="4"/>
      <c r="IO423" s="4"/>
      <c r="IP423" s="4"/>
      <c r="IQ423" s="4"/>
      <c r="IR423" s="4"/>
      <c r="IS423" s="4"/>
      <c r="IT423" s="4"/>
    </row>
    <row r="424" spans="243:254" ht="30" customHeight="1" x14ac:dyDescent="0.35">
      <c r="II424" s="4"/>
      <c r="IJ424" s="4"/>
      <c r="IK424" s="4"/>
      <c r="IL424" s="4"/>
      <c r="IM424" s="4"/>
      <c r="IN424" s="4"/>
      <c r="IO424" s="4"/>
      <c r="IP424" s="4"/>
      <c r="IQ424" s="4"/>
      <c r="IR424" s="4"/>
      <c r="IS424" s="4"/>
      <c r="IT424" s="4"/>
    </row>
    <row r="425" spans="243:254" ht="30" customHeight="1" x14ac:dyDescent="0.35">
      <c r="II425" s="4"/>
      <c r="IJ425" s="4"/>
      <c r="IK425" s="4"/>
      <c r="IL425" s="4"/>
      <c r="IM425" s="4"/>
      <c r="IN425" s="4"/>
      <c r="IO425" s="4"/>
      <c r="IP425" s="4"/>
      <c r="IQ425" s="4"/>
      <c r="IR425" s="4"/>
      <c r="IS425" s="4"/>
      <c r="IT425" s="4"/>
    </row>
    <row r="426" spans="243:254" ht="30" customHeight="1" x14ac:dyDescent="0.35">
      <c r="II426" s="4"/>
      <c r="IJ426" s="4"/>
      <c r="IK426" s="4"/>
      <c r="IL426" s="4"/>
      <c r="IM426" s="4"/>
      <c r="IN426" s="4"/>
      <c r="IO426" s="4"/>
      <c r="IP426" s="4"/>
      <c r="IQ426" s="4"/>
      <c r="IR426" s="4"/>
      <c r="IS426" s="4"/>
      <c r="IT426" s="4"/>
    </row>
    <row r="427" spans="243:254" ht="30" customHeight="1" x14ac:dyDescent="0.35">
      <c r="II427" s="4"/>
      <c r="IJ427" s="4"/>
      <c r="IK427" s="4"/>
      <c r="IL427" s="4"/>
      <c r="IM427" s="4"/>
      <c r="IN427" s="4"/>
      <c r="IO427" s="4"/>
      <c r="IP427" s="4"/>
      <c r="IQ427" s="4"/>
      <c r="IR427" s="4"/>
      <c r="IS427" s="4"/>
      <c r="IT427" s="4"/>
    </row>
    <row r="428" spans="243:254" ht="30" customHeight="1" x14ac:dyDescent="0.35">
      <c r="II428" s="4"/>
      <c r="IJ428" s="4"/>
      <c r="IK428" s="4"/>
      <c r="IL428" s="4"/>
      <c r="IM428" s="4"/>
      <c r="IN428" s="4"/>
      <c r="IO428" s="4"/>
      <c r="IP428" s="4"/>
      <c r="IQ428" s="4"/>
      <c r="IR428" s="4"/>
      <c r="IS428" s="4"/>
      <c r="IT428" s="4"/>
    </row>
    <row r="429" spans="243:254" ht="30" customHeight="1" x14ac:dyDescent="0.35">
      <c r="II429" s="4"/>
      <c r="IJ429" s="4"/>
      <c r="IK429" s="4"/>
      <c r="IL429" s="4"/>
      <c r="IM429" s="4"/>
      <c r="IN429" s="4"/>
      <c r="IO429" s="4"/>
      <c r="IP429" s="4"/>
      <c r="IQ429" s="4"/>
      <c r="IR429" s="4"/>
      <c r="IS429" s="4"/>
      <c r="IT429" s="4"/>
    </row>
    <row r="430" spans="243:254" ht="30" customHeight="1" x14ac:dyDescent="0.35">
      <c r="II430" s="4"/>
      <c r="IJ430" s="4"/>
      <c r="IK430" s="4"/>
      <c r="IL430" s="4"/>
      <c r="IM430" s="4"/>
      <c r="IN430" s="4"/>
      <c r="IO430" s="4"/>
      <c r="IP430" s="4"/>
      <c r="IQ430" s="4"/>
      <c r="IR430" s="4"/>
      <c r="IS430" s="4"/>
      <c r="IT430" s="4"/>
    </row>
    <row r="431" spans="243:254" ht="30" customHeight="1" x14ac:dyDescent="0.35">
      <c r="II431" s="4"/>
      <c r="IJ431" s="4"/>
      <c r="IK431" s="4"/>
      <c r="IL431" s="4"/>
      <c r="IM431" s="4"/>
      <c r="IN431" s="4"/>
      <c r="IO431" s="4"/>
      <c r="IP431" s="4"/>
      <c r="IQ431" s="4"/>
      <c r="IR431" s="4"/>
      <c r="IS431" s="4"/>
      <c r="IT431" s="4"/>
    </row>
    <row r="432" spans="243:254" ht="30" customHeight="1" x14ac:dyDescent="0.35">
      <c r="II432" s="4"/>
      <c r="IJ432" s="4"/>
      <c r="IK432" s="4"/>
      <c r="IL432" s="4"/>
      <c r="IM432" s="4"/>
      <c r="IN432" s="4"/>
      <c r="IO432" s="4"/>
      <c r="IP432" s="4"/>
      <c r="IQ432" s="4"/>
      <c r="IR432" s="4"/>
      <c r="IS432" s="4"/>
      <c r="IT432" s="4"/>
    </row>
    <row r="433" spans="243:254" ht="30" customHeight="1" x14ac:dyDescent="0.35">
      <c r="II433" s="4"/>
      <c r="IJ433" s="4"/>
      <c r="IK433" s="4"/>
      <c r="IL433" s="4"/>
      <c r="IM433" s="4"/>
      <c r="IN433" s="4"/>
      <c r="IO433" s="4"/>
      <c r="IP433" s="4"/>
      <c r="IQ433" s="4"/>
      <c r="IR433" s="4"/>
      <c r="IS433" s="4"/>
      <c r="IT433" s="4"/>
    </row>
    <row r="434" spans="243:254" ht="30" customHeight="1" x14ac:dyDescent="0.35">
      <c r="II434" s="4"/>
      <c r="IJ434" s="4"/>
      <c r="IK434" s="4"/>
      <c r="IL434" s="4"/>
      <c r="IM434" s="4"/>
      <c r="IN434" s="4"/>
      <c r="IO434" s="4"/>
      <c r="IP434" s="4"/>
      <c r="IQ434" s="4"/>
      <c r="IR434" s="4"/>
      <c r="IS434" s="4"/>
      <c r="IT434" s="4"/>
    </row>
    <row r="435" spans="243:254" ht="30" customHeight="1" x14ac:dyDescent="0.35">
      <c r="II435" s="4"/>
      <c r="IJ435" s="4"/>
      <c r="IK435" s="4"/>
      <c r="IL435" s="4"/>
      <c r="IM435" s="4"/>
      <c r="IN435" s="4"/>
      <c r="IO435" s="4"/>
      <c r="IP435" s="4"/>
      <c r="IQ435" s="4"/>
      <c r="IR435" s="4"/>
      <c r="IS435" s="4"/>
      <c r="IT435" s="4"/>
    </row>
    <row r="436" spans="243:254" ht="30" customHeight="1" x14ac:dyDescent="0.35">
      <c r="II436" s="4"/>
      <c r="IJ436" s="4"/>
      <c r="IK436" s="4"/>
      <c r="IL436" s="4"/>
      <c r="IM436" s="4"/>
      <c r="IN436" s="4"/>
      <c r="IO436" s="4"/>
      <c r="IP436" s="4"/>
      <c r="IQ436" s="4"/>
      <c r="IR436" s="4"/>
      <c r="IS436" s="4"/>
      <c r="IT436" s="4"/>
    </row>
    <row r="437" spans="243:254" ht="30" customHeight="1" x14ac:dyDescent="0.35">
      <c r="II437" s="4"/>
      <c r="IJ437" s="4"/>
      <c r="IK437" s="4"/>
      <c r="IL437" s="4"/>
      <c r="IM437" s="4"/>
      <c r="IN437" s="4"/>
      <c r="IO437" s="4"/>
      <c r="IP437" s="4"/>
      <c r="IQ437" s="4"/>
      <c r="IR437" s="4"/>
      <c r="IS437" s="4"/>
      <c r="IT437" s="4"/>
    </row>
    <row r="438" spans="243:254" ht="30" customHeight="1" x14ac:dyDescent="0.35">
      <c r="II438" s="4"/>
      <c r="IJ438" s="4"/>
      <c r="IK438" s="4"/>
      <c r="IL438" s="4"/>
      <c r="IM438" s="4"/>
      <c r="IN438" s="4"/>
      <c r="IO438" s="4"/>
      <c r="IP438" s="4"/>
      <c r="IQ438" s="4"/>
      <c r="IR438" s="4"/>
      <c r="IS438" s="4"/>
      <c r="IT438" s="4"/>
    </row>
    <row r="439" spans="243:254" ht="30" customHeight="1" x14ac:dyDescent="0.35">
      <c r="II439" s="4"/>
      <c r="IJ439" s="4"/>
      <c r="IK439" s="4"/>
      <c r="IL439" s="4"/>
      <c r="IM439" s="4"/>
      <c r="IN439" s="4"/>
      <c r="IO439" s="4"/>
      <c r="IP439" s="4"/>
      <c r="IQ439" s="4"/>
      <c r="IR439" s="4"/>
      <c r="IS439" s="4"/>
      <c r="IT439" s="4"/>
    </row>
    <row r="440" spans="243:254" ht="30" customHeight="1" x14ac:dyDescent="0.35">
      <c r="II440" s="4"/>
      <c r="IJ440" s="4"/>
      <c r="IK440" s="4"/>
      <c r="IL440" s="4"/>
      <c r="IM440" s="4"/>
      <c r="IN440" s="4"/>
      <c r="IO440" s="4"/>
      <c r="IP440" s="4"/>
      <c r="IQ440" s="4"/>
      <c r="IR440" s="4"/>
      <c r="IS440" s="4"/>
      <c r="IT440" s="4"/>
    </row>
    <row r="441" spans="243:254" ht="30" customHeight="1" x14ac:dyDescent="0.35">
      <c r="II441" s="4"/>
      <c r="IJ441" s="4"/>
      <c r="IK441" s="4"/>
      <c r="IL441" s="4"/>
      <c r="IM441" s="4"/>
      <c r="IN441" s="4"/>
      <c r="IO441" s="4"/>
      <c r="IP441" s="4"/>
      <c r="IQ441" s="4"/>
      <c r="IR441" s="4"/>
      <c r="IS441" s="4"/>
      <c r="IT441" s="4"/>
    </row>
    <row r="442" spans="243:254" ht="30" customHeight="1" x14ac:dyDescent="0.35">
      <c r="II442" s="4"/>
      <c r="IJ442" s="4"/>
      <c r="IK442" s="4"/>
      <c r="IL442" s="4"/>
      <c r="IM442" s="4"/>
      <c r="IN442" s="4"/>
      <c r="IO442" s="4"/>
      <c r="IP442" s="4"/>
      <c r="IQ442" s="4"/>
      <c r="IR442" s="4"/>
      <c r="IS442" s="4"/>
      <c r="IT442" s="4"/>
    </row>
    <row r="443" spans="243:254" ht="30" customHeight="1" x14ac:dyDescent="0.35">
      <c r="II443" s="4"/>
      <c r="IJ443" s="4"/>
      <c r="IK443" s="4"/>
      <c r="IL443" s="4"/>
      <c r="IM443" s="4"/>
      <c r="IN443" s="4"/>
      <c r="IO443" s="4"/>
      <c r="IP443" s="4"/>
      <c r="IQ443" s="4"/>
      <c r="IR443" s="4"/>
      <c r="IS443" s="4"/>
      <c r="IT443" s="4"/>
    </row>
    <row r="444" spans="243:254" ht="30" customHeight="1" x14ac:dyDescent="0.35">
      <c r="II444" s="4"/>
      <c r="IJ444" s="4"/>
      <c r="IK444" s="4"/>
      <c r="IL444" s="4"/>
      <c r="IM444" s="4"/>
      <c r="IN444" s="4"/>
      <c r="IO444" s="4"/>
      <c r="IP444" s="4"/>
      <c r="IQ444" s="4"/>
      <c r="IR444" s="4"/>
      <c r="IS444" s="4"/>
      <c r="IT444" s="4"/>
    </row>
    <row r="445" spans="243:254" ht="30" customHeight="1" x14ac:dyDescent="0.35">
      <c r="II445" s="4"/>
      <c r="IJ445" s="4"/>
      <c r="IK445" s="4"/>
      <c r="IL445" s="4"/>
      <c r="IM445" s="4"/>
      <c r="IN445" s="4"/>
      <c r="IO445" s="4"/>
      <c r="IP445" s="4"/>
      <c r="IQ445" s="4"/>
      <c r="IR445" s="4"/>
      <c r="IS445" s="4"/>
      <c r="IT445" s="4"/>
    </row>
    <row r="446" spans="243:254" ht="30" customHeight="1" x14ac:dyDescent="0.35">
      <c r="II446" s="4"/>
      <c r="IJ446" s="4"/>
      <c r="IK446" s="4"/>
      <c r="IL446" s="4"/>
      <c r="IM446" s="4"/>
      <c r="IN446" s="4"/>
      <c r="IO446" s="4"/>
      <c r="IP446" s="4"/>
      <c r="IQ446" s="4"/>
      <c r="IR446" s="4"/>
      <c r="IS446" s="4"/>
      <c r="IT446" s="4"/>
    </row>
    <row r="447" spans="243:254" ht="30" customHeight="1" x14ac:dyDescent="0.35">
      <c r="II447" s="4"/>
      <c r="IJ447" s="4"/>
      <c r="IK447" s="4"/>
      <c r="IL447" s="4"/>
      <c r="IM447" s="4"/>
      <c r="IN447" s="4"/>
      <c r="IO447" s="4"/>
      <c r="IP447" s="4"/>
      <c r="IQ447" s="4"/>
      <c r="IR447" s="4"/>
      <c r="IS447" s="4"/>
      <c r="IT447" s="4"/>
    </row>
    <row r="448" spans="243:254" ht="30" customHeight="1" x14ac:dyDescent="0.35">
      <c r="II448" s="4"/>
      <c r="IJ448" s="4"/>
      <c r="IK448" s="4"/>
      <c r="IL448" s="4"/>
      <c r="IM448" s="4"/>
      <c r="IN448" s="4"/>
      <c r="IO448" s="4"/>
      <c r="IP448" s="4"/>
      <c r="IQ448" s="4"/>
      <c r="IR448" s="4"/>
      <c r="IS448" s="4"/>
      <c r="IT448" s="4"/>
    </row>
    <row r="449" spans="243:254" ht="30" customHeight="1" x14ac:dyDescent="0.35">
      <c r="II449" s="4"/>
      <c r="IJ449" s="4"/>
      <c r="IK449" s="4"/>
      <c r="IL449" s="4"/>
      <c r="IM449" s="4"/>
      <c r="IN449" s="4"/>
      <c r="IO449" s="4"/>
      <c r="IP449" s="4"/>
      <c r="IQ449" s="4"/>
      <c r="IR449" s="4"/>
      <c r="IS449" s="4"/>
      <c r="IT449" s="4"/>
    </row>
    <row r="450" spans="243:254" ht="30" customHeight="1" x14ac:dyDescent="0.35">
      <c r="II450" s="4"/>
      <c r="IJ450" s="4"/>
      <c r="IK450" s="4"/>
      <c r="IL450" s="4"/>
      <c r="IM450" s="4"/>
      <c r="IN450" s="4"/>
      <c r="IO450" s="4"/>
      <c r="IP450" s="4"/>
      <c r="IQ450" s="4"/>
      <c r="IR450" s="4"/>
      <c r="IS450" s="4"/>
      <c r="IT450" s="4"/>
    </row>
    <row r="451" spans="243:254" ht="30" customHeight="1" x14ac:dyDescent="0.35">
      <c r="II451" s="4"/>
      <c r="IJ451" s="4"/>
      <c r="IK451" s="4"/>
      <c r="IL451" s="4"/>
      <c r="IM451" s="4"/>
      <c r="IN451" s="4"/>
      <c r="IO451" s="4"/>
      <c r="IP451" s="4"/>
      <c r="IQ451" s="4"/>
      <c r="IR451" s="4"/>
      <c r="IS451" s="4"/>
      <c r="IT451" s="4"/>
    </row>
    <row r="452" spans="243:254" ht="30" customHeight="1" x14ac:dyDescent="0.35">
      <c r="II452" s="4"/>
      <c r="IJ452" s="4"/>
      <c r="IK452" s="4"/>
      <c r="IL452" s="4"/>
      <c r="IM452" s="4"/>
      <c r="IN452" s="4"/>
      <c r="IO452" s="4"/>
      <c r="IP452" s="4"/>
      <c r="IQ452" s="4"/>
      <c r="IR452" s="4"/>
      <c r="IS452" s="4"/>
      <c r="IT452" s="4"/>
    </row>
    <row r="453" spans="243:254" ht="30" customHeight="1" x14ac:dyDescent="0.35">
      <c r="II453" s="4"/>
      <c r="IJ453" s="4"/>
      <c r="IK453" s="4"/>
      <c r="IL453" s="4"/>
      <c r="IM453" s="4"/>
      <c r="IN453" s="4"/>
      <c r="IO453" s="4"/>
      <c r="IP453" s="4"/>
      <c r="IQ453" s="4"/>
      <c r="IR453" s="4"/>
      <c r="IS453" s="4"/>
      <c r="IT453" s="4"/>
    </row>
    <row r="454" spans="243:254" ht="30" customHeight="1" x14ac:dyDescent="0.35">
      <c r="II454" s="4"/>
      <c r="IJ454" s="4"/>
      <c r="IK454" s="4"/>
      <c r="IL454" s="4"/>
      <c r="IM454" s="4"/>
      <c r="IN454" s="4"/>
      <c r="IO454" s="4"/>
      <c r="IP454" s="4"/>
      <c r="IQ454" s="4"/>
      <c r="IR454" s="4"/>
      <c r="IS454" s="4"/>
      <c r="IT454" s="4"/>
    </row>
    <row r="455" spans="243:254" ht="30" customHeight="1" x14ac:dyDescent="0.35">
      <c r="II455" s="4"/>
      <c r="IJ455" s="4"/>
      <c r="IK455" s="4"/>
      <c r="IL455" s="4"/>
      <c r="IM455" s="4"/>
      <c r="IN455" s="4"/>
      <c r="IO455" s="4"/>
      <c r="IP455" s="4"/>
      <c r="IQ455" s="4"/>
      <c r="IR455" s="4"/>
      <c r="IS455" s="4"/>
      <c r="IT455" s="4"/>
    </row>
    <row r="456" spans="243:254" ht="30" customHeight="1" x14ac:dyDescent="0.35">
      <c r="II456" s="4"/>
      <c r="IJ456" s="4"/>
      <c r="IK456" s="4"/>
      <c r="IL456" s="4"/>
      <c r="IM456" s="4"/>
      <c r="IN456" s="4"/>
      <c r="IO456" s="4"/>
      <c r="IP456" s="4"/>
      <c r="IQ456" s="4"/>
      <c r="IR456" s="4"/>
      <c r="IS456" s="4"/>
      <c r="IT456" s="4"/>
    </row>
    <row r="457" spans="243:254" ht="30" customHeight="1" x14ac:dyDescent="0.35">
      <c r="II457" s="4"/>
      <c r="IJ457" s="4"/>
      <c r="IK457" s="4"/>
      <c r="IL457" s="4"/>
      <c r="IM457" s="4"/>
      <c r="IN457" s="4"/>
      <c r="IO457" s="4"/>
      <c r="IP457" s="4"/>
      <c r="IQ457" s="4"/>
      <c r="IR457" s="4"/>
      <c r="IS457" s="4"/>
      <c r="IT457" s="4"/>
    </row>
    <row r="458" spans="243:254" ht="30" customHeight="1" x14ac:dyDescent="0.35">
      <c r="II458" s="4"/>
      <c r="IJ458" s="4"/>
      <c r="IK458" s="4"/>
      <c r="IL458" s="4"/>
      <c r="IM458" s="4"/>
      <c r="IN458" s="4"/>
      <c r="IO458" s="4"/>
      <c r="IP458" s="4"/>
      <c r="IQ458" s="4"/>
      <c r="IR458" s="4"/>
      <c r="IS458" s="4"/>
      <c r="IT458" s="4"/>
    </row>
    <row r="459" spans="243:254" ht="30" customHeight="1" x14ac:dyDescent="0.35">
      <c r="II459" s="4"/>
      <c r="IJ459" s="4"/>
      <c r="IK459" s="4"/>
      <c r="IL459" s="4"/>
      <c r="IM459" s="4"/>
      <c r="IN459" s="4"/>
      <c r="IO459" s="4"/>
      <c r="IP459" s="4"/>
      <c r="IQ459" s="4"/>
      <c r="IR459" s="4"/>
      <c r="IS459" s="4"/>
      <c r="IT459" s="4"/>
    </row>
    <row r="460" spans="243:254" ht="30" customHeight="1" x14ac:dyDescent="0.35">
      <c r="II460" s="4"/>
      <c r="IJ460" s="4"/>
      <c r="IK460" s="4"/>
      <c r="IL460" s="4"/>
      <c r="IM460" s="4"/>
      <c r="IN460" s="4"/>
      <c r="IO460" s="4"/>
      <c r="IP460" s="4"/>
      <c r="IQ460" s="4"/>
      <c r="IR460" s="4"/>
      <c r="IS460" s="4"/>
      <c r="IT460" s="4"/>
    </row>
    <row r="461" spans="243:254" ht="30" customHeight="1" x14ac:dyDescent="0.35">
      <c r="II461" s="4"/>
      <c r="IJ461" s="4"/>
      <c r="IK461" s="4"/>
      <c r="IL461" s="4"/>
      <c r="IM461" s="4"/>
      <c r="IN461" s="4"/>
      <c r="IO461" s="4"/>
      <c r="IP461" s="4"/>
      <c r="IQ461" s="4"/>
      <c r="IR461" s="4"/>
      <c r="IS461" s="4"/>
      <c r="IT461" s="4"/>
    </row>
    <row r="462" spans="243:254" ht="30" customHeight="1" x14ac:dyDescent="0.35">
      <c r="II462" s="4"/>
      <c r="IJ462" s="4"/>
      <c r="IK462" s="4"/>
      <c r="IL462" s="4"/>
      <c r="IM462" s="4"/>
      <c r="IN462" s="4"/>
      <c r="IO462" s="4"/>
      <c r="IP462" s="4"/>
      <c r="IQ462" s="4"/>
      <c r="IR462" s="4"/>
      <c r="IS462" s="4"/>
      <c r="IT462" s="4"/>
    </row>
    <row r="463" spans="243:254" ht="30" customHeight="1" x14ac:dyDescent="0.35">
      <c r="II463" s="4"/>
      <c r="IJ463" s="4"/>
      <c r="IK463" s="4"/>
      <c r="IL463" s="4"/>
      <c r="IM463" s="4"/>
      <c r="IN463" s="4"/>
      <c r="IO463" s="4"/>
      <c r="IP463" s="4"/>
      <c r="IQ463" s="4"/>
      <c r="IR463" s="4"/>
      <c r="IS463" s="4"/>
      <c r="IT463" s="4"/>
    </row>
    <row r="464" spans="243:254" ht="30" customHeight="1" x14ac:dyDescent="0.35">
      <c r="II464" s="4"/>
      <c r="IJ464" s="4"/>
      <c r="IK464" s="4"/>
      <c r="IL464" s="4"/>
      <c r="IM464" s="4"/>
      <c r="IN464" s="4"/>
      <c r="IO464" s="4"/>
      <c r="IP464" s="4"/>
      <c r="IQ464" s="4"/>
      <c r="IR464" s="4"/>
      <c r="IS464" s="4"/>
      <c r="IT464" s="4"/>
    </row>
    <row r="465" spans="243:254" ht="30" customHeight="1" x14ac:dyDescent="0.35">
      <c r="II465" s="4"/>
      <c r="IJ465" s="4"/>
      <c r="IK465" s="4"/>
      <c r="IL465" s="4"/>
      <c r="IM465" s="4"/>
      <c r="IN465" s="4"/>
      <c r="IO465" s="4"/>
      <c r="IP465" s="4"/>
      <c r="IQ465" s="4"/>
      <c r="IR465" s="4"/>
      <c r="IS465" s="4"/>
      <c r="IT465" s="4"/>
    </row>
    <row r="466" spans="243:254" ht="30" customHeight="1" x14ac:dyDescent="0.35">
      <c r="II466" s="4"/>
      <c r="IJ466" s="4"/>
      <c r="IK466" s="4"/>
      <c r="IL466" s="4"/>
      <c r="IM466" s="4"/>
      <c r="IN466" s="4"/>
      <c r="IO466" s="4"/>
      <c r="IP466" s="4"/>
      <c r="IQ466" s="4"/>
      <c r="IR466" s="4"/>
      <c r="IS466" s="4"/>
      <c r="IT466" s="4"/>
    </row>
    <row r="467" spans="243:254" ht="30" customHeight="1" x14ac:dyDescent="0.35">
      <c r="II467" s="4"/>
      <c r="IJ467" s="4"/>
      <c r="IK467" s="4"/>
      <c r="IL467" s="4"/>
      <c r="IM467" s="4"/>
      <c r="IN467" s="4"/>
      <c r="IO467" s="4"/>
      <c r="IP467" s="4"/>
      <c r="IQ467" s="4"/>
      <c r="IR467" s="4"/>
      <c r="IS467" s="4"/>
      <c r="IT467" s="4"/>
    </row>
    <row r="468" spans="243:254" ht="30" customHeight="1" x14ac:dyDescent="0.35">
      <c r="II468" s="4"/>
      <c r="IJ468" s="4"/>
      <c r="IK468" s="4"/>
      <c r="IL468" s="4"/>
      <c r="IM468" s="4"/>
      <c r="IN468" s="4"/>
      <c r="IO468" s="4"/>
      <c r="IP468" s="4"/>
      <c r="IQ468" s="4"/>
      <c r="IR468" s="4"/>
      <c r="IS468" s="4"/>
      <c r="IT468" s="4"/>
    </row>
    <row r="469" spans="243:254" ht="30" customHeight="1" x14ac:dyDescent="0.35">
      <c r="II469" s="4"/>
      <c r="IJ469" s="4"/>
      <c r="IK469" s="4"/>
      <c r="IL469" s="4"/>
      <c r="IM469" s="4"/>
      <c r="IN469" s="4"/>
      <c r="IO469" s="4"/>
      <c r="IP469" s="4"/>
      <c r="IQ469" s="4"/>
      <c r="IR469" s="4"/>
      <c r="IS469" s="4"/>
      <c r="IT469" s="4"/>
    </row>
    <row r="470" spans="243:254" ht="30" customHeight="1" x14ac:dyDescent="0.35">
      <c r="II470" s="4"/>
      <c r="IJ470" s="4"/>
      <c r="IK470" s="4"/>
      <c r="IL470" s="4"/>
      <c r="IM470" s="4"/>
      <c r="IN470" s="4"/>
      <c r="IO470" s="4"/>
      <c r="IP470" s="4"/>
      <c r="IQ470" s="4"/>
      <c r="IR470" s="4"/>
      <c r="IS470" s="4"/>
      <c r="IT470" s="4"/>
    </row>
    <row r="471" spans="243:254" ht="30" customHeight="1" x14ac:dyDescent="0.35">
      <c r="II471" s="4"/>
      <c r="IJ471" s="4"/>
      <c r="IK471" s="4"/>
      <c r="IL471" s="4"/>
      <c r="IM471" s="4"/>
      <c r="IN471" s="4"/>
      <c r="IO471" s="4"/>
      <c r="IP471" s="4"/>
      <c r="IQ471" s="4"/>
      <c r="IR471" s="4"/>
      <c r="IS471" s="4"/>
      <c r="IT471" s="4"/>
    </row>
    <row r="472" spans="243:254" ht="30" customHeight="1" x14ac:dyDescent="0.35">
      <c r="II472" s="4"/>
      <c r="IJ472" s="4"/>
      <c r="IK472" s="4"/>
      <c r="IL472" s="4"/>
      <c r="IM472" s="4"/>
      <c r="IN472" s="4"/>
      <c r="IO472" s="4"/>
      <c r="IP472" s="4"/>
      <c r="IQ472" s="4"/>
      <c r="IR472" s="4"/>
      <c r="IS472" s="4"/>
      <c r="IT472" s="4"/>
    </row>
    <row r="473" spans="243:254" ht="30" customHeight="1" x14ac:dyDescent="0.35">
      <c r="II473" s="4"/>
      <c r="IJ473" s="4"/>
      <c r="IK473" s="4"/>
      <c r="IL473" s="4"/>
      <c r="IM473" s="4"/>
      <c r="IN473" s="4"/>
      <c r="IO473" s="4"/>
      <c r="IP473" s="4"/>
      <c r="IQ473" s="4"/>
      <c r="IR473" s="4"/>
      <c r="IS473" s="4"/>
      <c r="IT473" s="4"/>
    </row>
    <row r="474" spans="243:254" ht="30" customHeight="1" x14ac:dyDescent="0.35">
      <c r="II474" s="4"/>
      <c r="IJ474" s="4"/>
      <c r="IK474" s="4"/>
      <c r="IL474" s="4"/>
      <c r="IM474" s="4"/>
      <c r="IN474" s="4"/>
      <c r="IO474" s="4"/>
      <c r="IP474" s="4"/>
      <c r="IQ474" s="4"/>
      <c r="IR474" s="4"/>
      <c r="IS474" s="4"/>
      <c r="IT474" s="4"/>
    </row>
    <row r="475" spans="243:254" ht="30" customHeight="1" x14ac:dyDescent="0.35">
      <c r="II475" s="4"/>
      <c r="IJ475" s="4"/>
      <c r="IK475" s="4"/>
      <c r="IL475" s="4"/>
      <c r="IM475" s="4"/>
      <c r="IN475" s="4"/>
      <c r="IO475" s="4"/>
      <c r="IP475" s="4"/>
      <c r="IQ475" s="4"/>
      <c r="IR475" s="4"/>
      <c r="IS475" s="4"/>
      <c r="IT475" s="4"/>
    </row>
    <row r="476" spans="243:254" ht="30" customHeight="1" x14ac:dyDescent="0.35">
      <c r="II476" s="4"/>
      <c r="IJ476" s="4"/>
      <c r="IK476" s="4"/>
      <c r="IL476" s="4"/>
      <c r="IM476" s="4"/>
      <c r="IN476" s="4"/>
      <c r="IO476" s="4"/>
      <c r="IP476" s="4"/>
      <c r="IQ476" s="4"/>
      <c r="IR476" s="4"/>
      <c r="IS476" s="4"/>
      <c r="IT476" s="4"/>
    </row>
    <row r="477" spans="243:254" ht="30" customHeight="1" x14ac:dyDescent="0.35">
      <c r="II477" s="4"/>
      <c r="IJ477" s="4"/>
      <c r="IK477" s="4"/>
      <c r="IL477" s="4"/>
      <c r="IM477" s="4"/>
      <c r="IN477" s="4"/>
      <c r="IO477" s="4"/>
      <c r="IP477" s="4"/>
      <c r="IQ477" s="4"/>
      <c r="IR477" s="4"/>
      <c r="IS477" s="4"/>
      <c r="IT477" s="4"/>
    </row>
    <row r="478" spans="243:254" ht="30" customHeight="1" x14ac:dyDescent="0.35">
      <c r="II478" s="4"/>
      <c r="IJ478" s="4"/>
      <c r="IK478" s="4"/>
      <c r="IL478" s="4"/>
      <c r="IM478" s="4"/>
      <c r="IN478" s="4"/>
      <c r="IO478" s="4"/>
      <c r="IP478" s="4"/>
      <c r="IQ478" s="4"/>
      <c r="IR478" s="4"/>
      <c r="IS478" s="4"/>
      <c r="IT478" s="4"/>
    </row>
    <row r="479" spans="243:254" ht="30" customHeight="1" x14ac:dyDescent="0.35">
      <c r="II479" s="4"/>
      <c r="IJ479" s="4"/>
      <c r="IK479" s="4"/>
      <c r="IL479" s="4"/>
      <c r="IM479" s="4"/>
      <c r="IN479" s="4"/>
      <c r="IO479" s="4"/>
      <c r="IP479" s="4"/>
      <c r="IQ479" s="4"/>
      <c r="IR479" s="4"/>
      <c r="IS479" s="4"/>
      <c r="IT479" s="4"/>
    </row>
    <row r="480" spans="243:254" ht="30" customHeight="1" x14ac:dyDescent="0.35">
      <c r="II480" s="4"/>
      <c r="IJ480" s="4"/>
      <c r="IK480" s="4"/>
      <c r="IL480" s="4"/>
      <c r="IM480" s="4"/>
      <c r="IN480" s="4"/>
      <c r="IO480" s="4"/>
      <c r="IP480" s="4"/>
      <c r="IQ480" s="4"/>
      <c r="IR480" s="4"/>
      <c r="IS480" s="4"/>
      <c r="IT480" s="4"/>
    </row>
    <row r="481" spans="243:254" ht="30" customHeight="1" x14ac:dyDescent="0.35">
      <c r="II481" s="4"/>
      <c r="IJ481" s="4"/>
      <c r="IK481" s="4"/>
      <c r="IL481" s="4"/>
      <c r="IM481" s="4"/>
      <c r="IN481" s="4"/>
      <c r="IO481" s="4"/>
      <c r="IP481" s="4"/>
      <c r="IQ481" s="4"/>
      <c r="IR481" s="4"/>
      <c r="IS481" s="4"/>
      <c r="IT481" s="4"/>
    </row>
    <row r="482" spans="243:254" ht="30" customHeight="1" x14ac:dyDescent="0.35">
      <c r="II482" s="4"/>
      <c r="IJ482" s="4"/>
      <c r="IK482" s="4"/>
      <c r="IL482" s="4"/>
      <c r="IM482" s="4"/>
      <c r="IN482" s="4"/>
      <c r="IO482" s="4"/>
      <c r="IP482" s="4"/>
      <c r="IQ482" s="4"/>
      <c r="IR482" s="4"/>
      <c r="IS482" s="4"/>
      <c r="IT482" s="4"/>
    </row>
    <row r="483" spans="243:254" ht="30" customHeight="1" x14ac:dyDescent="0.35">
      <c r="II483" s="4"/>
      <c r="IJ483" s="4"/>
      <c r="IK483" s="4"/>
      <c r="IL483" s="4"/>
      <c r="IM483" s="4"/>
      <c r="IN483" s="4"/>
      <c r="IO483" s="4"/>
      <c r="IP483" s="4"/>
      <c r="IQ483" s="4"/>
      <c r="IR483" s="4"/>
      <c r="IS483" s="4"/>
      <c r="IT483" s="4"/>
    </row>
    <row r="484" spans="243:254" ht="30" customHeight="1" x14ac:dyDescent="0.35">
      <c r="II484" s="4"/>
      <c r="IJ484" s="4"/>
      <c r="IK484" s="4"/>
      <c r="IL484" s="4"/>
      <c r="IM484" s="4"/>
      <c r="IN484" s="4"/>
      <c r="IO484" s="4"/>
      <c r="IP484" s="4"/>
      <c r="IQ484" s="4"/>
      <c r="IR484" s="4"/>
      <c r="IS484" s="4"/>
      <c r="IT484" s="4"/>
    </row>
    <row r="485" spans="243:254" ht="30" customHeight="1" x14ac:dyDescent="0.35">
      <c r="II485" s="4"/>
      <c r="IJ485" s="4"/>
      <c r="IK485" s="4"/>
      <c r="IL485" s="4"/>
      <c r="IM485" s="4"/>
      <c r="IN485" s="4"/>
      <c r="IO485" s="4"/>
      <c r="IP485" s="4"/>
      <c r="IQ485" s="4"/>
      <c r="IR485" s="4"/>
      <c r="IS485" s="4"/>
      <c r="IT485" s="4"/>
    </row>
    <row r="486" spans="243:254" ht="30" customHeight="1" x14ac:dyDescent="0.35">
      <c r="II486" s="4"/>
      <c r="IJ486" s="4"/>
      <c r="IK486" s="4"/>
      <c r="IL486" s="4"/>
      <c r="IM486" s="4"/>
      <c r="IN486" s="4"/>
      <c r="IO486" s="4"/>
      <c r="IP486" s="4"/>
      <c r="IQ486" s="4"/>
      <c r="IR486" s="4"/>
      <c r="IS486" s="4"/>
      <c r="IT486" s="4"/>
    </row>
    <row r="487" spans="243:254" ht="30" customHeight="1" x14ac:dyDescent="0.35">
      <c r="II487" s="4"/>
      <c r="IJ487" s="4"/>
      <c r="IK487" s="4"/>
      <c r="IL487" s="4"/>
      <c r="IM487" s="4"/>
      <c r="IN487" s="4"/>
      <c r="IO487" s="4"/>
      <c r="IP487" s="4"/>
      <c r="IQ487" s="4"/>
      <c r="IR487" s="4"/>
      <c r="IS487" s="4"/>
      <c r="IT487" s="4"/>
    </row>
    <row r="488" spans="243:254" ht="30" customHeight="1" x14ac:dyDescent="0.35">
      <c r="II488" s="4"/>
      <c r="IJ488" s="4"/>
      <c r="IK488" s="4"/>
      <c r="IL488" s="4"/>
      <c r="IM488" s="4"/>
      <c r="IN488" s="4"/>
      <c r="IO488" s="4"/>
      <c r="IP488" s="4"/>
      <c r="IQ488" s="4"/>
      <c r="IR488" s="4"/>
      <c r="IS488" s="4"/>
      <c r="IT488" s="4"/>
    </row>
    <row r="489" spans="243:254" ht="30" customHeight="1" x14ac:dyDescent="0.35">
      <c r="II489" s="4"/>
      <c r="IJ489" s="4"/>
      <c r="IK489" s="4"/>
      <c r="IL489" s="4"/>
      <c r="IM489" s="4"/>
      <c r="IN489" s="4"/>
      <c r="IO489" s="4"/>
      <c r="IP489" s="4"/>
      <c r="IQ489" s="4"/>
      <c r="IR489" s="4"/>
      <c r="IS489" s="4"/>
      <c r="IT489" s="4"/>
    </row>
    <row r="490" spans="243:254" ht="30" customHeight="1" x14ac:dyDescent="0.35">
      <c r="II490" s="4"/>
      <c r="IJ490" s="4"/>
      <c r="IK490" s="4"/>
      <c r="IL490" s="4"/>
      <c r="IM490" s="4"/>
      <c r="IN490" s="4"/>
      <c r="IO490" s="4"/>
      <c r="IP490" s="4"/>
      <c r="IQ490" s="4"/>
      <c r="IR490" s="4"/>
      <c r="IS490" s="4"/>
      <c r="IT490" s="4"/>
    </row>
    <row r="491" spans="243:254" ht="30" customHeight="1" x14ac:dyDescent="0.35">
      <c r="II491" s="4"/>
      <c r="IJ491" s="4"/>
      <c r="IK491" s="4"/>
      <c r="IL491" s="4"/>
      <c r="IM491" s="4"/>
      <c r="IN491" s="4"/>
      <c r="IO491" s="4"/>
      <c r="IP491" s="4"/>
      <c r="IQ491" s="4"/>
      <c r="IR491" s="4"/>
      <c r="IS491" s="4"/>
      <c r="IT491" s="4"/>
    </row>
    <row r="492" spans="243:254" ht="30" customHeight="1" x14ac:dyDescent="0.35">
      <c r="II492" s="4"/>
      <c r="IJ492" s="4"/>
      <c r="IK492" s="4"/>
      <c r="IL492" s="4"/>
      <c r="IM492" s="4"/>
      <c r="IN492" s="4"/>
      <c r="IO492" s="4"/>
      <c r="IP492" s="4"/>
      <c r="IQ492" s="4"/>
      <c r="IR492" s="4"/>
      <c r="IS492" s="4"/>
      <c r="IT492" s="4"/>
    </row>
    <row r="493" spans="243:254" ht="30" customHeight="1" x14ac:dyDescent="0.35">
      <c r="II493" s="4"/>
      <c r="IJ493" s="4"/>
      <c r="IK493" s="4"/>
      <c r="IL493" s="4"/>
      <c r="IM493" s="4"/>
      <c r="IN493" s="4"/>
      <c r="IO493" s="4"/>
      <c r="IP493" s="4"/>
      <c r="IQ493" s="4"/>
      <c r="IR493" s="4"/>
      <c r="IS493" s="4"/>
      <c r="IT493" s="4"/>
    </row>
    <row r="494" spans="243:254" ht="30" customHeight="1" x14ac:dyDescent="0.35">
      <c r="II494" s="4"/>
      <c r="IJ494" s="4"/>
      <c r="IK494" s="4"/>
      <c r="IL494" s="4"/>
      <c r="IM494" s="4"/>
      <c r="IN494" s="4"/>
      <c r="IO494" s="4"/>
      <c r="IP494" s="4"/>
      <c r="IQ494" s="4"/>
      <c r="IR494" s="4"/>
      <c r="IS494" s="4"/>
      <c r="IT494" s="4"/>
    </row>
    <row r="495" spans="243:254" ht="30" customHeight="1" x14ac:dyDescent="0.35">
      <c r="II495" s="4"/>
      <c r="IJ495" s="4"/>
      <c r="IK495" s="4"/>
      <c r="IL495" s="4"/>
      <c r="IM495" s="4"/>
      <c r="IN495" s="4"/>
      <c r="IO495" s="4"/>
      <c r="IP495" s="4"/>
      <c r="IQ495" s="4"/>
      <c r="IR495" s="4"/>
      <c r="IS495" s="4"/>
      <c r="IT495" s="4"/>
    </row>
    <row r="496" spans="243:254" ht="30" customHeight="1" x14ac:dyDescent="0.35">
      <c r="II496" s="4"/>
      <c r="IJ496" s="4"/>
      <c r="IK496" s="4"/>
      <c r="IL496" s="4"/>
      <c r="IM496" s="4"/>
      <c r="IN496" s="4"/>
      <c r="IO496" s="4"/>
      <c r="IP496" s="4"/>
      <c r="IQ496" s="4"/>
      <c r="IR496" s="4"/>
      <c r="IS496" s="4"/>
      <c r="IT496" s="4"/>
    </row>
    <row r="497" spans="243:254" ht="30" customHeight="1" x14ac:dyDescent="0.35">
      <c r="II497" s="4"/>
      <c r="IJ497" s="4"/>
      <c r="IK497" s="4"/>
      <c r="IL497" s="4"/>
      <c r="IM497" s="4"/>
      <c r="IN497" s="4"/>
      <c r="IO497" s="4"/>
      <c r="IP497" s="4"/>
      <c r="IQ497" s="4"/>
      <c r="IR497" s="4"/>
      <c r="IS497" s="4"/>
      <c r="IT497" s="4"/>
    </row>
    <row r="498" spans="243:254" ht="30" customHeight="1" x14ac:dyDescent="0.35">
      <c r="II498" s="4"/>
      <c r="IJ498" s="4"/>
      <c r="IK498" s="4"/>
      <c r="IL498" s="4"/>
      <c r="IM498" s="4"/>
      <c r="IN498" s="4"/>
      <c r="IO498" s="4"/>
      <c r="IP498" s="4"/>
      <c r="IQ498" s="4"/>
      <c r="IR498" s="4"/>
      <c r="IS498" s="4"/>
      <c r="IT498" s="4"/>
    </row>
    <row r="499" spans="243:254" ht="30" customHeight="1" x14ac:dyDescent="0.35">
      <c r="II499" s="4"/>
      <c r="IJ499" s="4"/>
      <c r="IK499" s="4"/>
      <c r="IL499" s="4"/>
      <c r="IM499" s="4"/>
      <c r="IN499" s="4"/>
      <c r="IO499" s="4"/>
      <c r="IP499" s="4"/>
      <c r="IQ499" s="4"/>
      <c r="IR499" s="4"/>
      <c r="IS499" s="4"/>
      <c r="IT499" s="4"/>
    </row>
    <row r="500" spans="243:254" ht="30" customHeight="1" x14ac:dyDescent="0.35">
      <c r="II500" s="4"/>
      <c r="IJ500" s="4"/>
      <c r="IK500" s="4"/>
      <c r="IL500" s="4"/>
      <c r="IM500" s="4"/>
      <c r="IN500" s="4"/>
      <c r="IO500" s="4"/>
      <c r="IP500" s="4"/>
      <c r="IQ500" s="4"/>
      <c r="IR500" s="4"/>
      <c r="IS500" s="4"/>
      <c r="IT500" s="4"/>
    </row>
    <row r="501" spans="243:254" ht="30" customHeight="1" x14ac:dyDescent="0.35">
      <c r="II501" s="4"/>
      <c r="IJ501" s="4"/>
      <c r="IK501" s="4"/>
      <c r="IL501" s="4"/>
      <c r="IM501" s="4"/>
      <c r="IN501" s="4"/>
      <c r="IO501" s="4"/>
      <c r="IP501" s="4"/>
      <c r="IQ501" s="4"/>
      <c r="IR501" s="4"/>
      <c r="IS501" s="4"/>
      <c r="IT501" s="4"/>
    </row>
    <row r="502" spans="243:254" ht="30" customHeight="1" x14ac:dyDescent="0.35">
      <c r="II502" s="4"/>
      <c r="IJ502" s="4"/>
      <c r="IK502" s="4"/>
      <c r="IL502" s="4"/>
      <c r="IM502" s="4"/>
      <c r="IN502" s="4"/>
      <c r="IO502" s="4"/>
      <c r="IP502" s="4"/>
      <c r="IQ502" s="4"/>
      <c r="IR502" s="4"/>
      <c r="IS502" s="4"/>
      <c r="IT502" s="4"/>
    </row>
    <row r="503" spans="243:254" ht="30" customHeight="1" x14ac:dyDescent="0.35">
      <c r="II503" s="4"/>
      <c r="IJ503" s="4"/>
      <c r="IK503" s="4"/>
      <c r="IL503" s="4"/>
      <c r="IM503" s="4"/>
      <c r="IN503" s="4"/>
      <c r="IO503" s="4"/>
      <c r="IP503" s="4"/>
      <c r="IQ503" s="4"/>
      <c r="IR503" s="4"/>
      <c r="IS503" s="4"/>
      <c r="IT503" s="4"/>
    </row>
    <row r="504" spans="243:254" ht="30" customHeight="1" x14ac:dyDescent="0.35">
      <c r="II504" s="4"/>
      <c r="IJ504" s="4"/>
      <c r="IK504" s="4"/>
      <c r="IL504" s="4"/>
      <c r="IM504" s="4"/>
      <c r="IN504" s="4"/>
      <c r="IO504" s="4"/>
      <c r="IP504" s="4"/>
      <c r="IQ504" s="4"/>
      <c r="IR504" s="4"/>
      <c r="IS504" s="4"/>
      <c r="IT504" s="4"/>
    </row>
    <row r="505" spans="243:254" ht="30" customHeight="1" x14ac:dyDescent="0.35">
      <c r="II505" s="4"/>
      <c r="IJ505" s="4"/>
      <c r="IK505" s="4"/>
      <c r="IL505" s="4"/>
      <c r="IM505" s="4"/>
      <c r="IN505" s="4"/>
      <c r="IO505" s="4"/>
      <c r="IP505" s="4"/>
      <c r="IQ505" s="4"/>
      <c r="IR505" s="4"/>
      <c r="IS505" s="4"/>
      <c r="IT505" s="4"/>
    </row>
    <row r="506" spans="243:254" ht="30" customHeight="1" x14ac:dyDescent="0.35">
      <c r="II506" s="4"/>
      <c r="IJ506" s="4"/>
      <c r="IK506" s="4"/>
      <c r="IL506" s="4"/>
      <c r="IM506" s="4"/>
      <c r="IN506" s="4"/>
      <c r="IO506" s="4"/>
      <c r="IP506" s="4"/>
      <c r="IQ506" s="4"/>
      <c r="IR506" s="4"/>
      <c r="IS506" s="4"/>
      <c r="IT506" s="4"/>
    </row>
    <row r="507" spans="243:254" ht="30" customHeight="1" x14ac:dyDescent="0.35">
      <c r="II507" s="4"/>
      <c r="IJ507" s="4"/>
      <c r="IK507" s="4"/>
      <c r="IL507" s="4"/>
      <c r="IM507" s="4"/>
      <c r="IN507" s="4"/>
      <c r="IO507" s="4"/>
      <c r="IP507" s="4"/>
      <c r="IQ507" s="4"/>
      <c r="IR507" s="4"/>
      <c r="IS507" s="4"/>
      <c r="IT507" s="4"/>
    </row>
    <row r="508" spans="243:254" ht="30" customHeight="1" x14ac:dyDescent="0.35">
      <c r="II508" s="4"/>
      <c r="IJ508" s="4"/>
      <c r="IK508" s="4"/>
      <c r="IL508" s="4"/>
      <c r="IM508" s="4"/>
      <c r="IN508" s="4"/>
      <c r="IO508" s="4"/>
      <c r="IP508" s="4"/>
      <c r="IQ508" s="4"/>
      <c r="IR508" s="4"/>
      <c r="IS508" s="4"/>
      <c r="IT508" s="4"/>
    </row>
    <row r="509" spans="243:254" ht="30" customHeight="1" x14ac:dyDescent="0.35">
      <c r="II509" s="4"/>
      <c r="IJ509" s="4"/>
      <c r="IK509" s="4"/>
      <c r="IL509" s="4"/>
      <c r="IM509" s="4"/>
      <c r="IN509" s="4"/>
      <c r="IO509" s="4"/>
      <c r="IP509" s="4"/>
      <c r="IQ509" s="4"/>
      <c r="IR509" s="4"/>
      <c r="IS509" s="4"/>
      <c r="IT509" s="4"/>
    </row>
    <row r="510" spans="243:254" ht="30" customHeight="1" x14ac:dyDescent="0.35">
      <c r="II510" s="4"/>
      <c r="IJ510" s="4"/>
      <c r="IK510" s="4"/>
      <c r="IL510" s="4"/>
      <c r="IM510" s="4"/>
      <c r="IN510" s="4"/>
      <c r="IO510" s="4"/>
      <c r="IP510" s="4"/>
      <c r="IQ510" s="4"/>
      <c r="IR510" s="4"/>
      <c r="IS510" s="4"/>
      <c r="IT510" s="4"/>
    </row>
    <row r="511" spans="243:254" ht="30" customHeight="1" x14ac:dyDescent="0.35">
      <c r="II511" s="4"/>
      <c r="IJ511" s="4"/>
      <c r="IK511" s="4"/>
      <c r="IL511" s="4"/>
      <c r="IM511" s="4"/>
      <c r="IN511" s="4"/>
      <c r="IO511" s="4"/>
      <c r="IP511" s="4"/>
      <c r="IQ511" s="4"/>
      <c r="IR511" s="4"/>
      <c r="IS511" s="4"/>
      <c r="IT511" s="4"/>
    </row>
    <row r="512" spans="243:254" ht="30" customHeight="1" x14ac:dyDescent="0.35">
      <c r="II512" s="4"/>
      <c r="IJ512" s="4"/>
      <c r="IK512" s="4"/>
      <c r="IL512" s="4"/>
      <c r="IM512" s="4"/>
      <c r="IN512" s="4"/>
      <c r="IO512" s="4"/>
      <c r="IP512" s="4"/>
      <c r="IQ512" s="4"/>
      <c r="IR512" s="4"/>
      <c r="IS512" s="4"/>
      <c r="IT512" s="4"/>
    </row>
    <row r="513" spans="243:254" ht="30" customHeight="1" x14ac:dyDescent="0.35">
      <c r="II513" s="4"/>
      <c r="IJ513" s="4"/>
      <c r="IK513" s="4"/>
      <c r="IL513" s="4"/>
      <c r="IM513" s="4"/>
      <c r="IN513" s="4"/>
      <c r="IO513" s="4"/>
      <c r="IP513" s="4"/>
      <c r="IQ513" s="4"/>
      <c r="IR513" s="4"/>
      <c r="IS513" s="4"/>
      <c r="IT513" s="4"/>
    </row>
    <row r="514" spans="243:254" ht="30" customHeight="1" x14ac:dyDescent="0.35">
      <c r="II514" s="4"/>
      <c r="IJ514" s="4"/>
      <c r="IK514" s="4"/>
      <c r="IL514" s="4"/>
      <c r="IM514" s="4"/>
      <c r="IN514" s="4"/>
      <c r="IO514" s="4"/>
      <c r="IP514" s="4"/>
      <c r="IQ514" s="4"/>
      <c r="IR514" s="4"/>
      <c r="IS514" s="4"/>
      <c r="IT514" s="4"/>
    </row>
    <row r="515" spans="243:254" ht="30" customHeight="1" x14ac:dyDescent="0.35">
      <c r="II515" s="4"/>
      <c r="IJ515" s="4"/>
      <c r="IK515" s="4"/>
      <c r="IL515" s="4"/>
      <c r="IM515" s="4"/>
      <c r="IN515" s="4"/>
      <c r="IO515" s="4"/>
      <c r="IP515" s="4"/>
      <c r="IQ515" s="4"/>
      <c r="IR515" s="4"/>
      <c r="IS515" s="4"/>
      <c r="IT515" s="4"/>
    </row>
    <row r="516" spans="243:254" ht="30" customHeight="1" x14ac:dyDescent="0.35">
      <c r="II516" s="4"/>
      <c r="IJ516" s="4"/>
      <c r="IK516" s="4"/>
      <c r="IL516" s="4"/>
      <c r="IM516" s="4"/>
      <c r="IN516" s="4"/>
      <c r="IO516" s="4"/>
      <c r="IP516" s="4"/>
      <c r="IQ516" s="4"/>
      <c r="IR516" s="4"/>
      <c r="IS516" s="4"/>
      <c r="IT516" s="4"/>
    </row>
    <row r="517" spans="243:254" ht="30" customHeight="1" x14ac:dyDescent="0.35">
      <c r="II517" s="4"/>
      <c r="IJ517" s="4"/>
      <c r="IK517" s="4"/>
      <c r="IL517" s="4"/>
      <c r="IM517" s="4"/>
      <c r="IN517" s="4"/>
      <c r="IO517" s="4"/>
      <c r="IP517" s="4"/>
      <c r="IQ517" s="4"/>
      <c r="IR517" s="4"/>
      <c r="IS517" s="4"/>
      <c r="IT517" s="4"/>
    </row>
    <row r="518" spans="243:254" ht="30" customHeight="1" x14ac:dyDescent="0.35">
      <c r="II518" s="4"/>
      <c r="IJ518" s="4"/>
      <c r="IK518" s="4"/>
      <c r="IL518" s="4"/>
      <c r="IM518" s="4"/>
      <c r="IN518" s="4"/>
      <c r="IO518" s="4"/>
      <c r="IP518" s="4"/>
      <c r="IQ518" s="4"/>
      <c r="IR518" s="4"/>
      <c r="IS518" s="4"/>
      <c r="IT518" s="4"/>
    </row>
    <row r="519" spans="243:254" ht="30" customHeight="1" x14ac:dyDescent="0.35">
      <c r="II519" s="4"/>
      <c r="IJ519" s="4"/>
      <c r="IK519" s="4"/>
      <c r="IL519" s="4"/>
      <c r="IM519" s="4"/>
      <c r="IN519" s="4"/>
      <c r="IO519" s="4"/>
      <c r="IP519" s="4"/>
      <c r="IQ519" s="4"/>
      <c r="IR519" s="4"/>
      <c r="IS519" s="4"/>
      <c r="IT519" s="4"/>
    </row>
    <row r="520" spans="243:254" ht="30" customHeight="1" x14ac:dyDescent="0.35">
      <c r="II520" s="4"/>
      <c r="IJ520" s="4"/>
      <c r="IK520" s="4"/>
      <c r="IL520" s="4"/>
      <c r="IM520" s="4"/>
      <c r="IN520" s="4"/>
      <c r="IO520" s="4"/>
      <c r="IP520" s="4"/>
      <c r="IQ520" s="4"/>
      <c r="IR520" s="4"/>
      <c r="IS520" s="4"/>
      <c r="IT520" s="4"/>
    </row>
    <row r="521" spans="243:254" ht="30" customHeight="1" x14ac:dyDescent="0.35">
      <c r="II521" s="4"/>
      <c r="IJ521" s="4"/>
      <c r="IK521" s="4"/>
      <c r="IL521" s="4"/>
      <c r="IM521" s="4"/>
      <c r="IN521" s="4"/>
      <c r="IO521" s="4"/>
      <c r="IP521" s="4"/>
      <c r="IQ521" s="4"/>
      <c r="IR521" s="4"/>
      <c r="IS521" s="4"/>
      <c r="IT521" s="4"/>
    </row>
    <row r="522" spans="243:254" ht="30" customHeight="1" x14ac:dyDescent="0.35">
      <c r="II522" s="4"/>
      <c r="IJ522" s="4"/>
      <c r="IK522" s="4"/>
      <c r="IL522" s="4"/>
      <c r="IM522" s="4"/>
      <c r="IN522" s="4"/>
      <c r="IO522" s="4"/>
      <c r="IP522" s="4"/>
      <c r="IQ522" s="4"/>
      <c r="IR522" s="4"/>
      <c r="IS522" s="4"/>
      <c r="IT522" s="4"/>
    </row>
    <row r="523" spans="243:254" ht="30" customHeight="1" x14ac:dyDescent="0.35">
      <c r="II523" s="4"/>
      <c r="IJ523" s="4"/>
      <c r="IK523" s="4"/>
      <c r="IL523" s="4"/>
      <c r="IM523" s="4"/>
      <c r="IN523" s="4"/>
      <c r="IO523" s="4"/>
      <c r="IP523" s="4"/>
      <c r="IQ523" s="4"/>
      <c r="IR523" s="4"/>
      <c r="IS523" s="4"/>
      <c r="IT523" s="4"/>
    </row>
    <row r="524" spans="243:254" ht="30" customHeight="1" x14ac:dyDescent="0.35">
      <c r="II524" s="4"/>
      <c r="IJ524" s="4"/>
      <c r="IK524" s="4"/>
      <c r="IL524" s="4"/>
      <c r="IM524" s="4"/>
      <c r="IN524" s="4"/>
      <c r="IO524" s="4"/>
      <c r="IP524" s="4"/>
      <c r="IQ524" s="4"/>
      <c r="IR524" s="4"/>
      <c r="IS524" s="4"/>
      <c r="IT524" s="4"/>
    </row>
    <row r="525" spans="243:254" ht="30" customHeight="1" x14ac:dyDescent="0.35">
      <c r="II525" s="4"/>
      <c r="IJ525" s="4"/>
      <c r="IK525" s="4"/>
      <c r="IL525" s="4"/>
      <c r="IM525" s="4"/>
      <c r="IN525" s="4"/>
      <c r="IO525" s="4"/>
      <c r="IP525" s="4"/>
      <c r="IQ525" s="4"/>
      <c r="IR525" s="4"/>
      <c r="IS525" s="4"/>
      <c r="IT525" s="4"/>
    </row>
    <row r="526" spans="243:254" ht="30" customHeight="1" x14ac:dyDescent="0.35">
      <c r="II526" s="4"/>
      <c r="IJ526" s="4"/>
      <c r="IK526" s="4"/>
      <c r="IL526" s="4"/>
      <c r="IM526" s="4"/>
      <c r="IN526" s="4"/>
      <c r="IO526" s="4"/>
      <c r="IP526" s="4"/>
      <c r="IQ526" s="4"/>
      <c r="IR526" s="4"/>
      <c r="IS526" s="4"/>
      <c r="IT526" s="4"/>
    </row>
    <row r="527" spans="243:254" ht="30" customHeight="1" x14ac:dyDescent="0.35">
      <c r="II527" s="4"/>
      <c r="IJ527" s="4"/>
      <c r="IK527" s="4"/>
      <c r="IL527" s="4"/>
      <c r="IM527" s="4"/>
      <c r="IN527" s="4"/>
      <c r="IO527" s="4"/>
      <c r="IP527" s="4"/>
      <c r="IQ527" s="4"/>
      <c r="IR527" s="4"/>
      <c r="IS527" s="4"/>
      <c r="IT527" s="4"/>
    </row>
    <row r="528" spans="243:254" ht="30" customHeight="1" x14ac:dyDescent="0.35">
      <c r="II528" s="4"/>
      <c r="IJ528" s="4"/>
      <c r="IK528" s="4"/>
      <c r="IL528" s="4"/>
      <c r="IM528" s="4"/>
      <c r="IN528" s="4"/>
      <c r="IO528" s="4"/>
      <c r="IP528" s="4"/>
      <c r="IQ528" s="4"/>
      <c r="IR528" s="4"/>
      <c r="IS528" s="4"/>
      <c r="IT528" s="4"/>
    </row>
    <row r="529" spans="243:254" ht="30" customHeight="1" x14ac:dyDescent="0.35">
      <c r="II529" s="4"/>
      <c r="IJ529" s="4"/>
      <c r="IK529" s="4"/>
      <c r="IL529" s="4"/>
      <c r="IM529" s="4"/>
      <c r="IN529" s="4"/>
      <c r="IO529" s="4"/>
      <c r="IP529" s="4"/>
      <c r="IQ529" s="4"/>
      <c r="IR529" s="4"/>
      <c r="IS529" s="4"/>
      <c r="IT529" s="4"/>
    </row>
    <row r="530" spans="243:254" ht="30" customHeight="1" x14ac:dyDescent="0.35">
      <c r="II530" s="4"/>
      <c r="IJ530" s="4"/>
      <c r="IK530" s="4"/>
      <c r="IL530" s="4"/>
      <c r="IM530" s="4"/>
      <c r="IN530" s="4"/>
      <c r="IO530" s="4"/>
      <c r="IP530" s="4"/>
      <c r="IQ530" s="4"/>
      <c r="IR530" s="4"/>
      <c r="IS530" s="4"/>
      <c r="IT530" s="4"/>
    </row>
    <row r="531" spans="243:254" ht="30" customHeight="1" x14ac:dyDescent="0.35">
      <c r="II531" s="4"/>
      <c r="IJ531" s="4"/>
      <c r="IK531" s="4"/>
      <c r="IL531" s="4"/>
      <c r="IM531" s="4"/>
      <c r="IN531" s="4"/>
      <c r="IO531" s="4"/>
      <c r="IP531" s="4"/>
      <c r="IQ531" s="4"/>
      <c r="IR531" s="4"/>
      <c r="IS531" s="4"/>
      <c r="IT531" s="4"/>
    </row>
    <row r="532" spans="243:254" ht="30" customHeight="1" x14ac:dyDescent="0.35">
      <c r="II532" s="4"/>
      <c r="IJ532" s="4"/>
      <c r="IK532" s="4"/>
      <c r="IL532" s="4"/>
      <c r="IM532" s="4"/>
      <c r="IN532" s="4"/>
      <c r="IO532" s="4"/>
      <c r="IP532" s="4"/>
      <c r="IQ532" s="4"/>
      <c r="IR532" s="4"/>
      <c r="IS532" s="4"/>
      <c r="IT532" s="4"/>
    </row>
    <row r="533" spans="243:254" ht="30" customHeight="1" x14ac:dyDescent="0.35">
      <c r="II533" s="4"/>
      <c r="IJ533" s="4"/>
      <c r="IK533" s="4"/>
      <c r="IL533" s="4"/>
      <c r="IM533" s="4"/>
      <c r="IN533" s="4"/>
      <c r="IO533" s="4"/>
      <c r="IP533" s="4"/>
      <c r="IQ533" s="4"/>
      <c r="IR533" s="4"/>
      <c r="IS533" s="4"/>
      <c r="IT533" s="4"/>
    </row>
    <row r="534" spans="243:254" ht="30" customHeight="1" x14ac:dyDescent="0.35">
      <c r="II534" s="4"/>
      <c r="IJ534" s="4"/>
      <c r="IK534" s="4"/>
      <c r="IL534" s="4"/>
      <c r="IM534" s="4"/>
      <c r="IN534" s="4"/>
      <c r="IO534" s="4"/>
      <c r="IP534" s="4"/>
      <c r="IQ534" s="4"/>
      <c r="IR534" s="4"/>
      <c r="IS534" s="4"/>
      <c r="IT534" s="4"/>
    </row>
    <row r="535" spans="243:254" ht="30" customHeight="1" x14ac:dyDescent="0.35">
      <c r="II535" s="4"/>
      <c r="IJ535" s="4"/>
      <c r="IK535" s="4"/>
      <c r="IL535" s="4"/>
      <c r="IM535" s="4"/>
      <c r="IN535" s="4"/>
      <c r="IO535" s="4"/>
      <c r="IP535" s="4"/>
      <c r="IQ535" s="4"/>
      <c r="IR535" s="4"/>
      <c r="IS535" s="4"/>
      <c r="IT535" s="4"/>
    </row>
    <row r="536" spans="243:254" ht="30" customHeight="1" x14ac:dyDescent="0.35">
      <c r="II536" s="4"/>
      <c r="IJ536" s="4"/>
      <c r="IK536" s="4"/>
      <c r="IL536" s="4"/>
      <c r="IM536" s="4"/>
      <c r="IN536" s="4"/>
      <c r="IO536" s="4"/>
      <c r="IP536" s="4"/>
      <c r="IQ536" s="4"/>
      <c r="IR536" s="4"/>
      <c r="IS536" s="4"/>
      <c r="IT536" s="4"/>
    </row>
    <row r="537" spans="243:254" ht="30" customHeight="1" x14ac:dyDescent="0.35">
      <c r="II537" s="4"/>
      <c r="IJ537" s="4"/>
      <c r="IK537" s="4"/>
      <c r="IL537" s="4"/>
      <c r="IM537" s="4"/>
      <c r="IN537" s="4"/>
      <c r="IO537" s="4"/>
      <c r="IP537" s="4"/>
      <c r="IQ537" s="4"/>
      <c r="IR537" s="4"/>
      <c r="IS537" s="4"/>
      <c r="IT537" s="4"/>
    </row>
    <row r="538" spans="243:254" ht="30" customHeight="1" x14ac:dyDescent="0.35">
      <c r="II538" s="4"/>
      <c r="IJ538" s="4"/>
      <c r="IK538" s="4"/>
      <c r="IL538" s="4"/>
      <c r="IM538" s="4"/>
      <c r="IN538" s="4"/>
      <c r="IO538" s="4"/>
      <c r="IP538" s="4"/>
      <c r="IQ538" s="4"/>
      <c r="IR538" s="4"/>
      <c r="IS538" s="4"/>
      <c r="IT538" s="4"/>
    </row>
    <row r="539" spans="243:254" ht="30" customHeight="1" x14ac:dyDescent="0.35">
      <c r="II539" s="4"/>
      <c r="IJ539" s="4"/>
      <c r="IK539" s="4"/>
      <c r="IL539" s="4"/>
      <c r="IM539" s="4"/>
      <c r="IN539" s="4"/>
      <c r="IO539" s="4"/>
      <c r="IP539" s="4"/>
      <c r="IQ539" s="4"/>
      <c r="IR539" s="4"/>
      <c r="IS539" s="4"/>
      <c r="IT539" s="4"/>
    </row>
    <row r="540" spans="243:254" ht="30" customHeight="1" x14ac:dyDescent="0.35">
      <c r="II540" s="4"/>
      <c r="IJ540" s="4"/>
      <c r="IK540" s="4"/>
      <c r="IL540" s="4"/>
      <c r="IM540" s="4"/>
      <c r="IN540" s="4"/>
      <c r="IO540" s="4"/>
      <c r="IP540" s="4"/>
      <c r="IQ540" s="4"/>
      <c r="IR540" s="4"/>
      <c r="IS540" s="4"/>
      <c r="IT540" s="4"/>
    </row>
    <row r="541" spans="243:254" ht="30" customHeight="1" x14ac:dyDescent="0.35">
      <c r="II541" s="4"/>
      <c r="IJ541" s="4"/>
      <c r="IK541" s="4"/>
      <c r="IL541" s="4"/>
      <c r="IM541" s="4"/>
      <c r="IN541" s="4"/>
      <c r="IO541" s="4"/>
      <c r="IP541" s="4"/>
      <c r="IQ541" s="4"/>
      <c r="IR541" s="4"/>
      <c r="IS541" s="4"/>
      <c r="IT541" s="4"/>
    </row>
    <row r="542" spans="243:254" ht="30" customHeight="1" x14ac:dyDescent="0.35">
      <c r="II542" s="4"/>
      <c r="IJ542" s="4"/>
      <c r="IK542" s="4"/>
      <c r="IL542" s="4"/>
      <c r="IM542" s="4"/>
      <c r="IN542" s="4"/>
      <c r="IO542" s="4"/>
      <c r="IP542" s="4"/>
      <c r="IQ542" s="4"/>
      <c r="IR542" s="4"/>
      <c r="IS542" s="4"/>
      <c r="IT542" s="4"/>
    </row>
    <row r="543" spans="243:254" ht="30" customHeight="1" x14ac:dyDescent="0.35">
      <c r="II543" s="4"/>
      <c r="IJ543" s="4"/>
      <c r="IK543" s="4"/>
      <c r="IL543" s="4"/>
      <c r="IM543" s="4"/>
      <c r="IN543" s="4"/>
      <c r="IO543" s="4"/>
      <c r="IP543" s="4"/>
      <c r="IQ543" s="4"/>
      <c r="IR543" s="4"/>
      <c r="IS543" s="4"/>
      <c r="IT543" s="4"/>
    </row>
    <row r="544" spans="243:254" ht="30" customHeight="1" x14ac:dyDescent="0.35">
      <c r="II544" s="4"/>
      <c r="IJ544" s="4"/>
      <c r="IK544" s="4"/>
      <c r="IL544" s="4"/>
      <c r="IM544" s="4"/>
      <c r="IN544" s="4"/>
      <c r="IO544" s="4"/>
      <c r="IP544" s="4"/>
      <c r="IQ544" s="4"/>
      <c r="IR544" s="4"/>
      <c r="IS544" s="4"/>
      <c r="IT544" s="4"/>
    </row>
    <row r="545" spans="243:254" ht="30" customHeight="1" x14ac:dyDescent="0.35">
      <c r="II545" s="4"/>
      <c r="IJ545" s="4"/>
      <c r="IK545" s="4"/>
      <c r="IL545" s="4"/>
      <c r="IM545" s="4"/>
      <c r="IN545" s="4"/>
      <c r="IO545" s="4"/>
      <c r="IP545" s="4"/>
      <c r="IQ545" s="4"/>
      <c r="IR545" s="4"/>
      <c r="IS545" s="4"/>
      <c r="IT545" s="4"/>
    </row>
    <row r="546" spans="243:254" ht="30" customHeight="1" x14ac:dyDescent="0.35">
      <c r="II546" s="4"/>
      <c r="IJ546" s="4"/>
      <c r="IK546" s="4"/>
      <c r="IL546" s="4"/>
      <c r="IM546" s="4"/>
      <c r="IN546" s="4"/>
      <c r="IO546" s="4"/>
      <c r="IP546" s="4"/>
      <c r="IQ546" s="4"/>
      <c r="IR546" s="4"/>
      <c r="IS546" s="4"/>
      <c r="IT546" s="4"/>
    </row>
    <row r="547" spans="243:254" ht="30" customHeight="1" x14ac:dyDescent="0.35">
      <c r="II547" s="4"/>
      <c r="IJ547" s="4"/>
      <c r="IK547" s="4"/>
      <c r="IL547" s="4"/>
      <c r="IM547" s="4"/>
      <c r="IN547" s="4"/>
      <c r="IO547" s="4"/>
      <c r="IP547" s="4"/>
      <c r="IQ547" s="4"/>
      <c r="IR547" s="4"/>
      <c r="IS547" s="4"/>
      <c r="IT547" s="4"/>
    </row>
    <row r="548" spans="243:254" ht="30" customHeight="1" x14ac:dyDescent="0.35">
      <c r="II548" s="4"/>
      <c r="IJ548" s="4"/>
      <c r="IK548" s="4"/>
      <c r="IL548" s="4"/>
      <c r="IM548" s="4"/>
      <c r="IN548" s="4"/>
      <c r="IO548" s="4"/>
      <c r="IP548" s="4"/>
      <c r="IQ548" s="4"/>
      <c r="IR548" s="4"/>
      <c r="IS548" s="4"/>
      <c r="IT548" s="4"/>
    </row>
    <row r="549" spans="243:254" ht="30" customHeight="1" x14ac:dyDescent="0.35">
      <c r="II549" s="4"/>
      <c r="IJ549" s="4"/>
      <c r="IK549" s="4"/>
      <c r="IL549" s="4"/>
      <c r="IM549" s="4"/>
      <c r="IN549" s="4"/>
      <c r="IO549" s="4"/>
      <c r="IP549" s="4"/>
      <c r="IQ549" s="4"/>
      <c r="IR549" s="4"/>
      <c r="IS549" s="4"/>
      <c r="IT549" s="4"/>
    </row>
    <row r="550" spans="243:254" ht="30" customHeight="1" x14ac:dyDescent="0.35">
      <c r="II550" s="4"/>
      <c r="IJ550" s="4"/>
      <c r="IK550" s="4"/>
      <c r="IL550" s="4"/>
      <c r="IM550" s="4"/>
      <c r="IN550" s="4"/>
      <c r="IO550" s="4"/>
      <c r="IP550" s="4"/>
      <c r="IQ550" s="4"/>
      <c r="IR550" s="4"/>
      <c r="IS550" s="4"/>
      <c r="IT550" s="4"/>
    </row>
    <row r="551" spans="243:254" ht="30" customHeight="1" x14ac:dyDescent="0.35">
      <c r="II551" s="4"/>
      <c r="IJ551" s="4"/>
      <c r="IK551" s="4"/>
      <c r="IL551" s="4"/>
      <c r="IM551" s="4"/>
      <c r="IN551" s="4"/>
      <c r="IO551" s="4"/>
      <c r="IP551" s="4"/>
      <c r="IQ551" s="4"/>
      <c r="IR551" s="4"/>
      <c r="IS551" s="4"/>
      <c r="IT551" s="4"/>
    </row>
    <row r="552" spans="243:254" ht="30" customHeight="1" x14ac:dyDescent="0.35">
      <c r="II552" s="4"/>
      <c r="IJ552" s="4"/>
      <c r="IK552" s="4"/>
      <c r="IL552" s="4"/>
      <c r="IM552" s="4"/>
      <c r="IN552" s="4"/>
      <c r="IO552" s="4"/>
      <c r="IP552" s="4"/>
      <c r="IQ552" s="4"/>
      <c r="IR552" s="4"/>
      <c r="IS552" s="4"/>
      <c r="IT552" s="4"/>
    </row>
    <row r="553" spans="243:254" ht="30" customHeight="1" x14ac:dyDescent="0.35">
      <c r="II553" s="4"/>
      <c r="IJ553" s="4"/>
      <c r="IK553" s="4"/>
      <c r="IL553" s="4"/>
      <c r="IM553" s="4"/>
      <c r="IN553" s="4"/>
      <c r="IO553" s="4"/>
      <c r="IP553" s="4"/>
      <c r="IQ553" s="4"/>
      <c r="IR553" s="4"/>
      <c r="IS553" s="4"/>
      <c r="IT553" s="4"/>
    </row>
    <row r="554" spans="243:254" ht="30" customHeight="1" x14ac:dyDescent="0.35">
      <c r="II554" s="4"/>
      <c r="IJ554" s="4"/>
      <c r="IK554" s="4"/>
      <c r="IL554" s="4"/>
      <c r="IM554" s="4"/>
      <c r="IN554" s="4"/>
      <c r="IO554" s="4"/>
      <c r="IP554" s="4"/>
      <c r="IQ554" s="4"/>
      <c r="IR554" s="4"/>
      <c r="IS554" s="4"/>
      <c r="IT554" s="4"/>
    </row>
    <row r="555" spans="243:254" ht="30" customHeight="1" x14ac:dyDescent="0.35">
      <c r="II555" s="4"/>
      <c r="IJ555" s="4"/>
      <c r="IK555" s="4"/>
      <c r="IL555" s="4"/>
      <c r="IM555" s="4"/>
      <c r="IN555" s="4"/>
      <c r="IO555" s="4"/>
      <c r="IP555" s="4"/>
      <c r="IQ555" s="4"/>
      <c r="IR555" s="4"/>
      <c r="IS555" s="4"/>
      <c r="IT555" s="4"/>
    </row>
    <row r="556" spans="243:254" ht="30" customHeight="1" x14ac:dyDescent="0.35">
      <c r="II556" s="4"/>
      <c r="IJ556" s="4"/>
      <c r="IK556" s="4"/>
      <c r="IL556" s="4"/>
      <c r="IM556" s="4"/>
      <c r="IN556" s="4"/>
      <c r="IO556" s="4"/>
      <c r="IP556" s="4"/>
      <c r="IQ556" s="4"/>
      <c r="IR556" s="4"/>
      <c r="IS556" s="4"/>
      <c r="IT556" s="4"/>
    </row>
    <row r="557" spans="243:254" ht="30" customHeight="1" x14ac:dyDescent="0.35">
      <c r="II557" s="4"/>
      <c r="IJ557" s="4"/>
      <c r="IK557" s="4"/>
      <c r="IL557" s="4"/>
      <c r="IM557" s="4"/>
      <c r="IN557" s="4"/>
      <c r="IO557" s="4"/>
      <c r="IP557" s="4"/>
      <c r="IQ557" s="4"/>
      <c r="IR557" s="4"/>
      <c r="IS557" s="4"/>
      <c r="IT557" s="4"/>
    </row>
    <row r="558" spans="243:254" ht="30" customHeight="1" x14ac:dyDescent="0.35">
      <c r="II558" s="4"/>
      <c r="IJ558" s="4"/>
      <c r="IK558" s="4"/>
      <c r="IL558" s="4"/>
      <c r="IM558" s="4"/>
      <c r="IN558" s="4"/>
      <c r="IO558" s="4"/>
      <c r="IP558" s="4"/>
      <c r="IQ558" s="4"/>
      <c r="IR558" s="4"/>
      <c r="IS558" s="4"/>
      <c r="IT558" s="4"/>
    </row>
    <row r="559" spans="243:254" ht="30" customHeight="1" x14ac:dyDescent="0.35">
      <c r="II559" s="4"/>
      <c r="IJ559" s="4"/>
      <c r="IK559" s="4"/>
      <c r="IL559" s="4"/>
      <c r="IM559" s="4"/>
      <c r="IN559" s="4"/>
      <c r="IO559" s="4"/>
      <c r="IP559" s="4"/>
      <c r="IQ559" s="4"/>
      <c r="IR559" s="4"/>
      <c r="IS559" s="4"/>
      <c r="IT559" s="4"/>
    </row>
    <row r="560" spans="243:254" ht="30" customHeight="1" x14ac:dyDescent="0.35">
      <c r="II560" s="4"/>
      <c r="IJ560" s="4"/>
      <c r="IK560" s="4"/>
      <c r="IL560" s="4"/>
      <c r="IM560" s="4"/>
      <c r="IN560" s="4"/>
      <c r="IO560" s="4"/>
      <c r="IP560" s="4"/>
      <c r="IQ560" s="4"/>
      <c r="IR560" s="4"/>
      <c r="IS560" s="4"/>
      <c r="IT560" s="4"/>
    </row>
    <row r="561" spans="243:254" ht="30" customHeight="1" x14ac:dyDescent="0.35">
      <c r="II561" s="4"/>
      <c r="IJ561" s="4"/>
      <c r="IK561" s="4"/>
      <c r="IL561" s="4"/>
      <c r="IM561" s="4"/>
      <c r="IN561" s="4"/>
      <c r="IO561" s="4"/>
      <c r="IP561" s="4"/>
      <c r="IQ561" s="4"/>
      <c r="IR561" s="4"/>
      <c r="IS561" s="4"/>
      <c r="IT561" s="4"/>
    </row>
    <row r="562" spans="243:254" ht="30" customHeight="1" x14ac:dyDescent="0.35">
      <c r="II562" s="4"/>
      <c r="IJ562" s="4"/>
      <c r="IK562" s="4"/>
      <c r="IL562" s="4"/>
      <c r="IM562" s="4"/>
      <c r="IN562" s="4"/>
      <c r="IO562" s="4"/>
      <c r="IP562" s="4"/>
      <c r="IQ562" s="4"/>
      <c r="IR562" s="4"/>
      <c r="IS562" s="4"/>
      <c r="IT562" s="4"/>
    </row>
    <row r="563" spans="243:254" ht="30" customHeight="1" x14ac:dyDescent="0.35">
      <c r="II563" s="4"/>
      <c r="IJ563" s="4"/>
      <c r="IK563" s="4"/>
      <c r="IL563" s="4"/>
      <c r="IM563" s="4"/>
      <c r="IN563" s="4"/>
      <c r="IO563" s="4"/>
      <c r="IP563" s="4"/>
      <c r="IQ563" s="4"/>
      <c r="IR563" s="4"/>
      <c r="IS563" s="4"/>
      <c r="IT563" s="4"/>
    </row>
    <row r="564" spans="243:254" ht="30" customHeight="1" x14ac:dyDescent="0.35">
      <c r="II564" s="4"/>
      <c r="IJ564" s="4"/>
      <c r="IK564" s="4"/>
      <c r="IL564" s="4"/>
      <c r="IM564" s="4"/>
      <c r="IN564" s="4"/>
      <c r="IO564" s="4"/>
      <c r="IP564" s="4"/>
      <c r="IQ564" s="4"/>
      <c r="IR564" s="4"/>
      <c r="IS564" s="4"/>
      <c r="IT564" s="4"/>
    </row>
    <row r="565" spans="243:254" ht="30" customHeight="1" x14ac:dyDescent="0.35">
      <c r="II565" s="4"/>
      <c r="IJ565" s="4"/>
      <c r="IK565" s="4"/>
      <c r="IL565" s="4"/>
      <c r="IM565" s="4"/>
      <c r="IN565" s="4"/>
      <c r="IO565" s="4"/>
      <c r="IP565" s="4"/>
      <c r="IQ565" s="4"/>
      <c r="IR565" s="4"/>
      <c r="IS565" s="4"/>
      <c r="IT565" s="4"/>
    </row>
    <row r="566" spans="243:254" ht="30" customHeight="1" x14ac:dyDescent="0.35">
      <c r="II566" s="4"/>
      <c r="IJ566" s="4"/>
      <c r="IK566" s="4"/>
      <c r="IL566" s="4"/>
      <c r="IM566" s="4"/>
      <c r="IN566" s="4"/>
      <c r="IO566" s="4"/>
      <c r="IP566" s="4"/>
      <c r="IQ566" s="4"/>
      <c r="IR566" s="4"/>
      <c r="IS566" s="4"/>
      <c r="IT566" s="4"/>
    </row>
    <row r="567" spans="243:254" ht="30" customHeight="1" x14ac:dyDescent="0.35">
      <c r="II567" s="4"/>
      <c r="IJ567" s="4"/>
      <c r="IK567" s="4"/>
      <c r="IL567" s="4"/>
      <c r="IM567" s="4"/>
      <c r="IN567" s="4"/>
      <c r="IO567" s="4"/>
      <c r="IP567" s="4"/>
      <c r="IQ567" s="4"/>
      <c r="IR567" s="4"/>
      <c r="IS567" s="4"/>
      <c r="IT567" s="4"/>
    </row>
    <row r="568" spans="243:254" ht="30" customHeight="1" x14ac:dyDescent="0.35">
      <c r="II568" s="4"/>
      <c r="IJ568" s="4"/>
      <c r="IK568" s="4"/>
      <c r="IL568" s="4"/>
      <c r="IM568" s="4"/>
      <c r="IN568" s="4"/>
      <c r="IO568" s="4"/>
      <c r="IP568" s="4"/>
      <c r="IQ568" s="4"/>
      <c r="IR568" s="4"/>
      <c r="IS568" s="4"/>
      <c r="IT568" s="4"/>
    </row>
    <row r="569" spans="243:254" ht="30" customHeight="1" x14ac:dyDescent="0.35">
      <c r="II569" s="4"/>
      <c r="IJ569" s="4"/>
      <c r="IK569" s="4"/>
      <c r="IL569" s="4"/>
      <c r="IM569" s="4"/>
      <c r="IN569" s="4"/>
      <c r="IO569" s="4"/>
      <c r="IP569" s="4"/>
      <c r="IQ569" s="4"/>
      <c r="IR569" s="4"/>
      <c r="IS569" s="4"/>
      <c r="IT569" s="4"/>
    </row>
    <row r="570" spans="243:254" ht="30" customHeight="1" x14ac:dyDescent="0.35">
      <c r="II570" s="4"/>
      <c r="IJ570" s="4"/>
      <c r="IK570" s="4"/>
      <c r="IL570" s="4"/>
      <c r="IM570" s="4"/>
      <c r="IN570" s="4"/>
      <c r="IO570" s="4"/>
      <c r="IP570" s="4"/>
      <c r="IQ570" s="4"/>
      <c r="IR570" s="4"/>
      <c r="IS570" s="4"/>
      <c r="IT570" s="4"/>
    </row>
    <row r="571" spans="243:254" ht="30" customHeight="1" x14ac:dyDescent="0.35">
      <c r="II571" s="4"/>
      <c r="IJ571" s="4"/>
      <c r="IK571" s="4"/>
      <c r="IL571" s="4"/>
      <c r="IM571" s="4"/>
      <c r="IN571" s="4"/>
      <c r="IO571" s="4"/>
      <c r="IP571" s="4"/>
      <c r="IQ571" s="4"/>
      <c r="IR571" s="4"/>
      <c r="IS571" s="4"/>
      <c r="IT571" s="4"/>
    </row>
    <row r="572" spans="243:254" ht="30" customHeight="1" x14ac:dyDescent="0.35">
      <c r="II572" s="4"/>
      <c r="IJ572" s="4"/>
      <c r="IK572" s="4"/>
      <c r="IL572" s="4"/>
      <c r="IM572" s="4"/>
      <c r="IN572" s="4"/>
      <c r="IO572" s="4"/>
      <c r="IP572" s="4"/>
      <c r="IQ572" s="4"/>
      <c r="IR572" s="4"/>
      <c r="IS572" s="4"/>
      <c r="IT572" s="4"/>
    </row>
    <row r="573" spans="243:254" ht="30" customHeight="1" x14ac:dyDescent="0.35">
      <c r="II573" s="4"/>
      <c r="IJ573" s="4"/>
      <c r="IK573" s="4"/>
      <c r="IL573" s="4"/>
      <c r="IM573" s="4"/>
      <c r="IN573" s="4"/>
      <c r="IO573" s="4"/>
      <c r="IP573" s="4"/>
      <c r="IQ573" s="4"/>
      <c r="IR573" s="4"/>
      <c r="IS573" s="4"/>
      <c r="IT573" s="4"/>
    </row>
    <row r="574" spans="243:254" ht="30" customHeight="1" x14ac:dyDescent="0.35">
      <c r="II574" s="4"/>
      <c r="IJ574" s="4"/>
      <c r="IK574" s="4"/>
      <c r="IL574" s="4"/>
      <c r="IM574" s="4"/>
      <c r="IN574" s="4"/>
      <c r="IO574" s="4"/>
      <c r="IP574" s="4"/>
      <c r="IQ574" s="4"/>
      <c r="IR574" s="4"/>
      <c r="IS574" s="4"/>
      <c r="IT574" s="4"/>
    </row>
    <row r="575" spans="243:254" ht="30" customHeight="1" x14ac:dyDescent="0.35">
      <c r="II575" s="4"/>
      <c r="IJ575" s="4"/>
      <c r="IK575" s="4"/>
      <c r="IL575" s="4"/>
      <c r="IM575" s="4"/>
      <c r="IN575" s="4"/>
      <c r="IO575" s="4"/>
      <c r="IP575" s="4"/>
      <c r="IQ575" s="4"/>
      <c r="IR575" s="4"/>
      <c r="IS575" s="4"/>
      <c r="IT575" s="4"/>
    </row>
    <row r="576" spans="243:254" ht="30" customHeight="1" x14ac:dyDescent="0.35">
      <c r="II576" s="4"/>
      <c r="IJ576" s="4"/>
      <c r="IK576" s="4"/>
      <c r="IL576" s="4"/>
      <c r="IM576" s="4"/>
      <c r="IN576" s="4"/>
      <c r="IO576" s="4"/>
      <c r="IP576" s="4"/>
      <c r="IQ576" s="4"/>
      <c r="IR576" s="4"/>
      <c r="IS576" s="4"/>
      <c r="IT576" s="4"/>
    </row>
    <row r="577" spans="243:254" ht="30" customHeight="1" x14ac:dyDescent="0.35">
      <c r="II577" s="4"/>
      <c r="IJ577" s="4"/>
      <c r="IK577" s="4"/>
      <c r="IL577" s="4"/>
      <c r="IM577" s="4"/>
      <c r="IN577" s="4"/>
      <c r="IO577" s="4"/>
      <c r="IP577" s="4"/>
      <c r="IQ577" s="4"/>
      <c r="IR577" s="4"/>
      <c r="IS577" s="4"/>
      <c r="IT577" s="4"/>
    </row>
    <row r="578" spans="243:254" ht="30" customHeight="1" x14ac:dyDescent="0.35">
      <c r="II578" s="4"/>
      <c r="IJ578" s="4"/>
      <c r="IK578" s="4"/>
      <c r="IL578" s="4"/>
      <c r="IM578" s="4"/>
      <c r="IN578" s="4"/>
      <c r="IO578" s="4"/>
      <c r="IP578" s="4"/>
      <c r="IQ578" s="4"/>
      <c r="IR578" s="4"/>
      <c r="IS578" s="4"/>
      <c r="IT578" s="4"/>
    </row>
    <row r="579" spans="243:254" ht="30" customHeight="1" x14ac:dyDescent="0.35">
      <c r="II579" s="4"/>
      <c r="IJ579" s="4"/>
      <c r="IK579" s="4"/>
      <c r="IL579" s="4"/>
      <c r="IM579" s="4"/>
      <c r="IN579" s="4"/>
      <c r="IO579" s="4"/>
      <c r="IP579" s="4"/>
      <c r="IQ579" s="4"/>
      <c r="IR579" s="4"/>
      <c r="IS579" s="4"/>
      <c r="IT579" s="4"/>
    </row>
    <row r="580" spans="243:254" ht="30" customHeight="1" x14ac:dyDescent="0.35">
      <c r="II580" s="4"/>
      <c r="IJ580" s="4"/>
      <c r="IK580" s="4"/>
      <c r="IL580" s="4"/>
      <c r="IM580" s="4"/>
      <c r="IN580" s="4"/>
      <c r="IO580" s="4"/>
      <c r="IP580" s="4"/>
      <c r="IQ580" s="4"/>
      <c r="IR580" s="4"/>
      <c r="IS580" s="4"/>
      <c r="IT580" s="4"/>
    </row>
    <row r="581" spans="243:254" ht="30" customHeight="1" x14ac:dyDescent="0.35">
      <c r="II581" s="4"/>
      <c r="IJ581" s="4"/>
      <c r="IK581" s="4"/>
      <c r="IL581" s="4"/>
      <c r="IM581" s="4"/>
      <c r="IN581" s="4"/>
      <c r="IO581" s="4"/>
      <c r="IP581" s="4"/>
      <c r="IQ581" s="4"/>
      <c r="IR581" s="4"/>
      <c r="IS581" s="4"/>
      <c r="IT581" s="4"/>
    </row>
    <row r="582" spans="243:254" ht="30" customHeight="1" x14ac:dyDescent="0.35">
      <c r="II582" s="4"/>
      <c r="IJ582" s="4"/>
      <c r="IK582" s="4"/>
      <c r="IL582" s="4"/>
      <c r="IM582" s="4"/>
      <c r="IN582" s="4"/>
      <c r="IO582" s="4"/>
      <c r="IP582" s="4"/>
      <c r="IQ582" s="4"/>
      <c r="IR582" s="4"/>
      <c r="IS582" s="4"/>
      <c r="IT582" s="4"/>
    </row>
    <row r="583" spans="243:254" ht="30" customHeight="1" x14ac:dyDescent="0.35">
      <c r="II583" s="4"/>
      <c r="IJ583" s="4"/>
      <c r="IK583" s="4"/>
      <c r="IL583" s="4"/>
      <c r="IM583" s="4"/>
      <c r="IN583" s="4"/>
      <c r="IO583" s="4"/>
      <c r="IP583" s="4"/>
      <c r="IQ583" s="4"/>
      <c r="IR583" s="4"/>
      <c r="IS583" s="4"/>
      <c r="IT583" s="4"/>
    </row>
    <row r="584" spans="243:254" ht="30" customHeight="1" x14ac:dyDescent="0.35">
      <c r="II584" s="4"/>
      <c r="IJ584" s="4"/>
      <c r="IK584" s="4"/>
      <c r="IL584" s="4"/>
      <c r="IM584" s="4"/>
      <c r="IN584" s="4"/>
      <c r="IO584" s="4"/>
      <c r="IP584" s="4"/>
      <c r="IQ584" s="4"/>
      <c r="IR584" s="4"/>
      <c r="IS584" s="4"/>
      <c r="IT584" s="4"/>
    </row>
    <row r="585" spans="243:254" ht="30" customHeight="1" x14ac:dyDescent="0.35">
      <c r="II585" s="4"/>
      <c r="IJ585" s="4"/>
      <c r="IK585" s="4"/>
      <c r="IL585" s="4"/>
      <c r="IM585" s="4"/>
      <c r="IN585" s="4"/>
      <c r="IO585" s="4"/>
      <c r="IP585" s="4"/>
      <c r="IQ585" s="4"/>
      <c r="IR585" s="4"/>
      <c r="IS585" s="4"/>
      <c r="IT585" s="4"/>
    </row>
    <row r="586" spans="243:254" ht="30" customHeight="1" x14ac:dyDescent="0.35">
      <c r="II586" s="4"/>
      <c r="IJ586" s="4"/>
      <c r="IK586" s="4"/>
      <c r="IL586" s="4"/>
      <c r="IM586" s="4"/>
      <c r="IN586" s="4"/>
      <c r="IO586" s="4"/>
      <c r="IP586" s="4"/>
      <c r="IQ586" s="4"/>
      <c r="IR586" s="4"/>
      <c r="IS586" s="4"/>
      <c r="IT586" s="4"/>
    </row>
    <row r="587" spans="243:254" ht="30" customHeight="1" x14ac:dyDescent="0.35">
      <c r="II587" s="4"/>
      <c r="IJ587" s="4"/>
      <c r="IK587" s="4"/>
      <c r="IL587" s="4"/>
      <c r="IM587" s="4"/>
      <c r="IN587" s="4"/>
      <c r="IO587" s="4"/>
      <c r="IP587" s="4"/>
      <c r="IQ587" s="4"/>
      <c r="IR587" s="4"/>
      <c r="IS587" s="4"/>
      <c r="IT587" s="4"/>
    </row>
    <row r="588" spans="243:254" ht="30" customHeight="1" x14ac:dyDescent="0.35">
      <c r="II588" s="4"/>
      <c r="IJ588" s="4"/>
      <c r="IK588" s="4"/>
      <c r="IL588" s="4"/>
      <c r="IM588" s="4"/>
      <c r="IN588" s="4"/>
      <c r="IO588" s="4"/>
      <c r="IP588" s="4"/>
      <c r="IQ588" s="4"/>
      <c r="IR588" s="4"/>
      <c r="IS588" s="4"/>
      <c r="IT588" s="4"/>
    </row>
    <row r="589" spans="243:254" ht="30" customHeight="1" x14ac:dyDescent="0.35">
      <c r="II589" s="4"/>
      <c r="IJ589" s="4"/>
      <c r="IK589" s="4"/>
      <c r="IL589" s="4"/>
      <c r="IM589" s="4"/>
      <c r="IN589" s="4"/>
      <c r="IO589" s="4"/>
      <c r="IP589" s="4"/>
      <c r="IQ589" s="4"/>
      <c r="IR589" s="4"/>
      <c r="IS589" s="4"/>
      <c r="IT589" s="4"/>
    </row>
    <row r="590" spans="243:254" ht="30" customHeight="1" x14ac:dyDescent="0.35">
      <c r="II590" s="4"/>
      <c r="IJ590" s="4"/>
      <c r="IK590" s="4"/>
      <c r="IL590" s="4"/>
      <c r="IM590" s="4"/>
      <c r="IN590" s="4"/>
      <c r="IO590" s="4"/>
      <c r="IP590" s="4"/>
      <c r="IQ590" s="4"/>
      <c r="IR590" s="4"/>
      <c r="IS590" s="4"/>
      <c r="IT590" s="4"/>
    </row>
    <row r="591" spans="243:254" ht="30" customHeight="1" x14ac:dyDescent="0.35">
      <c r="II591" s="4"/>
      <c r="IJ591" s="4"/>
      <c r="IK591" s="4"/>
      <c r="IL591" s="4"/>
      <c r="IM591" s="4"/>
      <c r="IN591" s="4"/>
      <c r="IO591" s="4"/>
      <c r="IP591" s="4"/>
      <c r="IQ591" s="4"/>
      <c r="IR591" s="4"/>
      <c r="IS591" s="4"/>
      <c r="IT591" s="4"/>
    </row>
    <row r="592" spans="243:254" ht="30" customHeight="1" x14ac:dyDescent="0.35">
      <c r="II592" s="4"/>
      <c r="IJ592" s="4"/>
      <c r="IK592" s="4"/>
      <c r="IL592" s="4"/>
      <c r="IM592" s="4"/>
      <c r="IN592" s="4"/>
      <c r="IO592" s="4"/>
      <c r="IP592" s="4"/>
      <c r="IQ592" s="4"/>
      <c r="IR592" s="4"/>
      <c r="IS592" s="4"/>
      <c r="IT592" s="4"/>
    </row>
    <row r="593" spans="243:254" ht="30" customHeight="1" x14ac:dyDescent="0.35">
      <c r="II593" s="4"/>
      <c r="IJ593" s="4"/>
      <c r="IK593" s="4"/>
      <c r="IL593" s="4"/>
      <c r="IM593" s="4"/>
      <c r="IN593" s="4"/>
      <c r="IO593" s="4"/>
      <c r="IP593" s="4"/>
      <c r="IQ593" s="4"/>
      <c r="IR593" s="4"/>
      <c r="IS593" s="4"/>
      <c r="IT593" s="4"/>
    </row>
    <row r="594" spans="243:254" ht="30" customHeight="1" x14ac:dyDescent="0.35">
      <c r="II594" s="4"/>
      <c r="IJ594" s="4"/>
      <c r="IK594" s="4"/>
      <c r="IL594" s="4"/>
      <c r="IM594" s="4"/>
      <c r="IN594" s="4"/>
      <c r="IO594" s="4"/>
      <c r="IP594" s="4"/>
      <c r="IQ594" s="4"/>
      <c r="IR594" s="4"/>
      <c r="IS594" s="4"/>
      <c r="IT594" s="4"/>
    </row>
    <row r="595" spans="243:254" ht="30" customHeight="1" x14ac:dyDescent="0.35">
      <c r="II595" s="4"/>
      <c r="IJ595" s="4"/>
      <c r="IK595" s="4"/>
      <c r="IL595" s="4"/>
      <c r="IM595" s="4"/>
      <c r="IN595" s="4"/>
      <c r="IO595" s="4"/>
      <c r="IP595" s="4"/>
      <c r="IQ595" s="4"/>
      <c r="IR595" s="4"/>
      <c r="IS595" s="4"/>
      <c r="IT595" s="4"/>
    </row>
    <row r="596" spans="243:254" ht="30" customHeight="1" x14ac:dyDescent="0.35">
      <c r="II596" s="4"/>
      <c r="IJ596" s="4"/>
      <c r="IK596" s="4"/>
      <c r="IL596" s="4"/>
      <c r="IM596" s="4"/>
      <c r="IN596" s="4"/>
      <c r="IO596" s="4"/>
      <c r="IP596" s="4"/>
      <c r="IQ596" s="4"/>
      <c r="IR596" s="4"/>
      <c r="IS596" s="4"/>
      <c r="IT596" s="4"/>
    </row>
    <row r="597" spans="243:254" ht="30" customHeight="1" x14ac:dyDescent="0.35">
      <c r="II597" s="4"/>
      <c r="IJ597" s="4"/>
      <c r="IK597" s="4"/>
      <c r="IL597" s="4"/>
      <c r="IM597" s="4"/>
      <c r="IN597" s="4"/>
      <c r="IO597" s="4"/>
      <c r="IP597" s="4"/>
      <c r="IQ597" s="4"/>
      <c r="IR597" s="4"/>
      <c r="IS597" s="4"/>
      <c r="IT597" s="4"/>
    </row>
    <row r="598" spans="243:254" ht="30" customHeight="1" x14ac:dyDescent="0.35">
      <c r="II598" s="4"/>
      <c r="IJ598" s="4"/>
      <c r="IK598" s="4"/>
      <c r="IL598" s="4"/>
      <c r="IM598" s="4"/>
      <c r="IN598" s="4"/>
      <c r="IO598" s="4"/>
      <c r="IP598" s="4"/>
      <c r="IQ598" s="4"/>
      <c r="IR598" s="4"/>
      <c r="IS598" s="4"/>
      <c r="IT598" s="4"/>
    </row>
    <row r="599" spans="243:254" ht="30" customHeight="1" x14ac:dyDescent="0.35">
      <c r="II599" s="4"/>
      <c r="IJ599" s="4"/>
      <c r="IK599" s="4"/>
      <c r="IL599" s="4"/>
      <c r="IM599" s="4"/>
      <c r="IN599" s="4"/>
      <c r="IO599" s="4"/>
      <c r="IP599" s="4"/>
      <c r="IQ599" s="4"/>
      <c r="IR599" s="4"/>
      <c r="IS599" s="4"/>
      <c r="IT599" s="4"/>
    </row>
    <row r="600" spans="243:254" ht="30" customHeight="1" x14ac:dyDescent="0.35">
      <c r="II600" s="4"/>
      <c r="IJ600" s="4"/>
      <c r="IK600" s="4"/>
      <c r="IL600" s="4"/>
      <c r="IM600" s="4"/>
      <c r="IN600" s="4"/>
      <c r="IO600" s="4"/>
      <c r="IP600" s="4"/>
      <c r="IQ600" s="4"/>
      <c r="IR600" s="4"/>
      <c r="IS600" s="4"/>
      <c r="IT600" s="4"/>
    </row>
    <row r="601" spans="243:254" ht="30" customHeight="1" x14ac:dyDescent="0.35">
      <c r="II601" s="4"/>
      <c r="IJ601" s="4"/>
      <c r="IK601" s="4"/>
      <c r="IL601" s="4"/>
      <c r="IM601" s="4"/>
      <c r="IN601" s="4"/>
      <c r="IO601" s="4"/>
      <c r="IP601" s="4"/>
      <c r="IQ601" s="4"/>
      <c r="IR601" s="4"/>
      <c r="IS601" s="4"/>
      <c r="IT601" s="4"/>
    </row>
    <row r="602" spans="243:254" ht="30" customHeight="1" x14ac:dyDescent="0.35">
      <c r="II602" s="4"/>
      <c r="IJ602" s="4"/>
      <c r="IK602" s="4"/>
      <c r="IL602" s="4"/>
      <c r="IM602" s="4"/>
      <c r="IN602" s="4"/>
      <c r="IO602" s="4"/>
      <c r="IP602" s="4"/>
      <c r="IQ602" s="4"/>
      <c r="IR602" s="4"/>
      <c r="IS602" s="4"/>
      <c r="IT602" s="4"/>
    </row>
    <row r="603" spans="243:254" ht="30" customHeight="1" x14ac:dyDescent="0.35">
      <c r="II603" s="4"/>
      <c r="IJ603" s="4"/>
      <c r="IK603" s="4"/>
      <c r="IL603" s="4"/>
      <c r="IM603" s="4"/>
      <c r="IN603" s="4"/>
      <c r="IO603" s="4"/>
      <c r="IP603" s="4"/>
      <c r="IQ603" s="4"/>
      <c r="IR603" s="4"/>
      <c r="IS603" s="4"/>
      <c r="IT603" s="4"/>
    </row>
    <row r="604" spans="243:254" ht="30" customHeight="1" x14ac:dyDescent="0.35">
      <c r="II604" s="4"/>
      <c r="IJ604" s="4"/>
      <c r="IK604" s="4"/>
      <c r="IL604" s="4"/>
      <c r="IM604" s="4"/>
      <c r="IN604" s="4"/>
      <c r="IO604" s="4"/>
      <c r="IP604" s="4"/>
      <c r="IQ604" s="4"/>
      <c r="IR604" s="4"/>
      <c r="IS604" s="4"/>
      <c r="IT604" s="4"/>
    </row>
    <row r="605" spans="243:254" ht="30" customHeight="1" x14ac:dyDescent="0.35">
      <c r="II605" s="4"/>
      <c r="IJ605" s="4"/>
      <c r="IK605" s="4"/>
      <c r="IL605" s="4"/>
      <c r="IM605" s="4"/>
      <c r="IN605" s="4"/>
      <c r="IO605" s="4"/>
      <c r="IP605" s="4"/>
      <c r="IQ605" s="4"/>
      <c r="IR605" s="4"/>
      <c r="IS605" s="4"/>
      <c r="IT605" s="4"/>
    </row>
    <row r="606" spans="243:254" ht="30" customHeight="1" x14ac:dyDescent="0.35">
      <c r="II606" s="4"/>
      <c r="IJ606" s="4"/>
      <c r="IK606" s="4"/>
      <c r="IL606" s="4"/>
      <c r="IM606" s="4"/>
      <c r="IN606" s="4"/>
      <c r="IO606" s="4"/>
      <c r="IP606" s="4"/>
      <c r="IQ606" s="4"/>
      <c r="IR606" s="4"/>
      <c r="IS606" s="4"/>
      <c r="IT606" s="4"/>
    </row>
    <row r="607" spans="243:254" ht="30" customHeight="1" x14ac:dyDescent="0.35">
      <c r="II607" s="4"/>
      <c r="IJ607" s="4"/>
      <c r="IK607" s="4"/>
      <c r="IL607" s="4"/>
      <c r="IM607" s="4"/>
      <c r="IN607" s="4"/>
      <c r="IO607" s="4"/>
      <c r="IP607" s="4"/>
      <c r="IQ607" s="4"/>
      <c r="IR607" s="4"/>
      <c r="IS607" s="4"/>
      <c r="IT607" s="4"/>
    </row>
    <row r="608" spans="243:254" ht="30" customHeight="1" x14ac:dyDescent="0.35">
      <c r="II608" s="4"/>
      <c r="IJ608" s="4"/>
      <c r="IK608" s="4"/>
      <c r="IL608" s="4"/>
      <c r="IM608" s="4"/>
      <c r="IN608" s="4"/>
      <c r="IO608" s="4"/>
      <c r="IP608" s="4"/>
      <c r="IQ608" s="4"/>
      <c r="IR608" s="4"/>
      <c r="IS608" s="4"/>
      <c r="IT608" s="4"/>
    </row>
    <row r="609" spans="243:254" ht="30" customHeight="1" x14ac:dyDescent="0.35">
      <c r="II609" s="4"/>
      <c r="IJ609" s="4"/>
      <c r="IK609" s="4"/>
      <c r="IL609" s="4"/>
      <c r="IM609" s="4"/>
      <c r="IN609" s="4"/>
      <c r="IO609" s="4"/>
      <c r="IP609" s="4"/>
      <c r="IQ609" s="4"/>
      <c r="IR609" s="4"/>
      <c r="IS609" s="4"/>
      <c r="IT609" s="4"/>
    </row>
    <row r="610" spans="243:254" ht="30" customHeight="1" x14ac:dyDescent="0.35">
      <c r="II610" s="4"/>
      <c r="IJ610" s="4"/>
      <c r="IK610" s="4"/>
      <c r="IL610" s="4"/>
      <c r="IM610" s="4"/>
      <c r="IN610" s="4"/>
      <c r="IO610" s="4"/>
      <c r="IP610" s="4"/>
      <c r="IQ610" s="4"/>
      <c r="IR610" s="4"/>
      <c r="IS610" s="4"/>
      <c r="IT610" s="4"/>
    </row>
    <row r="611" spans="243:254" ht="30" customHeight="1" x14ac:dyDescent="0.35">
      <c r="II611" s="4"/>
      <c r="IJ611" s="4"/>
      <c r="IK611" s="4"/>
      <c r="IL611" s="4"/>
      <c r="IM611" s="4"/>
      <c r="IN611" s="4"/>
      <c r="IO611" s="4"/>
      <c r="IP611" s="4"/>
      <c r="IQ611" s="4"/>
      <c r="IR611" s="4"/>
      <c r="IS611" s="4"/>
      <c r="IT611" s="4"/>
    </row>
    <row r="612" spans="243:254" ht="30" customHeight="1" x14ac:dyDescent="0.35">
      <c r="II612" s="4"/>
      <c r="IJ612" s="4"/>
      <c r="IK612" s="4"/>
      <c r="IL612" s="4"/>
      <c r="IM612" s="4"/>
      <c r="IN612" s="4"/>
      <c r="IO612" s="4"/>
      <c r="IP612" s="4"/>
      <c r="IQ612" s="4"/>
      <c r="IR612" s="4"/>
      <c r="IS612" s="4"/>
      <c r="IT612" s="4"/>
    </row>
    <row r="613" spans="243:254" ht="30" customHeight="1" x14ac:dyDescent="0.35">
      <c r="II613" s="4"/>
      <c r="IJ613" s="4"/>
      <c r="IK613" s="4"/>
      <c r="IL613" s="4"/>
      <c r="IM613" s="4"/>
      <c r="IN613" s="4"/>
      <c r="IO613" s="4"/>
      <c r="IP613" s="4"/>
      <c r="IQ613" s="4"/>
      <c r="IR613" s="4"/>
      <c r="IS613" s="4"/>
      <c r="IT613" s="4"/>
    </row>
    <row r="614" spans="243:254" ht="30" customHeight="1" x14ac:dyDescent="0.35">
      <c r="II614" s="4"/>
      <c r="IJ614" s="4"/>
      <c r="IK614" s="4"/>
      <c r="IL614" s="4"/>
      <c r="IM614" s="4"/>
      <c r="IN614" s="4"/>
      <c r="IO614" s="4"/>
      <c r="IP614" s="4"/>
      <c r="IQ614" s="4"/>
      <c r="IR614" s="4"/>
      <c r="IS614" s="4"/>
      <c r="IT614" s="4"/>
    </row>
    <row r="615" spans="243:254" ht="30" customHeight="1" x14ac:dyDescent="0.35">
      <c r="II615" s="4"/>
      <c r="IJ615" s="4"/>
      <c r="IK615" s="4"/>
      <c r="IL615" s="4"/>
      <c r="IM615" s="4"/>
      <c r="IN615" s="4"/>
      <c r="IO615" s="4"/>
      <c r="IP615" s="4"/>
      <c r="IQ615" s="4"/>
      <c r="IR615" s="4"/>
      <c r="IS615" s="4"/>
      <c r="IT615" s="4"/>
    </row>
    <row r="616" spans="243:254" ht="30" customHeight="1" x14ac:dyDescent="0.35">
      <c r="II616" s="4"/>
      <c r="IJ616" s="4"/>
      <c r="IK616" s="4"/>
      <c r="IL616" s="4"/>
      <c r="IM616" s="4"/>
      <c r="IN616" s="4"/>
      <c r="IO616" s="4"/>
      <c r="IP616" s="4"/>
      <c r="IQ616" s="4"/>
      <c r="IR616" s="4"/>
      <c r="IS616" s="4"/>
      <c r="IT616" s="4"/>
    </row>
    <row r="617" spans="243:254" ht="30" customHeight="1" x14ac:dyDescent="0.35">
      <c r="II617" s="4"/>
      <c r="IJ617" s="4"/>
      <c r="IK617" s="4"/>
      <c r="IL617" s="4"/>
      <c r="IM617" s="4"/>
      <c r="IN617" s="4"/>
      <c r="IO617" s="4"/>
      <c r="IP617" s="4"/>
      <c r="IQ617" s="4"/>
      <c r="IR617" s="4"/>
      <c r="IS617" s="4"/>
      <c r="IT617" s="4"/>
    </row>
    <row r="618" spans="243:254" ht="30" customHeight="1" x14ac:dyDescent="0.35">
      <c r="II618" s="4"/>
      <c r="IJ618" s="4"/>
      <c r="IK618" s="4"/>
      <c r="IL618" s="4"/>
      <c r="IM618" s="4"/>
      <c r="IN618" s="4"/>
      <c r="IO618" s="4"/>
      <c r="IP618" s="4"/>
      <c r="IQ618" s="4"/>
      <c r="IR618" s="4"/>
      <c r="IS618" s="4"/>
      <c r="IT618" s="4"/>
    </row>
    <row r="619" spans="243:254" ht="30" customHeight="1" x14ac:dyDescent="0.35">
      <c r="II619" s="4"/>
      <c r="IJ619" s="4"/>
      <c r="IK619" s="4"/>
      <c r="IL619" s="4"/>
      <c r="IM619" s="4"/>
      <c r="IN619" s="4"/>
      <c r="IO619" s="4"/>
      <c r="IP619" s="4"/>
      <c r="IQ619" s="4"/>
      <c r="IR619" s="4"/>
      <c r="IS619" s="4"/>
      <c r="IT619" s="4"/>
    </row>
    <row r="620" spans="243:254" ht="30" customHeight="1" x14ac:dyDescent="0.35">
      <c r="II620" s="4"/>
      <c r="IJ620" s="4"/>
      <c r="IK620" s="4"/>
      <c r="IL620" s="4"/>
      <c r="IM620" s="4"/>
      <c r="IN620" s="4"/>
      <c r="IO620" s="4"/>
      <c r="IP620" s="4"/>
      <c r="IQ620" s="4"/>
      <c r="IR620" s="4"/>
      <c r="IS620" s="4"/>
      <c r="IT620" s="4"/>
    </row>
    <row r="621" spans="243:254" ht="30" customHeight="1" x14ac:dyDescent="0.35">
      <c r="II621" s="4"/>
      <c r="IJ621" s="4"/>
      <c r="IK621" s="4"/>
      <c r="IL621" s="4"/>
      <c r="IM621" s="4"/>
      <c r="IN621" s="4"/>
      <c r="IO621" s="4"/>
      <c r="IP621" s="4"/>
      <c r="IQ621" s="4"/>
      <c r="IR621" s="4"/>
      <c r="IS621" s="4"/>
      <c r="IT621" s="4"/>
    </row>
    <row r="622" spans="243:254" ht="30" customHeight="1" x14ac:dyDescent="0.35">
      <c r="II622" s="4"/>
      <c r="IJ622" s="4"/>
      <c r="IK622" s="4"/>
      <c r="IL622" s="4"/>
      <c r="IM622" s="4"/>
      <c r="IN622" s="4"/>
      <c r="IO622" s="4"/>
      <c r="IP622" s="4"/>
      <c r="IQ622" s="4"/>
      <c r="IR622" s="4"/>
      <c r="IS622" s="4"/>
      <c r="IT622" s="4"/>
    </row>
    <row r="623" spans="243:254" ht="30" customHeight="1" x14ac:dyDescent="0.35">
      <c r="II623" s="4"/>
      <c r="IJ623" s="4"/>
      <c r="IK623" s="4"/>
      <c r="IL623" s="4"/>
      <c r="IM623" s="4"/>
      <c r="IN623" s="4"/>
      <c r="IO623" s="4"/>
      <c r="IP623" s="4"/>
      <c r="IQ623" s="4"/>
      <c r="IR623" s="4"/>
      <c r="IS623" s="4"/>
      <c r="IT623" s="4"/>
    </row>
    <row r="624" spans="243:254" ht="30" customHeight="1" x14ac:dyDescent="0.35">
      <c r="II624" s="4"/>
      <c r="IJ624" s="4"/>
      <c r="IK624" s="4"/>
      <c r="IL624" s="4"/>
      <c r="IM624" s="4"/>
      <c r="IN624" s="4"/>
      <c r="IO624" s="4"/>
      <c r="IP624" s="4"/>
      <c r="IQ624" s="4"/>
      <c r="IR624" s="4"/>
      <c r="IS624" s="4"/>
      <c r="IT624" s="4"/>
    </row>
    <row r="625" spans="243:254" ht="30" customHeight="1" x14ac:dyDescent="0.35">
      <c r="II625" s="4"/>
      <c r="IJ625" s="4"/>
      <c r="IK625" s="4"/>
      <c r="IL625" s="4"/>
      <c r="IM625" s="4"/>
      <c r="IN625" s="4"/>
      <c r="IO625" s="4"/>
      <c r="IP625" s="4"/>
      <c r="IQ625" s="4"/>
      <c r="IR625" s="4"/>
      <c r="IS625" s="4"/>
      <c r="IT625" s="4"/>
    </row>
    <row r="626" spans="243:254" ht="30" customHeight="1" x14ac:dyDescent="0.35">
      <c r="II626" s="4"/>
      <c r="IJ626" s="4"/>
      <c r="IK626" s="4"/>
      <c r="IL626" s="4"/>
      <c r="IM626" s="4"/>
      <c r="IN626" s="4"/>
      <c r="IO626" s="4"/>
      <c r="IP626" s="4"/>
      <c r="IQ626" s="4"/>
      <c r="IR626" s="4"/>
      <c r="IS626" s="4"/>
      <c r="IT626" s="4"/>
    </row>
    <row r="627" spans="243:254" ht="30" customHeight="1" x14ac:dyDescent="0.35">
      <c r="II627" s="4"/>
      <c r="IJ627" s="4"/>
      <c r="IK627" s="4"/>
      <c r="IL627" s="4"/>
      <c r="IM627" s="4"/>
      <c r="IN627" s="4"/>
      <c r="IO627" s="4"/>
      <c r="IP627" s="4"/>
      <c r="IQ627" s="4"/>
      <c r="IR627" s="4"/>
      <c r="IS627" s="4"/>
      <c r="IT627" s="4"/>
    </row>
    <row r="628" spans="243:254" ht="30" customHeight="1" x14ac:dyDescent="0.35">
      <c r="II628" s="4"/>
      <c r="IJ628" s="4"/>
      <c r="IK628" s="4"/>
      <c r="IL628" s="4"/>
      <c r="IM628" s="4"/>
      <c r="IN628" s="4"/>
      <c r="IO628" s="4"/>
      <c r="IP628" s="4"/>
      <c r="IQ628" s="4"/>
      <c r="IR628" s="4"/>
      <c r="IS628" s="4"/>
      <c r="IT628" s="4"/>
    </row>
    <row r="629" spans="243:254" ht="30" customHeight="1" x14ac:dyDescent="0.35">
      <c r="II629" s="4"/>
      <c r="IJ629" s="4"/>
      <c r="IK629" s="4"/>
      <c r="IL629" s="4"/>
      <c r="IM629" s="4"/>
      <c r="IN629" s="4"/>
      <c r="IO629" s="4"/>
      <c r="IP629" s="4"/>
      <c r="IQ629" s="4"/>
      <c r="IR629" s="4"/>
      <c r="IS629" s="4"/>
      <c r="IT629" s="4"/>
    </row>
    <row r="630" spans="243:254" ht="30" customHeight="1" x14ac:dyDescent="0.35">
      <c r="II630" s="4"/>
      <c r="IJ630" s="4"/>
      <c r="IK630" s="4"/>
      <c r="IL630" s="4"/>
      <c r="IM630" s="4"/>
      <c r="IN630" s="4"/>
      <c r="IO630" s="4"/>
      <c r="IP630" s="4"/>
      <c r="IQ630" s="4"/>
      <c r="IR630" s="4"/>
      <c r="IS630" s="4"/>
      <c r="IT630" s="4"/>
    </row>
    <row r="631" spans="243:254" ht="30" customHeight="1" x14ac:dyDescent="0.35">
      <c r="II631" s="4"/>
      <c r="IJ631" s="4"/>
      <c r="IK631" s="4"/>
      <c r="IL631" s="4"/>
      <c r="IM631" s="4"/>
      <c r="IN631" s="4"/>
      <c r="IO631" s="4"/>
      <c r="IP631" s="4"/>
      <c r="IQ631" s="4"/>
      <c r="IR631" s="4"/>
      <c r="IS631" s="4"/>
      <c r="IT631" s="4"/>
    </row>
    <row r="632" spans="243:254" ht="30" customHeight="1" x14ac:dyDescent="0.35">
      <c r="II632" s="4"/>
      <c r="IJ632" s="4"/>
      <c r="IK632" s="4"/>
      <c r="IL632" s="4"/>
      <c r="IM632" s="4"/>
      <c r="IN632" s="4"/>
      <c r="IO632" s="4"/>
      <c r="IP632" s="4"/>
      <c r="IQ632" s="4"/>
      <c r="IR632" s="4"/>
      <c r="IS632" s="4"/>
      <c r="IT632" s="4"/>
    </row>
    <row r="633" spans="243:254" ht="30" customHeight="1" x14ac:dyDescent="0.35">
      <c r="II633" s="4"/>
      <c r="IJ633" s="4"/>
      <c r="IK633" s="4"/>
      <c r="IL633" s="4"/>
      <c r="IM633" s="4"/>
      <c r="IN633" s="4"/>
      <c r="IO633" s="4"/>
      <c r="IP633" s="4"/>
      <c r="IQ633" s="4"/>
      <c r="IR633" s="4"/>
      <c r="IS633" s="4"/>
      <c r="IT633" s="4"/>
    </row>
    <row r="634" spans="243:254" ht="30" customHeight="1" x14ac:dyDescent="0.35">
      <c r="II634" s="4"/>
      <c r="IJ634" s="4"/>
      <c r="IK634" s="4"/>
      <c r="IL634" s="4"/>
      <c r="IM634" s="4"/>
      <c r="IN634" s="4"/>
      <c r="IO634" s="4"/>
      <c r="IP634" s="4"/>
      <c r="IQ634" s="4"/>
      <c r="IR634" s="4"/>
      <c r="IS634" s="4"/>
      <c r="IT634" s="4"/>
    </row>
    <row r="635" spans="243:254" ht="30" customHeight="1" x14ac:dyDescent="0.35">
      <c r="II635" s="4"/>
      <c r="IJ635" s="4"/>
      <c r="IK635" s="4"/>
      <c r="IL635" s="4"/>
      <c r="IM635" s="4"/>
      <c r="IN635" s="4"/>
      <c r="IO635" s="4"/>
      <c r="IP635" s="4"/>
      <c r="IQ635" s="4"/>
      <c r="IR635" s="4"/>
      <c r="IS635" s="4"/>
      <c r="IT635" s="4"/>
    </row>
    <row r="636" spans="243:254" ht="30" customHeight="1" x14ac:dyDescent="0.35">
      <c r="II636" s="4"/>
      <c r="IJ636" s="4"/>
      <c r="IK636" s="4"/>
      <c r="IL636" s="4"/>
      <c r="IM636" s="4"/>
      <c r="IN636" s="4"/>
      <c r="IO636" s="4"/>
      <c r="IP636" s="4"/>
      <c r="IQ636" s="4"/>
      <c r="IR636" s="4"/>
      <c r="IS636" s="4"/>
      <c r="IT636" s="4"/>
    </row>
    <row r="637" spans="243:254" ht="30" customHeight="1" x14ac:dyDescent="0.35">
      <c r="II637" s="4"/>
      <c r="IJ637" s="4"/>
      <c r="IK637" s="4"/>
      <c r="IL637" s="4"/>
      <c r="IM637" s="4"/>
      <c r="IN637" s="4"/>
      <c r="IO637" s="4"/>
      <c r="IP637" s="4"/>
      <c r="IQ637" s="4"/>
      <c r="IR637" s="4"/>
      <c r="IS637" s="4"/>
      <c r="IT637" s="4"/>
    </row>
    <row r="638" spans="243:254" ht="30" customHeight="1" x14ac:dyDescent="0.35">
      <c r="II638" s="4"/>
      <c r="IJ638" s="4"/>
      <c r="IK638" s="4"/>
      <c r="IL638" s="4"/>
      <c r="IM638" s="4"/>
      <c r="IN638" s="4"/>
      <c r="IO638" s="4"/>
      <c r="IP638" s="4"/>
      <c r="IQ638" s="4"/>
      <c r="IR638" s="4"/>
      <c r="IS638" s="4"/>
      <c r="IT638" s="4"/>
    </row>
    <row r="639" spans="243:254" ht="30" customHeight="1" x14ac:dyDescent="0.35">
      <c r="II639" s="4"/>
      <c r="IJ639" s="4"/>
      <c r="IK639" s="4"/>
      <c r="IL639" s="4"/>
      <c r="IM639" s="4"/>
      <c r="IN639" s="4"/>
      <c r="IO639" s="4"/>
      <c r="IP639" s="4"/>
      <c r="IQ639" s="4"/>
      <c r="IR639" s="4"/>
      <c r="IS639" s="4"/>
      <c r="IT639" s="4"/>
    </row>
    <row r="640" spans="243:254" ht="30" customHeight="1" x14ac:dyDescent="0.35">
      <c r="II640" s="4"/>
      <c r="IJ640" s="4"/>
      <c r="IK640" s="4"/>
      <c r="IL640" s="4"/>
      <c r="IM640" s="4"/>
      <c r="IN640" s="4"/>
      <c r="IO640" s="4"/>
      <c r="IP640" s="4"/>
      <c r="IQ640" s="4"/>
      <c r="IR640" s="4"/>
      <c r="IS640" s="4"/>
      <c r="IT640" s="4"/>
    </row>
    <row r="641" spans="243:254" ht="30" customHeight="1" x14ac:dyDescent="0.35">
      <c r="II641" s="4"/>
      <c r="IJ641" s="4"/>
      <c r="IK641" s="4"/>
      <c r="IL641" s="4"/>
      <c r="IM641" s="4"/>
      <c r="IN641" s="4"/>
      <c r="IO641" s="4"/>
      <c r="IP641" s="4"/>
      <c r="IQ641" s="4"/>
      <c r="IR641" s="4"/>
      <c r="IS641" s="4"/>
      <c r="IT641" s="4"/>
    </row>
    <row r="642" spans="243:254" ht="30" customHeight="1" x14ac:dyDescent="0.35">
      <c r="II642" s="4"/>
      <c r="IJ642" s="4"/>
      <c r="IK642" s="4"/>
      <c r="IL642" s="4"/>
      <c r="IM642" s="4"/>
      <c r="IN642" s="4"/>
      <c r="IO642" s="4"/>
      <c r="IP642" s="4"/>
      <c r="IQ642" s="4"/>
      <c r="IR642" s="4"/>
      <c r="IS642" s="4"/>
      <c r="IT642" s="4"/>
    </row>
    <row r="643" spans="243:254" ht="30" customHeight="1" x14ac:dyDescent="0.35">
      <c r="II643" s="4"/>
      <c r="IJ643" s="4"/>
      <c r="IK643" s="4"/>
      <c r="IL643" s="4"/>
      <c r="IM643" s="4"/>
      <c r="IN643" s="4"/>
      <c r="IO643" s="4"/>
      <c r="IP643" s="4"/>
      <c r="IQ643" s="4"/>
      <c r="IR643" s="4"/>
      <c r="IS643" s="4"/>
      <c r="IT643" s="4"/>
    </row>
    <row r="644" spans="243:254" ht="30" customHeight="1" x14ac:dyDescent="0.35">
      <c r="II644" s="4"/>
      <c r="IJ644" s="4"/>
      <c r="IK644" s="4"/>
      <c r="IL644" s="4"/>
      <c r="IM644" s="4"/>
      <c r="IN644" s="4"/>
      <c r="IO644" s="4"/>
      <c r="IP644" s="4"/>
      <c r="IQ644" s="4"/>
      <c r="IR644" s="4"/>
      <c r="IS644" s="4"/>
      <c r="IT644" s="4"/>
    </row>
    <row r="645" spans="243:254" ht="30" customHeight="1" x14ac:dyDescent="0.35">
      <c r="II645" s="4"/>
      <c r="IJ645" s="4"/>
      <c r="IK645" s="4"/>
      <c r="IL645" s="4"/>
      <c r="IM645" s="4"/>
      <c r="IN645" s="4"/>
      <c r="IO645" s="4"/>
      <c r="IP645" s="4"/>
      <c r="IQ645" s="4"/>
      <c r="IR645" s="4"/>
      <c r="IS645" s="4"/>
      <c r="IT645" s="4"/>
    </row>
    <row r="646" spans="243:254" ht="30" customHeight="1" x14ac:dyDescent="0.35">
      <c r="II646" s="4"/>
      <c r="IJ646" s="4"/>
      <c r="IK646" s="4"/>
      <c r="IL646" s="4"/>
      <c r="IM646" s="4"/>
      <c r="IN646" s="4"/>
      <c r="IO646" s="4"/>
      <c r="IP646" s="4"/>
      <c r="IQ646" s="4"/>
      <c r="IR646" s="4"/>
      <c r="IS646" s="4"/>
      <c r="IT646" s="4"/>
    </row>
    <row r="647" spans="243:254" ht="30" customHeight="1" x14ac:dyDescent="0.35">
      <c r="II647" s="4"/>
      <c r="IJ647" s="4"/>
      <c r="IK647" s="4"/>
      <c r="IL647" s="4"/>
      <c r="IM647" s="4"/>
      <c r="IN647" s="4"/>
      <c r="IO647" s="4"/>
      <c r="IP647" s="4"/>
      <c r="IQ647" s="4"/>
      <c r="IR647" s="4"/>
      <c r="IS647" s="4"/>
      <c r="IT647" s="4"/>
    </row>
    <row r="648" spans="243:254" ht="30" customHeight="1" x14ac:dyDescent="0.35">
      <c r="II648" s="4"/>
      <c r="IJ648" s="4"/>
      <c r="IK648" s="4"/>
      <c r="IL648" s="4"/>
      <c r="IM648" s="4"/>
      <c r="IN648" s="4"/>
      <c r="IO648" s="4"/>
      <c r="IP648" s="4"/>
      <c r="IQ648" s="4"/>
      <c r="IR648" s="4"/>
      <c r="IS648" s="4"/>
      <c r="IT648" s="4"/>
    </row>
    <row r="649" spans="243:254" ht="30" customHeight="1" x14ac:dyDescent="0.35">
      <c r="II649" s="4"/>
      <c r="IJ649" s="4"/>
      <c r="IK649" s="4"/>
      <c r="IL649" s="4"/>
      <c r="IM649" s="4"/>
      <c r="IN649" s="4"/>
      <c r="IO649" s="4"/>
      <c r="IP649" s="4"/>
      <c r="IQ649" s="4"/>
      <c r="IR649" s="4"/>
      <c r="IS649" s="4"/>
      <c r="IT649" s="4"/>
    </row>
    <row r="650" spans="243:254" ht="30" customHeight="1" x14ac:dyDescent="0.35">
      <c r="II650" s="4"/>
      <c r="IJ650" s="4"/>
      <c r="IK650" s="4"/>
      <c r="IL650" s="4"/>
      <c r="IM650" s="4"/>
      <c r="IN650" s="4"/>
      <c r="IO650" s="4"/>
      <c r="IP650" s="4"/>
      <c r="IQ650" s="4"/>
      <c r="IR650" s="4"/>
      <c r="IS650" s="4"/>
      <c r="IT650" s="4"/>
    </row>
    <row r="651" spans="243:254" ht="30" customHeight="1" x14ac:dyDescent="0.35">
      <c r="II651" s="4"/>
      <c r="IJ651" s="4"/>
      <c r="IK651" s="4"/>
      <c r="IL651" s="4"/>
      <c r="IM651" s="4"/>
      <c r="IN651" s="4"/>
      <c r="IO651" s="4"/>
      <c r="IP651" s="4"/>
      <c r="IQ651" s="4"/>
      <c r="IR651" s="4"/>
      <c r="IS651" s="4"/>
      <c r="IT651" s="4"/>
    </row>
    <row r="652" spans="243:254" ht="30" customHeight="1" x14ac:dyDescent="0.35">
      <c r="II652" s="4"/>
      <c r="IJ652" s="4"/>
      <c r="IK652" s="4"/>
      <c r="IL652" s="4"/>
      <c r="IM652" s="4"/>
      <c r="IN652" s="4"/>
      <c r="IO652" s="4"/>
      <c r="IP652" s="4"/>
      <c r="IQ652" s="4"/>
      <c r="IR652" s="4"/>
      <c r="IS652" s="4"/>
      <c r="IT652" s="4"/>
    </row>
    <row r="653" spans="243:254" ht="30" customHeight="1" x14ac:dyDescent="0.35">
      <c r="II653" s="4"/>
      <c r="IJ653" s="4"/>
      <c r="IK653" s="4"/>
      <c r="IL653" s="4"/>
      <c r="IM653" s="4"/>
      <c r="IN653" s="4"/>
      <c r="IO653" s="4"/>
      <c r="IP653" s="4"/>
      <c r="IQ653" s="4"/>
      <c r="IR653" s="4"/>
      <c r="IS653" s="4"/>
      <c r="IT653" s="4"/>
    </row>
    <row r="654" spans="243:254" ht="30" customHeight="1" x14ac:dyDescent="0.35">
      <c r="II654" s="4"/>
      <c r="IJ654" s="4"/>
      <c r="IK654" s="4"/>
      <c r="IL654" s="4"/>
      <c r="IM654" s="4"/>
      <c r="IN654" s="4"/>
      <c r="IO654" s="4"/>
      <c r="IP654" s="4"/>
      <c r="IQ654" s="4"/>
      <c r="IR654" s="4"/>
      <c r="IS654" s="4"/>
      <c r="IT654" s="4"/>
    </row>
    <row r="655" spans="243:254" ht="30" customHeight="1" x14ac:dyDescent="0.35">
      <c r="II655" s="4"/>
      <c r="IJ655" s="4"/>
      <c r="IK655" s="4"/>
      <c r="IL655" s="4"/>
      <c r="IM655" s="4"/>
      <c r="IN655" s="4"/>
      <c r="IO655" s="4"/>
      <c r="IP655" s="4"/>
      <c r="IQ655" s="4"/>
      <c r="IR655" s="4"/>
      <c r="IS655" s="4"/>
      <c r="IT655" s="4"/>
    </row>
    <row r="656" spans="243:254" ht="30" customHeight="1" x14ac:dyDescent="0.35">
      <c r="II656" s="4"/>
      <c r="IJ656" s="4"/>
      <c r="IK656" s="4"/>
      <c r="IL656" s="4"/>
      <c r="IM656" s="4"/>
      <c r="IN656" s="4"/>
      <c r="IO656" s="4"/>
      <c r="IP656" s="4"/>
      <c r="IQ656" s="4"/>
      <c r="IR656" s="4"/>
      <c r="IS656" s="4"/>
      <c r="IT656" s="4"/>
    </row>
    <row r="657" spans="243:254" ht="30" customHeight="1" x14ac:dyDescent="0.35">
      <c r="II657" s="4"/>
      <c r="IJ657" s="4"/>
      <c r="IK657" s="4"/>
      <c r="IL657" s="4"/>
      <c r="IM657" s="4"/>
      <c r="IN657" s="4"/>
      <c r="IO657" s="4"/>
      <c r="IP657" s="4"/>
      <c r="IQ657" s="4"/>
      <c r="IR657" s="4"/>
      <c r="IS657" s="4"/>
      <c r="IT657" s="4"/>
    </row>
    <row r="658" spans="243:254" ht="30" customHeight="1" x14ac:dyDescent="0.35">
      <c r="II658" s="4"/>
      <c r="IJ658" s="4"/>
      <c r="IK658" s="4"/>
      <c r="IL658" s="4"/>
      <c r="IM658" s="4"/>
      <c r="IN658" s="4"/>
      <c r="IO658" s="4"/>
      <c r="IP658" s="4"/>
      <c r="IQ658" s="4"/>
      <c r="IR658" s="4"/>
      <c r="IS658" s="4"/>
      <c r="IT658" s="4"/>
    </row>
    <row r="659" spans="243:254" ht="30" customHeight="1" x14ac:dyDescent="0.35">
      <c r="II659" s="4"/>
      <c r="IJ659" s="4"/>
      <c r="IK659" s="4"/>
      <c r="IL659" s="4"/>
      <c r="IM659" s="4"/>
      <c r="IN659" s="4"/>
      <c r="IO659" s="4"/>
      <c r="IP659" s="4"/>
      <c r="IQ659" s="4"/>
      <c r="IR659" s="4"/>
      <c r="IS659" s="4"/>
      <c r="IT659" s="4"/>
    </row>
    <row r="660" spans="243:254" ht="30" customHeight="1" x14ac:dyDescent="0.35">
      <c r="II660" s="4"/>
      <c r="IJ660" s="4"/>
      <c r="IK660" s="4"/>
      <c r="IL660" s="4"/>
      <c r="IM660" s="4"/>
      <c r="IN660" s="4"/>
      <c r="IO660" s="4"/>
      <c r="IP660" s="4"/>
      <c r="IQ660" s="4"/>
      <c r="IR660" s="4"/>
      <c r="IS660" s="4"/>
      <c r="IT660" s="4"/>
    </row>
    <row r="661" spans="243:254" ht="30" customHeight="1" x14ac:dyDescent="0.35">
      <c r="II661" s="4"/>
      <c r="IJ661" s="4"/>
      <c r="IK661" s="4"/>
      <c r="IL661" s="4"/>
      <c r="IM661" s="4"/>
      <c r="IN661" s="4"/>
      <c r="IO661" s="4"/>
      <c r="IP661" s="4"/>
      <c r="IQ661" s="4"/>
      <c r="IR661" s="4"/>
      <c r="IS661" s="4"/>
      <c r="IT661" s="4"/>
    </row>
    <row r="662" spans="243:254" ht="30" customHeight="1" x14ac:dyDescent="0.35">
      <c r="II662" s="4"/>
      <c r="IJ662" s="4"/>
      <c r="IK662" s="4"/>
      <c r="IL662" s="4"/>
      <c r="IM662" s="4"/>
      <c r="IN662" s="4"/>
      <c r="IO662" s="4"/>
      <c r="IP662" s="4"/>
      <c r="IQ662" s="4"/>
      <c r="IR662" s="4"/>
      <c r="IS662" s="4"/>
      <c r="IT662" s="4"/>
    </row>
    <row r="663" spans="243:254" ht="30" customHeight="1" x14ac:dyDescent="0.35">
      <c r="II663" s="4"/>
      <c r="IJ663" s="4"/>
      <c r="IK663" s="4"/>
      <c r="IL663" s="4"/>
      <c r="IM663" s="4"/>
      <c r="IN663" s="4"/>
      <c r="IO663" s="4"/>
      <c r="IP663" s="4"/>
      <c r="IQ663" s="4"/>
      <c r="IR663" s="4"/>
      <c r="IS663" s="4"/>
      <c r="IT663" s="4"/>
    </row>
    <row r="664" spans="243:254" ht="30" customHeight="1" x14ac:dyDescent="0.35">
      <c r="II664" s="4"/>
      <c r="IJ664" s="4"/>
      <c r="IK664" s="4"/>
      <c r="IL664" s="4"/>
      <c r="IM664" s="4"/>
      <c r="IN664" s="4"/>
      <c r="IO664" s="4"/>
      <c r="IP664" s="4"/>
      <c r="IQ664" s="4"/>
      <c r="IR664" s="4"/>
      <c r="IS664" s="4"/>
      <c r="IT664" s="4"/>
    </row>
    <row r="665" spans="243:254" ht="30" customHeight="1" x14ac:dyDescent="0.35">
      <c r="II665" s="4"/>
      <c r="IJ665" s="4"/>
      <c r="IK665" s="4"/>
      <c r="IL665" s="4"/>
      <c r="IM665" s="4"/>
      <c r="IN665" s="4"/>
      <c r="IO665" s="4"/>
      <c r="IP665" s="4"/>
      <c r="IQ665" s="4"/>
      <c r="IR665" s="4"/>
      <c r="IS665" s="4"/>
      <c r="IT665" s="4"/>
    </row>
    <row r="666" spans="243:254" ht="30" customHeight="1" x14ac:dyDescent="0.35">
      <c r="II666" s="4"/>
      <c r="IJ666" s="4"/>
      <c r="IK666" s="4"/>
      <c r="IL666" s="4"/>
      <c r="IM666" s="4"/>
      <c r="IN666" s="4"/>
      <c r="IO666" s="4"/>
      <c r="IP666" s="4"/>
      <c r="IQ666" s="4"/>
      <c r="IR666" s="4"/>
      <c r="IS666" s="4"/>
      <c r="IT666" s="4"/>
    </row>
    <row r="667" spans="243:254" ht="30" customHeight="1" x14ac:dyDescent="0.35">
      <c r="II667" s="4"/>
      <c r="IJ667" s="4"/>
      <c r="IK667" s="4"/>
      <c r="IL667" s="4"/>
      <c r="IM667" s="4"/>
      <c r="IN667" s="4"/>
      <c r="IO667" s="4"/>
      <c r="IP667" s="4"/>
      <c r="IQ667" s="4"/>
      <c r="IR667" s="4"/>
      <c r="IS667" s="4"/>
      <c r="IT667" s="4"/>
    </row>
    <row r="668" spans="243:254" ht="30" customHeight="1" x14ac:dyDescent="0.35">
      <c r="II668" s="4"/>
      <c r="IJ668" s="4"/>
      <c r="IK668" s="4"/>
      <c r="IL668" s="4"/>
      <c r="IM668" s="4"/>
      <c r="IN668" s="4"/>
      <c r="IO668" s="4"/>
      <c r="IP668" s="4"/>
      <c r="IQ668" s="4"/>
      <c r="IR668" s="4"/>
      <c r="IS668" s="4"/>
      <c r="IT668" s="4"/>
    </row>
    <row r="669" spans="243:254" ht="30" customHeight="1" x14ac:dyDescent="0.35">
      <c r="II669" s="4"/>
      <c r="IJ669" s="4"/>
      <c r="IK669" s="4"/>
      <c r="IL669" s="4"/>
      <c r="IM669" s="4"/>
      <c r="IN669" s="4"/>
      <c r="IO669" s="4"/>
      <c r="IP669" s="4"/>
      <c r="IQ669" s="4"/>
      <c r="IR669" s="4"/>
      <c r="IS669" s="4"/>
      <c r="IT669" s="4"/>
    </row>
    <row r="670" spans="243:254" ht="30" customHeight="1" x14ac:dyDescent="0.35">
      <c r="II670" s="4"/>
      <c r="IJ670" s="4"/>
      <c r="IK670" s="4"/>
      <c r="IL670" s="4"/>
      <c r="IM670" s="4"/>
      <c r="IN670" s="4"/>
      <c r="IO670" s="4"/>
      <c r="IP670" s="4"/>
      <c r="IQ670" s="4"/>
      <c r="IR670" s="4"/>
      <c r="IS670" s="4"/>
      <c r="IT670" s="4"/>
    </row>
    <row r="671" spans="243:254" ht="30" customHeight="1" x14ac:dyDescent="0.35">
      <c r="II671" s="4"/>
      <c r="IJ671" s="4"/>
      <c r="IK671" s="4"/>
      <c r="IL671" s="4"/>
      <c r="IM671" s="4"/>
      <c r="IN671" s="4"/>
      <c r="IO671" s="4"/>
      <c r="IP671" s="4"/>
      <c r="IQ671" s="4"/>
      <c r="IR671" s="4"/>
      <c r="IS671" s="4"/>
      <c r="IT671" s="4"/>
    </row>
    <row r="672" spans="243:254" ht="30" customHeight="1" x14ac:dyDescent="0.35">
      <c r="II672" s="4"/>
      <c r="IJ672" s="4"/>
      <c r="IK672" s="4"/>
      <c r="IL672" s="4"/>
      <c r="IM672" s="4"/>
      <c r="IN672" s="4"/>
      <c r="IO672" s="4"/>
      <c r="IP672" s="4"/>
      <c r="IQ672" s="4"/>
      <c r="IR672" s="4"/>
      <c r="IS672" s="4"/>
      <c r="IT672" s="4"/>
    </row>
    <row r="673" spans="243:254" ht="30" customHeight="1" x14ac:dyDescent="0.35">
      <c r="II673" s="4"/>
      <c r="IJ673" s="4"/>
      <c r="IK673" s="4"/>
      <c r="IL673" s="4"/>
      <c r="IM673" s="4"/>
      <c r="IN673" s="4"/>
      <c r="IO673" s="4"/>
      <c r="IP673" s="4"/>
      <c r="IQ673" s="4"/>
      <c r="IR673" s="4"/>
      <c r="IS673" s="4"/>
      <c r="IT673" s="4"/>
    </row>
    <row r="674" spans="243:254" ht="30" customHeight="1" x14ac:dyDescent="0.35">
      <c r="II674" s="4"/>
      <c r="IJ674" s="4"/>
      <c r="IK674" s="4"/>
      <c r="IL674" s="4"/>
      <c r="IM674" s="4"/>
      <c r="IN674" s="4"/>
      <c r="IO674" s="4"/>
      <c r="IP674" s="4"/>
      <c r="IQ674" s="4"/>
      <c r="IR674" s="4"/>
      <c r="IS674" s="4"/>
      <c r="IT674" s="4"/>
    </row>
    <row r="675" spans="243:254" ht="30" customHeight="1" x14ac:dyDescent="0.35">
      <c r="II675" s="4"/>
      <c r="IJ675" s="4"/>
      <c r="IK675" s="4"/>
      <c r="IL675" s="4"/>
      <c r="IM675" s="4"/>
      <c r="IN675" s="4"/>
      <c r="IO675" s="4"/>
      <c r="IP675" s="4"/>
      <c r="IQ675" s="4"/>
      <c r="IR675" s="4"/>
      <c r="IS675" s="4"/>
      <c r="IT675" s="4"/>
    </row>
    <row r="676" spans="243:254" ht="30" customHeight="1" x14ac:dyDescent="0.35">
      <c r="II676" s="4"/>
      <c r="IJ676" s="4"/>
      <c r="IK676" s="4"/>
      <c r="IL676" s="4"/>
      <c r="IM676" s="4"/>
      <c r="IN676" s="4"/>
      <c r="IO676" s="4"/>
      <c r="IP676" s="4"/>
      <c r="IQ676" s="4"/>
      <c r="IR676" s="4"/>
      <c r="IS676" s="4"/>
      <c r="IT676" s="4"/>
    </row>
    <row r="677" spans="243:254" ht="30" customHeight="1" x14ac:dyDescent="0.35">
      <c r="II677" s="4"/>
      <c r="IJ677" s="4"/>
      <c r="IK677" s="4"/>
      <c r="IL677" s="4"/>
      <c r="IM677" s="4"/>
      <c r="IN677" s="4"/>
      <c r="IO677" s="4"/>
      <c r="IP677" s="4"/>
      <c r="IQ677" s="4"/>
      <c r="IR677" s="4"/>
      <c r="IS677" s="4"/>
      <c r="IT677" s="4"/>
    </row>
    <row r="678" spans="243:254" ht="30" customHeight="1" x14ac:dyDescent="0.35">
      <c r="II678" s="4"/>
      <c r="IJ678" s="4"/>
      <c r="IK678" s="4"/>
      <c r="IL678" s="4"/>
      <c r="IM678" s="4"/>
      <c r="IN678" s="4"/>
      <c r="IO678" s="4"/>
      <c r="IP678" s="4"/>
      <c r="IQ678" s="4"/>
      <c r="IR678" s="4"/>
      <c r="IS678" s="4"/>
      <c r="IT678" s="4"/>
    </row>
    <row r="679" spans="243:254" ht="30" customHeight="1" x14ac:dyDescent="0.35">
      <c r="II679" s="4"/>
      <c r="IJ679" s="4"/>
      <c r="IK679" s="4"/>
      <c r="IL679" s="4"/>
      <c r="IM679" s="4"/>
      <c r="IN679" s="4"/>
      <c r="IO679" s="4"/>
      <c r="IP679" s="4"/>
      <c r="IQ679" s="4"/>
      <c r="IR679" s="4"/>
      <c r="IS679" s="4"/>
      <c r="IT679" s="4"/>
    </row>
    <row r="680" spans="243:254" ht="30" customHeight="1" x14ac:dyDescent="0.35">
      <c r="II680" s="4"/>
      <c r="IJ680" s="4"/>
      <c r="IK680" s="4"/>
      <c r="IL680" s="4"/>
      <c r="IM680" s="4"/>
      <c r="IN680" s="4"/>
      <c r="IO680" s="4"/>
      <c r="IP680" s="4"/>
      <c r="IQ680" s="4"/>
      <c r="IR680" s="4"/>
      <c r="IS680" s="4"/>
      <c r="IT680" s="4"/>
    </row>
    <row r="681" spans="243:254" ht="30" customHeight="1" x14ac:dyDescent="0.35">
      <c r="II681" s="4"/>
      <c r="IJ681" s="4"/>
      <c r="IK681" s="4"/>
      <c r="IL681" s="4"/>
      <c r="IM681" s="4"/>
      <c r="IN681" s="4"/>
      <c r="IO681" s="4"/>
      <c r="IP681" s="4"/>
      <c r="IQ681" s="4"/>
      <c r="IR681" s="4"/>
      <c r="IS681" s="4"/>
      <c r="IT681" s="4"/>
    </row>
    <row r="682" spans="243:254" ht="30" customHeight="1" x14ac:dyDescent="0.35">
      <c r="II682" s="4"/>
      <c r="IJ682" s="4"/>
      <c r="IK682" s="4"/>
      <c r="IL682" s="4"/>
      <c r="IM682" s="4"/>
      <c r="IN682" s="4"/>
      <c r="IO682" s="4"/>
      <c r="IP682" s="4"/>
      <c r="IQ682" s="4"/>
      <c r="IR682" s="4"/>
      <c r="IS682" s="4"/>
      <c r="IT682" s="4"/>
    </row>
    <row r="683" spans="243:254" ht="30" customHeight="1" x14ac:dyDescent="0.35">
      <c r="II683" s="4"/>
      <c r="IJ683" s="4"/>
      <c r="IK683" s="4"/>
      <c r="IL683" s="4"/>
      <c r="IM683" s="4"/>
      <c r="IN683" s="4"/>
      <c r="IO683" s="4"/>
      <c r="IP683" s="4"/>
      <c r="IQ683" s="4"/>
      <c r="IR683" s="4"/>
      <c r="IS683" s="4"/>
      <c r="IT683" s="4"/>
    </row>
    <row r="684" spans="243:254" ht="30" customHeight="1" x14ac:dyDescent="0.35">
      <c r="II684" s="4"/>
      <c r="IJ684" s="4"/>
      <c r="IK684" s="4"/>
      <c r="IL684" s="4"/>
      <c r="IM684" s="4"/>
      <c r="IN684" s="4"/>
      <c r="IO684" s="4"/>
      <c r="IP684" s="4"/>
      <c r="IQ684" s="4"/>
      <c r="IR684" s="4"/>
      <c r="IS684" s="4"/>
      <c r="IT684" s="4"/>
    </row>
    <row r="685" spans="243:254" ht="30" customHeight="1" x14ac:dyDescent="0.35">
      <c r="II685" s="4"/>
      <c r="IJ685" s="4"/>
      <c r="IK685" s="4"/>
      <c r="IL685" s="4"/>
      <c r="IM685" s="4"/>
      <c r="IN685" s="4"/>
      <c r="IO685" s="4"/>
      <c r="IP685" s="4"/>
      <c r="IQ685" s="4"/>
      <c r="IR685" s="4"/>
      <c r="IS685" s="4"/>
      <c r="IT685" s="4"/>
    </row>
    <row r="686" spans="243:254" ht="30" customHeight="1" x14ac:dyDescent="0.35">
      <c r="II686" s="4"/>
      <c r="IJ686" s="4"/>
      <c r="IK686" s="4"/>
      <c r="IL686" s="4"/>
      <c r="IM686" s="4"/>
      <c r="IN686" s="4"/>
      <c r="IO686" s="4"/>
      <c r="IP686" s="4"/>
      <c r="IQ686" s="4"/>
      <c r="IR686" s="4"/>
      <c r="IS686" s="4"/>
      <c r="IT686" s="4"/>
    </row>
    <row r="687" spans="243:254" ht="30" customHeight="1" x14ac:dyDescent="0.35">
      <c r="II687" s="4"/>
      <c r="IJ687" s="4"/>
      <c r="IK687" s="4"/>
      <c r="IL687" s="4"/>
      <c r="IM687" s="4"/>
      <c r="IN687" s="4"/>
      <c r="IO687" s="4"/>
      <c r="IP687" s="4"/>
      <c r="IQ687" s="4"/>
      <c r="IR687" s="4"/>
      <c r="IS687" s="4"/>
      <c r="IT687" s="4"/>
    </row>
    <row r="688" spans="243:254" ht="30" customHeight="1" x14ac:dyDescent="0.35">
      <c r="II688" s="4"/>
      <c r="IJ688" s="4"/>
      <c r="IK688" s="4"/>
      <c r="IL688" s="4"/>
      <c r="IM688" s="4"/>
      <c r="IN688" s="4"/>
      <c r="IO688" s="4"/>
      <c r="IP688" s="4"/>
      <c r="IQ688" s="4"/>
      <c r="IR688" s="4"/>
      <c r="IS688" s="4"/>
      <c r="IT688" s="4"/>
    </row>
    <row r="689" spans="243:254" ht="30" customHeight="1" x14ac:dyDescent="0.35">
      <c r="II689" s="4"/>
      <c r="IJ689" s="4"/>
      <c r="IK689" s="4"/>
      <c r="IL689" s="4"/>
      <c r="IM689" s="4"/>
      <c r="IN689" s="4"/>
      <c r="IO689" s="4"/>
      <c r="IP689" s="4"/>
      <c r="IQ689" s="4"/>
      <c r="IR689" s="4"/>
      <c r="IS689" s="4"/>
      <c r="IT689" s="4"/>
    </row>
    <row r="690" spans="243:254" ht="30" customHeight="1" x14ac:dyDescent="0.35">
      <c r="II690" s="4"/>
      <c r="IJ690" s="4"/>
      <c r="IK690" s="4"/>
      <c r="IL690" s="4"/>
      <c r="IM690" s="4"/>
      <c r="IN690" s="4"/>
      <c r="IO690" s="4"/>
      <c r="IP690" s="4"/>
      <c r="IQ690" s="4"/>
      <c r="IR690" s="4"/>
      <c r="IS690" s="4"/>
      <c r="IT690" s="4"/>
    </row>
    <row r="691" spans="243:254" ht="30" customHeight="1" x14ac:dyDescent="0.35">
      <c r="II691" s="4"/>
      <c r="IJ691" s="4"/>
      <c r="IK691" s="4"/>
      <c r="IL691" s="4"/>
      <c r="IM691" s="4"/>
      <c r="IN691" s="4"/>
      <c r="IO691" s="4"/>
      <c r="IP691" s="4"/>
      <c r="IQ691" s="4"/>
      <c r="IR691" s="4"/>
      <c r="IS691" s="4"/>
      <c r="IT691" s="4"/>
    </row>
    <row r="692" spans="243:254" ht="30" customHeight="1" x14ac:dyDescent="0.35">
      <c r="II692" s="4"/>
      <c r="IJ692" s="4"/>
      <c r="IK692" s="4"/>
      <c r="IL692" s="4"/>
      <c r="IM692" s="4"/>
      <c r="IN692" s="4"/>
      <c r="IO692" s="4"/>
      <c r="IP692" s="4"/>
      <c r="IQ692" s="4"/>
      <c r="IR692" s="4"/>
      <c r="IS692" s="4"/>
      <c r="IT692" s="4"/>
    </row>
    <row r="693" spans="243:254" ht="30" customHeight="1" x14ac:dyDescent="0.35">
      <c r="II693" s="4"/>
      <c r="IJ693" s="4"/>
      <c r="IK693" s="4"/>
      <c r="IL693" s="4"/>
      <c r="IM693" s="4"/>
      <c r="IN693" s="4"/>
      <c r="IO693" s="4"/>
      <c r="IP693" s="4"/>
      <c r="IQ693" s="4"/>
      <c r="IR693" s="4"/>
      <c r="IS693" s="4"/>
      <c r="IT693" s="4"/>
    </row>
    <row r="694" spans="243:254" ht="30" customHeight="1" x14ac:dyDescent="0.35">
      <c r="II694" s="4"/>
      <c r="IJ694" s="4"/>
      <c r="IK694" s="4"/>
      <c r="IL694" s="4"/>
      <c r="IM694" s="4"/>
      <c r="IN694" s="4"/>
      <c r="IO694" s="4"/>
      <c r="IP694" s="4"/>
      <c r="IQ694" s="4"/>
      <c r="IR694" s="4"/>
      <c r="IS694" s="4"/>
      <c r="IT694" s="4"/>
    </row>
    <row r="695" spans="243:254" ht="30" customHeight="1" x14ac:dyDescent="0.35">
      <c r="II695" s="4"/>
      <c r="IJ695" s="4"/>
      <c r="IK695" s="4"/>
      <c r="IL695" s="4"/>
      <c r="IM695" s="4"/>
      <c r="IN695" s="4"/>
      <c r="IO695" s="4"/>
      <c r="IP695" s="4"/>
      <c r="IQ695" s="4"/>
      <c r="IR695" s="4"/>
      <c r="IS695" s="4"/>
      <c r="IT695" s="4"/>
    </row>
    <row r="696" spans="243:254" ht="30" customHeight="1" x14ac:dyDescent="0.35">
      <c r="II696" s="4"/>
      <c r="IJ696" s="4"/>
      <c r="IK696" s="4"/>
      <c r="IL696" s="4"/>
      <c r="IM696" s="4"/>
      <c r="IN696" s="4"/>
      <c r="IO696" s="4"/>
      <c r="IP696" s="4"/>
      <c r="IQ696" s="4"/>
      <c r="IR696" s="4"/>
      <c r="IS696" s="4"/>
      <c r="IT696" s="4"/>
    </row>
    <row r="697" spans="243:254" ht="30" customHeight="1" x14ac:dyDescent="0.35">
      <c r="II697" s="4"/>
      <c r="IJ697" s="4"/>
      <c r="IK697" s="4"/>
      <c r="IL697" s="4"/>
      <c r="IM697" s="4"/>
      <c r="IN697" s="4"/>
      <c r="IO697" s="4"/>
      <c r="IP697" s="4"/>
      <c r="IQ697" s="4"/>
      <c r="IR697" s="4"/>
      <c r="IS697" s="4"/>
      <c r="IT697" s="4"/>
    </row>
    <row r="698" spans="243:254" ht="30" customHeight="1" x14ac:dyDescent="0.35">
      <c r="II698" s="4"/>
      <c r="IJ698" s="4"/>
      <c r="IK698" s="4"/>
      <c r="IL698" s="4"/>
      <c r="IM698" s="4"/>
      <c r="IN698" s="4"/>
      <c r="IO698" s="4"/>
      <c r="IP698" s="4"/>
      <c r="IQ698" s="4"/>
      <c r="IR698" s="4"/>
      <c r="IS698" s="4"/>
      <c r="IT698" s="4"/>
    </row>
    <row r="699" spans="243:254" ht="30" customHeight="1" x14ac:dyDescent="0.35">
      <c r="II699" s="4"/>
      <c r="IJ699" s="4"/>
      <c r="IK699" s="4"/>
      <c r="IL699" s="4"/>
      <c r="IM699" s="4"/>
      <c r="IN699" s="4"/>
      <c r="IO699" s="4"/>
      <c r="IP699" s="4"/>
      <c r="IQ699" s="4"/>
      <c r="IR699" s="4"/>
      <c r="IS699" s="4"/>
      <c r="IT699" s="4"/>
    </row>
    <row r="700" spans="243:254" ht="30" customHeight="1" x14ac:dyDescent="0.35">
      <c r="II700" s="4"/>
      <c r="IJ700" s="4"/>
      <c r="IK700" s="4"/>
      <c r="IL700" s="4"/>
      <c r="IM700" s="4"/>
      <c r="IN700" s="4"/>
      <c r="IO700" s="4"/>
      <c r="IP700" s="4"/>
      <c r="IQ700" s="4"/>
      <c r="IR700" s="4"/>
      <c r="IS700" s="4"/>
      <c r="IT700" s="4"/>
    </row>
    <row r="701" spans="243:254" ht="30" customHeight="1" x14ac:dyDescent="0.35">
      <c r="II701" s="4"/>
      <c r="IJ701" s="4"/>
      <c r="IK701" s="4"/>
      <c r="IL701" s="4"/>
      <c r="IM701" s="4"/>
      <c r="IN701" s="4"/>
      <c r="IO701" s="4"/>
      <c r="IP701" s="4"/>
      <c r="IQ701" s="4"/>
      <c r="IR701" s="4"/>
      <c r="IS701" s="4"/>
      <c r="IT701" s="4"/>
    </row>
    <row r="702" spans="243:254" ht="30" customHeight="1" x14ac:dyDescent="0.35">
      <c r="II702" s="4"/>
      <c r="IJ702" s="4"/>
      <c r="IK702" s="4"/>
      <c r="IL702" s="4"/>
      <c r="IM702" s="4"/>
      <c r="IN702" s="4"/>
      <c r="IO702" s="4"/>
      <c r="IP702" s="4"/>
      <c r="IQ702" s="4"/>
      <c r="IR702" s="4"/>
      <c r="IS702" s="4"/>
      <c r="IT702" s="4"/>
    </row>
    <row r="703" spans="243:254" ht="30" customHeight="1" x14ac:dyDescent="0.35">
      <c r="II703" s="4"/>
      <c r="IJ703" s="4"/>
      <c r="IK703" s="4"/>
      <c r="IL703" s="4"/>
      <c r="IM703" s="4"/>
      <c r="IN703" s="4"/>
      <c r="IO703" s="4"/>
      <c r="IP703" s="4"/>
      <c r="IQ703" s="4"/>
      <c r="IR703" s="4"/>
      <c r="IS703" s="4"/>
      <c r="IT703" s="4"/>
    </row>
    <row r="704" spans="243:254" ht="30" customHeight="1" x14ac:dyDescent="0.35">
      <c r="II704" s="4"/>
      <c r="IJ704" s="4"/>
      <c r="IK704" s="4"/>
      <c r="IL704" s="4"/>
      <c r="IM704" s="4"/>
      <c r="IN704" s="4"/>
      <c r="IO704" s="4"/>
      <c r="IP704" s="4"/>
      <c r="IQ704" s="4"/>
      <c r="IR704" s="4"/>
      <c r="IS704" s="4"/>
      <c r="IT704" s="4"/>
    </row>
    <row r="705" spans="243:254" ht="30" customHeight="1" x14ac:dyDescent="0.35">
      <c r="II705" s="4"/>
      <c r="IJ705" s="4"/>
      <c r="IK705" s="4"/>
      <c r="IL705" s="4"/>
      <c r="IM705" s="4"/>
      <c r="IN705" s="4"/>
      <c r="IO705" s="4"/>
      <c r="IP705" s="4"/>
      <c r="IQ705" s="4"/>
      <c r="IR705" s="4"/>
      <c r="IS705" s="4"/>
      <c r="IT705" s="4"/>
    </row>
    <row r="706" spans="243:254" ht="30" customHeight="1" x14ac:dyDescent="0.35">
      <c r="II706" s="4"/>
      <c r="IJ706" s="4"/>
      <c r="IK706" s="4"/>
      <c r="IL706" s="4"/>
      <c r="IM706" s="4"/>
      <c r="IN706" s="4"/>
      <c r="IO706" s="4"/>
      <c r="IP706" s="4"/>
      <c r="IQ706" s="4"/>
      <c r="IR706" s="4"/>
      <c r="IS706" s="4"/>
      <c r="IT706" s="4"/>
    </row>
    <row r="707" spans="243:254" ht="30" customHeight="1" x14ac:dyDescent="0.35">
      <c r="II707" s="4"/>
      <c r="IJ707" s="4"/>
      <c r="IK707" s="4"/>
      <c r="IL707" s="4"/>
      <c r="IM707" s="4"/>
      <c r="IN707" s="4"/>
      <c r="IO707" s="4"/>
      <c r="IP707" s="4"/>
      <c r="IQ707" s="4"/>
      <c r="IR707" s="4"/>
      <c r="IS707" s="4"/>
      <c r="IT707" s="4"/>
    </row>
    <row r="708" spans="243:254" ht="30" customHeight="1" x14ac:dyDescent="0.35">
      <c r="II708" s="4"/>
      <c r="IJ708" s="4"/>
      <c r="IK708" s="4"/>
      <c r="IL708" s="4"/>
      <c r="IM708" s="4"/>
      <c r="IN708" s="4"/>
      <c r="IO708" s="4"/>
      <c r="IP708" s="4"/>
      <c r="IQ708" s="4"/>
      <c r="IR708" s="4"/>
      <c r="IS708" s="4"/>
      <c r="IT708" s="4"/>
    </row>
    <row r="709" spans="243:254" ht="30" customHeight="1" x14ac:dyDescent="0.35">
      <c r="II709" s="4"/>
      <c r="IJ709" s="4"/>
      <c r="IK709" s="4"/>
      <c r="IL709" s="4"/>
      <c r="IM709" s="4"/>
      <c r="IN709" s="4"/>
      <c r="IO709" s="4"/>
      <c r="IP709" s="4"/>
      <c r="IQ709" s="4"/>
      <c r="IR709" s="4"/>
      <c r="IS709" s="4"/>
      <c r="IT709" s="4"/>
    </row>
    <row r="710" spans="243:254" ht="30" customHeight="1" x14ac:dyDescent="0.35">
      <c r="II710" s="4"/>
      <c r="IJ710" s="4"/>
      <c r="IK710" s="4"/>
      <c r="IL710" s="4"/>
      <c r="IM710" s="4"/>
      <c r="IN710" s="4"/>
      <c r="IO710" s="4"/>
      <c r="IP710" s="4"/>
      <c r="IQ710" s="4"/>
      <c r="IR710" s="4"/>
      <c r="IS710" s="4"/>
      <c r="IT710" s="4"/>
    </row>
    <row r="711" spans="243:254" ht="30" customHeight="1" x14ac:dyDescent="0.35">
      <c r="II711" s="4"/>
      <c r="IJ711" s="4"/>
      <c r="IK711" s="4"/>
      <c r="IL711" s="4"/>
      <c r="IM711" s="4"/>
      <c r="IN711" s="4"/>
      <c r="IO711" s="4"/>
      <c r="IP711" s="4"/>
      <c r="IQ711" s="4"/>
      <c r="IR711" s="4"/>
      <c r="IS711" s="4"/>
      <c r="IT711" s="4"/>
    </row>
    <row r="712" spans="243:254" ht="30" customHeight="1" x14ac:dyDescent="0.35">
      <c r="II712" s="4"/>
      <c r="IJ712" s="4"/>
      <c r="IK712" s="4"/>
      <c r="IL712" s="4"/>
      <c r="IM712" s="4"/>
      <c r="IN712" s="4"/>
      <c r="IO712" s="4"/>
      <c r="IP712" s="4"/>
      <c r="IQ712" s="4"/>
      <c r="IR712" s="4"/>
      <c r="IS712" s="4"/>
      <c r="IT712" s="4"/>
    </row>
    <row r="713" spans="243:254" ht="30" customHeight="1" x14ac:dyDescent="0.35">
      <c r="II713" s="4"/>
      <c r="IJ713" s="4"/>
      <c r="IK713" s="4"/>
      <c r="IL713" s="4"/>
      <c r="IM713" s="4"/>
      <c r="IN713" s="4"/>
      <c r="IO713" s="4"/>
      <c r="IP713" s="4"/>
      <c r="IQ713" s="4"/>
      <c r="IR713" s="4"/>
      <c r="IS713" s="4"/>
      <c r="IT713" s="4"/>
    </row>
    <row r="714" spans="243:254" ht="30" customHeight="1" x14ac:dyDescent="0.35">
      <c r="II714" s="4"/>
      <c r="IJ714" s="4"/>
      <c r="IK714" s="4"/>
      <c r="IL714" s="4"/>
      <c r="IM714" s="4"/>
      <c r="IN714" s="4"/>
      <c r="IO714" s="4"/>
      <c r="IP714" s="4"/>
      <c r="IQ714" s="4"/>
      <c r="IR714" s="4"/>
      <c r="IS714" s="4"/>
      <c r="IT714" s="4"/>
    </row>
    <row r="715" spans="243:254" ht="30" customHeight="1" x14ac:dyDescent="0.35">
      <c r="II715" s="4"/>
      <c r="IJ715" s="4"/>
      <c r="IK715" s="4"/>
      <c r="IL715" s="4"/>
      <c r="IM715" s="4"/>
      <c r="IN715" s="4"/>
      <c r="IO715" s="4"/>
      <c r="IP715" s="4"/>
      <c r="IQ715" s="4"/>
      <c r="IR715" s="4"/>
      <c r="IS715" s="4"/>
      <c r="IT715" s="4"/>
    </row>
    <row r="716" spans="243:254" ht="30" customHeight="1" x14ac:dyDescent="0.35">
      <c r="II716" s="4"/>
      <c r="IJ716" s="4"/>
      <c r="IK716" s="4"/>
      <c r="IL716" s="4"/>
      <c r="IM716" s="4"/>
      <c r="IN716" s="4"/>
      <c r="IO716" s="4"/>
      <c r="IP716" s="4"/>
      <c r="IQ716" s="4"/>
      <c r="IR716" s="4"/>
      <c r="IS716" s="4"/>
      <c r="IT716" s="4"/>
    </row>
    <row r="717" spans="243:254" ht="30" customHeight="1" x14ac:dyDescent="0.35">
      <c r="II717" s="4"/>
      <c r="IJ717" s="4"/>
      <c r="IK717" s="4"/>
      <c r="IL717" s="4"/>
      <c r="IM717" s="4"/>
      <c r="IN717" s="4"/>
      <c r="IO717" s="4"/>
      <c r="IP717" s="4"/>
      <c r="IQ717" s="4"/>
      <c r="IR717" s="4"/>
      <c r="IS717" s="4"/>
      <c r="IT717" s="4"/>
    </row>
    <row r="718" spans="243:254" ht="30" customHeight="1" x14ac:dyDescent="0.35">
      <c r="II718" s="4"/>
      <c r="IJ718" s="4"/>
      <c r="IK718" s="4"/>
      <c r="IL718" s="4"/>
      <c r="IM718" s="4"/>
      <c r="IN718" s="4"/>
      <c r="IO718" s="4"/>
      <c r="IP718" s="4"/>
      <c r="IQ718" s="4"/>
      <c r="IR718" s="4"/>
      <c r="IS718" s="4"/>
      <c r="IT718" s="4"/>
    </row>
    <row r="719" spans="243:254" ht="30" customHeight="1" x14ac:dyDescent="0.35">
      <c r="II719" s="4"/>
      <c r="IJ719" s="4"/>
      <c r="IK719" s="4"/>
      <c r="IL719" s="4"/>
      <c r="IM719" s="4"/>
      <c r="IN719" s="4"/>
      <c r="IO719" s="4"/>
      <c r="IP719" s="4"/>
      <c r="IQ719" s="4"/>
      <c r="IR719" s="4"/>
      <c r="IS719" s="4"/>
      <c r="IT719" s="4"/>
    </row>
    <row r="720" spans="243:254" ht="30" customHeight="1" x14ac:dyDescent="0.35">
      <c r="II720" s="4"/>
      <c r="IJ720" s="4"/>
      <c r="IK720" s="4"/>
      <c r="IL720" s="4"/>
      <c r="IM720" s="4"/>
      <c r="IN720" s="4"/>
      <c r="IO720" s="4"/>
      <c r="IP720" s="4"/>
      <c r="IQ720" s="4"/>
      <c r="IR720" s="4"/>
      <c r="IS720" s="4"/>
      <c r="IT720" s="4"/>
    </row>
    <row r="721" spans="243:254" ht="30" customHeight="1" x14ac:dyDescent="0.35">
      <c r="II721" s="4"/>
      <c r="IJ721" s="4"/>
      <c r="IK721" s="4"/>
      <c r="IL721" s="4"/>
      <c r="IM721" s="4"/>
      <c r="IN721" s="4"/>
      <c r="IO721" s="4"/>
      <c r="IP721" s="4"/>
      <c r="IQ721" s="4"/>
      <c r="IR721" s="4"/>
      <c r="IS721" s="4"/>
      <c r="IT721" s="4"/>
    </row>
    <row r="722" spans="243:254" ht="30" customHeight="1" x14ac:dyDescent="0.35">
      <c r="II722" s="4"/>
      <c r="IJ722" s="4"/>
      <c r="IK722" s="4"/>
      <c r="IL722" s="4"/>
      <c r="IM722" s="4"/>
      <c r="IN722" s="4"/>
      <c r="IO722" s="4"/>
      <c r="IP722" s="4"/>
      <c r="IQ722" s="4"/>
      <c r="IR722" s="4"/>
      <c r="IS722" s="4"/>
      <c r="IT722" s="4"/>
    </row>
    <row r="723" spans="243:254" ht="30" customHeight="1" x14ac:dyDescent="0.35">
      <c r="II723" s="4"/>
      <c r="IJ723" s="4"/>
      <c r="IK723" s="4"/>
      <c r="IL723" s="4"/>
      <c r="IM723" s="4"/>
      <c r="IN723" s="4"/>
      <c r="IO723" s="4"/>
      <c r="IP723" s="4"/>
      <c r="IQ723" s="4"/>
      <c r="IR723" s="4"/>
      <c r="IS723" s="4"/>
      <c r="IT723" s="4"/>
    </row>
    <row r="724" spans="243:254" ht="30" customHeight="1" x14ac:dyDescent="0.35">
      <c r="II724" s="4"/>
      <c r="IJ724" s="4"/>
      <c r="IK724" s="4"/>
      <c r="IL724" s="4"/>
      <c r="IM724" s="4"/>
      <c r="IN724" s="4"/>
      <c r="IO724" s="4"/>
      <c r="IP724" s="4"/>
      <c r="IQ724" s="4"/>
      <c r="IR724" s="4"/>
      <c r="IS724" s="4"/>
      <c r="IT724" s="4"/>
    </row>
    <row r="725" spans="243:254" ht="30" customHeight="1" x14ac:dyDescent="0.35">
      <c r="II725" s="4"/>
      <c r="IJ725" s="4"/>
      <c r="IK725" s="4"/>
      <c r="IL725" s="4"/>
      <c r="IM725" s="4"/>
      <c r="IN725" s="4"/>
      <c r="IO725" s="4"/>
      <c r="IP725" s="4"/>
      <c r="IQ725" s="4"/>
      <c r="IR725" s="4"/>
      <c r="IS725" s="4"/>
      <c r="IT725" s="4"/>
    </row>
    <row r="726" spans="243:254" ht="30" customHeight="1" x14ac:dyDescent="0.35">
      <c r="II726" s="4"/>
      <c r="IJ726" s="4"/>
      <c r="IK726" s="4"/>
      <c r="IL726" s="4"/>
      <c r="IM726" s="4"/>
      <c r="IN726" s="4"/>
      <c r="IO726" s="4"/>
      <c r="IP726" s="4"/>
      <c r="IQ726" s="4"/>
      <c r="IR726" s="4"/>
      <c r="IS726" s="4"/>
      <c r="IT726" s="4"/>
    </row>
    <row r="727" spans="243:254" ht="30" customHeight="1" x14ac:dyDescent="0.35">
      <c r="II727" s="4"/>
      <c r="IJ727" s="4"/>
      <c r="IK727" s="4"/>
      <c r="IL727" s="4"/>
      <c r="IM727" s="4"/>
      <c r="IN727" s="4"/>
      <c r="IO727" s="4"/>
      <c r="IP727" s="4"/>
      <c r="IQ727" s="4"/>
      <c r="IR727" s="4"/>
      <c r="IS727" s="4"/>
      <c r="IT727" s="4"/>
    </row>
    <row r="728" spans="243:254" ht="30" customHeight="1" x14ac:dyDescent="0.35">
      <c r="II728" s="4"/>
      <c r="IJ728" s="4"/>
      <c r="IK728" s="4"/>
      <c r="IL728" s="4"/>
      <c r="IM728" s="4"/>
      <c r="IN728" s="4"/>
      <c r="IO728" s="4"/>
      <c r="IP728" s="4"/>
      <c r="IQ728" s="4"/>
      <c r="IR728" s="4"/>
      <c r="IS728" s="4"/>
      <c r="IT728" s="4"/>
    </row>
    <row r="729" spans="243:254" ht="30" customHeight="1" x14ac:dyDescent="0.35">
      <c r="II729" s="4"/>
      <c r="IJ729" s="4"/>
      <c r="IK729" s="4"/>
      <c r="IL729" s="4"/>
      <c r="IM729" s="4"/>
      <c r="IN729" s="4"/>
      <c r="IO729" s="4"/>
      <c r="IP729" s="4"/>
      <c r="IQ729" s="4"/>
      <c r="IR729" s="4"/>
      <c r="IS729" s="4"/>
      <c r="IT729" s="4"/>
    </row>
    <row r="730" spans="243:254" ht="30" customHeight="1" x14ac:dyDescent="0.35">
      <c r="II730" s="4"/>
      <c r="IJ730" s="4"/>
      <c r="IK730" s="4"/>
      <c r="IL730" s="4"/>
      <c r="IM730" s="4"/>
      <c r="IN730" s="4"/>
      <c r="IO730" s="4"/>
      <c r="IP730" s="4"/>
      <c r="IQ730" s="4"/>
      <c r="IR730" s="4"/>
      <c r="IS730" s="4"/>
      <c r="IT730" s="4"/>
    </row>
    <row r="731" spans="243:254" ht="30" customHeight="1" x14ac:dyDescent="0.35">
      <c r="II731" s="4"/>
      <c r="IJ731" s="4"/>
      <c r="IK731" s="4"/>
      <c r="IL731" s="4"/>
      <c r="IM731" s="4"/>
      <c r="IN731" s="4"/>
      <c r="IO731" s="4"/>
      <c r="IP731" s="4"/>
      <c r="IQ731" s="4"/>
      <c r="IR731" s="4"/>
      <c r="IS731" s="4"/>
      <c r="IT731" s="4"/>
    </row>
    <row r="732" spans="243:254" ht="30" customHeight="1" x14ac:dyDescent="0.35">
      <c r="II732" s="4"/>
      <c r="IJ732" s="4"/>
      <c r="IK732" s="4"/>
      <c r="IL732" s="4"/>
      <c r="IM732" s="4"/>
      <c r="IN732" s="4"/>
      <c r="IO732" s="4"/>
      <c r="IP732" s="4"/>
      <c r="IQ732" s="4"/>
      <c r="IR732" s="4"/>
      <c r="IS732" s="4"/>
      <c r="IT732" s="4"/>
    </row>
    <row r="733" spans="243:254" ht="30" customHeight="1" x14ac:dyDescent="0.35">
      <c r="II733" s="4"/>
      <c r="IJ733" s="4"/>
      <c r="IK733" s="4"/>
      <c r="IL733" s="4"/>
      <c r="IM733" s="4"/>
      <c r="IN733" s="4"/>
      <c r="IO733" s="4"/>
      <c r="IP733" s="4"/>
      <c r="IQ733" s="4"/>
      <c r="IR733" s="4"/>
      <c r="IS733" s="4"/>
      <c r="IT733" s="4"/>
    </row>
    <row r="734" spans="243:254" ht="30" customHeight="1" x14ac:dyDescent="0.35">
      <c r="II734" s="4"/>
      <c r="IJ734" s="4"/>
      <c r="IK734" s="4"/>
      <c r="IL734" s="4"/>
      <c r="IM734" s="4"/>
      <c r="IN734" s="4"/>
      <c r="IO734" s="4"/>
      <c r="IP734" s="4"/>
      <c r="IQ734" s="4"/>
      <c r="IR734" s="4"/>
      <c r="IS734" s="4"/>
      <c r="IT734" s="4"/>
    </row>
    <row r="735" spans="243:254" ht="30" customHeight="1" x14ac:dyDescent="0.35">
      <c r="II735" s="4"/>
      <c r="IJ735" s="4"/>
      <c r="IK735" s="4"/>
      <c r="IL735" s="4"/>
      <c r="IM735" s="4"/>
      <c r="IN735" s="4"/>
      <c r="IO735" s="4"/>
      <c r="IP735" s="4"/>
      <c r="IQ735" s="4"/>
      <c r="IR735" s="4"/>
      <c r="IS735" s="4"/>
      <c r="IT735" s="4"/>
    </row>
    <row r="736" spans="243:254" ht="30" customHeight="1" x14ac:dyDescent="0.35">
      <c r="II736" s="4"/>
      <c r="IJ736" s="4"/>
      <c r="IK736" s="4"/>
      <c r="IL736" s="4"/>
      <c r="IM736" s="4"/>
      <c r="IN736" s="4"/>
      <c r="IO736" s="4"/>
      <c r="IP736" s="4"/>
      <c r="IQ736" s="4"/>
      <c r="IR736" s="4"/>
      <c r="IS736" s="4"/>
      <c r="IT736" s="4"/>
    </row>
    <row r="737" spans="243:254" ht="30" customHeight="1" x14ac:dyDescent="0.35">
      <c r="II737" s="4"/>
      <c r="IJ737" s="4"/>
      <c r="IK737" s="4"/>
      <c r="IL737" s="4"/>
      <c r="IM737" s="4"/>
      <c r="IN737" s="4"/>
      <c r="IO737" s="4"/>
      <c r="IP737" s="4"/>
      <c r="IQ737" s="4"/>
      <c r="IR737" s="4"/>
      <c r="IS737" s="4"/>
      <c r="IT737" s="4"/>
    </row>
    <row r="738" spans="243:254" ht="30" customHeight="1" x14ac:dyDescent="0.35">
      <c r="II738" s="4"/>
      <c r="IJ738" s="4"/>
      <c r="IK738" s="4"/>
      <c r="IL738" s="4"/>
      <c r="IM738" s="4"/>
      <c r="IN738" s="4"/>
      <c r="IO738" s="4"/>
      <c r="IP738" s="4"/>
      <c r="IQ738" s="4"/>
      <c r="IR738" s="4"/>
      <c r="IS738" s="4"/>
      <c r="IT738" s="4"/>
    </row>
    <row r="739" spans="243:254" ht="30" customHeight="1" x14ac:dyDescent="0.35">
      <c r="II739" s="4"/>
      <c r="IJ739" s="4"/>
      <c r="IK739" s="4"/>
      <c r="IL739" s="4"/>
      <c r="IM739" s="4"/>
      <c r="IN739" s="4"/>
      <c r="IO739" s="4"/>
      <c r="IP739" s="4"/>
      <c r="IQ739" s="4"/>
      <c r="IR739" s="4"/>
      <c r="IS739" s="4"/>
      <c r="IT739" s="4"/>
    </row>
    <row r="740" spans="243:254" ht="30" customHeight="1" x14ac:dyDescent="0.35">
      <c r="II740" s="4"/>
      <c r="IJ740" s="4"/>
      <c r="IK740" s="4"/>
      <c r="IL740" s="4"/>
      <c r="IM740" s="4"/>
      <c r="IN740" s="4"/>
      <c r="IO740" s="4"/>
      <c r="IP740" s="4"/>
      <c r="IQ740" s="4"/>
      <c r="IR740" s="4"/>
      <c r="IS740" s="4"/>
      <c r="IT740" s="4"/>
    </row>
    <row r="741" spans="243:254" ht="30" customHeight="1" x14ac:dyDescent="0.35">
      <c r="II741" s="4"/>
      <c r="IJ741" s="4"/>
      <c r="IK741" s="4"/>
      <c r="IL741" s="4"/>
      <c r="IM741" s="4"/>
      <c r="IN741" s="4"/>
      <c r="IO741" s="4"/>
      <c r="IP741" s="4"/>
      <c r="IQ741" s="4"/>
      <c r="IR741" s="4"/>
      <c r="IS741" s="4"/>
      <c r="IT741" s="4"/>
    </row>
    <row r="742" spans="243:254" ht="30" customHeight="1" x14ac:dyDescent="0.35">
      <c r="II742" s="4"/>
      <c r="IJ742" s="4"/>
      <c r="IK742" s="4"/>
      <c r="IL742" s="4"/>
      <c r="IM742" s="4"/>
      <c r="IN742" s="4"/>
      <c r="IO742" s="4"/>
      <c r="IP742" s="4"/>
      <c r="IQ742" s="4"/>
      <c r="IR742" s="4"/>
      <c r="IS742" s="4"/>
      <c r="IT742" s="4"/>
    </row>
    <row r="743" spans="243:254" ht="30" customHeight="1" x14ac:dyDescent="0.35">
      <c r="II743" s="4"/>
      <c r="IJ743" s="4"/>
      <c r="IK743" s="4"/>
      <c r="IL743" s="4"/>
      <c r="IM743" s="4"/>
      <c r="IN743" s="4"/>
      <c r="IO743" s="4"/>
      <c r="IP743" s="4"/>
      <c r="IQ743" s="4"/>
      <c r="IR743" s="4"/>
      <c r="IS743" s="4"/>
      <c r="IT743" s="4"/>
    </row>
    <row r="744" spans="243:254" ht="30" customHeight="1" x14ac:dyDescent="0.35">
      <c r="II744" s="4"/>
      <c r="IJ744" s="4"/>
      <c r="IK744" s="4"/>
      <c r="IL744" s="4"/>
      <c r="IM744" s="4"/>
      <c r="IN744" s="4"/>
      <c r="IO744" s="4"/>
      <c r="IP744" s="4"/>
      <c r="IQ744" s="4"/>
      <c r="IR744" s="4"/>
      <c r="IS744" s="4"/>
      <c r="IT744" s="4"/>
    </row>
    <row r="745" spans="243:254" ht="30" customHeight="1" x14ac:dyDescent="0.35">
      <c r="II745" s="4"/>
      <c r="IJ745" s="4"/>
      <c r="IK745" s="4"/>
      <c r="IL745" s="4"/>
      <c r="IM745" s="4"/>
      <c r="IN745" s="4"/>
      <c r="IO745" s="4"/>
      <c r="IP745" s="4"/>
      <c r="IQ745" s="4"/>
      <c r="IR745" s="4"/>
      <c r="IS745" s="4"/>
      <c r="IT745" s="4"/>
    </row>
    <row r="746" spans="243:254" ht="30" customHeight="1" x14ac:dyDescent="0.35">
      <c r="II746" s="4"/>
      <c r="IJ746" s="4"/>
      <c r="IK746" s="4"/>
      <c r="IL746" s="4"/>
      <c r="IM746" s="4"/>
      <c r="IN746" s="4"/>
      <c r="IO746" s="4"/>
      <c r="IP746" s="4"/>
      <c r="IQ746" s="4"/>
      <c r="IR746" s="4"/>
      <c r="IS746" s="4"/>
      <c r="IT746" s="4"/>
    </row>
    <row r="747" spans="243:254" ht="30" customHeight="1" x14ac:dyDescent="0.35">
      <c r="II747" s="4"/>
      <c r="IJ747" s="4"/>
      <c r="IK747" s="4"/>
      <c r="IL747" s="4"/>
      <c r="IM747" s="4"/>
      <c r="IN747" s="4"/>
      <c r="IO747" s="4"/>
      <c r="IP747" s="4"/>
      <c r="IQ747" s="4"/>
      <c r="IR747" s="4"/>
      <c r="IS747" s="4"/>
      <c r="IT747" s="4"/>
    </row>
    <row r="748" spans="243:254" ht="30" customHeight="1" x14ac:dyDescent="0.35">
      <c r="II748" s="4"/>
      <c r="IJ748" s="4"/>
      <c r="IK748" s="4"/>
      <c r="IL748" s="4"/>
      <c r="IM748" s="4"/>
      <c r="IN748" s="4"/>
      <c r="IO748" s="4"/>
      <c r="IP748" s="4"/>
      <c r="IQ748" s="4"/>
      <c r="IR748" s="4"/>
      <c r="IS748" s="4"/>
      <c r="IT748" s="4"/>
    </row>
    <row r="749" spans="243:254" ht="30" customHeight="1" x14ac:dyDescent="0.35">
      <c r="II749" s="4"/>
      <c r="IJ749" s="4"/>
      <c r="IK749" s="4"/>
      <c r="IL749" s="4"/>
      <c r="IM749" s="4"/>
      <c r="IN749" s="4"/>
      <c r="IO749" s="4"/>
      <c r="IP749" s="4"/>
      <c r="IQ749" s="4"/>
      <c r="IR749" s="4"/>
      <c r="IS749" s="4"/>
      <c r="IT749" s="4"/>
    </row>
    <row r="750" spans="243:254" ht="30" customHeight="1" x14ac:dyDescent="0.35">
      <c r="II750" s="4"/>
      <c r="IJ750" s="4"/>
      <c r="IK750" s="4"/>
      <c r="IL750" s="4"/>
      <c r="IM750" s="4"/>
      <c r="IN750" s="4"/>
      <c r="IO750" s="4"/>
      <c r="IP750" s="4"/>
      <c r="IQ750" s="4"/>
      <c r="IR750" s="4"/>
      <c r="IS750" s="4"/>
      <c r="IT750" s="4"/>
    </row>
    <row r="751" spans="243:254" ht="30" customHeight="1" x14ac:dyDescent="0.35">
      <c r="II751" s="4"/>
      <c r="IJ751" s="4"/>
      <c r="IK751" s="4"/>
      <c r="IL751" s="4"/>
      <c r="IM751" s="4"/>
      <c r="IN751" s="4"/>
      <c r="IO751" s="4"/>
      <c r="IP751" s="4"/>
      <c r="IQ751" s="4"/>
      <c r="IR751" s="4"/>
      <c r="IS751" s="4"/>
      <c r="IT751" s="4"/>
    </row>
    <row r="752" spans="243:254" ht="30" customHeight="1" x14ac:dyDescent="0.35">
      <c r="II752" s="4"/>
      <c r="IJ752" s="4"/>
      <c r="IK752" s="4"/>
      <c r="IL752" s="4"/>
      <c r="IM752" s="4"/>
      <c r="IN752" s="4"/>
      <c r="IO752" s="4"/>
      <c r="IP752" s="4"/>
      <c r="IQ752" s="4"/>
      <c r="IR752" s="4"/>
      <c r="IS752" s="4"/>
      <c r="IT752" s="4"/>
    </row>
    <row r="753" spans="243:254" ht="30" customHeight="1" x14ac:dyDescent="0.35">
      <c r="II753" s="4"/>
      <c r="IJ753" s="4"/>
      <c r="IK753" s="4"/>
      <c r="IL753" s="4"/>
      <c r="IM753" s="4"/>
      <c r="IN753" s="4"/>
      <c r="IO753" s="4"/>
      <c r="IP753" s="4"/>
      <c r="IQ753" s="4"/>
      <c r="IR753" s="4"/>
      <c r="IS753" s="4"/>
      <c r="IT753" s="4"/>
    </row>
    <row r="754" spans="243:254" ht="30" customHeight="1" x14ac:dyDescent="0.35">
      <c r="II754" s="4"/>
      <c r="IJ754" s="4"/>
      <c r="IK754" s="4"/>
      <c r="IL754" s="4"/>
      <c r="IM754" s="4"/>
      <c r="IN754" s="4"/>
      <c r="IO754" s="4"/>
      <c r="IP754" s="4"/>
      <c r="IQ754" s="4"/>
      <c r="IR754" s="4"/>
      <c r="IS754" s="4"/>
      <c r="IT754" s="4"/>
    </row>
    <row r="755" spans="243:254" ht="30" customHeight="1" x14ac:dyDescent="0.35">
      <c r="II755" s="4"/>
      <c r="IJ755" s="4"/>
      <c r="IK755" s="4"/>
      <c r="IL755" s="4"/>
      <c r="IM755" s="4"/>
      <c r="IN755" s="4"/>
      <c r="IO755" s="4"/>
      <c r="IP755" s="4"/>
      <c r="IQ755" s="4"/>
      <c r="IR755" s="4"/>
      <c r="IS755" s="4"/>
      <c r="IT755" s="4"/>
    </row>
    <row r="756" spans="243:254" ht="30" customHeight="1" x14ac:dyDescent="0.35">
      <c r="II756" s="4"/>
      <c r="IJ756" s="4"/>
      <c r="IK756" s="4"/>
      <c r="IL756" s="4"/>
      <c r="IM756" s="4"/>
      <c r="IN756" s="4"/>
      <c r="IO756" s="4"/>
      <c r="IP756" s="4"/>
      <c r="IQ756" s="4"/>
      <c r="IR756" s="4"/>
      <c r="IS756" s="4"/>
      <c r="IT756" s="4"/>
    </row>
    <row r="757" spans="243:254" ht="30" customHeight="1" x14ac:dyDescent="0.35">
      <c r="II757" s="4"/>
      <c r="IJ757" s="4"/>
      <c r="IK757" s="4"/>
      <c r="IL757" s="4"/>
      <c r="IM757" s="4"/>
      <c r="IN757" s="4"/>
      <c r="IO757" s="4"/>
      <c r="IP757" s="4"/>
      <c r="IQ757" s="4"/>
      <c r="IR757" s="4"/>
      <c r="IS757" s="4"/>
      <c r="IT757" s="4"/>
    </row>
    <row r="758" spans="243:254" ht="30" customHeight="1" x14ac:dyDescent="0.35">
      <c r="II758" s="4"/>
      <c r="IJ758" s="4"/>
      <c r="IK758" s="4"/>
      <c r="IL758" s="4"/>
      <c r="IM758" s="4"/>
      <c r="IN758" s="4"/>
      <c r="IO758" s="4"/>
      <c r="IP758" s="4"/>
      <c r="IQ758" s="4"/>
      <c r="IR758" s="4"/>
      <c r="IS758" s="4"/>
      <c r="IT758" s="4"/>
    </row>
    <row r="759" spans="243:254" ht="30" customHeight="1" x14ac:dyDescent="0.35">
      <c r="II759" s="4"/>
      <c r="IJ759" s="4"/>
      <c r="IK759" s="4"/>
      <c r="IL759" s="4"/>
      <c r="IM759" s="4"/>
      <c r="IN759" s="4"/>
      <c r="IO759" s="4"/>
      <c r="IP759" s="4"/>
      <c r="IQ759" s="4"/>
      <c r="IR759" s="4"/>
      <c r="IS759" s="4"/>
      <c r="IT759" s="4"/>
    </row>
    <row r="760" spans="243:254" ht="30" customHeight="1" x14ac:dyDescent="0.35">
      <c r="II760" s="4"/>
      <c r="IJ760" s="4"/>
      <c r="IK760" s="4"/>
      <c r="IL760" s="4"/>
      <c r="IM760" s="4"/>
      <c r="IN760" s="4"/>
      <c r="IO760" s="4"/>
      <c r="IP760" s="4"/>
      <c r="IQ760" s="4"/>
      <c r="IR760" s="4"/>
      <c r="IS760" s="4"/>
      <c r="IT760" s="4"/>
    </row>
    <row r="761" spans="243:254" ht="30" customHeight="1" x14ac:dyDescent="0.35">
      <c r="II761" s="4"/>
      <c r="IJ761" s="4"/>
      <c r="IK761" s="4"/>
      <c r="IL761" s="4"/>
      <c r="IM761" s="4"/>
      <c r="IN761" s="4"/>
      <c r="IO761" s="4"/>
      <c r="IP761" s="4"/>
      <c r="IQ761" s="4"/>
      <c r="IR761" s="4"/>
      <c r="IS761" s="4"/>
      <c r="IT761" s="4"/>
    </row>
    <row r="762" spans="243:254" ht="30" customHeight="1" x14ac:dyDescent="0.35">
      <c r="II762" s="4"/>
      <c r="IJ762" s="4"/>
      <c r="IK762" s="4"/>
      <c r="IL762" s="4"/>
      <c r="IM762" s="4"/>
      <c r="IN762" s="4"/>
      <c r="IO762" s="4"/>
      <c r="IP762" s="4"/>
      <c r="IQ762" s="4"/>
      <c r="IR762" s="4"/>
      <c r="IS762" s="4"/>
      <c r="IT762" s="4"/>
    </row>
    <row r="763" spans="243:254" ht="30" customHeight="1" x14ac:dyDescent="0.35">
      <c r="II763" s="4"/>
      <c r="IJ763" s="4"/>
      <c r="IK763" s="4"/>
      <c r="IL763" s="4"/>
      <c r="IM763" s="4"/>
      <c r="IN763" s="4"/>
      <c r="IO763" s="4"/>
      <c r="IP763" s="4"/>
      <c r="IQ763" s="4"/>
      <c r="IR763" s="4"/>
      <c r="IS763" s="4"/>
      <c r="IT763" s="4"/>
    </row>
    <row r="764" spans="243:254" ht="30" customHeight="1" x14ac:dyDescent="0.35">
      <c r="II764" s="4"/>
      <c r="IJ764" s="4"/>
      <c r="IK764" s="4"/>
      <c r="IL764" s="4"/>
      <c r="IM764" s="4"/>
      <c r="IN764" s="4"/>
      <c r="IO764" s="4"/>
      <c r="IP764" s="4"/>
      <c r="IQ764" s="4"/>
      <c r="IR764" s="4"/>
      <c r="IS764" s="4"/>
      <c r="IT764" s="4"/>
    </row>
    <row r="765" spans="243:254" ht="30" customHeight="1" x14ac:dyDescent="0.35">
      <c r="II765" s="4"/>
      <c r="IJ765" s="4"/>
      <c r="IK765" s="4"/>
      <c r="IL765" s="4"/>
      <c r="IM765" s="4"/>
      <c r="IN765" s="4"/>
      <c r="IO765" s="4"/>
      <c r="IP765" s="4"/>
      <c r="IQ765" s="4"/>
      <c r="IR765" s="4"/>
      <c r="IS765" s="4"/>
      <c r="IT765" s="4"/>
    </row>
    <row r="766" spans="243:254" ht="30" customHeight="1" x14ac:dyDescent="0.35">
      <c r="II766" s="4"/>
      <c r="IJ766" s="4"/>
      <c r="IK766" s="4"/>
      <c r="IL766" s="4"/>
      <c r="IM766" s="4"/>
      <c r="IN766" s="4"/>
      <c r="IO766" s="4"/>
      <c r="IP766" s="4"/>
      <c r="IQ766" s="4"/>
      <c r="IR766" s="4"/>
      <c r="IS766" s="4"/>
      <c r="IT766" s="4"/>
    </row>
    <row r="767" spans="243:254" ht="30" customHeight="1" x14ac:dyDescent="0.35">
      <c r="II767" s="4"/>
      <c r="IJ767" s="4"/>
      <c r="IK767" s="4"/>
      <c r="IL767" s="4"/>
      <c r="IM767" s="4"/>
      <c r="IN767" s="4"/>
      <c r="IO767" s="4"/>
      <c r="IP767" s="4"/>
      <c r="IQ767" s="4"/>
      <c r="IR767" s="4"/>
      <c r="IS767" s="4"/>
      <c r="IT767" s="4"/>
    </row>
    <row r="768" spans="243:254" ht="30" customHeight="1" x14ac:dyDescent="0.35">
      <c r="II768" s="4"/>
      <c r="IJ768" s="4"/>
      <c r="IK768" s="4"/>
      <c r="IL768" s="4"/>
      <c r="IM768" s="4"/>
      <c r="IN768" s="4"/>
      <c r="IO768" s="4"/>
      <c r="IP768" s="4"/>
      <c r="IQ768" s="4"/>
      <c r="IR768" s="4"/>
      <c r="IS768" s="4"/>
      <c r="IT768" s="4"/>
    </row>
    <row r="769" spans="243:254" ht="30" customHeight="1" x14ac:dyDescent="0.35">
      <c r="II769" s="4"/>
      <c r="IJ769" s="4"/>
      <c r="IK769" s="4"/>
      <c r="IL769" s="4"/>
      <c r="IM769" s="4"/>
      <c r="IN769" s="4"/>
      <c r="IO769" s="4"/>
      <c r="IP769" s="4"/>
      <c r="IQ769" s="4"/>
      <c r="IR769" s="4"/>
      <c r="IS769" s="4"/>
      <c r="IT769" s="4"/>
    </row>
    <row r="770" spans="243:254" ht="30" customHeight="1" x14ac:dyDescent="0.35">
      <c r="II770" s="4"/>
      <c r="IJ770" s="4"/>
      <c r="IK770" s="4"/>
      <c r="IL770" s="4"/>
      <c r="IM770" s="4"/>
      <c r="IN770" s="4"/>
      <c r="IO770" s="4"/>
      <c r="IP770" s="4"/>
      <c r="IQ770" s="4"/>
      <c r="IR770" s="4"/>
      <c r="IS770" s="4"/>
      <c r="IT770" s="4"/>
    </row>
    <row r="771" spans="243:254" ht="30" customHeight="1" x14ac:dyDescent="0.35">
      <c r="II771" s="4"/>
      <c r="IJ771" s="4"/>
      <c r="IK771" s="4"/>
      <c r="IL771" s="4"/>
      <c r="IM771" s="4"/>
      <c r="IN771" s="4"/>
      <c r="IO771" s="4"/>
      <c r="IP771" s="4"/>
      <c r="IQ771" s="4"/>
      <c r="IR771" s="4"/>
      <c r="IS771" s="4"/>
      <c r="IT771" s="4"/>
    </row>
    <row r="772" spans="243:254" ht="30" customHeight="1" x14ac:dyDescent="0.35">
      <c r="II772" s="4"/>
      <c r="IJ772" s="4"/>
      <c r="IK772" s="4"/>
      <c r="IL772" s="4"/>
      <c r="IM772" s="4"/>
      <c r="IN772" s="4"/>
      <c r="IO772" s="4"/>
      <c r="IP772" s="4"/>
      <c r="IQ772" s="4"/>
      <c r="IR772" s="4"/>
      <c r="IS772" s="4"/>
      <c r="IT772" s="4"/>
    </row>
    <row r="773" spans="243:254" ht="30" customHeight="1" x14ac:dyDescent="0.35">
      <c r="II773" s="4"/>
      <c r="IJ773" s="4"/>
      <c r="IK773" s="4"/>
      <c r="IL773" s="4"/>
      <c r="IM773" s="4"/>
      <c r="IN773" s="4"/>
      <c r="IO773" s="4"/>
      <c r="IP773" s="4"/>
      <c r="IQ773" s="4"/>
      <c r="IR773" s="4"/>
      <c r="IS773" s="4"/>
      <c r="IT773" s="4"/>
    </row>
    <row r="774" spans="243:254" ht="30" customHeight="1" x14ac:dyDescent="0.35">
      <c r="II774" s="4"/>
      <c r="IJ774" s="4"/>
      <c r="IK774" s="4"/>
      <c r="IL774" s="4"/>
      <c r="IM774" s="4"/>
      <c r="IN774" s="4"/>
      <c r="IO774" s="4"/>
      <c r="IP774" s="4"/>
      <c r="IQ774" s="4"/>
      <c r="IR774" s="4"/>
      <c r="IS774" s="4"/>
      <c r="IT774" s="4"/>
    </row>
    <row r="775" spans="243:254" ht="30" customHeight="1" x14ac:dyDescent="0.35">
      <c r="II775" s="4"/>
      <c r="IJ775" s="4"/>
      <c r="IK775" s="4"/>
      <c r="IL775" s="4"/>
      <c r="IM775" s="4"/>
      <c r="IN775" s="4"/>
      <c r="IO775" s="4"/>
      <c r="IP775" s="4"/>
      <c r="IQ775" s="4"/>
      <c r="IR775" s="4"/>
      <c r="IS775" s="4"/>
      <c r="IT775" s="4"/>
    </row>
    <row r="776" spans="243:254" ht="30" customHeight="1" x14ac:dyDescent="0.35">
      <c r="II776" s="4"/>
      <c r="IJ776" s="4"/>
      <c r="IK776" s="4"/>
      <c r="IL776" s="4"/>
      <c r="IM776" s="4"/>
      <c r="IN776" s="4"/>
      <c r="IO776" s="4"/>
      <c r="IP776" s="4"/>
      <c r="IQ776" s="4"/>
      <c r="IR776" s="4"/>
      <c r="IS776" s="4"/>
      <c r="IT776" s="4"/>
    </row>
    <row r="777" spans="243:254" ht="30" customHeight="1" x14ac:dyDescent="0.35">
      <c r="II777" s="4"/>
      <c r="IJ777" s="4"/>
      <c r="IK777" s="4"/>
      <c r="IL777" s="4"/>
      <c r="IM777" s="4"/>
      <c r="IN777" s="4"/>
      <c r="IO777" s="4"/>
      <c r="IP777" s="4"/>
      <c r="IQ777" s="4"/>
      <c r="IR777" s="4"/>
      <c r="IS777" s="4"/>
      <c r="IT777" s="4"/>
    </row>
    <row r="778" spans="243:254" ht="30" customHeight="1" x14ac:dyDescent="0.35">
      <c r="II778" s="4"/>
      <c r="IJ778" s="4"/>
      <c r="IK778" s="4"/>
      <c r="IL778" s="4"/>
      <c r="IM778" s="4"/>
      <c r="IN778" s="4"/>
      <c r="IO778" s="4"/>
      <c r="IP778" s="4"/>
      <c r="IQ778" s="4"/>
      <c r="IR778" s="4"/>
      <c r="IS778" s="4"/>
      <c r="IT778" s="4"/>
    </row>
    <row r="779" spans="243:254" ht="30" customHeight="1" x14ac:dyDescent="0.35">
      <c r="II779" s="4"/>
      <c r="IJ779" s="4"/>
      <c r="IK779" s="4"/>
      <c r="IL779" s="4"/>
      <c r="IM779" s="4"/>
      <c r="IN779" s="4"/>
      <c r="IO779" s="4"/>
      <c r="IP779" s="4"/>
      <c r="IQ779" s="4"/>
      <c r="IR779" s="4"/>
      <c r="IS779" s="4"/>
      <c r="IT779" s="4"/>
    </row>
    <row r="780" spans="243:254" ht="30" customHeight="1" x14ac:dyDescent="0.35">
      <c r="II780" s="4"/>
      <c r="IJ780" s="4"/>
      <c r="IK780" s="4"/>
      <c r="IL780" s="4"/>
      <c r="IM780" s="4"/>
      <c r="IN780" s="4"/>
      <c r="IO780" s="4"/>
      <c r="IP780" s="4"/>
      <c r="IQ780" s="4"/>
      <c r="IR780" s="4"/>
      <c r="IS780" s="4"/>
      <c r="IT780" s="4"/>
    </row>
    <row r="781" spans="243:254" ht="30" customHeight="1" x14ac:dyDescent="0.35">
      <c r="II781" s="4"/>
      <c r="IJ781" s="4"/>
      <c r="IK781" s="4"/>
      <c r="IL781" s="4"/>
      <c r="IM781" s="4"/>
      <c r="IN781" s="4"/>
      <c r="IO781" s="4"/>
      <c r="IP781" s="4"/>
      <c r="IQ781" s="4"/>
      <c r="IR781" s="4"/>
      <c r="IS781" s="4"/>
      <c r="IT781" s="4"/>
    </row>
    <row r="782" spans="243:254" ht="30" customHeight="1" x14ac:dyDescent="0.35">
      <c r="II782" s="4"/>
      <c r="IJ782" s="4"/>
      <c r="IK782" s="4"/>
      <c r="IL782" s="4"/>
      <c r="IM782" s="4"/>
      <c r="IN782" s="4"/>
      <c r="IO782" s="4"/>
      <c r="IP782" s="4"/>
      <c r="IQ782" s="4"/>
      <c r="IR782" s="4"/>
      <c r="IS782" s="4"/>
      <c r="IT782" s="4"/>
    </row>
    <row r="783" spans="243:254" ht="30" customHeight="1" x14ac:dyDescent="0.35">
      <c r="II783" s="4"/>
      <c r="IJ783" s="4"/>
      <c r="IK783" s="4"/>
      <c r="IL783" s="4"/>
      <c r="IM783" s="4"/>
      <c r="IN783" s="4"/>
      <c r="IO783" s="4"/>
      <c r="IP783" s="4"/>
      <c r="IQ783" s="4"/>
      <c r="IR783" s="4"/>
      <c r="IS783" s="4"/>
      <c r="IT783" s="4"/>
    </row>
    <row r="784" spans="243:254" ht="30" customHeight="1" x14ac:dyDescent="0.35">
      <c r="II784" s="4"/>
      <c r="IJ784" s="4"/>
      <c r="IK784" s="4"/>
      <c r="IL784" s="4"/>
      <c r="IM784" s="4"/>
      <c r="IN784" s="4"/>
      <c r="IO784" s="4"/>
      <c r="IP784" s="4"/>
      <c r="IQ784" s="4"/>
      <c r="IR784" s="4"/>
      <c r="IS784" s="4"/>
      <c r="IT784" s="4"/>
    </row>
    <row r="785" spans="243:254" ht="30" customHeight="1" x14ac:dyDescent="0.35">
      <c r="II785" s="4"/>
      <c r="IJ785" s="4"/>
      <c r="IK785" s="4"/>
      <c r="IL785" s="4"/>
      <c r="IM785" s="4"/>
      <c r="IN785" s="4"/>
      <c r="IO785" s="4"/>
      <c r="IP785" s="4"/>
      <c r="IQ785" s="4"/>
      <c r="IR785" s="4"/>
      <c r="IS785" s="4"/>
      <c r="IT785" s="4"/>
    </row>
    <row r="786" spans="243:254" ht="30" customHeight="1" x14ac:dyDescent="0.35">
      <c r="II786" s="4"/>
      <c r="IJ786" s="4"/>
      <c r="IK786" s="4"/>
      <c r="IL786" s="4"/>
      <c r="IM786" s="4"/>
      <c r="IN786" s="4"/>
      <c r="IO786" s="4"/>
      <c r="IP786" s="4"/>
      <c r="IQ786" s="4"/>
      <c r="IR786" s="4"/>
      <c r="IS786" s="4"/>
      <c r="IT786" s="4"/>
    </row>
    <row r="787" spans="243:254" ht="30" customHeight="1" x14ac:dyDescent="0.35">
      <c r="II787" s="4"/>
      <c r="IJ787" s="4"/>
      <c r="IK787" s="4"/>
      <c r="IL787" s="4"/>
      <c r="IM787" s="4"/>
      <c r="IN787" s="4"/>
      <c r="IO787" s="4"/>
      <c r="IP787" s="4"/>
      <c r="IQ787" s="4"/>
      <c r="IR787" s="4"/>
      <c r="IS787" s="4"/>
      <c r="IT787" s="4"/>
    </row>
    <row r="788" spans="243:254" ht="30" customHeight="1" x14ac:dyDescent="0.35">
      <c r="II788" s="4"/>
      <c r="IJ788" s="4"/>
      <c r="IK788" s="4"/>
      <c r="IL788" s="4"/>
      <c r="IM788" s="4"/>
      <c r="IN788" s="4"/>
      <c r="IO788" s="4"/>
      <c r="IP788" s="4"/>
      <c r="IQ788" s="4"/>
      <c r="IR788" s="4"/>
      <c r="IS788" s="4"/>
      <c r="IT788" s="4"/>
    </row>
    <row r="789" spans="243:254" ht="30" customHeight="1" x14ac:dyDescent="0.35">
      <c r="II789" s="4"/>
      <c r="IJ789" s="4"/>
      <c r="IK789" s="4"/>
      <c r="IL789" s="4"/>
      <c r="IM789" s="4"/>
      <c r="IN789" s="4"/>
      <c r="IO789" s="4"/>
      <c r="IP789" s="4"/>
      <c r="IQ789" s="4"/>
      <c r="IR789" s="4"/>
      <c r="IS789" s="4"/>
      <c r="IT789" s="4"/>
    </row>
    <row r="790" spans="243:254" ht="30" customHeight="1" x14ac:dyDescent="0.35">
      <c r="II790" s="4"/>
      <c r="IJ790" s="4"/>
      <c r="IK790" s="4"/>
      <c r="IL790" s="4"/>
      <c r="IM790" s="4"/>
      <c r="IN790" s="4"/>
      <c r="IO790" s="4"/>
      <c r="IP790" s="4"/>
      <c r="IQ790" s="4"/>
      <c r="IR790" s="4"/>
      <c r="IS790" s="4"/>
      <c r="IT790" s="4"/>
    </row>
    <row r="791" spans="243:254" ht="30" customHeight="1" x14ac:dyDescent="0.35">
      <c r="II791" s="4"/>
      <c r="IJ791" s="4"/>
      <c r="IK791" s="4"/>
      <c r="IL791" s="4"/>
      <c r="IM791" s="4"/>
      <c r="IN791" s="4"/>
      <c r="IO791" s="4"/>
      <c r="IP791" s="4"/>
      <c r="IQ791" s="4"/>
      <c r="IR791" s="4"/>
      <c r="IS791" s="4"/>
      <c r="IT791" s="4"/>
    </row>
    <row r="792" spans="243:254" ht="30" customHeight="1" x14ac:dyDescent="0.35">
      <c r="II792" s="4"/>
      <c r="IJ792" s="4"/>
      <c r="IK792" s="4"/>
      <c r="IL792" s="4"/>
      <c r="IM792" s="4"/>
      <c r="IN792" s="4"/>
      <c r="IO792" s="4"/>
      <c r="IP792" s="4"/>
      <c r="IQ792" s="4"/>
      <c r="IR792" s="4"/>
      <c r="IS792" s="4"/>
      <c r="IT792" s="4"/>
    </row>
    <row r="793" spans="243:254" ht="30" customHeight="1" x14ac:dyDescent="0.35">
      <c r="II793" s="4"/>
      <c r="IJ793" s="4"/>
      <c r="IK793" s="4"/>
      <c r="IL793" s="4"/>
      <c r="IM793" s="4"/>
      <c r="IN793" s="4"/>
      <c r="IO793" s="4"/>
      <c r="IP793" s="4"/>
      <c r="IQ793" s="4"/>
      <c r="IR793" s="4"/>
      <c r="IS793" s="4"/>
      <c r="IT793" s="4"/>
    </row>
    <row r="794" spans="243:254" ht="30" customHeight="1" x14ac:dyDescent="0.35">
      <c r="II794" s="4"/>
      <c r="IJ794" s="4"/>
      <c r="IK794" s="4"/>
      <c r="IL794" s="4"/>
      <c r="IM794" s="4"/>
      <c r="IN794" s="4"/>
      <c r="IO794" s="4"/>
      <c r="IP794" s="4"/>
      <c r="IQ794" s="4"/>
      <c r="IR794" s="4"/>
      <c r="IS794" s="4"/>
      <c r="IT794" s="4"/>
    </row>
    <row r="795" spans="243:254" ht="30" customHeight="1" x14ac:dyDescent="0.35">
      <c r="II795" s="4"/>
      <c r="IJ795" s="4"/>
      <c r="IK795" s="4"/>
      <c r="IL795" s="4"/>
      <c r="IM795" s="4"/>
      <c r="IN795" s="4"/>
      <c r="IO795" s="4"/>
      <c r="IP795" s="4"/>
      <c r="IQ795" s="4"/>
      <c r="IR795" s="4"/>
      <c r="IS795" s="4"/>
      <c r="IT795" s="4"/>
    </row>
    <row r="796" spans="243:254" ht="30" customHeight="1" x14ac:dyDescent="0.35">
      <c r="II796" s="4"/>
      <c r="IJ796" s="4"/>
      <c r="IK796" s="4"/>
      <c r="IL796" s="4"/>
      <c r="IM796" s="4"/>
      <c r="IN796" s="4"/>
      <c r="IO796" s="4"/>
      <c r="IP796" s="4"/>
      <c r="IQ796" s="4"/>
      <c r="IR796" s="4"/>
      <c r="IS796" s="4"/>
      <c r="IT796" s="4"/>
    </row>
    <row r="797" spans="243:254" ht="30" customHeight="1" x14ac:dyDescent="0.35">
      <c r="II797" s="4"/>
      <c r="IJ797" s="4"/>
      <c r="IK797" s="4"/>
      <c r="IL797" s="4"/>
      <c r="IM797" s="4"/>
      <c r="IN797" s="4"/>
      <c r="IO797" s="4"/>
      <c r="IP797" s="4"/>
      <c r="IQ797" s="4"/>
      <c r="IR797" s="4"/>
      <c r="IS797" s="4"/>
      <c r="IT797" s="4"/>
    </row>
    <row r="798" spans="243:254" ht="30" customHeight="1" x14ac:dyDescent="0.35">
      <c r="II798" s="4"/>
      <c r="IJ798" s="4"/>
      <c r="IK798" s="4"/>
      <c r="IL798" s="4"/>
      <c r="IM798" s="4"/>
      <c r="IN798" s="4"/>
      <c r="IO798" s="4"/>
      <c r="IP798" s="4"/>
      <c r="IQ798" s="4"/>
      <c r="IR798" s="4"/>
      <c r="IS798" s="4"/>
      <c r="IT798" s="4"/>
    </row>
    <row r="799" spans="243:254" ht="30" customHeight="1" x14ac:dyDescent="0.35">
      <c r="II799" s="4"/>
      <c r="IJ799" s="4"/>
      <c r="IK799" s="4"/>
      <c r="IL799" s="4"/>
      <c r="IM799" s="4"/>
      <c r="IN799" s="4"/>
      <c r="IO799" s="4"/>
      <c r="IP799" s="4"/>
      <c r="IQ799" s="4"/>
      <c r="IR799" s="4"/>
      <c r="IS799" s="4"/>
      <c r="IT799" s="4"/>
    </row>
    <row r="800" spans="243:254" ht="30" customHeight="1" x14ac:dyDescent="0.35">
      <c r="II800" s="4"/>
      <c r="IJ800" s="4"/>
      <c r="IK800" s="4"/>
      <c r="IL800" s="4"/>
      <c r="IM800" s="4"/>
      <c r="IN800" s="4"/>
      <c r="IO800" s="4"/>
      <c r="IP800" s="4"/>
      <c r="IQ800" s="4"/>
      <c r="IR800" s="4"/>
      <c r="IS800" s="4"/>
      <c r="IT800" s="4"/>
    </row>
    <row r="801" spans="243:254" ht="30" customHeight="1" x14ac:dyDescent="0.35">
      <c r="II801" s="4"/>
      <c r="IJ801" s="4"/>
      <c r="IK801" s="4"/>
      <c r="IL801" s="4"/>
      <c r="IM801" s="4"/>
      <c r="IN801" s="4"/>
      <c r="IO801" s="4"/>
      <c r="IP801" s="4"/>
      <c r="IQ801" s="4"/>
      <c r="IR801" s="4"/>
      <c r="IS801" s="4"/>
      <c r="IT801" s="4"/>
    </row>
    <row r="802" spans="243:254" ht="30" customHeight="1" x14ac:dyDescent="0.35">
      <c r="II802" s="4"/>
      <c r="IJ802" s="4"/>
      <c r="IK802" s="4"/>
      <c r="IL802" s="4"/>
      <c r="IM802" s="4"/>
      <c r="IN802" s="4"/>
      <c r="IO802" s="4"/>
      <c r="IP802" s="4"/>
      <c r="IQ802" s="4"/>
      <c r="IR802" s="4"/>
      <c r="IS802" s="4"/>
      <c r="IT802" s="4"/>
    </row>
    <row r="803" spans="243:254" ht="30" customHeight="1" x14ac:dyDescent="0.35">
      <c r="II803" s="4"/>
      <c r="IJ803" s="4"/>
      <c r="IK803" s="4"/>
      <c r="IL803" s="4"/>
      <c r="IM803" s="4"/>
      <c r="IN803" s="4"/>
      <c r="IO803" s="4"/>
      <c r="IP803" s="4"/>
      <c r="IQ803" s="4"/>
      <c r="IR803" s="4"/>
      <c r="IS803" s="4"/>
      <c r="IT803" s="4"/>
    </row>
    <row r="804" spans="243:254" ht="30" customHeight="1" x14ac:dyDescent="0.35">
      <c r="II804" s="4"/>
      <c r="IJ804" s="4"/>
      <c r="IK804" s="4"/>
      <c r="IL804" s="4"/>
      <c r="IM804" s="4"/>
      <c r="IN804" s="4"/>
      <c r="IO804" s="4"/>
      <c r="IP804" s="4"/>
      <c r="IQ804" s="4"/>
      <c r="IR804" s="4"/>
      <c r="IS804" s="4"/>
      <c r="IT804" s="4"/>
    </row>
    <row r="805" spans="243:254" ht="30" customHeight="1" x14ac:dyDescent="0.35">
      <c r="II805" s="4"/>
      <c r="IJ805" s="4"/>
      <c r="IK805" s="4"/>
      <c r="IL805" s="4"/>
      <c r="IM805" s="4"/>
      <c r="IN805" s="4"/>
      <c r="IO805" s="4"/>
      <c r="IP805" s="4"/>
      <c r="IQ805" s="4"/>
      <c r="IR805" s="4"/>
      <c r="IS805" s="4"/>
      <c r="IT805" s="4"/>
    </row>
    <row r="806" spans="243:254" ht="30" customHeight="1" x14ac:dyDescent="0.35">
      <c r="II806" s="4"/>
      <c r="IJ806" s="4"/>
      <c r="IK806" s="4"/>
      <c r="IL806" s="4"/>
      <c r="IM806" s="4"/>
      <c r="IN806" s="4"/>
      <c r="IO806" s="4"/>
      <c r="IP806" s="4"/>
      <c r="IQ806" s="4"/>
      <c r="IR806" s="4"/>
      <c r="IS806" s="4"/>
      <c r="IT806" s="4"/>
    </row>
    <row r="807" spans="243:254" ht="30" customHeight="1" x14ac:dyDescent="0.35">
      <c r="II807" s="4"/>
      <c r="IJ807" s="4"/>
      <c r="IK807" s="4"/>
      <c r="IL807" s="4"/>
      <c r="IM807" s="4"/>
      <c r="IN807" s="4"/>
      <c r="IO807" s="4"/>
      <c r="IP807" s="4"/>
      <c r="IQ807" s="4"/>
      <c r="IR807" s="4"/>
      <c r="IS807" s="4"/>
      <c r="IT807" s="4"/>
    </row>
    <row r="808" spans="243:254" ht="30" customHeight="1" x14ac:dyDescent="0.35">
      <c r="II808" s="4"/>
      <c r="IJ808" s="4"/>
      <c r="IK808" s="4"/>
      <c r="IL808" s="4"/>
      <c r="IM808" s="4"/>
      <c r="IN808" s="4"/>
      <c r="IO808" s="4"/>
      <c r="IP808" s="4"/>
      <c r="IQ808" s="4"/>
      <c r="IR808" s="4"/>
      <c r="IS808" s="4"/>
      <c r="IT808" s="4"/>
    </row>
    <row r="809" spans="243:254" ht="30" customHeight="1" x14ac:dyDescent="0.35">
      <c r="II809" s="4"/>
      <c r="IJ809" s="4"/>
      <c r="IK809" s="4"/>
      <c r="IL809" s="4"/>
      <c r="IM809" s="4"/>
      <c r="IN809" s="4"/>
      <c r="IO809" s="4"/>
      <c r="IP809" s="4"/>
      <c r="IQ809" s="4"/>
      <c r="IR809" s="4"/>
      <c r="IS809" s="4"/>
      <c r="IT809" s="4"/>
    </row>
    <row r="810" spans="243:254" ht="30" customHeight="1" x14ac:dyDescent="0.35">
      <c r="II810" s="4"/>
      <c r="IJ810" s="4"/>
      <c r="IK810" s="4"/>
      <c r="IL810" s="4"/>
      <c r="IM810" s="4"/>
      <c r="IN810" s="4"/>
      <c r="IO810" s="4"/>
      <c r="IP810" s="4"/>
      <c r="IQ810" s="4"/>
      <c r="IR810" s="4"/>
      <c r="IS810" s="4"/>
      <c r="IT810" s="4"/>
    </row>
    <row r="811" spans="243:254" ht="30" customHeight="1" x14ac:dyDescent="0.35">
      <c r="II811" s="4"/>
      <c r="IJ811" s="4"/>
      <c r="IK811" s="4"/>
      <c r="IL811" s="4"/>
      <c r="IM811" s="4"/>
      <c r="IN811" s="4"/>
      <c r="IO811" s="4"/>
      <c r="IP811" s="4"/>
      <c r="IQ811" s="4"/>
      <c r="IR811" s="4"/>
      <c r="IS811" s="4"/>
      <c r="IT811" s="4"/>
    </row>
    <row r="812" spans="243:254" ht="30" customHeight="1" x14ac:dyDescent="0.35">
      <c r="II812" s="4"/>
      <c r="IJ812" s="4"/>
      <c r="IK812" s="4"/>
      <c r="IL812" s="4"/>
      <c r="IM812" s="4"/>
      <c r="IN812" s="4"/>
      <c r="IO812" s="4"/>
      <c r="IP812" s="4"/>
      <c r="IQ812" s="4"/>
      <c r="IR812" s="4"/>
      <c r="IS812" s="4"/>
      <c r="IT812" s="4"/>
    </row>
    <row r="813" spans="243:254" ht="30" customHeight="1" x14ac:dyDescent="0.35">
      <c r="II813" s="4"/>
      <c r="IJ813" s="4"/>
      <c r="IK813" s="4"/>
      <c r="IL813" s="4"/>
      <c r="IM813" s="4"/>
      <c r="IN813" s="4"/>
      <c r="IO813" s="4"/>
      <c r="IP813" s="4"/>
      <c r="IQ813" s="4"/>
      <c r="IR813" s="4"/>
      <c r="IS813" s="4"/>
      <c r="IT813" s="4"/>
    </row>
    <row r="814" spans="243:254" ht="30" customHeight="1" x14ac:dyDescent="0.35">
      <c r="II814" s="4"/>
      <c r="IJ814" s="4"/>
      <c r="IK814" s="4"/>
      <c r="IL814" s="4"/>
      <c r="IM814" s="4"/>
      <c r="IN814" s="4"/>
      <c r="IO814" s="4"/>
      <c r="IP814" s="4"/>
      <c r="IQ814" s="4"/>
      <c r="IR814" s="4"/>
      <c r="IS814" s="4"/>
      <c r="IT814" s="4"/>
    </row>
    <row r="815" spans="243:254" ht="30" customHeight="1" x14ac:dyDescent="0.35">
      <c r="II815" s="4"/>
      <c r="IJ815" s="4"/>
      <c r="IK815" s="4"/>
      <c r="IL815" s="4"/>
      <c r="IM815" s="4"/>
      <c r="IN815" s="4"/>
      <c r="IO815" s="4"/>
      <c r="IP815" s="4"/>
      <c r="IQ815" s="4"/>
      <c r="IR815" s="4"/>
      <c r="IS815" s="4"/>
      <c r="IT815" s="4"/>
    </row>
    <row r="816" spans="243:254" ht="30" customHeight="1" x14ac:dyDescent="0.35">
      <c r="II816" s="4"/>
      <c r="IJ816" s="4"/>
      <c r="IK816" s="4"/>
      <c r="IL816" s="4"/>
      <c r="IM816" s="4"/>
      <c r="IN816" s="4"/>
      <c r="IO816" s="4"/>
      <c r="IP816" s="4"/>
      <c r="IQ816" s="4"/>
      <c r="IR816" s="4"/>
      <c r="IS816" s="4"/>
      <c r="IT816" s="4"/>
    </row>
    <row r="817" spans="243:254" ht="30" customHeight="1" x14ac:dyDescent="0.35">
      <c r="II817" s="4"/>
      <c r="IJ817" s="4"/>
      <c r="IK817" s="4"/>
      <c r="IL817" s="4"/>
      <c r="IM817" s="4"/>
      <c r="IN817" s="4"/>
      <c r="IO817" s="4"/>
      <c r="IP817" s="4"/>
      <c r="IQ817" s="4"/>
      <c r="IR817" s="4"/>
      <c r="IS817" s="4"/>
      <c r="IT817" s="4"/>
    </row>
    <row r="818" spans="243:254" ht="30" customHeight="1" x14ac:dyDescent="0.35">
      <c r="II818" s="4"/>
      <c r="IJ818" s="4"/>
      <c r="IK818" s="4"/>
      <c r="IL818" s="4"/>
      <c r="IM818" s="4"/>
      <c r="IN818" s="4"/>
      <c r="IO818" s="4"/>
      <c r="IP818" s="4"/>
      <c r="IQ818" s="4"/>
      <c r="IR818" s="4"/>
      <c r="IS818" s="4"/>
      <c r="IT818" s="4"/>
    </row>
    <row r="819" spans="243:254" ht="30" customHeight="1" x14ac:dyDescent="0.35">
      <c r="II819" s="4"/>
      <c r="IJ819" s="4"/>
      <c r="IK819" s="4"/>
      <c r="IL819" s="4"/>
      <c r="IM819" s="4"/>
      <c r="IN819" s="4"/>
      <c r="IO819" s="4"/>
      <c r="IP819" s="4"/>
      <c r="IQ819" s="4"/>
      <c r="IR819" s="4"/>
      <c r="IS819" s="4"/>
      <c r="IT819" s="4"/>
    </row>
    <row r="820" spans="243:254" ht="30" customHeight="1" x14ac:dyDescent="0.35">
      <c r="II820" s="4"/>
      <c r="IJ820" s="4"/>
      <c r="IK820" s="4"/>
      <c r="IL820" s="4"/>
      <c r="IM820" s="4"/>
      <c r="IN820" s="4"/>
      <c r="IO820" s="4"/>
      <c r="IP820" s="4"/>
      <c r="IQ820" s="4"/>
      <c r="IR820" s="4"/>
      <c r="IS820" s="4"/>
      <c r="IT820" s="4"/>
    </row>
    <row r="821" spans="243:254" ht="30" customHeight="1" x14ac:dyDescent="0.35">
      <c r="II821" s="4"/>
      <c r="IJ821" s="4"/>
      <c r="IK821" s="4"/>
      <c r="IL821" s="4"/>
      <c r="IM821" s="4"/>
      <c r="IN821" s="4"/>
      <c r="IO821" s="4"/>
      <c r="IP821" s="4"/>
      <c r="IQ821" s="4"/>
      <c r="IR821" s="4"/>
      <c r="IS821" s="4"/>
      <c r="IT821" s="4"/>
    </row>
    <row r="822" spans="243:254" ht="30" customHeight="1" x14ac:dyDescent="0.35">
      <c r="II822" s="4"/>
      <c r="IJ822" s="4"/>
      <c r="IK822" s="4"/>
      <c r="IL822" s="4"/>
      <c r="IM822" s="4"/>
      <c r="IN822" s="4"/>
      <c r="IO822" s="4"/>
      <c r="IP822" s="4"/>
      <c r="IQ822" s="4"/>
      <c r="IR822" s="4"/>
      <c r="IS822" s="4"/>
      <c r="IT822" s="4"/>
    </row>
    <row r="823" spans="243:254" ht="30" customHeight="1" x14ac:dyDescent="0.35">
      <c r="II823" s="4"/>
      <c r="IJ823" s="4"/>
      <c r="IK823" s="4"/>
      <c r="IL823" s="4"/>
      <c r="IM823" s="4"/>
      <c r="IN823" s="4"/>
      <c r="IO823" s="4"/>
      <c r="IP823" s="4"/>
      <c r="IQ823" s="4"/>
      <c r="IR823" s="4"/>
      <c r="IS823" s="4"/>
      <c r="IT823" s="4"/>
    </row>
    <row r="824" spans="243:254" ht="30" customHeight="1" x14ac:dyDescent="0.35">
      <c r="II824" s="4"/>
      <c r="IJ824" s="4"/>
      <c r="IK824" s="4"/>
      <c r="IL824" s="4"/>
      <c r="IM824" s="4"/>
      <c r="IN824" s="4"/>
      <c r="IO824" s="4"/>
      <c r="IP824" s="4"/>
      <c r="IQ824" s="4"/>
      <c r="IR824" s="4"/>
      <c r="IS824" s="4"/>
      <c r="IT824" s="4"/>
    </row>
    <row r="825" spans="243:254" ht="30" customHeight="1" x14ac:dyDescent="0.35">
      <c r="II825" s="4"/>
      <c r="IJ825" s="4"/>
      <c r="IK825" s="4"/>
      <c r="IL825" s="4"/>
      <c r="IM825" s="4"/>
      <c r="IN825" s="4"/>
      <c r="IO825" s="4"/>
      <c r="IP825" s="4"/>
      <c r="IQ825" s="4"/>
      <c r="IR825" s="4"/>
      <c r="IS825" s="4"/>
      <c r="IT825" s="4"/>
    </row>
    <row r="826" spans="243:254" ht="30" customHeight="1" x14ac:dyDescent="0.35">
      <c r="II826" s="4"/>
      <c r="IJ826" s="4"/>
      <c r="IK826" s="4"/>
      <c r="IL826" s="4"/>
      <c r="IM826" s="4"/>
      <c r="IN826" s="4"/>
      <c r="IO826" s="4"/>
      <c r="IP826" s="4"/>
      <c r="IQ826" s="4"/>
      <c r="IR826" s="4"/>
      <c r="IS826" s="4"/>
      <c r="IT826" s="4"/>
    </row>
    <row r="827" spans="243:254" ht="30" customHeight="1" x14ac:dyDescent="0.35">
      <c r="II827" s="4"/>
      <c r="IJ827" s="4"/>
      <c r="IK827" s="4"/>
      <c r="IL827" s="4"/>
      <c r="IM827" s="4"/>
      <c r="IN827" s="4"/>
      <c r="IO827" s="4"/>
      <c r="IP827" s="4"/>
      <c r="IQ827" s="4"/>
      <c r="IR827" s="4"/>
      <c r="IS827" s="4"/>
      <c r="IT827" s="4"/>
    </row>
    <row r="828" spans="243:254" ht="30" customHeight="1" x14ac:dyDescent="0.35">
      <c r="II828" s="4"/>
      <c r="IJ828" s="4"/>
      <c r="IK828" s="4"/>
      <c r="IL828" s="4"/>
      <c r="IM828" s="4"/>
      <c r="IN828" s="4"/>
      <c r="IO828" s="4"/>
      <c r="IP828" s="4"/>
      <c r="IQ828" s="4"/>
      <c r="IR828" s="4"/>
      <c r="IS828" s="4"/>
      <c r="IT828" s="4"/>
    </row>
    <row r="829" spans="243:254" ht="30" customHeight="1" x14ac:dyDescent="0.35">
      <c r="II829" s="4"/>
      <c r="IJ829" s="4"/>
      <c r="IK829" s="4"/>
      <c r="IL829" s="4"/>
      <c r="IM829" s="4"/>
      <c r="IN829" s="4"/>
      <c r="IO829" s="4"/>
      <c r="IP829" s="4"/>
      <c r="IQ829" s="4"/>
      <c r="IR829" s="4"/>
      <c r="IS829" s="4"/>
      <c r="IT829" s="4"/>
    </row>
    <row r="830" spans="243:254" ht="30" customHeight="1" x14ac:dyDescent="0.35">
      <c r="II830" s="4"/>
      <c r="IJ830" s="4"/>
      <c r="IK830" s="4"/>
      <c r="IL830" s="4"/>
      <c r="IM830" s="4"/>
      <c r="IN830" s="4"/>
      <c r="IO830" s="4"/>
      <c r="IP830" s="4"/>
      <c r="IQ830" s="4"/>
      <c r="IR830" s="4"/>
      <c r="IS830" s="4"/>
      <c r="IT830" s="4"/>
    </row>
    <row r="831" spans="243:254" ht="30" customHeight="1" x14ac:dyDescent="0.35">
      <c r="II831" s="4"/>
      <c r="IJ831" s="4"/>
      <c r="IK831" s="4"/>
      <c r="IL831" s="4"/>
      <c r="IM831" s="4"/>
      <c r="IN831" s="4"/>
      <c r="IO831" s="4"/>
      <c r="IP831" s="4"/>
      <c r="IQ831" s="4"/>
      <c r="IR831" s="4"/>
      <c r="IS831" s="4"/>
      <c r="IT831" s="4"/>
    </row>
    <row r="832" spans="243:254" ht="30" customHeight="1" x14ac:dyDescent="0.35">
      <c r="II832" s="4"/>
      <c r="IJ832" s="4"/>
      <c r="IK832" s="4"/>
      <c r="IL832" s="4"/>
      <c r="IM832" s="4"/>
      <c r="IN832" s="4"/>
      <c r="IO832" s="4"/>
      <c r="IP832" s="4"/>
      <c r="IQ832" s="4"/>
      <c r="IR832" s="4"/>
      <c r="IS832" s="4"/>
      <c r="IT832" s="4"/>
    </row>
    <row r="833" spans="243:254" ht="30" customHeight="1" x14ac:dyDescent="0.35">
      <c r="II833" s="4"/>
      <c r="IJ833" s="4"/>
      <c r="IK833" s="4"/>
      <c r="IL833" s="4"/>
      <c r="IM833" s="4"/>
      <c r="IN833" s="4"/>
      <c r="IO833" s="4"/>
      <c r="IP833" s="4"/>
      <c r="IQ833" s="4"/>
      <c r="IR833" s="4"/>
      <c r="IS833" s="4"/>
      <c r="IT833" s="4"/>
    </row>
    <row r="834" spans="243:254" ht="30" customHeight="1" x14ac:dyDescent="0.35">
      <c r="II834" s="4"/>
      <c r="IJ834" s="4"/>
      <c r="IK834" s="4"/>
      <c r="IL834" s="4"/>
      <c r="IM834" s="4"/>
      <c r="IN834" s="4"/>
      <c r="IO834" s="4"/>
      <c r="IP834" s="4"/>
      <c r="IQ834" s="4"/>
      <c r="IR834" s="4"/>
      <c r="IS834" s="4"/>
      <c r="IT834" s="4"/>
    </row>
    <row r="835" spans="243:254" ht="30" customHeight="1" x14ac:dyDescent="0.35">
      <c r="II835" s="4"/>
      <c r="IJ835" s="4"/>
      <c r="IK835" s="4"/>
      <c r="IL835" s="4"/>
      <c r="IM835" s="4"/>
      <c r="IN835" s="4"/>
      <c r="IO835" s="4"/>
      <c r="IP835" s="4"/>
      <c r="IQ835" s="4"/>
      <c r="IR835" s="4"/>
      <c r="IS835" s="4"/>
      <c r="IT835" s="4"/>
    </row>
    <row r="836" spans="243:254" ht="30" customHeight="1" x14ac:dyDescent="0.35">
      <c r="II836" s="4"/>
      <c r="IJ836" s="4"/>
      <c r="IK836" s="4"/>
      <c r="IL836" s="4"/>
      <c r="IM836" s="4"/>
      <c r="IN836" s="4"/>
      <c r="IO836" s="4"/>
      <c r="IP836" s="4"/>
      <c r="IQ836" s="4"/>
      <c r="IR836" s="4"/>
      <c r="IS836" s="4"/>
      <c r="IT836" s="4"/>
    </row>
    <row r="837" spans="243:254" ht="30" customHeight="1" x14ac:dyDescent="0.35">
      <c r="II837" s="4"/>
      <c r="IJ837" s="4"/>
      <c r="IK837" s="4"/>
      <c r="IL837" s="4"/>
      <c r="IM837" s="4"/>
      <c r="IN837" s="4"/>
      <c r="IO837" s="4"/>
      <c r="IP837" s="4"/>
      <c r="IQ837" s="4"/>
      <c r="IR837" s="4"/>
      <c r="IS837" s="4"/>
      <c r="IT837" s="4"/>
    </row>
    <row r="838" spans="243:254" ht="30" customHeight="1" x14ac:dyDescent="0.35">
      <c r="II838" s="4"/>
      <c r="IJ838" s="4"/>
      <c r="IK838" s="4"/>
      <c r="IL838" s="4"/>
      <c r="IM838" s="4"/>
      <c r="IN838" s="4"/>
      <c r="IO838" s="4"/>
      <c r="IP838" s="4"/>
      <c r="IQ838" s="4"/>
      <c r="IR838" s="4"/>
      <c r="IS838" s="4"/>
      <c r="IT838" s="4"/>
    </row>
    <row r="839" spans="243:254" ht="30" customHeight="1" x14ac:dyDescent="0.35">
      <c r="II839" s="4"/>
      <c r="IJ839" s="4"/>
      <c r="IK839" s="4"/>
      <c r="IL839" s="4"/>
      <c r="IM839" s="4"/>
      <c r="IN839" s="4"/>
      <c r="IO839" s="4"/>
      <c r="IP839" s="4"/>
      <c r="IQ839" s="4"/>
      <c r="IR839" s="4"/>
      <c r="IS839" s="4"/>
      <c r="IT839" s="4"/>
    </row>
    <row r="840" spans="243:254" ht="30" customHeight="1" x14ac:dyDescent="0.35">
      <c r="II840" s="4"/>
      <c r="IJ840" s="4"/>
      <c r="IK840" s="4"/>
      <c r="IL840" s="4"/>
      <c r="IM840" s="4"/>
      <c r="IN840" s="4"/>
      <c r="IO840" s="4"/>
      <c r="IP840" s="4"/>
      <c r="IQ840" s="4"/>
      <c r="IR840" s="4"/>
      <c r="IS840" s="4"/>
      <c r="IT840" s="4"/>
    </row>
    <row r="841" spans="243:254" ht="30" customHeight="1" x14ac:dyDescent="0.35">
      <c r="II841" s="4"/>
      <c r="IJ841" s="4"/>
      <c r="IK841" s="4"/>
      <c r="IL841" s="4"/>
      <c r="IM841" s="4"/>
      <c r="IN841" s="4"/>
      <c r="IO841" s="4"/>
      <c r="IP841" s="4"/>
      <c r="IQ841" s="4"/>
      <c r="IR841" s="4"/>
      <c r="IS841" s="4"/>
      <c r="IT841" s="4"/>
    </row>
    <row r="842" spans="243:254" ht="30" customHeight="1" x14ac:dyDescent="0.35">
      <c r="II842" s="4"/>
      <c r="IJ842" s="4"/>
      <c r="IK842" s="4"/>
      <c r="IL842" s="4"/>
      <c r="IM842" s="4"/>
      <c r="IN842" s="4"/>
      <c r="IO842" s="4"/>
      <c r="IP842" s="4"/>
      <c r="IQ842" s="4"/>
      <c r="IR842" s="4"/>
      <c r="IS842" s="4"/>
      <c r="IT842" s="4"/>
    </row>
    <row r="843" spans="243:254" ht="30" customHeight="1" x14ac:dyDescent="0.35">
      <c r="II843" s="4"/>
      <c r="IJ843" s="4"/>
      <c r="IK843" s="4"/>
      <c r="IL843" s="4"/>
      <c r="IM843" s="4"/>
      <c r="IN843" s="4"/>
      <c r="IO843" s="4"/>
      <c r="IP843" s="4"/>
      <c r="IQ843" s="4"/>
      <c r="IR843" s="4"/>
      <c r="IS843" s="4"/>
      <c r="IT843" s="4"/>
    </row>
    <row r="844" spans="243:254" ht="30" customHeight="1" x14ac:dyDescent="0.35">
      <c r="II844" s="4"/>
      <c r="IJ844" s="4"/>
      <c r="IK844" s="4"/>
      <c r="IL844" s="4"/>
      <c r="IM844" s="4"/>
      <c r="IN844" s="4"/>
      <c r="IO844" s="4"/>
      <c r="IP844" s="4"/>
      <c r="IQ844" s="4"/>
      <c r="IR844" s="4"/>
      <c r="IS844" s="4"/>
      <c r="IT844" s="4"/>
    </row>
    <row r="845" spans="243:254" ht="30" customHeight="1" x14ac:dyDescent="0.35">
      <c r="II845" s="4"/>
      <c r="IJ845" s="4"/>
      <c r="IK845" s="4"/>
      <c r="IL845" s="4"/>
      <c r="IM845" s="4"/>
      <c r="IN845" s="4"/>
      <c r="IO845" s="4"/>
      <c r="IP845" s="4"/>
      <c r="IQ845" s="4"/>
      <c r="IR845" s="4"/>
      <c r="IS845" s="4"/>
      <c r="IT845" s="4"/>
    </row>
    <row r="846" spans="243:254" ht="30" customHeight="1" x14ac:dyDescent="0.35">
      <c r="II846" s="4"/>
      <c r="IJ846" s="4"/>
      <c r="IK846" s="4"/>
      <c r="IL846" s="4"/>
      <c r="IM846" s="4"/>
      <c r="IN846" s="4"/>
      <c r="IO846" s="4"/>
      <c r="IP846" s="4"/>
      <c r="IQ846" s="4"/>
      <c r="IR846" s="4"/>
      <c r="IS846" s="4"/>
      <c r="IT846" s="4"/>
    </row>
    <row r="847" spans="243:254" ht="30" customHeight="1" x14ac:dyDescent="0.35">
      <c r="II847" s="4"/>
      <c r="IJ847" s="4"/>
      <c r="IK847" s="4"/>
      <c r="IL847" s="4"/>
      <c r="IM847" s="4"/>
      <c r="IN847" s="4"/>
      <c r="IO847" s="4"/>
      <c r="IP847" s="4"/>
      <c r="IQ847" s="4"/>
      <c r="IR847" s="4"/>
      <c r="IS847" s="4"/>
      <c r="IT847" s="4"/>
    </row>
    <row r="848" spans="243:254" ht="30" customHeight="1" x14ac:dyDescent="0.35">
      <c r="II848" s="4"/>
      <c r="IJ848" s="4"/>
      <c r="IK848" s="4"/>
      <c r="IL848" s="4"/>
      <c r="IM848" s="4"/>
      <c r="IN848" s="4"/>
      <c r="IO848" s="4"/>
      <c r="IP848" s="4"/>
      <c r="IQ848" s="4"/>
      <c r="IR848" s="4"/>
      <c r="IS848" s="4"/>
      <c r="IT848" s="4"/>
    </row>
    <row r="849" spans="243:254" ht="30" customHeight="1" x14ac:dyDescent="0.35">
      <c r="II849" s="4"/>
      <c r="IJ849" s="4"/>
      <c r="IK849" s="4"/>
      <c r="IL849" s="4"/>
      <c r="IM849" s="4"/>
      <c r="IN849" s="4"/>
      <c r="IO849" s="4"/>
      <c r="IP849" s="4"/>
      <c r="IQ849" s="4"/>
      <c r="IR849" s="4"/>
      <c r="IS849" s="4"/>
      <c r="IT849" s="4"/>
    </row>
    <row r="850" spans="243:254" ht="30" customHeight="1" x14ac:dyDescent="0.35">
      <c r="II850" s="4"/>
      <c r="IJ850" s="4"/>
      <c r="IK850" s="4"/>
      <c r="IL850" s="4"/>
      <c r="IM850" s="4"/>
      <c r="IN850" s="4"/>
      <c r="IO850" s="4"/>
      <c r="IP850" s="4"/>
      <c r="IQ850" s="4"/>
      <c r="IR850" s="4"/>
      <c r="IS850" s="4"/>
      <c r="IT850" s="4"/>
    </row>
    <row r="851" spans="243:254" ht="30" customHeight="1" x14ac:dyDescent="0.35">
      <c r="II851" s="4"/>
      <c r="IJ851" s="4"/>
      <c r="IK851" s="4"/>
      <c r="IL851" s="4"/>
      <c r="IM851" s="4"/>
      <c r="IN851" s="4"/>
      <c r="IO851" s="4"/>
      <c r="IP851" s="4"/>
      <c r="IQ851" s="4"/>
      <c r="IR851" s="4"/>
      <c r="IS851" s="4"/>
      <c r="IT851" s="4"/>
    </row>
    <row r="852" spans="243:254" ht="30" customHeight="1" x14ac:dyDescent="0.35">
      <c r="II852" s="4"/>
      <c r="IJ852" s="4"/>
      <c r="IK852" s="4"/>
      <c r="IL852" s="4"/>
      <c r="IM852" s="4"/>
      <c r="IN852" s="4"/>
      <c r="IO852" s="4"/>
      <c r="IP852" s="4"/>
      <c r="IQ852" s="4"/>
      <c r="IR852" s="4"/>
      <c r="IS852" s="4"/>
      <c r="IT852" s="4"/>
    </row>
    <row r="853" spans="243:254" ht="30" customHeight="1" x14ac:dyDescent="0.35">
      <c r="II853" s="4"/>
      <c r="IJ853" s="4"/>
      <c r="IK853" s="4"/>
      <c r="IL853" s="4"/>
      <c r="IM853" s="4"/>
      <c r="IN853" s="4"/>
      <c r="IO853" s="4"/>
      <c r="IP853" s="4"/>
      <c r="IQ853" s="4"/>
      <c r="IR853" s="4"/>
      <c r="IS853" s="4"/>
      <c r="IT853" s="4"/>
    </row>
    <row r="854" spans="243:254" ht="30" customHeight="1" x14ac:dyDescent="0.35">
      <c r="II854" s="4"/>
      <c r="IJ854" s="4"/>
      <c r="IK854" s="4"/>
      <c r="IL854" s="4"/>
      <c r="IM854" s="4"/>
      <c r="IN854" s="4"/>
      <c r="IO854" s="4"/>
      <c r="IP854" s="4"/>
      <c r="IQ854" s="4"/>
      <c r="IR854" s="4"/>
      <c r="IS854" s="4"/>
      <c r="IT854" s="4"/>
    </row>
    <row r="855" spans="243:254" ht="30" customHeight="1" x14ac:dyDescent="0.35">
      <c r="II855" s="4"/>
      <c r="IJ855" s="4"/>
      <c r="IK855" s="4"/>
      <c r="IL855" s="4"/>
      <c r="IM855" s="4"/>
      <c r="IN855" s="4"/>
      <c r="IO855" s="4"/>
      <c r="IP855" s="4"/>
      <c r="IQ855" s="4"/>
      <c r="IR855" s="4"/>
      <c r="IS855" s="4"/>
      <c r="IT855" s="4"/>
    </row>
    <row r="856" spans="243:254" ht="30" customHeight="1" x14ac:dyDescent="0.35">
      <c r="II856" s="4"/>
      <c r="IJ856" s="4"/>
      <c r="IK856" s="4"/>
      <c r="IL856" s="4"/>
      <c r="IM856" s="4"/>
      <c r="IN856" s="4"/>
      <c r="IO856" s="4"/>
      <c r="IP856" s="4"/>
      <c r="IQ856" s="4"/>
      <c r="IR856" s="4"/>
      <c r="IS856" s="4"/>
      <c r="IT856" s="4"/>
    </row>
    <row r="857" spans="243:254" ht="30" customHeight="1" x14ac:dyDescent="0.35">
      <c r="II857" s="4"/>
      <c r="IJ857" s="4"/>
      <c r="IK857" s="4"/>
      <c r="IL857" s="4"/>
      <c r="IM857" s="4"/>
      <c r="IN857" s="4"/>
      <c r="IO857" s="4"/>
      <c r="IP857" s="4"/>
      <c r="IQ857" s="4"/>
      <c r="IR857" s="4"/>
      <c r="IS857" s="4"/>
      <c r="IT857" s="4"/>
    </row>
    <row r="858" spans="243:254" ht="30" customHeight="1" x14ac:dyDescent="0.35">
      <c r="II858" s="4"/>
      <c r="IJ858" s="4"/>
      <c r="IK858" s="4"/>
      <c r="IL858" s="4"/>
      <c r="IM858" s="4"/>
      <c r="IN858" s="4"/>
      <c r="IO858" s="4"/>
      <c r="IP858" s="4"/>
      <c r="IQ858" s="4"/>
      <c r="IR858" s="4"/>
      <c r="IS858" s="4"/>
      <c r="IT858" s="4"/>
    </row>
    <row r="859" spans="243:254" ht="30" customHeight="1" x14ac:dyDescent="0.35">
      <c r="II859" s="4"/>
      <c r="IJ859" s="4"/>
      <c r="IK859" s="4"/>
      <c r="IL859" s="4"/>
      <c r="IM859" s="4"/>
      <c r="IN859" s="4"/>
      <c r="IO859" s="4"/>
      <c r="IP859" s="4"/>
      <c r="IQ859" s="4"/>
      <c r="IR859" s="4"/>
      <c r="IS859" s="4"/>
      <c r="IT859" s="4"/>
    </row>
    <row r="860" spans="243:254" ht="30" customHeight="1" x14ac:dyDescent="0.35">
      <c r="II860" s="4"/>
      <c r="IJ860" s="4"/>
      <c r="IK860" s="4"/>
      <c r="IL860" s="4"/>
      <c r="IM860" s="4"/>
      <c r="IN860" s="4"/>
      <c r="IO860" s="4"/>
      <c r="IP860" s="4"/>
      <c r="IQ860" s="4"/>
      <c r="IR860" s="4"/>
      <c r="IS860" s="4"/>
      <c r="IT860" s="4"/>
    </row>
    <row r="861" spans="243:254" ht="30" customHeight="1" x14ac:dyDescent="0.35">
      <c r="II861" s="4"/>
      <c r="IJ861" s="4"/>
      <c r="IK861" s="4"/>
      <c r="IL861" s="4"/>
      <c r="IM861" s="4"/>
      <c r="IN861" s="4"/>
      <c r="IO861" s="4"/>
      <c r="IP861" s="4"/>
      <c r="IQ861" s="4"/>
      <c r="IR861" s="4"/>
      <c r="IS861" s="4"/>
      <c r="IT861" s="4"/>
    </row>
    <row r="862" spans="243:254" ht="30" customHeight="1" x14ac:dyDescent="0.35">
      <c r="II862" s="4"/>
      <c r="IJ862" s="4"/>
      <c r="IK862" s="4"/>
      <c r="IL862" s="4"/>
      <c r="IM862" s="4"/>
      <c r="IN862" s="4"/>
      <c r="IO862" s="4"/>
      <c r="IP862" s="4"/>
      <c r="IQ862" s="4"/>
      <c r="IR862" s="4"/>
      <c r="IS862" s="4"/>
      <c r="IT862" s="4"/>
    </row>
    <row r="863" spans="243:254" ht="30" customHeight="1" x14ac:dyDescent="0.35">
      <c r="II863" s="4"/>
      <c r="IJ863" s="4"/>
      <c r="IK863" s="4"/>
      <c r="IL863" s="4"/>
      <c r="IM863" s="4"/>
      <c r="IN863" s="4"/>
      <c r="IO863" s="4"/>
      <c r="IP863" s="4"/>
      <c r="IQ863" s="4"/>
      <c r="IR863" s="4"/>
      <c r="IS863" s="4"/>
      <c r="IT863" s="4"/>
    </row>
    <row r="864" spans="243:254" ht="30" customHeight="1" x14ac:dyDescent="0.35">
      <c r="II864" s="4"/>
      <c r="IJ864" s="4"/>
      <c r="IK864" s="4"/>
      <c r="IL864" s="4"/>
      <c r="IM864" s="4"/>
      <c r="IN864" s="4"/>
      <c r="IO864" s="4"/>
      <c r="IP864" s="4"/>
      <c r="IQ864" s="4"/>
      <c r="IR864" s="4"/>
      <c r="IS864" s="4"/>
      <c r="IT864" s="4"/>
    </row>
    <row r="865" spans="243:254" ht="30" customHeight="1" x14ac:dyDescent="0.35">
      <c r="II865" s="4"/>
      <c r="IJ865" s="4"/>
      <c r="IK865" s="4"/>
      <c r="IL865" s="4"/>
      <c r="IM865" s="4"/>
      <c r="IN865" s="4"/>
      <c r="IO865" s="4"/>
      <c r="IP865" s="4"/>
      <c r="IQ865" s="4"/>
      <c r="IR865" s="4"/>
      <c r="IS865" s="4"/>
      <c r="IT865" s="4"/>
    </row>
    <row r="866" spans="243:254" ht="30" customHeight="1" x14ac:dyDescent="0.35">
      <c r="II866" s="4"/>
      <c r="IJ866" s="4"/>
      <c r="IK866" s="4"/>
      <c r="IL866" s="4"/>
      <c r="IM866" s="4"/>
      <c r="IN866" s="4"/>
      <c r="IO866" s="4"/>
      <c r="IP866" s="4"/>
      <c r="IQ866" s="4"/>
      <c r="IR866" s="4"/>
      <c r="IS866" s="4"/>
      <c r="IT866" s="4"/>
    </row>
    <row r="867" spans="243:254" ht="30" customHeight="1" x14ac:dyDescent="0.35">
      <c r="II867" s="4"/>
      <c r="IJ867" s="4"/>
      <c r="IK867" s="4"/>
      <c r="IL867" s="4"/>
      <c r="IM867" s="4"/>
      <c r="IN867" s="4"/>
      <c r="IO867" s="4"/>
      <c r="IP867" s="4"/>
      <c r="IQ867" s="4"/>
      <c r="IR867" s="4"/>
      <c r="IS867" s="4"/>
      <c r="IT867" s="4"/>
    </row>
    <row r="868" spans="243:254" ht="30" customHeight="1" x14ac:dyDescent="0.35">
      <c r="II868" s="4"/>
      <c r="IJ868" s="4"/>
      <c r="IK868" s="4"/>
      <c r="IL868" s="4"/>
      <c r="IM868" s="4"/>
      <c r="IN868" s="4"/>
      <c r="IO868" s="4"/>
      <c r="IP868" s="4"/>
      <c r="IQ868" s="4"/>
      <c r="IR868" s="4"/>
      <c r="IS868" s="4"/>
      <c r="IT868" s="4"/>
    </row>
    <row r="869" spans="243:254" ht="30" customHeight="1" x14ac:dyDescent="0.35">
      <c r="II869" s="4"/>
      <c r="IJ869" s="4"/>
      <c r="IK869" s="4"/>
      <c r="IL869" s="4"/>
      <c r="IM869" s="4"/>
      <c r="IN869" s="4"/>
      <c r="IO869" s="4"/>
      <c r="IP869" s="4"/>
      <c r="IQ869" s="4"/>
      <c r="IR869" s="4"/>
      <c r="IS869" s="4"/>
      <c r="IT869" s="4"/>
    </row>
    <row r="870" spans="243:254" ht="30" customHeight="1" x14ac:dyDescent="0.35">
      <c r="II870" s="4"/>
      <c r="IJ870" s="4"/>
      <c r="IK870" s="4"/>
      <c r="IL870" s="4"/>
      <c r="IM870" s="4"/>
      <c r="IN870" s="4"/>
      <c r="IO870" s="4"/>
      <c r="IP870" s="4"/>
      <c r="IQ870" s="4"/>
      <c r="IR870" s="4"/>
      <c r="IS870" s="4"/>
      <c r="IT870" s="4"/>
    </row>
    <row r="871" spans="243:254" ht="30" customHeight="1" x14ac:dyDescent="0.35">
      <c r="II871" s="4"/>
      <c r="IJ871" s="4"/>
      <c r="IK871" s="4"/>
      <c r="IL871" s="4"/>
      <c r="IM871" s="4"/>
      <c r="IN871" s="4"/>
      <c r="IO871" s="4"/>
      <c r="IP871" s="4"/>
      <c r="IQ871" s="4"/>
      <c r="IR871" s="4"/>
      <c r="IS871" s="4"/>
      <c r="IT871" s="4"/>
    </row>
    <row r="872" spans="243:254" ht="30" customHeight="1" x14ac:dyDescent="0.35">
      <c r="II872" s="4"/>
      <c r="IJ872" s="4"/>
      <c r="IK872" s="4"/>
      <c r="IL872" s="4"/>
      <c r="IM872" s="4"/>
      <c r="IN872" s="4"/>
      <c r="IO872" s="4"/>
      <c r="IP872" s="4"/>
      <c r="IQ872" s="4"/>
      <c r="IR872" s="4"/>
      <c r="IS872" s="4"/>
      <c r="IT872" s="4"/>
    </row>
    <row r="873" spans="243:254" ht="30" customHeight="1" x14ac:dyDescent="0.35">
      <c r="II873" s="4"/>
      <c r="IJ873" s="4"/>
      <c r="IK873" s="4"/>
      <c r="IL873" s="4"/>
      <c r="IM873" s="4"/>
      <c r="IN873" s="4"/>
      <c r="IO873" s="4"/>
      <c r="IP873" s="4"/>
      <c r="IQ873" s="4"/>
      <c r="IR873" s="4"/>
      <c r="IS873" s="4"/>
      <c r="IT873" s="4"/>
    </row>
    <row r="874" spans="243:254" ht="30" customHeight="1" x14ac:dyDescent="0.35">
      <c r="II874" s="4"/>
      <c r="IJ874" s="4"/>
      <c r="IK874" s="4"/>
      <c r="IL874" s="4"/>
      <c r="IM874" s="4"/>
      <c r="IN874" s="4"/>
      <c r="IO874" s="4"/>
      <c r="IP874" s="4"/>
      <c r="IQ874" s="4"/>
      <c r="IR874" s="4"/>
      <c r="IS874" s="4"/>
      <c r="IT874" s="4"/>
    </row>
    <row r="875" spans="243:254" ht="30" customHeight="1" x14ac:dyDescent="0.35">
      <c r="II875" s="4"/>
      <c r="IJ875" s="4"/>
      <c r="IK875" s="4"/>
      <c r="IL875" s="4"/>
      <c r="IM875" s="4"/>
      <c r="IN875" s="4"/>
      <c r="IO875" s="4"/>
      <c r="IP875" s="4"/>
      <c r="IQ875" s="4"/>
      <c r="IR875" s="4"/>
      <c r="IS875" s="4"/>
      <c r="IT875" s="4"/>
    </row>
    <row r="876" spans="243:254" ht="30" customHeight="1" x14ac:dyDescent="0.35">
      <c r="II876" s="4"/>
      <c r="IJ876" s="4"/>
      <c r="IK876" s="4"/>
      <c r="IL876" s="4"/>
      <c r="IM876" s="4"/>
      <c r="IN876" s="4"/>
      <c r="IO876" s="4"/>
      <c r="IP876" s="4"/>
      <c r="IQ876" s="4"/>
      <c r="IR876" s="4"/>
      <c r="IS876" s="4"/>
      <c r="IT876" s="4"/>
    </row>
    <row r="877" spans="243:254" ht="30" customHeight="1" x14ac:dyDescent="0.35">
      <c r="II877" s="4"/>
      <c r="IJ877" s="4"/>
      <c r="IK877" s="4"/>
      <c r="IL877" s="4"/>
      <c r="IM877" s="4"/>
      <c r="IN877" s="4"/>
      <c r="IO877" s="4"/>
      <c r="IP877" s="4"/>
      <c r="IQ877" s="4"/>
      <c r="IR877" s="4"/>
      <c r="IS877" s="4"/>
      <c r="IT877" s="4"/>
    </row>
    <row r="878" spans="243:254" ht="30" customHeight="1" x14ac:dyDescent="0.35">
      <c r="II878" s="4"/>
      <c r="IJ878" s="4"/>
      <c r="IK878" s="4"/>
      <c r="IL878" s="4"/>
      <c r="IM878" s="4"/>
      <c r="IN878" s="4"/>
      <c r="IO878" s="4"/>
      <c r="IP878" s="4"/>
      <c r="IQ878" s="4"/>
      <c r="IR878" s="4"/>
      <c r="IS878" s="4"/>
      <c r="IT878" s="4"/>
    </row>
    <row r="879" spans="243:254" ht="30" customHeight="1" x14ac:dyDescent="0.35">
      <c r="II879" s="4"/>
      <c r="IJ879" s="4"/>
      <c r="IK879" s="4"/>
      <c r="IL879" s="4"/>
      <c r="IM879" s="4"/>
      <c r="IN879" s="4"/>
      <c r="IO879" s="4"/>
      <c r="IP879" s="4"/>
      <c r="IQ879" s="4"/>
      <c r="IR879" s="4"/>
      <c r="IS879" s="4"/>
      <c r="IT879" s="4"/>
    </row>
    <row r="880" spans="243:254" ht="30" customHeight="1" x14ac:dyDescent="0.35">
      <c r="II880" s="4"/>
      <c r="IJ880" s="4"/>
      <c r="IK880" s="4"/>
      <c r="IL880" s="4"/>
      <c r="IM880" s="4"/>
      <c r="IN880" s="4"/>
      <c r="IO880" s="4"/>
      <c r="IP880" s="4"/>
      <c r="IQ880" s="4"/>
      <c r="IR880" s="4"/>
      <c r="IS880" s="4"/>
      <c r="IT880" s="4"/>
    </row>
    <row r="881" spans="243:254" ht="30" customHeight="1" x14ac:dyDescent="0.35">
      <c r="II881" s="4"/>
      <c r="IJ881" s="4"/>
      <c r="IK881" s="4"/>
      <c r="IL881" s="4"/>
      <c r="IM881" s="4"/>
      <c r="IN881" s="4"/>
      <c r="IO881" s="4"/>
      <c r="IP881" s="4"/>
      <c r="IQ881" s="4"/>
      <c r="IR881" s="4"/>
      <c r="IS881" s="4"/>
      <c r="IT881" s="4"/>
    </row>
    <row r="882" spans="243:254" ht="30" customHeight="1" x14ac:dyDescent="0.35">
      <c r="II882" s="4"/>
      <c r="IJ882" s="4"/>
      <c r="IK882" s="4"/>
      <c r="IL882" s="4"/>
      <c r="IM882" s="4"/>
      <c r="IN882" s="4"/>
      <c r="IO882" s="4"/>
      <c r="IP882" s="4"/>
      <c r="IQ882" s="4"/>
      <c r="IR882" s="4"/>
      <c r="IS882" s="4"/>
      <c r="IT882" s="4"/>
    </row>
    <row r="883" spans="243:254" ht="30" customHeight="1" x14ac:dyDescent="0.35">
      <c r="II883" s="4"/>
      <c r="IJ883" s="4"/>
      <c r="IK883" s="4"/>
      <c r="IL883" s="4"/>
      <c r="IM883" s="4"/>
      <c r="IN883" s="4"/>
      <c r="IO883" s="4"/>
      <c r="IP883" s="4"/>
      <c r="IQ883" s="4"/>
      <c r="IR883" s="4"/>
      <c r="IS883" s="4"/>
      <c r="IT883" s="4"/>
    </row>
    <row r="884" spans="243:254" ht="30" customHeight="1" x14ac:dyDescent="0.35">
      <c r="II884" s="4"/>
      <c r="IJ884" s="4"/>
      <c r="IK884" s="4"/>
      <c r="IL884" s="4"/>
      <c r="IM884" s="4"/>
      <c r="IN884" s="4"/>
      <c r="IO884" s="4"/>
      <c r="IP884" s="4"/>
      <c r="IQ884" s="4"/>
      <c r="IR884" s="4"/>
      <c r="IS884" s="4"/>
      <c r="IT884" s="4"/>
    </row>
    <row r="885" spans="243:254" ht="30" customHeight="1" x14ac:dyDescent="0.35">
      <c r="II885" s="4"/>
      <c r="IJ885" s="4"/>
      <c r="IK885" s="4"/>
      <c r="IL885" s="4"/>
      <c r="IM885" s="4"/>
      <c r="IN885" s="4"/>
      <c r="IO885" s="4"/>
      <c r="IP885" s="4"/>
      <c r="IQ885" s="4"/>
      <c r="IR885" s="4"/>
      <c r="IS885" s="4"/>
      <c r="IT885" s="4"/>
    </row>
    <row r="886" spans="243:254" ht="30" customHeight="1" x14ac:dyDescent="0.35">
      <c r="II886" s="4"/>
      <c r="IJ886" s="4"/>
      <c r="IK886" s="4"/>
      <c r="IL886" s="4"/>
      <c r="IM886" s="4"/>
      <c r="IN886" s="4"/>
      <c r="IO886" s="4"/>
      <c r="IP886" s="4"/>
      <c r="IQ886" s="4"/>
      <c r="IR886" s="4"/>
      <c r="IS886" s="4"/>
      <c r="IT886" s="4"/>
    </row>
    <row r="887" spans="243:254" ht="30" customHeight="1" x14ac:dyDescent="0.35">
      <c r="II887" s="4"/>
      <c r="IJ887" s="4"/>
      <c r="IK887" s="4"/>
      <c r="IL887" s="4"/>
      <c r="IM887" s="4"/>
      <c r="IN887" s="4"/>
      <c r="IO887" s="4"/>
      <c r="IP887" s="4"/>
      <c r="IQ887" s="4"/>
      <c r="IR887" s="4"/>
      <c r="IS887" s="4"/>
      <c r="IT887" s="4"/>
    </row>
    <row r="888" spans="243:254" ht="30" customHeight="1" x14ac:dyDescent="0.35">
      <c r="II888" s="4"/>
      <c r="IJ888" s="4"/>
      <c r="IK888" s="4"/>
      <c r="IL888" s="4"/>
      <c r="IM888" s="4"/>
      <c r="IN888" s="4"/>
      <c r="IO888" s="4"/>
      <c r="IP888" s="4"/>
      <c r="IQ888" s="4"/>
      <c r="IR888" s="4"/>
      <c r="IS888" s="4"/>
      <c r="IT888" s="4"/>
    </row>
    <row r="889" spans="243:254" ht="30" customHeight="1" x14ac:dyDescent="0.35">
      <c r="II889" s="4"/>
      <c r="IJ889" s="4"/>
      <c r="IK889" s="4"/>
      <c r="IL889" s="4"/>
      <c r="IM889" s="4"/>
      <c r="IN889" s="4"/>
      <c r="IO889" s="4"/>
      <c r="IP889" s="4"/>
      <c r="IQ889" s="4"/>
      <c r="IR889" s="4"/>
      <c r="IS889" s="4"/>
      <c r="IT889" s="4"/>
    </row>
    <row r="890" spans="243:254" ht="30" customHeight="1" x14ac:dyDescent="0.35">
      <c r="II890" s="4"/>
      <c r="IJ890" s="4"/>
      <c r="IK890" s="4"/>
      <c r="IL890" s="4"/>
      <c r="IM890" s="4"/>
      <c r="IN890" s="4"/>
      <c r="IO890" s="4"/>
      <c r="IP890" s="4"/>
      <c r="IQ890" s="4"/>
      <c r="IR890" s="4"/>
      <c r="IS890" s="4"/>
      <c r="IT890" s="4"/>
    </row>
    <row r="891" spans="243:254" ht="30" customHeight="1" x14ac:dyDescent="0.35">
      <c r="II891" s="4"/>
      <c r="IJ891" s="4"/>
      <c r="IK891" s="4"/>
      <c r="IL891" s="4"/>
      <c r="IM891" s="4"/>
      <c r="IN891" s="4"/>
      <c r="IO891" s="4"/>
      <c r="IP891" s="4"/>
      <c r="IQ891" s="4"/>
      <c r="IR891" s="4"/>
      <c r="IS891" s="4"/>
      <c r="IT891" s="4"/>
    </row>
    <row r="892" spans="243:254" ht="30" customHeight="1" x14ac:dyDescent="0.35">
      <c r="II892" s="4"/>
      <c r="IJ892" s="4"/>
      <c r="IK892" s="4"/>
      <c r="IL892" s="4"/>
      <c r="IM892" s="4"/>
      <c r="IN892" s="4"/>
      <c r="IO892" s="4"/>
      <c r="IP892" s="4"/>
      <c r="IQ892" s="4"/>
      <c r="IR892" s="4"/>
      <c r="IS892" s="4"/>
      <c r="IT892" s="4"/>
    </row>
    <row r="893" spans="243:254" ht="30" customHeight="1" x14ac:dyDescent="0.35">
      <c r="II893" s="4"/>
      <c r="IJ893" s="4"/>
      <c r="IK893" s="4"/>
      <c r="IL893" s="4"/>
      <c r="IM893" s="4"/>
      <c r="IN893" s="4"/>
      <c r="IO893" s="4"/>
      <c r="IP893" s="4"/>
      <c r="IQ893" s="4"/>
      <c r="IR893" s="4"/>
      <c r="IS893" s="4"/>
      <c r="IT893" s="4"/>
    </row>
    <row r="894" spans="243:254" ht="30" customHeight="1" x14ac:dyDescent="0.35">
      <c r="II894" s="4"/>
      <c r="IJ894" s="4"/>
      <c r="IK894" s="4"/>
      <c r="IL894" s="4"/>
      <c r="IM894" s="4"/>
      <c r="IN894" s="4"/>
      <c r="IO894" s="4"/>
      <c r="IP894" s="4"/>
      <c r="IQ894" s="4"/>
      <c r="IR894" s="4"/>
      <c r="IS894" s="4"/>
      <c r="IT894" s="4"/>
    </row>
    <row r="895" spans="243:254" ht="30" customHeight="1" x14ac:dyDescent="0.35">
      <c r="II895" s="4"/>
      <c r="IJ895" s="4"/>
      <c r="IK895" s="4"/>
      <c r="IL895" s="4"/>
      <c r="IM895" s="4"/>
      <c r="IN895" s="4"/>
      <c r="IO895" s="4"/>
      <c r="IP895" s="4"/>
      <c r="IQ895" s="4"/>
      <c r="IR895" s="4"/>
      <c r="IS895" s="4"/>
      <c r="IT895" s="4"/>
    </row>
    <row r="896" spans="243:254" ht="30" customHeight="1" x14ac:dyDescent="0.35">
      <c r="II896" s="4"/>
      <c r="IJ896" s="4"/>
      <c r="IK896" s="4"/>
      <c r="IL896" s="4"/>
      <c r="IM896" s="4"/>
      <c r="IN896" s="4"/>
      <c r="IO896" s="4"/>
      <c r="IP896" s="4"/>
      <c r="IQ896" s="4"/>
      <c r="IR896" s="4"/>
      <c r="IS896" s="4"/>
      <c r="IT896" s="4"/>
    </row>
    <row r="897" spans="243:254" ht="30" customHeight="1" x14ac:dyDescent="0.35">
      <c r="II897" s="4"/>
      <c r="IJ897" s="4"/>
      <c r="IK897" s="4"/>
      <c r="IL897" s="4"/>
      <c r="IM897" s="4"/>
      <c r="IN897" s="4"/>
      <c r="IO897" s="4"/>
      <c r="IP897" s="4"/>
      <c r="IQ897" s="4"/>
      <c r="IR897" s="4"/>
      <c r="IS897" s="4"/>
      <c r="IT897" s="4"/>
    </row>
    <row r="898" spans="243:254" ht="30" customHeight="1" x14ac:dyDescent="0.35">
      <c r="II898" s="4"/>
      <c r="IJ898" s="4"/>
      <c r="IK898" s="4"/>
      <c r="IL898" s="4"/>
      <c r="IM898" s="4"/>
      <c r="IN898" s="4"/>
      <c r="IO898" s="4"/>
      <c r="IP898" s="4"/>
      <c r="IQ898" s="4"/>
      <c r="IR898" s="4"/>
      <c r="IS898" s="4"/>
      <c r="IT898" s="4"/>
    </row>
    <row r="899" spans="243:254" ht="30" customHeight="1" x14ac:dyDescent="0.35">
      <c r="II899" s="4"/>
      <c r="IJ899" s="4"/>
      <c r="IK899" s="4"/>
      <c r="IL899" s="4"/>
      <c r="IM899" s="4"/>
      <c r="IN899" s="4"/>
      <c r="IO899" s="4"/>
      <c r="IP899" s="4"/>
      <c r="IQ899" s="4"/>
      <c r="IR899" s="4"/>
      <c r="IS899" s="4"/>
      <c r="IT899" s="4"/>
    </row>
    <row r="900" spans="243:254" ht="30" customHeight="1" x14ac:dyDescent="0.35">
      <c r="II900" s="4"/>
      <c r="IJ900" s="4"/>
      <c r="IK900" s="4"/>
      <c r="IL900" s="4"/>
      <c r="IM900" s="4"/>
      <c r="IN900" s="4"/>
      <c r="IO900" s="4"/>
      <c r="IP900" s="4"/>
      <c r="IQ900" s="4"/>
      <c r="IR900" s="4"/>
      <c r="IS900" s="4"/>
      <c r="IT900" s="4"/>
    </row>
    <row r="901" spans="243:254" ht="30" customHeight="1" x14ac:dyDescent="0.35">
      <c r="II901" s="4"/>
      <c r="IJ901" s="4"/>
      <c r="IK901" s="4"/>
      <c r="IL901" s="4"/>
      <c r="IM901" s="4"/>
      <c r="IN901" s="4"/>
      <c r="IO901" s="4"/>
      <c r="IP901" s="4"/>
      <c r="IQ901" s="4"/>
      <c r="IR901" s="4"/>
      <c r="IS901" s="4"/>
      <c r="IT901" s="4"/>
    </row>
    <row r="902" spans="243:254" ht="30" customHeight="1" x14ac:dyDescent="0.35">
      <c r="II902" s="4"/>
      <c r="IJ902" s="4"/>
      <c r="IK902" s="4"/>
      <c r="IL902" s="4"/>
      <c r="IM902" s="4"/>
      <c r="IN902" s="4"/>
      <c r="IO902" s="4"/>
      <c r="IP902" s="4"/>
      <c r="IQ902" s="4"/>
      <c r="IR902" s="4"/>
      <c r="IS902" s="4"/>
      <c r="IT902" s="4"/>
    </row>
    <row r="903" spans="243:254" ht="30" customHeight="1" x14ac:dyDescent="0.35">
      <c r="II903" s="4"/>
      <c r="IJ903" s="4"/>
      <c r="IK903" s="4"/>
      <c r="IL903" s="4"/>
      <c r="IM903" s="4"/>
      <c r="IN903" s="4"/>
      <c r="IO903" s="4"/>
      <c r="IP903" s="4"/>
      <c r="IQ903" s="4"/>
      <c r="IR903" s="4"/>
      <c r="IS903" s="4"/>
      <c r="IT903" s="4"/>
    </row>
    <row r="904" spans="243:254" ht="30" customHeight="1" x14ac:dyDescent="0.35">
      <c r="II904" s="4"/>
      <c r="IJ904" s="4"/>
      <c r="IK904" s="4"/>
      <c r="IL904" s="4"/>
      <c r="IM904" s="4"/>
      <c r="IN904" s="4"/>
      <c r="IO904" s="4"/>
      <c r="IP904" s="4"/>
      <c r="IQ904" s="4"/>
      <c r="IR904" s="4"/>
      <c r="IS904" s="4"/>
      <c r="IT904" s="4"/>
    </row>
    <row r="905" spans="243:254" ht="30" customHeight="1" x14ac:dyDescent="0.35">
      <c r="II905" s="4"/>
      <c r="IJ905" s="4"/>
      <c r="IK905" s="4"/>
      <c r="IL905" s="4"/>
      <c r="IM905" s="4"/>
      <c r="IN905" s="4"/>
      <c r="IO905" s="4"/>
      <c r="IP905" s="4"/>
      <c r="IQ905" s="4"/>
      <c r="IR905" s="4"/>
      <c r="IS905" s="4"/>
      <c r="IT905" s="4"/>
    </row>
    <row r="906" spans="243:254" ht="30" customHeight="1" x14ac:dyDescent="0.35">
      <c r="II906" s="4"/>
      <c r="IJ906" s="4"/>
      <c r="IK906" s="4"/>
      <c r="IL906" s="4"/>
      <c r="IM906" s="4"/>
      <c r="IN906" s="4"/>
      <c r="IO906" s="4"/>
      <c r="IP906" s="4"/>
      <c r="IQ906" s="4"/>
      <c r="IR906" s="4"/>
      <c r="IS906" s="4"/>
      <c r="IT906" s="4"/>
    </row>
    <row r="907" spans="243:254" ht="30" customHeight="1" x14ac:dyDescent="0.35">
      <c r="II907" s="4"/>
      <c r="IJ907" s="4"/>
      <c r="IK907" s="4"/>
      <c r="IL907" s="4"/>
      <c r="IM907" s="4"/>
      <c r="IN907" s="4"/>
      <c r="IO907" s="4"/>
      <c r="IP907" s="4"/>
      <c r="IQ907" s="4"/>
      <c r="IR907" s="4"/>
      <c r="IS907" s="4"/>
      <c r="IT907" s="4"/>
    </row>
    <row r="908" spans="243:254" ht="30" customHeight="1" x14ac:dyDescent="0.35">
      <c r="II908" s="4"/>
      <c r="IJ908" s="4"/>
      <c r="IK908" s="4"/>
      <c r="IL908" s="4"/>
      <c r="IM908" s="4"/>
      <c r="IN908" s="4"/>
      <c r="IO908" s="4"/>
      <c r="IP908" s="4"/>
      <c r="IQ908" s="4"/>
      <c r="IR908" s="4"/>
      <c r="IS908" s="4"/>
      <c r="IT908" s="4"/>
    </row>
    <row r="909" spans="243:254" ht="30" customHeight="1" x14ac:dyDescent="0.35">
      <c r="II909" s="4"/>
      <c r="IJ909" s="4"/>
      <c r="IK909" s="4"/>
      <c r="IL909" s="4"/>
      <c r="IM909" s="4"/>
      <c r="IN909" s="4"/>
      <c r="IO909" s="4"/>
      <c r="IP909" s="4"/>
      <c r="IQ909" s="4"/>
      <c r="IR909" s="4"/>
      <c r="IS909" s="4"/>
      <c r="IT909" s="4"/>
    </row>
    <row r="910" spans="243:254" ht="30" customHeight="1" x14ac:dyDescent="0.35">
      <c r="II910" s="4"/>
      <c r="IJ910" s="4"/>
      <c r="IK910" s="4"/>
      <c r="IL910" s="4"/>
      <c r="IM910" s="4"/>
      <c r="IN910" s="4"/>
      <c r="IO910" s="4"/>
      <c r="IP910" s="4"/>
      <c r="IQ910" s="4"/>
      <c r="IR910" s="4"/>
      <c r="IS910" s="4"/>
      <c r="IT910" s="4"/>
    </row>
    <row r="911" spans="243:254" ht="30" customHeight="1" x14ac:dyDescent="0.35">
      <c r="II911" s="4"/>
      <c r="IJ911" s="4"/>
      <c r="IK911" s="4"/>
      <c r="IL911" s="4"/>
      <c r="IM911" s="4"/>
      <c r="IN911" s="4"/>
      <c r="IO911" s="4"/>
      <c r="IP911" s="4"/>
      <c r="IQ911" s="4"/>
      <c r="IR911" s="4"/>
      <c r="IS911" s="4"/>
      <c r="IT911" s="4"/>
    </row>
    <row r="912" spans="243:254" ht="30" customHeight="1" x14ac:dyDescent="0.35">
      <c r="II912" s="4"/>
      <c r="IJ912" s="4"/>
      <c r="IK912" s="4"/>
      <c r="IL912" s="4"/>
      <c r="IM912" s="4"/>
      <c r="IN912" s="4"/>
      <c r="IO912" s="4"/>
      <c r="IP912" s="4"/>
      <c r="IQ912" s="4"/>
      <c r="IR912" s="4"/>
      <c r="IS912" s="4"/>
      <c r="IT912" s="4"/>
    </row>
    <row r="913" spans="243:254" ht="30" customHeight="1" x14ac:dyDescent="0.35">
      <c r="II913" s="4"/>
      <c r="IJ913" s="4"/>
      <c r="IK913" s="4"/>
      <c r="IL913" s="4"/>
      <c r="IM913" s="4"/>
      <c r="IN913" s="4"/>
      <c r="IO913" s="4"/>
      <c r="IP913" s="4"/>
      <c r="IQ913" s="4"/>
      <c r="IR913" s="4"/>
      <c r="IS913" s="4"/>
      <c r="IT913" s="4"/>
    </row>
    <row r="914" spans="243:254" ht="30" customHeight="1" x14ac:dyDescent="0.35">
      <c r="II914" s="4"/>
      <c r="IJ914" s="4"/>
      <c r="IK914" s="4"/>
      <c r="IL914" s="4"/>
      <c r="IM914" s="4"/>
      <c r="IN914" s="4"/>
      <c r="IO914" s="4"/>
      <c r="IP914" s="4"/>
      <c r="IQ914" s="4"/>
      <c r="IR914" s="4"/>
      <c r="IS914" s="4"/>
      <c r="IT914" s="4"/>
    </row>
    <row r="915" spans="243:254" ht="30" customHeight="1" x14ac:dyDescent="0.35">
      <c r="II915" s="4"/>
      <c r="IJ915" s="4"/>
      <c r="IK915" s="4"/>
      <c r="IL915" s="4"/>
      <c r="IM915" s="4"/>
      <c r="IN915" s="4"/>
      <c r="IO915" s="4"/>
      <c r="IP915" s="4"/>
      <c r="IQ915" s="4"/>
      <c r="IR915" s="4"/>
      <c r="IS915" s="4"/>
      <c r="IT915" s="4"/>
    </row>
    <row r="916" spans="243:254" ht="30" customHeight="1" x14ac:dyDescent="0.35">
      <c r="II916" s="4"/>
      <c r="IJ916" s="4"/>
      <c r="IK916" s="4"/>
      <c r="IL916" s="4"/>
      <c r="IM916" s="4"/>
      <c r="IN916" s="4"/>
      <c r="IO916" s="4"/>
      <c r="IP916" s="4"/>
      <c r="IQ916" s="4"/>
      <c r="IR916" s="4"/>
      <c r="IS916" s="4"/>
      <c r="IT916" s="4"/>
    </row>
    <row r="917" spans="243:254" ht="30" customHeight="1" x14ac:dyDescent="0.35">
      <c r="II917" s="4"/>
      <c r="IJ917" s="4"/>
      <c r="IK917" s="4"/>
      <c r="IL917" s="4"/>
      <c r="IM917" s="4"/>
      <c r="IN917" s="4"/>
      <c r="IO917" s="4"/>
      <c r="IP917" s="4"/>
      <c r="IQ917" s="4"/>
      <c r="IR917" s="4"/>
      <c r="IS917" s="4"/>
      <c r="IT917" s="4"/>
    </row>
    <row r="918" spans="243:254" ht="30" customHeight="1" x14ac:dyDescent="0.35">
      <c r="II918" s="4"/>
      <c r="IJ918" s="4"/>
      <c r="IK918" s="4"/>
      <c r="IL918" s="4"/>
      <c r="IM918" s="4"/>
      <c r="IN918" s="4"/>
      <c r="IO918" s="4"/>
      <c r="IP918" s="4"/>
      <c r="IQ918" s="4"/>
      <c r="IR918" s="4"/>
      <c r="IS918" s="4"/>
      <c r="IT918" s="4"/>
    </row>
    <row r="919" spans="243:254" ht="30" customHeight="1" x14ac:dyDescent="0.35">
      <c r="II919" s="4"/>
      <c r="IJ919" s="4"/>
      <c r="IK919" s="4"/>
      <c r="IL919" s="4"/>
      <c r="IM919" s="4"/>
      <c r="IN919" s="4"/>
      <c r="IO919" s="4"/>
      <c r="IP919" s="4"/>
      <c r="IQ919" s="4"/>
      <c r="IR919" s="4"/>
      <c r="IS919" s="4"/>
      <c r="IT919" s="4"/>
    </row>
    <row r="920" spans="243:254" ht="30" customHeight="1" x14ac:dyDescent="0.35">
      <c r="II920" s="4"/>
      <c r="IJ920" s="4"/>
      <c r="IK920" s="4"/>
      <c r="IL920" s="4"/>
      <c r="IM920" s="4"/>
      <c r="IN920" s="4"/>
      <c r="IO920" s="4"/>
      <c r="IP920" s="4"/>
      <c r="IQ920" s="4"/>
      <c r="IR920" s="4"/>
      <c r="IS920" s="4"/>
      <c r="IT920" s="4"/>
    </row>
    <row r="921" spans="243:254" ht="30" customHeight="1" x14ac:dyDescent="0.35">
      <c r="II921" s="4"/>
      <c r="IJ921" s="4"/>
      <c r="IK921" s="4"/>
      <c r="IL921" s="4"/>
      <c r="IM921" s="4"/>
      <c r="IN921" s="4"/>
      <c r="IO921" s="4"/>
      <c r="IP921" s="4"/>
      <c r="IQ921" s="4"/>
      <c r="IR921" s="4"/>
      <c r="IS921" s="4"/>
      <c r="IT921" s="4"/>
    </row>
    <row r="922" spans="243:254" ht="30" customHeight="1" x14ac:dyDescent="0.35">
      <c r="II922" s="4"/>
      <c r="IJ922" s="4"/>
      <c r="IK922" s="4"/>
      <c r="IL922" s="4"/>
      <c r="IM922" s="4"/>
      <c r="IN922" s="4"/>
      <c r="IO922" s="4"/>
      <c r="IP922" s="4"/>
      <c r="IQ922" s="4"/>
      <c r="IR922" s="4"/>
      <c r="IS922" s="4"/>
      <c r="IT922" s="4"/>
    </row>
    <row r="923" spans="243:254" ht="30" customHeight="1" x14ac:dyDescent="0.35">
      <c r="II923" s="4"/>
      <c r="IJ923" s="4"/>
      <c r="IK923" s="4"/>
      <c r="IL923" s="4"/>
      <c r="IM923" s="4"/>
      <c r="IN923" s="4"/>
      <c r="IO923" s="4"/>
      <c r="IP923" s="4"/>
      <c r="IQ923" s="4"/>
      <c r="IR923" s="4"/>
      <c r="IS923" s="4"/>
      <c r="IT923" s="4"/>
    </row>
    <row r="924" spans="243:254" ht="30" customHeight="1" x14ac:dyDescent="0.35">
      <c r="II924" s="4"/>
      <c r="IJ924" s="4"/>
      <c r="IK924" s="4"/>
      <c r="IL924" s="4"/>
      <c r="IM924" s="4"/>
      <c r="IN924" s="4"/>
      <c r="IO924" s="4"/>
      <c r="IP924" s="4"/>
      <c r="IQ924" s="4"/>
      <c r="IR924" s="4"/>
      <c r="IS924" s="4"/>
      <c r="IT924" s="4"/>
    </row>
    <row r="925" spans="243:254" ht="30" customHeight="1" x14ac:dyDescent="0.35">
      <c r="II925" s="4"/>
      <c r="IJ925" s="4"/>
      <c r="IK925" s="4"/>
      <c r="IL925" s="4"/>
      <c r="IM925" s="4"/>
      <c r="IN925" s="4"/>
      <c r="IO925" s="4"/>
      <c r="IP925" s="4"/>
      <c r="IQ925" s="4"/>
      <c r="IR925" s="4"/>
      <c r="IS925" s="4"/>
      <c r="IT925" s="4"/>
    </row>
    <row r="926" spans="243:254" ht="30" customHeight="1" x14ac:dyDescent="0.35">
      <c r="II926" s="4"/>
      <c r="IJ926" s="4"/>
      <c r="IK926" s="4"/>
      <c r="IL926" s="4"/>
      <c r="IM926" s="4"/>
      <c r="IN926" s="4"/>
      <c r="IO926" s="4"/>
      <c r="IP926" s="4"/>
      <c r="IQ926" s="4"/>
      <c r="IR926" s="4"/>
      <c r="IS926" s="4"/>
      <c r="IT926" s="4"/>
    </row>
    <row r="927" spans="243:254" ht="30" customHeight="1" x14ac:dyDescent="0.35">
      <c r="II927" s="4"/>
      <c r="IJ927" s="4"/>
      <c r="IK927" s="4"/>
      <c r="IL927" s="4"/>
      <c r="IM927" s="4"/>
      <c r="IN927" s="4"/>
      <c r="IO927" s="4"/>
      <c r="IP927" s="4"/>
      <c r="IQ927" s="4"/>
      <c r="IR927" s="4"/>
      <c r="IS927" s="4"/>
      <c r="IT927" s="4"/>
    </row>
    <row r="928" spans="243:254" ht="30" customHeight="1" x14ac:dyDescent="0.35">
      <c r="II928" s="4"/>
      <c r="IJ928" s="4"/>
      <c r="IK928" s="4"/>
      <c r="IL928" s="4"/>
      <c r="IM928" s="4"/>
      <c r="IN928" s="4"/>
      <c r="IO928" s="4"/>
      <c r="IP928" s="4"/>
      <c r="IQ928" s="4"/>
      <c r="IR928" s="4"/>
      <c r="IS928" s="4"/>
      <c r="IT928" s="4"/>
    </row>
    <row r="929" spans="243:254" ht="30" customHeight="1" x14ac:dyDescent="0.35">
      <c r="II929" s="4"/>
      <c r="IJ929" s="4"/>
      <c r="IK929" s="4"/>
      <c r="IL929" s="4"/>
      <c r="IM929" s="4"/>
      <c r="IN929" s="4"/>
      <c r="IO929" s="4"/>
      <c r="IP929" s="4"/>
      <c r="IQ929" s="4"/>
      <c r="IR929" s="4"/>
      <c r="IS929" s="4"/>
      <c r="IT929" s="4"/>
    </row>
    <row r="930" spans="243:254" ht="30" customHeight="1" x14ac:dyDescent="0.35">
      <c r="II930" s="4"/>
      <c r="IJ930" s="4"/>
      <c r="IK930" s="4"/>
      <c r="IL930" s="4"/>
      <c r="IM930" s="4"/>
      <c r="IN930" s="4"/>
      <c r="IO930" s="4"/>
      <c r="IP930" s="4"/>
      <c r="IQ930" s="4"/>
      <c r="IR930" s="4"/>
      <c r="IS930" s="4"/>
      <c r="IT930" s="4"/>
    </row>
    <row r="931" spans="243:254" ht="30" customHeight="1" x14ac:dyDescent="0.35">
      <c r="II931" s="4"/>
      <c r="IJ931" s="4"/>
      <c r="IK931" s="4"/>
      <c r="IL931" s="4"/>
      <c r="IM931" s="4"/>
      <c r="IN931" s="4"/>
      <c r="IO931" s="4"/>
      <c r="IP931" s="4"/>
      <c r="IQ931" s="4"/>
      <c r="IR931" s="4"/>
      <c r="IS931" s="4"/>
      <c r="IT931" s="4"/>
    </row>
    <row r="932" spans="243:254" ht="30" customHeight="1" x14ac:dyDescent="0.35">
      <c r="II932" s="4"/>
      <c r="IJ932" s="4"/>
      <c r="IK932" s="4"/>
      <c r="IL932" s="4"/>
      <c r="IM932" s="4"/>
      <c r="IN932" s="4"/>
      <c r="IO932" s="4"/>
      <c r="IP932" s="4"/>
      <c r="IQ932" s="4"/>
      <c r="IR932" s="4"/>
      <c r="IS932" s="4"/>
      <c r="IT932" s="4"/>
    </row>
    <row r="933" spans="243:254" ht="30" customHeight="1" x14ac:dyDescent="0.35">
      <c r="II933" s="4"/>
      <c r="IJ933" s="4"/>
      <c r="IK933" s="4"/>
      <c r="IL933" s="4"/>
      <c r="IM933" s="4"/>
      <c r="IN933" s="4"/>
      <c r="IO933" s="4"/>
      <c r="IP933" s="4"/>
      <c r="IQ933" s="4"/>
      <c r="IR933" s="4"/>
      <c r="IS933" s="4"/>
      <c r="IT933" s="4"/>
    </row>
    <row r="934" spans="243:254" ht="30" customHeight="1" x14ac:dyDescent="0.35">
      <c r="II934" s="4"/>
      <c r="IJ934" s="4"/>
      <c r="IK934" s="4"/>
      <c r="IL934" s="4"/>
      <c r="IM934" s="4"/>
      <c r="IN934" s="4"/>
      <c r="IO934" s="4"/>
      <c r="IP934" s="4"/>
      <c r="IQ934" s="4"/>
      <c r="IR934" s="4"/>
      <c r="IS934" s="4"/>
      <c r="IT934" s="4"/>
    </row>
    <row r="935" spans="243:254" ht="30" customHeight="1" x14ac:dyDescent="0.35">
      <c r="II935" s="4"/>
      <c r="IJ935" s="4"/>
      <c r="IK935" s="4"/>
      <c r="IL935" s="4"/>
      <c r="IM935" s="4"/>
      <c r="IN935" s="4"/>
      <c r="IO935" s="4"/>
      <c r="IP935" s="4"/>
      <c r="IQ935" s="4"/>
      <c r="IR935" s="4"/>
      <c r="IS935" s="4"/>
      <c r="IT935" s="4"/>
    </row>
    <row r="936" spans="243:254" ht="30" customHeight="1" x14ac:dyDescent="0.35">
      <c r="II936" s="4"/>
      <c r="IJ936" s="4"/>
      <c r="IK936" s="4"/>
      <c r="IL936" s="4"/>
      <c r="IM936" s="4"/>
      <c r="IN936" s="4"/>
      <c r="IO936" s="4"/>
      <c r="IP936" s="4"/>
      <c r="IQ936" s="4"/>
      <c r="IR936" s="4"/>
      <c r="IS936" s="4"/>
      <c r="IT936" s="4"/>
    </row>
    <row r="937" spans="243:254" ht="30" customHeight="1" x14ac:dyDescent="0.35">
      <c r="II937" s="4"/>
      <c r="IJ937" s="4"/>
      <c r="IK937" s="4"/>
      <c r="IL937" s="4"/>
      <c r="IM937" s="4"/>
      <c r="IN937" s="4"/>
      <c r="IO937" s="4"/>
      <c r="IP937" s="4"/>
      <c r="IQ937" s="4"/>
      <c r="IR937" s="4"/>
      <c r="IS937" s="4"/>
      <c r="IT937" s="4"/>
    </row>
    <row r="938" spans="243:254" ht="30" customHeight="1" x14ac:dyDescent="0.35">
      <c r="II938" s="4"/>
      <c r="IJ938" s="4"/>
      <c r="IK938" s="4"/>
      <c r="IL938" s="4"/>
      <c r="IM938" s="4"/>
      <c r="IN938" s="4"/>
      <c r="IO938" s="4"/>
      <c r="IP938" s="4"/>
      <c r="IQ938" s="4"/>
      <c r="IR938" s="4"/>
      <c r="IS938" s="4"/>
      <c r="IT938" s="4"/>
    </row>
    <row r="939" spans="243:254" ht="30" customHeight="1" x14ac:dyDescent="0.35">
      <c r="II939" s="4"/>
      <c r="IJ939" s="4"/>
      <c r="IK939" s="4"/>
      <c r="IL939" s="4"/>
      <c r="IM939" s="4"/>
      <c r="IN939" s="4"/>
      <c r="IO939" s="4"/>
      <c r="IP939" s="4"/>
      <c r="IQ939" s="4"/>
      <c r="IR939" s="4"/>
      <c r="IS939" s="4"/>
      <c r="IT939" s="4"/>
    </row>
    <row r="940" spans="243:254" ht="30" customHeight="1" x14ac:dyDescent="0.35">
      <c r="II940" s="4"/>
      <c r="IJ940" s="4"/>
      <c r="IK940" s="4"/>
      <c r="IL940" s="4"/>
      <c r="IM940" s="4"/>
      <c r="IN940" s="4"/>
      <c r="IO940" s="4"/>
      <c r="IP940" s="4"/>
      <c r="IQ940" s="4"/>
      <c r="IR940" s="4"/>
      <c r="IS940" s="4"/>
      <c r="IT940" s="4"/>
    </row>
    <row r="941" spans="243:254" ht="30" customHeight="1" x14ac:dyDescent="0.35">
      <c r="II941" s="4"/>
      <c r="IJ941" s="4"/>
      <c r="IK941" s="4"/>
      <c r="IL941" s="4"/>
      <c r="IM941" s="4"/>
      <c r="IN941" s="4"/>
      <c r="IO941" s="4"/>
      <c r="IP941" s="4"/>
      <c r="IQ941" s="4"/>
      <c r="IR941" s="4"/>
      <c r="IS941" s="4"/>
      <c r="IT941" s="4"/>
    </row>
    <row r="942" spans="243:254" ht="30" customHeight="1" x14ac:dyDescent="0.35">
      <c r="II942" s="4"/>
      <c r="IJ942" s="4"/>
      <c r="IK942" s="4"/>
      <c r="IL942" s="4"/>
      <c r="IM942" s="4"/>
      <c r="IN942" s="4"/>
      <c r="IO942" s="4"/>
      <c r="IP942" s="4"/>
      <c r="IQ942" s="4"/>
      <c r="IR942" s="4"/>
      <c r="IS942" s="4"/>
      <c r="IT942" s="4"/>
    </row>
    <row r="943" spans="243:254" ht="30" customHeight="1" x14ac:dyDescent="0.35">
      <c r="II943" s="4"/>
      <c r="IJ943" s="4"/>
      <c r="IK943" s="4"/>
      <c r="IL943" s="4"/>
      <c r="IM943" s="4"/>
      <c r="IN943" s="4"/>
      <c r="IO943" s="4"/>
      <c r="IP943" s="4"/>
      <c r="IQ943" s="4"/>
      <c r="IR943" s="4"/>
      <c r="IS943" s="4"/>
      <c r="IT943" s="4"/>
    </row>
    <row r="944" spans="243:254" ht="30" customHeight="1" x14ac:dyDescent="0.35">
      <c r="II944" s="4"/>
      <c r="IJ944" s="4"/>
      <c r="IK944" s="4"/>
      <c r="IL944" s="4"/>
      <c r="IM944" s="4"/>
      <c r="IN944" s="4"/>
      <c r="IO944" s="4"/>
      <c r="IP944" s="4"/>
      <c r="IQ944" s="4"/>
      <c r="IR944" s="4"/>
      <c r="IS944" s="4"/>
      <c r="IT944" s="4"/>
    </row>
    <row r="945" spans="243:254" ht="30" customHeight="1" x14ac:dyDescent="0.35">
      <c r="II945" s="4"/>
      <c r="IJ945" s="4"/>
      <c r="IK945" s="4"/>
      <c r="IL945" s="4"/>
      <c r="IM945" s="4"/>
      <c r="IN945" s="4"/>
      <c r="IO945" s="4"/>
      <c r="IP945" s="4"/>
      <c r="IQ945" s="4"/>
      <c r="IR945" s="4"/>
      <c r="IS945" s="4"/>
      <c r="IT945" s="4"/>
    </row>
    <row r="946" spans="243:254" ht="30" customHeight="1" x14ac:dyDescent="0.35">
      <c r="II946" s="4"/>
      <c r="IJ946" s="4"/>
      <c r="IK946" s="4"/>
      <c r="IL946" s="4"/>
      <c r="IM946" s="4"/>
      <c r="IN946" s="4"/>
      <c r="IO946" s="4"/>
      <c r="IP946" s="4"/>
      <c r="IQ946" s="4"/>
      <c r="IR946" s="4"/>
      <c r="IS946" s="4"/>
      <c r="IT946" s="4"/>
    </row>
    <row r="947" spans="243:254" ht="30" customHeight="1" x14ac:dyDescent="0.35">
      <c r="II947" s="4"/>
      <c r="IJ947" s="4"/>
      <c r="IK947" s="4"/>
      <c r="IL947" s="4"/>
      <c r="IM947" s="4"/>
      <c r="IN947" s="4"/>
      <c r="IO947" s="4"/>
      <c r="IP947" s="4"/>
      <c r="IQ947" s="4"/>
      <c r="IR947" s="4"/>
      <c r="IS947" s="4"/>
      <c r="IT947" s="4"/>
    </row>
    <row r="948" spans="243:254" ht="30" customHeight="1" x14ac:dyDescent="0.35">
      <c r="II948" s="4"/>
      <c r="IJ948" s="4"/>
      <c r="IK948" s="4"/>
      <c r="IL948" s="4"/>
      <c r="IM948" s="4"/>
      <c r="IN948" s="4"/>
      <c r="IO948" s="4"/>
      <c r="IP948" s="4"/>
      <c r="IQ948" s="4"/>
      <c r="IR948" s="4"/>
      <c r="IS948" s="4"/>
      <c r="IT948" s="4"/>
    </row>
    <row r="949" spans="243:254" ht="30" customHeight="1" x14ac:dyDescent="0.35">
      <c r="II949" s="4"/>
      <c r="IJ949" s="4"/>
      <c r="IK949" s="4"/>
      <c r="IL949" s="4"/>
      <c r="IM949" s="4"/>
      <c r="IN949" s="4"/>
      <c r="IO949" s="4"/>
      <c r="IP949" s="4"/>
      <c r="IQ949" s="4"/>
      <c r="IR949" s="4"/>
      <c r="IS949" s="4"/>
      <c r="IT949" s="4"/>
    </row>
    <row r="950" spans="243:254" ht="30" customHeight="1" x14ac:dyDescent="0.35">
      <c r="II950" s="4"/>
      <c r="IJ950" s="4"/>
      <c r="IK950" s="4"/>
      <c r="IL950" s="4"/>
      <c r="IM950" s="4"/>
      <c r="IN950" s="4"/>
      <c r="IO950" s="4"/>
      <c r="IP950" s="4"/>
      <c r="IQ950" s="4"/>
      <c r="IR950" s="4"/>
      <c r="IS950" s="4"/>
      <c r="IT950" s="4"/>
    </row>
    <row r="951" spans="243:254" ht="30" customHeight="1" x14ac:dyDescent="0.35">
      <c r="II951" s="4"/>
      <c r="IJ951" s="4"/>
      <c r="IK951" s="4"/>
      <c r="IL951" s="4"/>
      <c r="IM951" s="4"/>
      <c r="IN951" s="4"/>
      <c r="IO951" s="4"/>
      <c r="IP951" s="4"/>
      <c r="IQ951" s="4"/>
      <c r="IR951" s="4"/>
      <c r="IS951" s="4"/>
      <c r="IT951" s="4"/>
    </row>
    <row r="952" spans="243:254" ht="30" customHeight="1" x14ac:dyDescent="0.35">
      <c r="II952" s="4"/>
      <c r="IJ952" s="4"/>
      <c r="IK952" s="4"/>
      <c r="IL952" s="4"/>
      <c r="IM952" s="4"/>
      <c r="IN952" s="4"/>
      <c r="IO952" s="4"/>
      <c r="IP952" s="4"/>
      <c r="IQ952" s="4"/>
      <c r="IR952" s="4"/>
      <c r="IS952" s="4"/>
      <c r="IT952" s="4"/>
    </row>
    <row r="953" spans="243:254" ht="30" customHeight="1" x14ac:dyDescent="0.35">
      <c r="II953" s="4"/>
      <c r="IJ953" s="4"/>
      <c r="IK953" s="4"/>
      <c r="IL953" s="4"/>
      <c r="IM953" s="4"/>
      <c r="IN953" s="4"/>
      <c r="IO953" s="4"/>
      <c r="IP953" s="4"/>
      <c r="IQ953" s="4"/>
      <c r="IR953" s="4"/>
      <c r="IS953" s="4"/>
      <c r="IT953" s="4"/>
    </row>
    <row r="954" spans="243:254" ht="30" customHeight="1" x14ac:dyDescent="0.35">
      <c r="II954" s="4"/>
      <c r="IJ954" s="4"/>
      <c r="IK954" s="4"/>
      <c r="IL954" s="4"/>
      <c r="IM954" s="4"/>
      <c r="IN954" s="4"/>
      <c r="IO954" s="4"/>
      <c r="IP954" s="4"/>
      <c r="IQ954" s="4"/>
      <c r="IR954" s="4"/>
      <c r="IS954" s="4"/>
      <c r="IT954" s="4"/>
    </row>
    <row r="955" spans="243:254" ht="30" customHeight="1" x14ac:dyDescent="0.35">
      <c r="II955" s="4"/>
      <c r="IJ955" s="4"/>
      <c r="IK955" s="4"/>
      <c r="IL955" s="4"/>
      <c r="IM955" s="4"/>
      <c r="IN955" s="4"/>
      <c r="IO955" s="4"/>
      <c r="IP955" s="4"/>
      <c r="IQ955" s="4"/>
      <c r="IR955" s="4"/>
      <c r="IS955" s="4"/>
      <c r="IT955" s="4"/>
    </row>
    <row r="956" spans="243:254" ht="30" customHeight="1" x14ac:dyDescent="0.35">
      <c r="II956" s="4"/>
      <c r="IJ956" s="4"/>
      <c r="IK956" s="4"/>
      <c r="IL956" s="4"/>
      <c r="IM956" s="4"/>
      <c r="IN956" s="4"/>
      <c r="IO956" s="4"/>
      <c r="IP956" s="4"/>
      <c r="IQ956" s="4"/>
      <c r="IR956" s="4"/>
      <c r="IS956" s="4"/>
      <c r="IT956" s="4"/>
    </row>
    <row r="957" spans="243:254" ht="30" customHeight="1" x14ac:dyDescent="0.35">
      <c r="II957" s="4"/>
      <c r="IJ957" s="4"/>
      <c r="IK957" s="4"/>
      <c r="IL957" s="4"/>
      <c r="IM957" s="4"/>
      <c r="IN957" s="4"/>
      <c r="IO957" s="4"/>
      <c r="IP957" s="4"/>
      <c r="IQ957" s="4"/>
      <c r="IR957" s="4"/>
      <c r="IS957" s="4"/>
      <c r="IT957" s="4"/>
    </row>
    <row r="958" spans="243:254" ht="30" customHeight="1" x14ac:dyDescent="0.35">
      <c r="II958" s="4"/>
      <c r="IJ958" s="4"/>
      <c r="IK958" s="4"/>
      <c r="IL958" s="4"/>
      <c r="IM958" s="4"/>
      <c r="IN958" s="4"/>
      <c r="IO958" s="4"/>
      <c r="IP958" s="4"/>
      <c r="IQ958" s="4"/>
      <c r="IR958" s="4"/>
      <c r="IS958" s="4"/>
      <c r="IT958" s="4"/>
    </row>
    <row r="959" spans="243:254" ht="30" customHeight="1" x14ac:dyDescent="0.35">
      <c r="II959" s="4"/>
      <c r="IJ959" s="4"/>
      <c r="IK959" s="4"/>
      <c r="IL959" s="4"/>
      <c r="IM959" s="4"/>
      <c r="IN959" s="4"/>
      <c r="IO959" s="4"/>
      <c r="IP959" s="4"/>
      <c r="IQ959" s="4"/>
      <c r="IR959" s="4"/>
      <c r="IS959" s="4"/>
      <c r="IT959" s="4"/>
    </row>
    <row r="960" spans="243:254" ht="30" customHeight="1" x14ac:dyDescent="0.35">
      <c r="II960" s="4"/>
      <c r="IJ960" s="4"/>
      <c r="IK960" s="4"/>
      <c r="IL960" s="4"/>
      <c r="IM960" s="4"/>
      <c r="IN960" s="4"/>
      <c r="IO960" s="4"/>
      <c r="IP960" s="4"/>
      <c r="IQ960" s="4"/>
      <c r="IR960" s="4"/>
      <c r="IS960" s="4"/>
      <c r="IT960" s="4"/>
    </row>
    <row r="961" spans="243:254" ht="30" customHeight="1" x14ac:dyDescent="0.35">
      <c r="II961" s="4"/>
      <c r="IJ961" s="4"/>
      <c r="IK961" s="4"/>
      <c r="IL961" s="4"/>
      <c r="IM961" s="4"/>
      <c r="IN961" s="4"/>
      <c r="IO961" s="4"/>
      <c r="IP961" s="4"/>
      <c r="IQ961" s="4"/>
      <c r="IR961" s="4"/>
      <c r="IS961" s="4"/>
      <c r="IT961" s="4"/>
    </row>
    <row r="962" spans="243:254" ht="30" customHeight="1" x14ac:dyDescent="0.35">
      <c r="II962" s="4"/>
      <c r="IJ962" s="4"/>
      <c r="IK962" s="4"/>
      <c r="IL962" s="4"/>
      <c r="IM962" s="4"/>
      <c r="IN962" s="4"/>
      <c r="IO962" s="4"/>
      <c r="IP962" s="4"/>
      <c r="IQ962" s="4"/>
      <c r="IR962" s="4"/>
      <c r="IS962" s="4"/>
      <c r="IT962" s="4"/>
    </row>
    <row r="963" spans="243:254" ht="30" customHeight="1" x14ac:dyDescent="0.35">
      <c r="II963" s="4"/>
      <c r="IJ963" s="4"/>
      <c r="IK963" s="4"/>
      <c r="IL963" s="4"/>
      <c r="IM963" s="4"/>
      <c r="IN963" s="4"/>
      <c r="IO963" s="4"/>
      <c r="IP963" s="4"/>
      <c r="IQ963" s="4"/>
      <c r="IR963" s="4"/>
      <c r="IS963" s="4"/>
      <c r="IT963" s="4"/>
    </row>
    <row r="964" spans="243:254" ht="30" customHeight="1" x14ac:dyDescent="0.35">
      <c r="II964" s="4"/>
      <c r="IJ964" s="4"/>
      <c r="IK964" s="4"/>
      <c r="IL964" s="4"/>
      <c r="IM964" s="4"/>
      <c r="IN964" s="4"/>
      <c r="IO964" s="4"/>
      <c r="IP964" s="4"/>
      <c r="IQ964" s="4"/>
      <c r="IR964" s="4"/>
      <c r="IS964" s="4"/>
      <c r="IT964" s="4"/>
    </row>
    <row r="965" spans="243:254" ht="30" customHeight="1" x14ac:dyDescent="0.35">
      <c r="II965" s="4"/>
      <c r="IJ965" s="4"/>
      <c r="IK965" s="4"/>
      <c r="IL965" s="4"/>
      <c r="IM965" s="4"/>
      <c r="IN965" s="4"/>
      <c r="IO965" s="4"/>
      <c r="IP965" s="4"/>
      <c r="IQ965" s="4"/>
      <c r="IR965" s="4"/>
      <c r="IS965" s="4"/>
      <c r="IT965" s="4"/>
    </row>
    <row r="966" spans="243:254" ht="30" customHeight="1" x14ac:dyDescent="0.35">
      <c r="II966" s="4"/>
      <c r="IJ966" s="4"/>
      <c r="IK966" s="4"/>
      <c r="IL966" s="4"/>
      <c r="IM966" s="4"/>
      <c r="IN966" s="4"/>
      <c r="IO966" s="4"/>
      <c r="IP966" s="4"/>
      <c r="IQ966" s="4"/>
      <c r="IR966" s="4"/>
      <c r="IS966" s="4"/>
      <c r="IT966" s="4"/>
    </row>
    <row r="967" spans="243:254" ht="30" customHeight="1" x14ac:dyDescent="0.35">
      <c r="II967" s="4"/>
      <c r="IJ967" s="4"/>
      <c r="IK967" s="4"/>
      <c r="IL967" s="4"/>
      <c r="IM967" s="4"/>
      <c r="IN967" s="4"/>
      <c r="IO967" s="4"/>
      <c r="IP967" s="4"/>
      <c r="IQ967" s="4"/>
      <c r="IR967" s="4"/>
      <c r="IS967" s="4"/>
      <c r="IT967" s="4"/>
    </row>
    <row r="968" spans="243:254" ht="30" customHeight="1" x14ac:dyDescent="0.35">
      <c r="II968" s="4"/>
      <c r="IJ968" s="4"/>
      <c r="IK968" s="4"/>
      <c r="IL968" s="4"/>
      <c r="IM968" s="4"/>
      <c r="IN968" s="4"/>
      <c r="IO968" s="4"/>
      <c r="IP968" s="4"/>
      <c r="IQ968" s="4"/>
      <c r="IR968" s="4"/>
      <c r="IS968" s="4"/>
      <c r="IT968" s="4"/>
    </row>
    <row r="969" spans="243:254" ht="30" customHeight="1" x14ac:dyDescent="0.35">
      <c r="II969" s="4"/>
      <c r="IJ969" s="4"/>
      <c r="IK969" s="4"/>
      <c r="IL969" s="4"/>
      <c r="IM969" s="4"/>
      <c r="IN969" s="4"/>
      <c r="IO969" s="4"/>
      <c r="IP969" s="4"/>
      <c r="IQ969" s="4"/>
      <c r="IR969" s="4"/>
      <c r="IS969" s="4"/>
      <c r="IT969" s="4"/>
    </row>
    <row r="970" spans="243:254" ht="30" customHeight="1" x14ac:dyDescent="0.35">
      <c r="II970" s="4"/>
      <c r="IJ970" s="4"/>
      <c r="IK970" s="4"/>
      <c r="IL970" s="4"/>
      <c r="IM970" s="4"/>
      <c r="IN970" s="4"/>
      <c r="IO970" s="4"/>
      <c r="IP970" s="4"/>
      <c r="IQ970" s="4"/>
      <c r="IR970" s="4"/>
      <c r="IS970" s="4"/>
      <c r="IT970" s="4"/>
    </row>
    <row r="971" spans="243:254" ht="30" customHeight="1" x14ac:dyDescent="0.35">
      <c r="II971" s="4"/>
      <c r="IJ971" s="4"/>
      <c r="IK971" s="4"/>
      <c r="IL971" s="4"/>
      <c r="IM971" s="4"/>
      <c r="IN971" s="4"/>
      <c r="IO971" s="4"/>
      <c r="IP971" s="4"/>
      <c r="IQ971" s="4"/>
      <c r="IR971" s="4"/>
      <c r="IS971" s="4"/>
      <c r="IT971" s="4"/>
    </row>
    <row r="972" spans="243:254" ht="30" customHeight="1" x14ac:dyDescent="0.35">
      <c r="II972" s="4"/>
      <c r="IJ972" s="4"/>
      <c r="IK972" s="4"/>
      <c r="IL972" s="4"/>
      <c r="IM972" s="4"/>
      <c r="IN972" s="4"/>
      <c r="IO972" s="4"/>
      <c r="IP972" s="4"/>
      <c r="IQ972" s="4"/>
      <c r="IR972" s="4"/>
      <c r="IS972" s="4"/>
      <c r="IT972" s="4"/>
    </row>
    <row r="973" spans="243:254" ht="30" customHeight="1" x14ac:dyDescent="0.35">
      <c r="II973" s="4"/>
      <c r="IJ973" s="4"/>
      <c r="IK973" s="4"/>
      <c r="IL973" s="4"/>
      <c r="IM973" s="4"/>
      <c r="IN973" s="4"/>
      <c r="IO973" s="4"/>
      <c r="IP973" s="4"/>
      <c r="IQ973" s="4"/>
      <c r="IR973" s="4"/>
      <c r="IS973" s="4"/>
      <c r="IT973" s="4"/>
    </row>
    <row r="974" spans="243:254" ht="30" customHeight="1" x14ac:dyDescent="0.35">
      <c r="II974" s="4"/>
      <c r="IJ974" s="4"/>
      <c r="IK974" s="4"/>
      <c r="IL974" s="4"/>
      <c r="IM974" s="4"/>
      <c r="IN974" s="4"/>
      <c r="IO974" s="4"/>
      <c r="IP974" s="4"/>
      <c r="IQ974" s="4"/>
      <c r="IR974" s="4"/>
      <c r="IS974" s="4"/>
      <c r="IT974" s="4"/>
    </row>
    <row r="975" spans="243:254" ht="30" customHeight="1" x14ac:dyDescent="0.35">
      <c r="II975" s="4"/>
      <c r="IJ975" s="4"/>
      <c r="IK975" s="4"/>
      <c r="IL975" s="4"/>
      <c r="IM975" s="4"/>
      <c r="IN975" s="4"/>
      <c r="IO975" s="4"/>
      <c r="IP975" s="4"/>
      <c r="IQ975" s="4"/>
      <c r="IR975" s="4"/>
      <c r="IS975" s="4"/>
      <c r="IT975" s="4"/>
    </row>
    <row r="976" spans="243:254" ht="30" customHeight="1" x14ac:dyDescent="0.35">
      <c r="II976" s="4"/>
      <c r="IJ976" s="4"/>
      <c r="IK976" s="4"/>
      <c r="IL976" s="4"/>
      <c r="IM976" s="4"/>
      <c r="IN976" s="4"/>
      <c r="IO976" s="4"/>
      <c r="IP976" s="4"/>
      <c r="IQ976" s="4"/>
      <c r="IR976" s="4"/>
      <c r="IS976" s="4"/>
      <c r="IT976" s="4"/>
    </row>
    <row r="977" spans="243:254" ht="30" customHeight="1" x14ac:dyDescent="0.35">
      <c r="II977" s="4"/>
      <c r="IJ977" s="4"/>
      <c r="IK977" s="4"/>
      <c r="IL977" s="4"/>
      <c r="IM977" s="4"/>
      <c r="IN977" s="4"/>
      <c r="IO977" s="4"/>
      <c r="IP977" s="4"/>
      <c r="IQ977" s="4"/>
      <c r="IR977" s="4"/>
      <c r="IS977" s="4"/>
      <c r="IT977" s="4"/>
    </row>
    <row r="978" spans="243:254" ht="30" customHeight="1" x14ac:dyDescent="0.35">
      <c r="II978" s="4"/>
      <c r="IJ978" s="4"/>
      <c r="IK978" s="4"/>
      <c r="IL978" s="4"/>
      <c r="IM978" s="4"/>
      <c r="IN978" s="4"/>
      <c r="IO978" s="4"/>
      <c r="IP978" s="4"/>
      <c r="IQ978" s="4"/>
      <c r="IR978" s="4"/>
      <c r="IS978" s="4"/>
      <c r="IT978" s="4"/>
    </row>
    <row r="979" spans="243:254" ht="30" customHeight="1" x14ac:dyDescent="0.35">
      <c r="II979" s="4"/>
      <c r="IJ979" s="4"/>
      <c r="IK979" s="4"/>
      <c r="IL979" s="4"/>
      <c r="IM979" s="4"/>
      <c r="IN979" s="4"/>
      <c r="IO979" s="4"/>
      <c r="IP979" s="4"/>
      <c r="IQ979" s="4"/>
      <c r="IR979" s="4"/>
      <c r="IS979" s="4"/>
      <c r="IT979" s="4"/>
    </row>
    <row r="980" spans="243:254" ht="30" customHeight="1" x14ac:dyDescent="0.35">
      <c r="II980" s="4"/>
      <c r="IJ980" s="4"/>
      <c r="IK980" s="4"/>
      <c r="IL980" s="4"/>
      <c r="IM980" s="4"/>
      <c r="IN980" s="4"/>
      <c r="IO980" s="4"/>
      <c r="IP980" s="4"/>
      <c r="IQ980" s="4"/>
      <c r="IR980" s="4"/>
      <c r="IS980" s="4"/>
      <c r="IT980" s="4"/>
    </row>
    <row r="981" spans="243:254" ht="30" customHeight="1" x14ac:dyDescent="0.35">
      <c r="II981" s="4"/>
      <c r="IJ981" s="4"/>
      <c r="IK981" s="4"/>
      <c r="IL981" s="4"/>
      <c r="IM981" s="4"/>
      <c r="IN981" s="4"/>
      <c r="IO981" s="4"/>
      <c r="IP981" s="4"/>
      <c r="IQ981" s="4"/>
      <c r="IR981" s="4"/>
      <c r="IS981" s="4"/>
      <c r="IT981" s="4"/>
    </row>
    <row r="982" spans="243:254" ht="30" customHeight="1" x14ac:dyDescent="0.35">
      <c r="II982" s="4"/>
      <c r="IJ982" s="4"/>
      <c r="IK982" s="4"/>
      <c r="IL982" s="4"/>
      <c r="IM982" s="4"/>
      <c r="IN982" s="4"/>
      <c r="IO982" s="4"/>
      <c r="IP982" s="4"/>
      <c r="IQ982" s="4"/>
      <c r="IR982" s="4"/>
      <c r="IS982" s="4"/>
      <c r="IT982" s="4"/>
    </row>
    <row r="983" spans="243:254" ht="30" customHeight="1" x14ac:dyDescent="0.35">
      <c r="II983" s="4"/>
      <c r="IJ983" s="4"/>
      <c r="IK983" s="4"/>
      <c r="IL983" s="4"/>
      <c r="IM983" s="4"/>
      <c r="IN983" s="4"/>
      <c r="IO983" s="4"/>
      <c r="IP983" s="4"/>
      <c r="IQ983" s="4"/>
      <c r="IR983" s="4"/>
      <c r="IS983" s="4"/>
      <c r="IT983" s="4"/>
    </row>
    <row r="984" spans="243:254" ht="30" customHeight="1" x14ac:dyDescent="0.35">
      <c r="II984" s="4"/>
      <c r="IJ984" s="4"/>
      <c r="IK984" s="4"/>
      <c r="IL984" s="4"/>
      <c r="IM984" s="4"/>
      <c r="IN984" s="4"/>
      <c r="IO984" s="4"/>
      <c r="IP984" s="4"/>
      <c r="IQ984" s="4"/>
      <c r="IR984" s="4"/>
      <c r="IS984" s="4"/>
      <c r="IT984" s="4"/>
    </row>
    <row r="985" spans="243:254" ht="30" customHeight="1" x14ac:dyDescent="0.35">
      <c r="II985" s="4"/>
      <c r="IJ985" s="4"/>
      <c r="IK985" s="4"/>
      <c r="IL985" s="4"/>
      <c r="IM985" s="4"/>
      <c r="IN985" s="4"/>
      <c r="IO985" s="4"/>
      <c r="IP985" s="4"/>
      <c r="IQ985" s="4"/>
      <c r="IR985" s="4"/>
      <c r="IS985" s="4"/>
      <c r="IT985" s="4"/>
    </row>
    <row r="986" spans="243:254" ht="30" customHeight="1" x14ac:dyDescent="0.35">
      <c r="II986" s="4"/>
      <c r="IJ986" s="4"/>
      <c r="IK986" s="4"/>
      <c r="IL986" s="4"/>
      <c r="IM986" s="4"/>
      <c r="IN986" s="4"/>
      <c r="IO986" s="4"/>
      <c r="IP986" s="4"/>
      <c r="IQ986" s="4"/>
      <c r="IR986" s="4"/>
      <c r="IS986" s="4"/>
      <c r="IT986" s="4"/>
    </row>
    <row r="987" spans="243:254" ht="30" customHeight="1" x14ac:dyDescent="0.35">
      <c r="II987" s="4"/>
      <c r="IJ987" s="4"/>
      <c r="IK987" s="4"/>
      <c r="IL987" s="4"/>
      <c r="IM987" s="4"/>
      <c r="IN987" s="4"/>
      <c r="IO987" s="4"/>
      <c r="IP987" s="4"/>
      <c r="IQ987" s="4"/>
      <c r="IR987" s="4"/>
      <c r="IS987" s="4"/>
      <c r="IT987" s="4"/>
    </row>
    <row r="988" spans="243:254" ht="30" customHeight="1" x14ac:dyDescent="0.35">
      <c r="II988" s="4"/>
      <c r="IJ988" s="4"/>
      <c r="IK988" s="4"/>
      <c r="IL988" s="4"/>
      <c r="IM988" s="4"/>
      <c r="IN988" s="4"/>
      <c r="IO988" s="4"/>
      <c r="IP988" s="4"/>
      <c r="IQ988" s="4"/>
      <c r="IR988" s="4"/>
      <c r="IS988" s="4"/>
      <c r="IT988" s="4"/>
    </row>
    <row r="989" spans="243:254" ht="30" customHeight="1" x14ac:dyDescent="0.35">
      <c r="II989" s="4"/>
      <c r="IJ989" s="4"/>
      <c r="IK989" s="4"/>
      <c r="IL989" s="4"/>
      <c r="IM989" s="4"/>
      <c r="IN989" s="4"/>
      <c r="IO989" s="4"/>
      <c r="IP989" s="4"/>
      <c r="IQ989" s="4"/>
      <c r="IR989" s="4"/>
      <c r="IS989" s="4"/>
      <c r="IT989" s="4"/>
    </row>
    <row r="990" spans="243:254" ht="30" customHeight="1" x14ac:dyDescent="0.35">
      <c r="II990" s="4"/>
      <c r="IJ990" s="4"/>
      <c r="IK990" s="4"/>
      <c r="IL990" s="4"/>
      <c r="IM990" s="4"/>
      <c r="IN990" s="4"/>
      <c r="IO990" s="4"/>
      <c r="IP990" s="4"/>
      <c r="IQ990" s="4"/>
      <c r="IR990" s="4"/>
      <c r="IS990" s="4"/>
      <c r="IT990" s="4"/>
    </row>
    <row r="991" spans="243:254" ht="30" customHeight="1" x14ac:dyDescent="0.35">
      <c r="II991" s="4"/>
      <c r="IJ991" s="4"/>
      <c r="IK991" s="4"/>
      <c r="IL991" s="4"/>
      <c r="IM991" s="4"/>
      <c r="IN991" s="4"/>
      <c r="IO991" s="4"/>
      <c r="IP991" s="4"/>
      <c r="IQ991" s="4"/>
      <c r="IR991" s="4"/>
      <c r="IS991" s="4"/>
      <c r="IT991" s="4"/>
    </row>
    <row r="992" spans="243:254" ht="30" customHeight="1" x14ac:dyDescent="0.35">
      <c r="II992" s="4"/>
      <c r="IJ992" s="4"/>
      <c r="IK992" s="4"/>
      <c r="IL992" s="4"/>
      <c r="IM992" s="4"/>
      <c r="IN992" s="4"/>
      <c r="IO992" s="4"/>
      <c r="IP992" s="4"/>
      <c r="IQ992" s="4"/>
      <c r="IR992" s="4"/>
      <c r="IS992" s="4"/>
      <c r="IT992" s="4"/>
    </row>
    <row r="993" spans="243:254" ht="30" customHeight="1" x14ac:dyDescent="0.35">
      <c r="II993" s="4"/>
      <c r="IJ993" s="4"/>
      <c r="IK993" s="4"/>
      <c r="IL993" s="4"/>
      <c r="IM993" s="4"/>
      <c r="IN993" s="4"/>
      <c r="IO993" s="4"/>
      <c r="IP993" s="4"/>
      <c r="IQ993" s="4"/>
      <c r="IR993" s="4"/>
      <c r="IS993" s="4"/>
      <c r="IT993" s="4"/>
    </row>
    <row r="994" spans="243:254" ht="30" customHeight="1" x14ac:dyDescent="0.35">
      <c r="II994" s="4"/>
      <c r="IJ994" s="4"/>
      <c r="IK994" s="4"/>
      <c r="IL994" s="4"/>
      <c r="IM994" s="4"/>
      <c r="IN994" s="4"/>
      <c r="IO994" s="4"/>
      <c r="IP994" s="4"/>
      <c r="IQ994" s="4"/>
      <c r="IR994" s="4"/>
      <c r="IS994" s="4"/>
      <c r="IT994" s="4"/>
    </row>
    <row r="995" spans="243:254" ht="30" customHeight="1" x14ac:dyDescent="0.35">
      <c r="II995" s="4"/>
      <c r="IJ995" s="4"/>
      <c r="IK995" s="4"/>
      <c r="IL995" s="4"/>
      <c r="IM995" s="4"/>
      <c r="IN995" s="4"/>
      <c r="IO995" s="4"/>
      <c r="IP995" s="4"/>
      <c r="IQ995" s="4"/>
      <c r="IR995" s="4"/>
      <c r="IS995" s="4"/>
      <c r="IT995" s="4"/>
    </row>
    <row r="996" spans="243:254" ht="30" customHeight="1" x14ac:dyDescent="0.35">
      <c r="II996" s="4"/>
      <c r="IJ996" s="4"/>
      <c r="IK996" s="4"/>
      <c r="IL996" s="4"/>
      <c r="IM996" s="4"/>
      <c r="IN996" s="4"/>
      <c r="IO996" s="4"/>
      <c r="IP996" s="4"/>
      <c r="IQ996" s="4"/>
      <c r="IR996" s="4"/>
      <c r="IS996" s="4"/>
      <c r="IT996" s="4"/>
    </row>
    <row r="997" spans="243:254" ht="30" customHeight="1" x14ac:dyDescent="0.35">
      <c r="II997" s="4"/>
      <c r="IJ997" s="4"/>
      <c r="IK997" s="4"/>
      <c r="IL997" s="4"/>
      <c r="IM997" s="4"/>
      <c r="IN997" s="4"/>
      <c r="IO997" s="4"/>
      <c r="IP997" s="4"/>
      <c r="IQ997" s="4"/>
      <c r="IR997" s="4"/>
      <c r="IS997" s="4"/>
      <c r="IT997" s="4"/>
    </row>
    <row r="998" spans="243:254" ht="30" customHeight="1" x14ac:dyDescent="0.35">
      <c r="II998" s="4"/>
      <c r="IJ998" s="4"/>
      <c r="IK998" s="4"/>
      <c r="IL998" s="4"/>
      <c r="IM998" s="4"/>
      <c r="IN998" s="4"/>
      <c r="IO998" s="4"/>
      <c r="IP998" s="4"/>
      <c r="IQ998" s="4"/>
      <c r="IR998" s="4"/>
      <c r="IS998" s="4"/>
      <c r="IT998" s="4"/>
    </row>
    <row r="999" spans="243:254" ht="30" customHeight="1" x14ac:dyDescent="0.35">
      <c r="II999" s="4"/>
      <c r="IJ999" s="4"/>
      <c r="IK999" s="4"/>
      <c r="IL999" s="4"/>
      <c r="IM999" s="4"/>
      <c r="IN999" s="4"/>
      <c r="IO999" s="4"/>
      <c r="IP999" s="4"/>
      <c r="IQ999" s="4"/>
      <c r="IR999" s="4"/>
      <c r="IS999" s="4"/>
      <c r="IT999" s="4"/>
    </row>
    <row r="1000" spans="243:254" ht="30" customHeight="1" x14ac:dyDescent="0.35">
      <c r="II1000" s="4"/>
      <c r="IJ1000" s="4"/>
      <c r="IK1000" s="4"/>
      <c r="IL1000" s="4"/>
      <c r="IM1000" s="4"/>
      <c r="IN1000" s="4"/>
      <c r="IO1000" s="4"/>
      <c r="IP1000" s="4"/>
      <c r="IQ1000" s="4"/>
      <c r="IR1000" s="4"/>
      <c r="IS1000" s="4"/>
      <c r="IT1000" s="4"/>
    </row>
    <row r="1001" spans="243:254" ht="30" customHeight="1" x14ac:dyDescent="0.35">
      <c r="II1001" s="4"/>
      <c r="IJ1001" s="4"/>
      <c r="IK1001" s="4"/>
      <c r="IL1001" s="4"/>
      <c r="IM1001" s="4"/>
      <c r="IN1001" s="4"/>
      <c r="IO1001" s="4"/>
      <c r="IP1001" s="4"/>
      <c r="IQ1001" s="4"/>
      <c r="IR1001" s="4"/>
      <c r="IS1001" s="4"/>
      <c r="IT1001" s="4"/>
    </row>
    <row r="1002" spans="243:254" ht="30" customHeight="1" x14ac:dyDescent="0.35">
      <c r="II1002" s="4"/>
      <c r="IJ1002" s="4"/>
      <c r="IK1002" s="4"/>
      <c r="IL1002" s="4"/>
      <c r="IM1002" s="4"/>
      <c r="IN1002" s="4"/>
      <c r="IO1002" s="4"/>
      <c r="IP1002" s="4"/>
      <c r="IQ1002" s="4"/>
      <c r="IR1002" s="4"/>
      <c r="IS1002" s="4"/>
      <c r="IT1002" s="4"/>
    </row>
    <row r="1003" spans="243:254" ht="30" customHeight="1" x14ac:dyDescent="0.35">
      <c r="II1003" s="4"/>
      <c r="IJ1003" s="4"/>
      <c r="IK1003" s="4"/>
      <c r="IL1003" s="4"/>
      <c r="IM1003" s="4"/>
      <c r="IN1003" s="4"/>
      <c r="IO1003" s="4"/>
      <c r="IP1003" s="4"/>
      <c r="IQ1003" s="4"/>
      <c r="IR1003" s="4"/>
      <c r="IS1003" s="4"/>
      <c r="IT1003" s="4"/>
    </row>
    <row r="1004" spans="243:254" ht="30" customHeight="1" x14ac:dyDescent="0.35">
      <c r="II1004" s="4"/>
      <c r="IJ1004" s="4"/>
      <c r="IK1004" s="4"/>
      <c r="IL1004" s="4"/>
      <c r="IM1004" s="4"/>
      <c r="IN1004" s="4"/>
      <c r="IO1004" s="4"/>
      <c r="IP1004" s="4"/>
      <c r="IQ1004" s="4"/>
      <c r="IR1004" s="4"/>
      <c r="IS1004" s="4"/>
      <c r="IT1004" s="4"/>
    </row>
    <row r="1005" spans="243:254" ht="30" customHeight="1" x14ac:dyDescent="0.35">
      <c r="II1005" s="4"/>
      <c r="IJ1005" s="4"/>
      <c r="IK1005" s="4"/>
      <c r="IL1005" s="4"/>
      <c r="IM1005" s="4"/>
      <c r="IN1005" s="4"/>
      <c r="IO1005" s="4"/>
      <c r="IP1005" s="4"/>
      <c r="IQ1005" s="4"/>
      <c r="IR1005" s="4"/>
      <c r="IS1005" s="4"/>
      <c r="IT1005" s="4"/>
    </row>
    <row r="1006" spans="243:254" ht="30" customHeight="1" x14ac:dyDescent="0.35">
      <c r="II1006" s="4"/>
      <c r="IJ1006" s="4"/>
      <c r="IK1006" s="4"/>
      <c r="IL1006" s="4"/>
      <c r="IM1006" s="4"/>
      <c r="IN1006" s="4"/>
      <c r="IO1006" s="4"/>
      <c r="IP1006" s="4"/>
      <c r="IQ1006" s="4"/>
      <c r="IR1006" s="4"/>
      <c r="IS1006" s="4"/>
      <c r="IT1006" s="4"/>
    </row>
    <row r="1007" spans="243:254" ht="30" customHeight="1" x14ac:dyDescent="0.35">
      <c r="II1007" s="4"/>
      <c r="IJ1007" s="4"/>
      <c r="IK1007" s="4"/>
      <c r="IL1007" s="4"/>
      <c r="IM1007" s="4"/>
      <c r="IN1007" s="4"/>
      <c r="IO1007" s="4"/>
      <c r="IP1007" s="4"/>
      <c r="IQ1007" s="4"/>
      <c r="IR1007" s="4"/>
      <c r="IS1007" s="4"/>
      <c r="IT1007" s="4"/>
    </row>
    <row r="1008" spans="243:254" ht="30" customHeight="1" x14ac:dyDescent="0.35">
      <c r="II1008" s="4"/>
      <c r="IJ1008" s="4"/>
      <c r="IK1008" s="4"/>
      <c r="IL1008" s="4"/>
      <c r="IM1008" s="4"/>
      <c r="IN1008" s="4"/>
      <c r="IO1008" s="4"/>
      <c r="IP1008" s="4"/>
      <c r="IQ1008" s="4"/>
      <c r="IR1008" s="4"/>
      <c r="IS1008" s="4"/>
      <c r="IT1008" s="4"/>
    </row>
    <row r="1009" spans="243:254" ht="30" customHeight="1" x14ac:dyDescent="0.35">
      <c r="II1009" s="4"/>
      <c r="IJ1009" s="4"/>
      <c r="IK1009" s="4"/>
      <c r="IL1009" s="4"/>
      <c r="IM1009" s="4"/>
      <c r="IN1009" s="4"/>
      <c r="IO1009" s="4"/>
      <c r="IP1009" s="4"/>
      <c r="IQ1009" s="4"/>
      <c r="IR1009" s="4"/>
      <c r="IS1009" s="4"/>
      <c r="IT1009" s="4"/>
    </row>
    <row r="1010" spans="243:254" ht="30" customHeight="1" x14ac:dyDescent="0.35">
      <c r="II1010" s="4"/>
      <c r="IJ1010" s="4"/>
      <c r="IK1010" s="4"/>
      <c r="IL1010" s="4"/>
      <c r="IM1010" s="4"/>
      <c r="IN1010" s="4"/>
      <c r="IO1010" s="4"/>
      <c r="IP1010" s="4"/>
      <c r="IQ1010" s="4"/>
      <c r="IR1010" s="4"/>
      <c r="IS1010" s="4"/>
      <c r="IT1010" s="4"/>
    </row>
    <row r="1011" spans="243:254" ht="30" customHeight="1" x14ac:dyDescent="0.35">
      <c r="II1011" s="4"/>
      <c r="IJ1011" s="4"/>
      <c r="IK1011" s="4"/>
      <c r="IL1011" s="4"/>
      <c r="IM1011" s="4"/>
      <c r="IN1011" s="4"/>
      <c r="IO1011" s="4"/>
      <c r="IP1011" s="4"/>
      <c r="IQ1011" s="4"/>
      <c r="IR1011" s="4"/>
      <c r="IS1011" s="4"/>
      <c r="IT1011" s="4"/>
    </row>
    <row r="1012" spans="243:254" ht="30" customHeight="1" x14ac:dyDescent="0.35">
      <c r="II1012" s="4"/>
      <c r="IJ1012" s="4"/>
      <c r="IK1012" s="4"/>
      <c r="IL1012" s="4"/>
      <c r="IM1012" s="4"/>
      <c r="IN1012" s="4"/>
      <c r="IO1012" s="4"/>
      <c r="IP1012" s="4"/>
      <c r="IQ1012" s="4"/>
      <c r="IR1012" s="4"/>
      <c r="IS1012" s="4"/>
      <c r="IT1012" s="4"/>
    </row>
    <row r="1013" spans="243:254" ht="30" customHeight="1" x14ac:dyDescent="0.35">
      <c r="II1013" s="4"/>
      <c r="IJ1013" s="4"/>
      <c r="IK1013" s="4"/>
      <c r="IL1013" s="4"/>
      <c r="IM1013" s="4"/>
      <c r="IN1013" s="4"/>
      <c r="IO1013" s="4"/>
      <c r="IP1013" s="4"/>
      <c r="IQ1013" s="4"/>
      <c r="IR1013" s="4"/>
      <c r="IS1013" s="4"/>
      <c r="IT1013" s="4"/>
    </row>
    <row r="1014" spans="243:254" ht="30" customHeight="1" x14ac:dyDescent="0.35">
      <c r="II1014" s="4"/>
      <c r="IJ1014" s="4"/>
      <c r="IK1014" s="4"/>
      <c r="IL1014" s="4"/>
      <c r="IM1014" s="4"/>
      <c r="IN1014" s="4"/>
      <c r="IO1014" s="4"/>
      <c r="IP1014" s="4"/>
      <c r="IQ1014" s="4"/>
      <c r="IR1014" s="4"/>
      <c r="IS1014" s="4"/>
      <c r="IT1014" s="4"/>
    </row>
    <row r="1015" spans="243:254" ht="30" customHeight="1" x14ac:dyDescent="0.35">
      <c r="II1015" s="4"/>
      <c r="IJ1015" s="4"/>
      <c r="IK1015" s="4"/>
      <c r="IL1015" s="4"/>
      <c r="IM1015" s="4"/>
      <c r="IN1015" s="4"/>
      <c r="IO1015" s="4"/>
      <c r="IP1015" s="4"/>
      <c r="IQ1015" s="4"/>
      <c r="IR1015" s="4"/>
      <c r="IS1015" s="4"/>
      <c r="IT1015" s="4"/>
    </row>
    <row r="1016" spans="243:254" ht="30" customHeight="1" x14ac:dyDescent="0.35">
      <c r="II1016" s="4"/>
      <c r="IJ1016" s="4"/>
      <c r="IK1016" s="4"/>
      <c r="IL1016" s="4"/>
      <c r="IM1016" s="4"/>
      <c r="IN1016" s="4"/>
      <c r="IO1016" s="4"/>
      <c r="IP1016" s="4"/>
      <c r="IQ1016" s="4"/>
      <c r="IR1016" s="4"/>
      <c r="IS1016" s="4"/>
      <c r="IT1016" s="4"/>
    </row>
    <row r="1017" spans="243:254" ht="30" customHeight="1" x14ac:dyDescent="0.35">
      <c r="II1017" s="4"/>
      <c r="IJ1017" s="4"/>
      <c r="IK1017" s="4"/>
      <c r="IL1017" s="4"/>
      <c r="IM1017" s="4"/>
      <c r="IN1017" s="4"/>
      <c r="IO1017" s="4"/>
      <c r="IP1017" s="4"/>
      <c r="IQ1017" s="4"/>
      <c r="IR1017" s="4"/>
      <c r="IS1017" s="4"/>
      <c r="IT1017" s="4"/>
    </row>
    <row r="1018" spans="243:254" ht="30" customHeight="1" x14ac:dyDescent="0.35">
      <c r="II1018" s="4"/>
      <c r="IJ1018" s="4"/>
      <c r="IK1018" s="4"/>
      <c r="IL1018" s="4"/>
      <c r="IM1018" s="4"/>
      <c r="IN1018" s="4"/>
      <c r="IO1018" s="4"/>
      <c r="IP1018" s="4"/>
      <c r="IQ1018" s="4"/>
      <c r="IR1018" s="4"/>
      <c r="IS1018" s="4"/>
      <c r="IT1018" s="4"/>
    </row>
    <row r="1019" spans="243:254" ht="30" customHeight="1" x14ac:dyDescent="0.35">
      <c r="II1019" s="4"/>
      <c r="IJ1019" s="4"/>
      <c r="IK1019" s="4"/>
      <c r="IL1019" s="4"/>
      <c r="IM1019" s="4"/>
      <c r="IN1019" s="4"/>
      <c r="IO1019" s="4"/>
      <c r="IP1019" s="4"/>
      <c r="IQ1019" s="4"/>
      <c r="IR1019" s="4"/>
      <c r="IS1019" s="4"/>
      <c r="IT1019" s="4"/>
    </row>
    <row r="1020" spans="243:254" ht="30" customHeight="1" x14ac:dyDescent="0.35">
      <c r="II1020" s="4"/>
      <c r="IJ1020" s="4"/>
      <c r="IK1020" s="4"/>
      <c r="IL1020" s="4"/>
      <c r="IM1020" s="4"/>
      <c r="IN1020" s="4"/>
      <c r="IO1020" s="4"/>
      <c r="IP1020" s="4"/>
      <c r="IQ1020" s="4"/>
      <c r="IR1020" s="4"/>
      <c r="IS1020" s="4"/>
      <c r="IT1020" s="4"/>
    </row>
    <row r="1021" spans="243:254" ht="30" customHeight="1" x14ac:dyDescent="0.35">
      <c r="II1021" s="4"/>
      <c r="IJ1021" s="4"/>
      <c r="IK1021" s="4"/>
      <c r="IL1021" s="4"/>
      <c r="IM1021" s="4"/>
      <c r="IN1021" s="4"/>
      <c r="IO1021" s="4"/>
      <c r="IP1021" s="4"/>
      <c r="IQ1021" s="4"/>
      <c r="IR1021" s="4"/>
      <c r="IS1021" s="4"/>
      <c r="IT1021" s="4"/>
    </row>
    <row r="1022" spans="243:254" ht="30" customHeight="1" x14ac:dyDescent="0.35">
      <c r="II1022" s="4"/>
      <c r="IJ1022" s="4"/>
      <c r="IK1022" s="4"/>
      <c r="IL1022" s="4"/>
      <c r="IM1022" s="4"/>
      <c r="IN1022" s="4"/>
      <c r="IO1022" s="4"/>
      <c r="IP1022" s="4"/>
      <c r="IQ1022" s="4"/>
      <c r="IR1022" s="4"/>
      <c r="IS1022" s="4"/>
      <c r="IT1022" s="4"/>
    </row>
    <row r="1023" spans="243:254" ht="30" customHeight="1" x14ac:dyDescent="0.35">
      <c r="II1023" s="4"/>
      <c r="IJ1023" s="4"/>
      <c r="IK1023" s="4"/>
      <c r="IL1023" s="4"/>
      <c r="IM1023" s="4"/>
      <c r="IN1023" s="4"/>
      <c r="IO1023" s="4"/>
      <c r="IP1023" s="4"/>
      <c r="IQ1023" s="4"/>
      <c r="IR1023" s="4"/>
      <c r="IS1023" s="4"/>
      <c r="IT1023" s="4"/>
    </row>
    <row r="1024" spans="243:254" ht="30" customHeight="1" x14ac:dyDescent="0.35">
      <c r="II1024" s="4"/>
      <c r="IJ1024" s="4"/>
      <c r="IK1024" s="4"/>
      <c r="IL1024" s="4"/>
      <c r="IM1024" s="4"/>
      <c r="IN1024" s="4"/>
      <c r="IO1024" s="4"/>
      <c r="IP1024" s="4"/>
      <c r="IQ1024" s="4"/>
      <c r="IR1024" s="4"/>
      <c r="IS1024" s="4"/>
      <c r="IT1024" s="4"/>
    </row>
    <row r="1025" spans="243:254" ht="30" customHeight="1" x14ac:dyDescent="0.35">
      <c r="II1025" s="4"/>
      <c r="IJ1025" s="4"/>
      <c r="IK1025" s="4"/>
      <c r="IL1025" s="4"/>
      <c r="IM1025" s="4"/>
      <c r="IN1025" s="4"/>
      <c r="IO1025" s="4"/>
      <c r="IP1025" s="4"/>
      <c r="IQ1025" s="4"/>
      <c r="IR1025" s="4"/>
      <c r="IS1025" s="4"/>
      <c r="IT1025" s="4"/>
    </row>
    <row r="1026" spans="243:254" ht="30" customHeight="1" x14ac:dyDescent="0.35">
      <c r="II1026" s="4"/>
      <c r="IJ1026" s="4"/>
      <c r="IK1026" s="4"/>
      <c r="IL1026" s="4"/>
      <c r="IM1026" s="4"/>
      <c r="IN1026" s="4"/>
      <c r="IO1026" s="4"/>
      <c r="IP1026" s="4"/>
      <c r="IQ1026" s="4"/>
      <c r="IR1026" s="4"/>
      <c r="IS1026" s="4"/>
      <c r="IT1026" s="4"/>
    </row>
    <row r="1027" spans="243:254" ht="30" customHeight="1" x14ac:dyDescent="0.35">
      <c r="II1027" s="4"/>
      <c r="IJ1027" s="4"/>
      <c r="IK1027" s="4"/>
      <c r="IL1027" s="4"/>
      <c r="IM1027" s="4"/>
      <c r="IN1027" s="4"/>
      <c r="IO1027" s="4"/>
      <c r="IP1027" s="4"/>
      <c r="IQ1027" s="4"/>
      <c r="IR1027" s="4"/>
      <c r="IS1027" s="4"/>
      <c r="IT1027" s="4"/>
    </row>
    <row r="1028" spans="243:254" ht="30" customHeight="1" x14ac:dyDescent="0.35">
      <c r="II1028" s="4"/>
      <c r="IJ1028" s="4"/>
      <c r="IK1028" s="4"/>
      <c r="IL1028" s="4"/>
      <c r="IM1028" s="4"/>
      <c r="IN1028" s="4"/>
      <c r="IO1028" s="4"/>
      <c r="IP1028" s="4"/>
      <c r="IQ1028" s="4"/>
      <c r="IR1028" s="4"/>
      <c r="IS1028" s="4"/>
      <c r="IT1028" s="4"/>
    </row>
    <row r="1029" spans="243:254" ht="30" customHeight="1" x14ac:dyDescent="0.35">
      <c r="II1029" s="4"/>
      <c r="IJ1029" s="4"/>
      <c r="IK1029" s="4"/>
      <c r="IL1029" s="4"/>
      <c r="IM1029" s="4"/>
      <c r="IN1029" s="4"/>
      <c r="IO1029" s="4"/>
      <c r="IP1029" s="4"/>
      <c r="IQ1029" s="4"/>
      <c r="IR1029" s="4"/>
      <c r="IS1029" s="4"/>
      <c r="IT1029" s="4"/>
    </row>
    <row r="1030" spans="243:254" ht="30" customHeight="1" x14ac:dyDescent="0.35">
      <c r="II1030" s="4"/>
      <c r="IJ1030" s="4"/>
      <c r="IK1030" s="4"/>
      <c r="IL1030" s="4"/>
      <c r="IM1030" s="4"/>
      <c r="IN1030" s="4"/>
      <c r="IO1030" s="4"/>
      <c r="IP1030" s="4"/>
      <c r="IQ1030" s="4"/>
      <c r="IR1030" s="4"/>
      <c r="IS1030" s="4"/>
      <c r="IT1030" s="4"/>
    </row>
    <row r="1031" spans="243:254" ht="30" customHeight="1" x14ac:dyDescent="0.35">
      <c r="II1031" s="4"/>
      <c r="IJ1031" s="4"/>
      <c r="IK1031" s="4"/>
      <c r="IL1031" s="4"/>
      <c r="IM1031" s="4"/>
      <c r="IN1031" s="4"/>
      <c r="IO1031" s="4"/>
      <c r="IP1031" s="4"/>
      <c r="IQ1031" s="4"/>
      <c r="IR1031" s="4"/>
      <c r="IS1031" s="4"/>
      <c r="IT1031" s="4"/>
    </row>
    <row r="1032" spans="243:254" ht="30" customHeight="1" x14ac:dyDescent="0.35">
      <c r="II1032" s="4"/>
      <c r="IJ1032" s="4"/>
      <c r="IK1032" s="4"/>
      <c r="IL1032" s="4"/>
      <c r="IM1032" s="4"/>
      <c r="IN1032" s="4"/>
      <c r="IO1032" s="4"/>
      <c r="IP1032" s="4"/>
      <c r="IQ1032" s="4"/>
      <c r="IR1032" s="4"/>
      <c r="IS1032" s="4"/>
      <c r="IT1032" s="4"/>
    </row>
    <row r="1033" spans="243:254" ht="30" customHeight="1" x14ac:dyDescent="0.35">
      <c r="II1033" s="4"/>
      <c r="IJ1033" s="4"/>
      <c r="IK1033" s="4"/>
      <c r="IL1033" s="4"/>
      <c r="IM1033" s="4"/>
      <c r="IN1033" s="4"/>
      <c r="IO1033" s="4"/>
      <c r="IP1033" s="4"/>
      <c r="IQ1033" s="4"/>
      <c r="IR1033" s="4"/>
      <c r="IS1033" s="4"/>
      <c r="IT1033" s="4"/>
    </row>
    <row r="1034" spans="243:254" ht="30" customHeight="1" x14ac:dyDescent="0.35">
      <c r="II1034" s="4"/>
      <c r="IJ1034" s="4"/>
      <c r="IK1034" s="4"/>
      <c r="IL1034" s="4"/>
      <c r="IM1034" s="4"/>
      <c r="IN1034" s="4"/>
      <c r="IO1034" s="4"/>
      <c r="IP1034" s="4"/>
      <c r="IQ1034" s="4"/>
      <c r="IR1034" s="4"/>
      <c r="IS1034" s="4"/>
      <c r="IT1034" s="4"/>
    </row>
    <row r="1035" spans="243:254" ht="30" customHeight="1" x14ac:dyDescent="0.35">
      <c r="II1035" s="4"/>
      <c r="IJ1035" s="4"/>
      <c r="IK1035" s="4"/>
      <c r="IL1035" s="4"/>
      <c r="IM1035" s="4"/>
      <c r="IN1035" s="4"/>
      <c r="IO1035" s="4"/>
      <c r="IP1035" s="4"/>
      <c r="IQ1035" s="4"/>
      <c r="IR1035" s="4"/>
      <c r="IS1035" s="4"/>
      <c r="IT1035" s="4"/>
    </row>
    <row r="1036" spans="243:254" ht="30" customHeight="1" x14ac:dyDescent="0.35">
      <c r="II1036" s="4"/>
      <c r="IJ1036" s="4"/>
      <c r="IK1036" s="4"/>
      <c r="IL1036" s="4"/>
      <c r="IM1036" s="4"/>
      <c r="IN1036" s="4"/>
      <c r="IO1036" s="4"/>
      <c r="IP1036" s="4"/>
      <c r="IQ1036" s="4"/>
      <c r="IR1036" s="4"/>
      <c r="IS1036" s="4"/>
      <c r="IT1036" s="4"/>
    </row>
    <row r="1037" spans="243:254" ht="30" customHeight="1" x14ac:dyDescent="0.35">
      <c r="II1037" s="4"/>
      <c r="IJ1037" s="4"/>
      <c r="IK1037" s="4"/>
      <c r="IL1037" s="4"/>
      <c r="IM1037" s="4"/>
      <c r="IN1037" s="4"/>
      <c r="IO1037" s="4"/>
      <c r="IP1037" s="4"/>
      <c r="IQ1037" s="4"/>
      <c r="IR1037" s="4"/>
      <c r="IS1037" s="4"/>
      <c r="IT1037" s="4"/>
    </row>
    <row r="1038" spans="243:254" ht="30" customHeight="1" x14ac:dyDescent="0.35">
      <c r="II1038" s="4"/>
      <c r="IJ1038" s="4"/>
      <c r="IK1038" s="4"/>
      <c r="IL1038" s="4"/>
      <c r="IM1038" s="4"/>
      <c r="IN1038" s="4"/>
      <c r="IO1038" s="4"/>
      <c r="IP1038" s="4"/>
      <c r="IQ1038" s="4"/>
      <c r="IR1038" s="4"/>
      <c r="IS1038" s="4"/>
      <c r="IT1038" s="4"/>
    </row>
    <row r="1039" spans="243:254" ht="30" customHeight="1" x14ac:dyDescent="0.35">
      <c r="II1039" s="4"/>
      <c r="IJ1039" s="4"/>
      <c r="IK1039" s="4"/>
      <c r="IL1039" s="4"/>
      <c r="IM1039" s="4"/>
      <c r="IN1039" s="4"/>
      <c r="IO1039" s="4"/>
      <c r="IP1039" s="4"/>
      <c r="IQ1039" s="4"/>
      <c r="IR1039" s="4"/>
      <c r="IS1039" s="4"/>
      <c r="IT1039" s="4"/>
    </row>
    <row r="1040" spans="243:254" ht="30" customHeight="1" x14ac:dyDescent="0.35">
      <c r="II1040" s="4"/>
      <c r="IJ1040" s="4"/>
      <c r="IK1040" s="4"/>
      <c r="IL1040" s="4"/>
      <c r="IM1040" s="4"/>
      <c r="IN1040" s="4"/>
      <c r="IO1040" s="4"/>
      <c r="IP1040" s="4"/>
      <c r="IQ1040" s="4"/>
      <c r="IR1040" s="4"/>
      <c r="IS1040" s="4"/>
      <c r="IT1040" s="4"/>
    </row>
    <row r="1041" spans="243:254" ht="30" customHeight="1" x14ac:dyDescent="0.35">
      <c r="II1041" s="4"/>
      <c r="IJ1041" s="4"/>
      <c r="IK1041" s="4"/>
      <c r="IL1041" s="4"/>
      <c r="IM1041" s="4"/>
      <c r="IN1041" s="4"/>
      <c r="IO1041" s="4"/>
      <c r="IP1041" s="4"/>
      <c r="IQ1041" s="4"/>
      <c r="IR1041" s="4"/>
      <c r="IS1041" s="4"/>
      <c r="IT1041" s="4"/>
    </row>
    <row r="1042" spans="243:254" ht="30" customHeight="1" x14ac:dyDescent="0.35">
      <c r="II1042" s="4"/>
      <c r="IJ1042" s="4"/>
      <c r="IK1042" s="4"/>
      <c r="IL1042" s="4"/>
      <c r="IM1042" s="4"/>
      <c r="IN1042" s="4"/>
      <c r="IO1042" s="4"/>
      <c r="IP1042" s="4"/>
      <c r="IQ1042" s="4"/>
      <c r="IR1042" s="4"/>
      <c r="IS1042" s="4"/>
      <c r="IT1042" s="4"/>
    </row>
    <row r="1043" spans="243:254" ht="30" customHeight="1" x14ac:dyDescent="0.35">
      <c r="II1043" s="4"/>
      <c r="IJ1043" s="4"/>
      <c r="IK1043" s="4"/>
      <c r="IL1043" s="4"/>
      <c r="IM1043" s="4"/>
      <c r="IN1043" s="4"/>
      <c r="IO1043" s="4"/>
      <c r="IP1043" s="4"/>
      <c r="IQ1043" s="4"/>
      <c r="IR1043" s="4"/>
      <c r="IS1043" s="4"/>
      <c r="IT1043" s="4"/>
    </row>
    <row r="1044" spans="243:254" ht="30" customHeight="1" x14ac:dyDescent="0.35">
      <c r="II1044" s="4"/>
      <c r="IJ1044" s="4"/>
      <c r="IK1044" s="4"/>
      <c r="IL1044" s="4"/>
      <c r="IM1044" s="4"/>
      <c r="IN1044" s="4"/>
      <c r="IO1044" s="4"/>
      <c r="IP1044" s="4"/>
      <c r="IQ1044" s="4"/>
      <c r="IR1044" s="4"/>
      <c r="IS1044" s="4"/>
      <c r="IT1044" s="4"/>
    </row>
    <row r="1045" spans="243:254" ht="30" customHeight="1" x14ac:dyDescent="0.35">
      <c r="II1045" s="4"/>
      <c r="IJ1045" s="4"/>
      <c r="IK1045" s="4"/>
      <c r="IL1045" s="4"/>
      <c r="IM1045" s="4"/>
      <c r="IN1045" s="4"/>
      <c r="IO1045" s="4"/>
      <c r="IP1045" s="4"/>
      <c r="IQ1045" s="4"/>
      <c r="IR1045" s="4"/>
      <c r="IS1045" s="4"/>
      <c r="IT1045" s="4"/>
    </row>
    <row r="1046" spans="243:254" ht="30" customHeight="1" x14ac:dyDescent="0.35">
      <c r="II1046" s="4"/>
      <c r="IJ1046" s="4"/>
      <c r="IK1046" s="4"/>
      <c r="IL1046" s="4"/>
      <c r="IM1046" s="4"/>
      <c r="IN1046" s="4"/>
      <c r="IO1046" s="4"/>
      <c r="IP1046" s="4"/>
      <c r="IQ1046" s="4"/>
      <c r="IR1046" s="4"/>
      <c r="IS1046" s="4"/>
      <c r="IT1046" s="4"/>
    </row>
    <row r="1047" spans="243:254" ht="30" customHeight="1" x14ac:dyDescent="0.35">
      <c r="II1047" s="4"/>
      <c r="IJ1047" s="4"/>
      <c r="IK1047" s="4"/>
      <c r="IL1047" s="4"/>
      <c r="IM1047" s="4"/>
      <c r="IN1047" s="4"/>
      <c r="IO1047" s="4"/>
      <c r="IP1047" s="4"/>
      <c r="IQ1047" s="4"/>
      <c r="IR1047" s="4"/>
      <c r="IS1047" s="4"/>
      <c r="IT1047" s="4"/>
    </row>
    <row r="1048" spans="243:254" ht="30" customHeight="1" x14ac:dyDescent="0.35">
      <c r="II1048" s="4"/>
      <c r="IJ1048" s="4"/>
      <c r="IK1048" s="4"/>
      <c r="IL1048" s="4"/>
      <c r="IM1048" s="4"/>
      <c r="IN1048" s="4"/>
      <c r="IO1048" s="4"/>
      <c r="IP1048" s="4"/>
      <c r="IQ1048" s="4"/>
      <c r="IR1048" s="4"/>
      <c r="IS1048" s="4"/>
      <c r="IT1048" s="4"/>
    </row>
    <row r="1049" spans="243:254" ht="30" customHeight="1" x14ac:dyDescent="0.35">
      <c r="II1049" s="4"/>
      <c r="IJ1049" s="4"/>
      <c r="IK1049" s="4"/>
      <c r="IL1049" s="4"/>
      <c r="IM1049" s="4"/>
      <c r="IN1049" s="4"/>
      <c r="IO1049" s="4"/>
      <c r="IP1049" s="4"/>
      <c r="IQ1049" s="4"/>
      <c r="IR1049" s="4"/>
      <c r="IS1049" s="4"/>
      <c r="IT1049" s="4"/>
    </row>
    <row r="1050" spans="243:254" ht="30" customHeight="1" x14ac:dyDescent="0.35">
      <c r="II1050" s="4"/>
      <c r="IJ1050" s="4"/>
      <c r="IK1050" s="4"/>
      <c r="IL1050" s="4"/>
      <c r="IM1050" s="4"/>
      <c r="IN1050" s="4"/>
      <c r="IO1050" s="4"/>
      <c r="IP1050" s="4"/>
      <c r="IQ1050" s="4"/>
      <c r="IR1050" s="4"/>
      <c r="IS1050" s="4"/>
      <c r="IT1050" s="4"/>
    </row>
    <row r="1051" spans="243:254" ht="30" customHeight="1" x14ac:dyDescent="0.35">
      <c r="II1051" s="4"/>
      <c r="IJ1051" s="4"/>
      <c r="IK1051" s="4"/>
      <c r="IL1051" s="4"/>
      <c r="IM1051" s="4"/>
      <c r="IN1051" s="4"/>
      <c r="IO1051" s="4"/>
      <c r="IP1051" s="4"/>
      <c r="IQ1051" s="4"/>
      <c r="IR1051" s="4"/>
      <c r="IS1051" s="4"/>
      <c r="IT1051" s="4"/>
    </row>
    <row r="1052" spans="243:254" ht="30" customHeight="1" x14ac:dyDescent="0.35">
      <c r="II1052" s="4"/>
      <c r="IJ1052" s="4"/>
      <c r="IK1052" s="4"/>
      <c r="IL1052" s="4"/>
      <c r="IM1052" s="4"/>
      <c r="IN1052" s="4"/>
      <c r="IO1052" s="4"/>
      <c r="IP1052" s="4"/>
      <c r="IQ1052" s="4"/>
      <c r="IR1052" s="4"/>
      <c r="IS1052" s="4"/>
      <c r="IT1052" s="4"/>
    </row>
    <row r="1053" spans="243:254" ht="30" customHeight="1" x14ac:dyDescent="0.35">
      <c r="II1053" s="4"/>
      <c r="IJ1053" s="4"/>
      <c r="IK1053" s="4"/>
      <c r="IL1053" s="4"/>
      <c r="IM1053" s="4"/>
      <c r="IN1053" s="4"/>
      <c r="IO1053" s="4"/>
      <c r="IP1053" s="4"/>
      <c r="IQ1053" s="4"/>
      <c r="IR1053" s="4"/>
      <c r="IS1053" s="4"/>
      <c r="IT1053" s="4"/>
    </row>
    <row r="1054" spans="243:254" ht="30" customHeight="1" x14ac:dyDescent="0.35">
      <c r="II1054" s="4"/>
      <c r="IJ1054" s="4"/>
      <c r="IK1054" s="4"/>
      <c r="IL1054" s="4"/>
      <c r="IM1054" s="4"/>
      <c r="IN1054" s="4"/>
      <c r="IO1054" s="4"/>
      <c r="IP1054" s="4"/>
      <c r="IQ1054" s="4"/>
      <c r="IR1054" s="4"/>
      <c r="IS1054" s="4"/>
      <c r="IT1054" s="4"/>
    </row>
    <row r="1055" spans="243:254" ht="30" customHeight="1" x14ac:dyDescent="0.35">
      <c r="II1055" s="4"/>
      <c r="IJ1055" s="4"/>
      <c r="IK1055" s="4"/>
      <c r="IL1055" s="4"/>
      <c r="IM1055" s="4"/>
      <c r="IN1055" s="4"/>
      <c r="IO1055" s="4"/>
      <c r="IP1055" s="4"/>
      <c r="IQ1055" s="4"/>
      <c r="IR1055" s="4"/>
      <c r="IS1055" s="4"/>
      <c r="IT1055" s="4"/>
    </row>
    <row r="1056" spans="243:254" ht="30" customHeight="1" x14ac:dyDescent="0.35">
      <c r="II1056" s="4"/>
      <c r="IJ1056" s="4"/>
      <c r="IK1056" s="4"/>
      <c r="IL1056" s="4"/>
      <c r="IM1056" s="4"/>
      <c r="IN1056" s="4"/>
      <c r="IO1056" s="4"/>
      <c r="IP1056" s="4"/>
      <c r="IQ1056" s="4"/>
      <c r="IR1056" s="4"/>
      <c r="IS1056" s="4"/>
      <c r="IT1056" s="4"/>
    </row>
    <row r="1057" spans="243:254" ht="30" customHeight="1" x14ac:dyDescent="0.35">
      <c r="II1057" s="4"/>
      <c r="IJ1057" s="4"/>
      <c r="IK1057" s="4"/>
      <c r="IL1057" s="4"/>
      <c r="IM1057" s="4"/>
      <c r="IN1057" s="4"/>
      <c r="IO1057" s="4"/>
      <c r="IP1057" s="4"/>
      <c r="IQ1057" s="4"/>
      <c r="IR1057" s="4"/>
      <c r="IS1057" s="4"/>
      <c r="IT1057" s="4"/>
    </row>
    <row r="1058" spans="243:254" ht="30" customHeight="1" x14ac:dyDescent="0.35">
      <c r="II1058" s="4"/>
      <c r="IJ1058" s="4"/>
      <c r="IK1058" s="4"/>
      <c r="IL1058" s="4"/>
      <c r="IM1058" s="4"/>
      <c r="IN1058" s="4"/>
      <c r="IO1058" s="4"/>
      <c r="IP1058" s="4"/>
      <c r="IQ1058" s="4"/>
      <c r="IR1058" s="4"/>
      <c r="IS1058" s="4"/>
      <c r="IT1058" s="4"/>
    </row>
    <row r="1059" spans="243:254" ht="30" customHeight="1" x14ac:dyDescent="0.35">
      <c r="II1059" s="4"/>
      <c r="IJ1059" s="4"/>
      <c r="IK1059" s="4"/>
      <c r="IL1059" s="4"/>
      <c r="IM1059" s="4"/>
      <c r="IN1059" s="4"/>
      <c r="IO1059" s="4"/>
      <c r="IP1059" s="4"/>
      <c r="IQ1059" s="4"/>
      <c r="IR1059" s="4"/>
      <c r="IS1059" s="4"/>
      <c r="IT1059" s="4"/>
    </row>
    <row r="1060" spans="243:254" ht="30" customHeight="1" x14ac:dyDescent="0.35">
      <c r="II1060" s="4"/>
      <c r="IJ1060" s="4"/>
      <c r="IK1060" s="4"/>
      <c r="IL1060" s="4"/>
      <c r="IM1060" s="4"/>
      <c r="IN1060" s="4"/>
      <c r="IO1060" s="4"/>
      <c r="IP1060" s="4"/>
      <c r="IQ1060" s="4"/>
      <c r="IR1060" s="4"/>
      <c r="IS1060" s="4"/>
      <c r="IT1060" s="4"/>
    </row>
    <row r="1061" spans="243:254" ht="30" customHeight="1" x14ac:dyDescent="0.35">
      <c r="II1061" s="4"/>
      <c r="IJ1061" s="4"/>
      <c r="IK1061" s="4"/>
      <c r="IL1061" s="4"/>
      <c r="IM1061" s="4"/>
      <c r="IN1061" s="4"/>
      <c r="IO1061" s="4"/>
      <c r="IP1061" s="4"/>
      <c r="IQ1061" s="4"/>
      <c r="IR1061" s="4"/>
      <c r="IS1061" s="4"/>
      <c r="IT1061" s="4"/>
    </row>
    <row r="1062" spans="243:254" ht="30" customHeight="1" x14ac:dyDescent="0.35">
      <c r="II1062" s="4"/>
      <c r="IJ1062" s="4"/>
      <c r="IK1062" s="4"/>
      <c r="IL1062" s="4"/>
      <c r="IM1062" s="4"/>
      <c r="IN1062" s="4"/>
      <c r="IO1062" s="4"/>
      <c r="IP1062" s="4"/>
      <c r="IQ1062" s="4"/>
      <c r="IR1062" s="4"/>
      <c r="IS1062" s="4"/>
      <c r="IT1062" s="4"/>
    </row>
    <row r="1063" spans="243:254" ht="30" customHeight="1" x14ac:dyDescent="0.35">
      <c r="II1063" s="4"/>
      <c r="IJ1063" s="4"/>
      <c r="IK1063" s="4"/>
      <c r="IL1063" s="4"/>
      <c r="IM1063" s="4"/>
      <c r="IN1063" s="4"/>
      <c r="IO1063" s="4"/>
      <c r="IP1063" s="4"/>
      <c r="IQ1063" s="4"/>
      <c r="IR1063" s="4"/>
      <c r="IS1063" s="4"/>
      <c r="IT1063" s="4"/>
    </row>
    <row r="1064" spans="243:254" ht="30" customHeight="1" x14ac:dyDescent="0.35">
      <c r="II1064" s="4"/>
      <c r="IJ1064" s="4"/>
      <c r="IK1064" s="4"/>
      <c r="IL1064" s="4"/>
      <c r="IM1064" s="4"/>
      <c r="IN1064" s="4"/>
      <c r="IO1064" s="4"/>
      <c r="IP1064" s="4"/>
      <c r="IQ1064" s="4"/>
      <c r="IR1064" s="4"/>
      <c r="IS1064" s="4"/>
      <c r="IT1064" s="4"/>
    </row>
    <row r="1065" spans="243:254" ht="30" customHeight="1" x14ac:dyDescent="0.35">
      <c r="II1065" s="4"/>
      <c r="IJ1065" s="4"/>
      <c r="IK1065" s="4"/>
      <c r="IL1065" s="4"/>
      <c r="IM1065" s="4"/>
      <c r="IN1065" s="4"/>
      <c r="IO1065" s="4"/>
      <c r="IP1065" s="4"/>
      <c r="IQ1065" s="4"/>
      <c r="IR1065" s="4"/>
      <c r="IS1065" s="4"/>
      <c r="IT1065" s="4"/>
    </row>
    <row r="1066" spans="243:254" ht="30" customHeight="1" x14ac:dyDescent="0.35">
      <c r="II1066" s="4"/>
      <c r="IJ1066" s="4"/>
      <c r="IK1066" s="4"/>
      <c r="IL1066" s="4"/>
      <c r="IM1066" s="4"/>
      <c r="IN1066" s="4"/>
      <c r="IO1066" s="4"/>
      <c r="IP1066" s="4"/>
      <c r="IQ1066" s="4"/>
      <c r="IR1066" s="4"/>
      <c r="IS1066" s="4"/>
      <c r="IT1066" s="4"/>
    </row>
    <row r="1067" spans="243:254" ht="30" customHeight="1" x14ac:dyDescent="0.35">
      <c r="II1067" s="4"/>
      <c r="IJ1067" s="4"/>
      <c r="IK1067" s="4"/>
      <c r="IL1067" s="4"/>
      <c r="IM1067" s="4"/>
      <c r="IN1067" s="4"/>
      <c r="IO1067" s="4"/>
      <c r="IP1067" s="4"/>
      <c r="IQ1067" s="4"/>
      <c r="IR1067" s="4"/>
      <c r="IS1067" s="4"/>
      <c r="IT1067" s="4"/>
    </row>
    <row r="1068" spans="243:254" ht="30" customHeight="1" x14ac:dyDescent="0.35">
      <c r="II1068" s="4"/>
      <c r="IJ1068" s="4"/>
      <c r="IK1068" s="4"/>
      <c r="IL1068" s="4"/>
      <c r="IM1068" s="4"/>
      <c r="IN1068" s="4"/>
      <c r="IO1068" s="4"/>
      <c r="IP1068" s="4"/>
      <c r="IQ1068" s="4"/>
      <c r="IR1068" s="4"/>
      <c r="IS1068" s="4"/>
      <c r="IT1068" s="4"/>
    </row>
    <row r="1069" spans="243:254" ht="30" customHeight="1" x14ac:dyDescent="0.35">
      <c r="II1069" s="4"/>
      <c r="IJ1069" s="4"/>
      <c r="IK1069" s="4"/>
      <c r="IL1069" s="4"/>
      <c r="IM1069" s="4"/>
      <c r="IN1069" s="4"/>
      <c r="IO1069" s="4"/>
      <c r="IP1069" s="4"/>
      <c r="IQ1069" s="4"/>
      <c r="IR1069" s="4"/>
      <c r="IS1069" s="4"/>
      <c r="IT1069" s="4"/>
    </row>
    <row r="1070" spans="243:254" ht="30" customHeight="1" x14ac:dyDescent="0.35">
      <c r="II1070" s="4"/>
      <c r="IJ1070" s="4"/>
      <c r="IK1070" s="4"/>
      <c r="IL1070" s="4"/>
      <c r="IM1070" s="4"/>
      <c r="IN1070" s="4"/>
      <c r="IO1070" s="4"/>
      <c r="IP1070" s="4"/>
      <c r="IQ1070" s="4"/>
      <c r="IR1070" s="4"/>
      <c r="IS1070" s="4"/>
      <c r="IT1070" s="4"/>
    </row>
    <row r="1071" spans="243:254" ht="30" customHeight="1" x14ac:dyDescent="0.35">
      <c r="II1071" s="4"/>
      <c r="IJ1071" s="4"/>
      <c r="IK1071" s="4"/>
      <c r="IL1071" s="4"/>
      <c r="IM1071" s="4"/>
      <c r="IN1071" s="4"/>
      <c r="IO1071" s="4"/>
      <c r="IP1071" s="4"/>
      <c r="IQ1071" s="4"/>
      <c r="IR1071" s="4"/>
      <c r="IS1071" s="4"/>
      <c r="IT1071" s="4"/>
    </row>
    <row r="1072" spans="243:254" ht="30" customHeight="1" x14ac:dyDescent="0.35">
      <c r="II1072" s="4"/>
      <c r="IJ1072" s="4"/>
      <c r="IK1072" s="4"/>
      <c r="IL1072" s="4"/>
      <c r="IM1072" s="4"/>
      <c r="IN1072" s="4"/>
      <c r="IO1072" s="4"/>
      <c r="IP1072" s="4"/>
      <c r="IQ1072" s="4"/>
      <c r="IR1072" s="4"/>
      <c r="IS1072" s="4"/>
      <c r="IT1072" s="4"/>
    </row>
    <row r="1073" spans="243:254" ht="30" customHeight="1" x14ac:dyDescent="0.35">
      <c r="II1073" s="4"/>
      <c r="IJ1073" s="4"/>
      <c r="IK1073" s="4"/>
      <c r="IL1073" s="4"/>
      <c r="IM1073" s="4"/>
      <c r="IN1073" s="4"/>
      <c r="IO1073" s="4"/>
      <c r="IP1073" s="4"/>
      <c r="IQ1073" s="4"/>
      <c r="IR1073" s="4"/>
      <c r="IS1073" s="4"/>
      <c r="IT1073" s="4"/>
    </row>
    <row r="1074" spans="243:254" ht="30" customHeight="1" x14ac:dyDescent="0.35">
      <c r="II1074" s="4"/>
      <c r="IJ1074" s="4"/>
      <c r="IK1074" s="4"/>
      <c r="IL1074" s="4"/>
      <c r="IM1074" s="4"/>
      <c r="IN1074" s="4"/>
      <c r="IO1074" s="4"/>
      <c r="IP1074" s="4"/>
      <c r="IQ1074" s="4"/>
      <c r="IR1074" s="4"/>
      <c r="IS1074" s="4"/>
      <c r="IT1074" s="4"/>
    </row>
    <row r="1075" spans="243:254" ht="30" customHeight="1" x14ac:dyDescent="0.35">
      <c r="II1075" s="4"/>
      <c r="IJ1075" s="4"/>
      <c r="IK1075" s="4"/>
      <c r="IL1075" s="4"/>
      <c r="IM1075" s="4"/>
      <c r="IN1075" s="4"/>
      <c r="IO1075" s="4"/>
      <c r="IP1075" s="4"/>
      <c r="IQ1075" s="4"/>
      <c r="IR1075" s="4"/>
      <c r="IS1075" s="4"/>
      <c r="IT1075" s="4"/>
    </row>
    <row r="1076" spans="243:254" ht="30" customHeight="1" x14ac:dyDescent="0.35">
      <c r="II1076" s="4"/>
      <c r="IJ1076" s="4"/>
      <c r="IK1076" s="4"/>
      <c r="IL1076" s="4"/>
      <c r="IM1076" s="4"/>
      <c r="IN1076" s="4"/>
      <c r="IO1076" s="4"/>
      <c r="IP1076" s="4"/>
      <c r="IQ1076" s="4"/>
      <c r="IR1076" s="4"/>
      <c r="IS1076" s="4"/>
      <c r="IT1076" s="4"/>
    </row>
    <row r="1077" spans="243:254" ht="30" customHeight="1" x14ac:dyDescent="0.35">
      <c r="II1077" s="4"/>
      <c r="IJ1077" s="4"/>
      <c r="IK1077" s="4"/>
      <c r="IL1077" s="4"/>
      <c r="IM1077" s="4"/>
      <c r="IN1077" s="4"/>
      <c r="IO1077" s="4"/>
      <c r="IP1077" s="4"/>
      <c r="IQ1077" s="4"/>
      <c r="IR1077" s="4"/>
      <c r="IS1077" s="4"/>
      <c r="IT1077" s="4"/>
    </row>
    <row r="1078" spans="243:254" ht="30" customHeight="1" x14ac:dyDescent="0.35">
      <c r="II1078" s="4"/>
      <c r="IJ1078" s="4"/>
      <c r="IK1078" s="4"/>
      <c r="IL1078" s="4"/>
      <c r="IM1078" s="4"/>
      <c r="IN1078" s="4"/>
      <c r="IO1078" s="4"/>
      <c r="IP1078" s="4"/>
      <c r="IQ1078" s="4"/>
      <c r="IR1078" s="4"/>
      <c r="IS1078" s="4"/>
      <c r="IT1078" s="4"/>
    </row>
    <row r="1079" spans="243:254" ht="30" customHeight="1" x14ac:dyDescent="0.35">
      <c r="II1079" s="4"/>
      <c r="IJ1079" s="4"/>
      <c r="IK1079" s="4"/>
      <c r="IL1079" s="4"/>
      <c r="IM1079" s="4"/>
      <c r="IN1079" s="4"/>
      <c r="IO1079" s="4"/>
      <c r="IP1079" s="4"/>
      <c r="IQ1079" s="4"/>
      <c r="IR1079" s="4"/>
      <c r="IS1079" s="4"/>
      <c r="IT1079" s="4"/>
    </row>
    <row r="1080" spans="243:254" ht="30" customHeight="1" x14ac:dyDescent="0.35">
      <c r="II1080" s="4"/>
      <c r="IJ1080" s="4"/>
      <c r="IK1080" s="4"/>
      <c r="IL1080" s="4"/>
      <c r="IM1080" s="4"/>
      <c r="IN1080" s="4"/>
      <c r="IO1080" s="4"/>
      <c r="IP1080" s="4"/>
      <c r="IQ1080" s="4"/>
      <c r="IR1080" s="4"/>
      <c r="IS1080" s="4"/>
      <c r="IT1080" s="4"/>
    </row>
    <row r="1081" spans="243:254" ht="30" customHeight="1" x14ac:dyDescent="0.35">
      <c r="II1081" s="4"/>
      <c r="IJ1081" s="4"/>
      <c r="IK1081" s="4"/>
      <c r="IL1081" s="4"/>
      <c r="IM1081" s="4"/>
      <c r="IN1081" s="4"/>
      <c r="IO1081" s="4"/>
      <c r="IP1081" s="4"/>
      <c r="IQ1081" s="4"/>
      <c r="IR1081" s="4"/>
      <c r="IS1081" s="4"/>
      <c r="IT1081" s="4"/>
    </row>
    <row r="1082" spans="243:254" ht="30" customHeight="1" x14ac:dyDescent="0.35">
      <c r="II1082" s="4"/>
      <c r="IJ1082" s="4"/>
      <c r="IK1082" s="4"/>
      <c r="IL1082" s="4"/>
      <c r="IM1082" s="4"/>
      <c r="IN1082" s="4"/>
      <c r="IO1082" s="4"/>
      <c r="IP1082" s="4"/>
      <c r="IQ1082" s="4"/>
      <c r="IR1082" s="4"/>
      <c r="IS1082" s="4"/>
      <c r="IT1082" s="4"/>
    </row>
    <row r="1083" spans="243:254" ht="30" customHeight="1" x14ac:dyDescent="0.35">
      <c r="II1083" s="4"/>
      <c r="IJ1083" s="4"/>
      <c r="IK1083" s="4"/>
      <c r="IL1083" s="4"/>
      <c r="IM1083" s="4"/>
      <c r="IN1083" s="4"/>
      <c r="IO1083" s="4"/>
      <c r="IP1083" s="4"/>
      <c r="IQ1083" s="4"/>
      <c r="IR1083" s="4"/>
      <c r="IS1083" s="4"/>
      <c r="IT1083" s="4"/>
    </row>
    <row r="1084" spans="243:254" ht="30" customHeight="1" x14ac:dyDescent="0.35">
      <c r="II1084" s="4"/>
      <c r="IJ1084" s="4"/>
      <c r="IK1084" s="4"/>
      <c r="IL1084" s="4"/>
      <c r="IM1084" s="4"/>
      <c r="IN1084" s="4"/>
      <c r="IO1084" s="4"/>
      <c r="IP1084" s="4"/>
      <c r="IQ1084" s="4"/>
      <c r="IR1084" s="4"/>
      <c r="IS1084" s="4"/>
      <c r="IT1084" s="4"/>
    </row>
    <row r="1085" spans="243:254" ht="30" customHeight="1" x14ac:dyDescent="0.35">
      <c r="II1085" s="4"/>
      <c r="IJ1085" s="4"/>
      <c r="IK1085" s="4"/>
      <c r="IL1085" s="4"/>
      <c r="IM1085" s="4"/>
      <c r="IN1085" s="4"/>
      <c r="IO1085" s="4"/>
      <c r="IP1085" s="4"/>
      <c r="IQ1085" s="4"/>
      <c r="IR1085" s="4"/>
      <c r="IS1085" s="4"/>
      <c r="IT1085" s="4"/>
    </row>
    <row r="1086" spans="243:254" ht="30" customHeight="1" x14ac:dyDescent="0.35">
      <c r="II1086" s="4"/>
      <c r="IJ1086" s="4"/>
      <c r="IK1086" s="4"/>
      <c r="IL1086" s="4"/>
      <c r="IM1086" s="4"/>
      <c r="IN1086" s="4"/>
      <c r="IO1086" s="4"/>
      <c r="IP1086" s="4"/>
      <c r="IQ1086" s="4"/>
      <c r="IR1086" s="4"/>
      <c r="IS1086" s="4"/>
      <c r="IT1086" s="4"/>
    </row>
    <row r="1087" spans="243:254" ht="30" customHeight="1" x14ac:dyDescent="0.35">
      <c r="II1087" s="4"/>
      <c r="IJ1087" s="4"/>
      <c r="IK1087" s="4"/>
      <c r="IL1087" s="4"/>
      <c r="IM1087" s="4"/>
      <c r="IN1087" s="4"/>
      <c r="IO1087" s="4"/>
      <c r="IP1087" s="4"/>
      <c r="IQ1087" s="4"/>
      <c r="IR1087" s="4"/>
      <c r="IS1087" s="4"/>
      <c r="IT1087" s="4"/>
    </row>
    <row r="1088" spans="243:254" ht="30" customHeight="1" x14ac:dyDescent="0.35">
      <c r="II1088" s="4"/>
      <c r="IJ1088" s="4"/>
      <c r="IK1088" s="4"/>
      <c r="IL1088" s="4"/>
      <c r="IM1088" s="4"/>
      <c r="IN1088" s="4"/>
      <c r="IO1088" s="4"/>
      <c r="IP1088" s="4"/>
      <c r="IQ1088" s="4"/>
      <c r="IR1088" s="4"/>
      <c r="IS1088" s="4"/>
      <c r="IT1088" s="4"/>
    </row>
    <row r="1089" spans="243:254" ht="30" customHeight="1" x14ac:dyDescent="0.35">
      <c r="II1089" s="4"/>
      <c r="IJ1089" s="4"/>
      <c r="IK1089" s="4"/>
      <c r="IL1089" s="4"/>
      <c r="IM1089" s="4"/>
      <c r="IN1089" s="4"/>
      <c r="IO1089" s="4"/>
      <c r="IP1089" s="4"/>
      <c r="IQ1089" s="4"/>
      <c r="IR1089" s="4"/>
      <c r="IS1089" s="4"/>
      <c r="IT1089" s="4"/>
    </row>
    <row r="1090" spans="243:254" ht="30" customHeight="1" x14ac:dyDescent="0.35">
      <c r="II1090" s="4"/>
      <c r="IJ1090" s="4"/>
      <c r="IK1090" s="4"/>
      <c r="IL1090" s="4"/>
      <c r="IM1090" s="4"/>
      <c r="IN1090" s="4"/>
      <c r="IO1090" s="4"/>
      <c r="IP1090" s="4"/>
      <c r="IQ1090" s="4"/>
      <c r="IR1090" s="4"/>
      <c r="IS1090" s="4"/>
      <c r="IT1090" s="4"/>
    </row>
    <row r="1091" spans="243:254" ht="30" customHeight="1" x14ac:dyDescent="0.35">
      <c r="II1091" s="4"/>
      <c r="IJ1091" s="4"/>
      <c r="IK1091" s="4"/>
      <c r="IL1091" s="4"/>
      <c r="IM1091" s="4"/>
      <c r="IN1091" s="4"/>
      <c r="IO1091" s="4"/>
      <c r="IP1091" s="4"/>
      <c r="IQ1091" s="4"/>
      <c r="IR1091" s="4"/>
      <c r="IS1091" s="4"/>
      <c r="IT1091" s="4"/>
    </row>
    <row r="1092" spans="243:254" ht="30" customHeight="1" x14ac:dyDescent="0.35">
      <c r="II1092" s="4"/>
      <c r="IJ1092" s="4"/>
      <c r="IK1092" s="4"/>
      <c r="IL1092" s="4"/>
      <c r="IM1092" s="4"/>
      <c r="IN1092" s="4"/>
      <c r="IO1092" s="4"/>
      <c r="IP1092" s="4"/>
      <c r="IQ1092" s="4"/>
      <c r="IR1092" s="4"/>
      <c r="IS1092" s="4"/>
      <c r="IT1092" s="4"/>
    </row>
    <row r="1093" spans="243:254" ht="30" customHeight="1" x14ac:dyDescent="0.35">
      <c r="II1093" s="4"/>
      <c r="IJ1093" s="4"/>
      <c r="IK1093" s="4"/>
      <c r="IL1093" s="4"/>
      <c r="IM1093" s="4"/>
      <c r="IN1093" s="4"/>
      <c r="IO1093" s="4"/>
      <c r="IP1093" s="4"/>
      <c r="IQ1093" s="4"/>
      <c r="IR1093" s="4"/>
      <c r="IS1093" s="4"/>
      <c r="IT1093" s="4"/>
    </row>
    <row r="1094" spans="243:254" ht="30" customHeight="1" x14ac:dyDescent="0.35">
      <c r="II1094" s="4"/>
      <c r="IJ1094" s="4"/>
      <c r="IK1094" s="4"/>
      <c r="IL1094" s="4"/>
      <c r="IM1094" s="4"/>
      <c r="IN1094" s="4"/>
      <c r="IO1094" s="4"/>
      <c r="IP1094" s="4"/>
      <c r="IQ1094" s="4"/>
      <c r="IR1094" s="4"/>
      <c r="IS1094" s="4"/>
      <c r="IT1094" s="4"/>
    </row>
    <row r="1095" spans="243:254" ht="30" customHeight="1" x14ac:dyDescent="0.35">
      <c r="II1095" s="4"/>
      <c r="IJ1095" s="4"/>
      <c r="IK1095" s="4"/>
      <c r="IL1095" s="4"/>
      <c r="IM1095" s="4"/>
      <c r="IN1095" s="4"/>
      <c r="IO1095" s="4"/>
      <c r="IP1095" s="4"/>
      <c r="IQ1095" s="4"/>
      <c r="IR1095" s="4"/>
      <c r="IS1095" s="4"/>
      <c r="IT1095" s="4"/>
    </row>
    <row r="1096" spans="243:254" ht="30" customHeight="1" x14ac:dyDescent="0.35">
      <c r="II1096" s="4"/>
      <c r="IJ1096" s="4"/>
      <c r="IK1096" s="4"/>
      <c r="IL1096" s="4"/>
      <c r="IM1096" s="4"/>
      <c r="IN1096" s="4"/>
      <c r="IO1096" s="4"/>
      <c r="IP1096" s="4"/>
      <c r="IQ1096" s="4"/>
      <c r="IR1096" s="4"/>
      <c r="IS1096" s="4"/>
      <c r="IT1096" s="4"/>
    </row>
    <row r="1097" spans="243:254" ht="30" customHeight="1" x14ac:dyDescent="0.35">
      <c r="II1097" s="4"/>
      <c r="IJ1097" s="4"/>
      <c r="IK1097" s="4"/>
      <c r="IL1097" s="4"/>
      <c r="IM1097" s="4"/>
      <c r="IN1097" s="4"/>
      <c r="IO1097" s="4"/>
      <c r="IP1097" s="4"/>
      <c r="IQ1097" s="4"/>
      <c r="IR1097" s="4"/>
      <c r="IS1097" s="4"/>
      <c r="IT1097" s="4"/>
    </row>
    <row r="1098" spans="243:254" ht="30" customHeight="1" x14ac:dyDescent="0.35">
      <c r="II1098" s="4"/>
      <c r="IJ1098" s="4"/>
      <c r="IK1098" s="4"/>
      <c r="IL1098" s="4"/>
      <c r="IM1098" s="4"/>
      <c r="IN1098" s="4"/>
      <c r="IO1098" s="4"/>
      <c r="IP1098" s="4"/>
      <c r="IQ1098" s="4"/>
      <c r="IR1098" s="4"/>
      <c r="IS1098" s="4"/>
      <c r="IT1098" s="4"/>
    </row>
    <row r="1099" spans="243:254" ht="30" customHeight="1" x14ac:dyDescent="0.35">
      <c r="II1099" s="4"/>
      <c r="IJ1099" s="4"/>
      <c r="IK1099" s="4"/>
      <c r="IL1099" s="4"/>
      <c r="IM1099" s="4"/>
      <c r="IN1099" s="4"/>
      <c r="IO1099" s="4"/>
      <c r="IP1099" s="4"/>
      <c r="IQ1099" s="4"/>
      <c r="IR1099" s="4"/>
      <c r="IS1099" s="4"/>
      <c r="IT1099" s="4"/>
    </row>
    <row r="1100" spans="243:254" ht="30" customHeight="1" x14ac:dyDescent="0.35">
      <c r="II1100" s="4"/>
      <c r="IJ1100" s="4"/>
      <c r="IK1100" s="4"/>
      <c r="IL1100" s="4"/>
      <c r="IM1100" s="4"/>
      <c r="IN1100" s="4"/>
      <c r="IO1100" s="4"/>
      <c r="IP1100" s="4"/>
      <c r="IQ1100" s="4"/>
      <c r="IR1100" s="4"/>
      <c r="IS1100" s="4"/>
      <c r="IT1100" s="4"/>
    </row>
    <row r="1101" spans="243:254" ht="30" customHeight="1" x14ac:dyDescent="0.35">
      <c r="II1101" s="4"/>
      <c r="IJ1101" s="4"/>
      <c r="IK1101" s="4"/>
      <c r="IL1101" s="4"/>
      <c r="IM1101" s="4"/>
      <c r="IN1101" s="4"/>
      <c r="IO1101" s="4"/>
      <c r="IP1101" s="4"/>
      <c r="IQ1101" s="4"/>
      <c r="IR1101" s="4"/>
      <c r="IS1101" s="4"/>
      <c r="IT1101" s="4"/>
    </row>
    <row r="1102" spans="243:254" ht="30" customHeight="1" x14ac:dyDescent="0.35">
      <c r="II1102" s="4"/>
      <c r="IJ1102" s="4"/>
      <c r="IK1102" s="4"/>
      <c r="IL1102" s="4"/>
      <c r="IM1102" s="4"/>
      <c r="IN1102" s="4"/>
      <c r="IO1102" s="4"/>
      <c r="IP1102" s="4"/>
      <c r="IQ1102" s="4"/>
      <c r="IR1102" s="4"/>
      <c r="IS1102" s="4"/>
      <c r="IT1102" s="4"/>
    </row>
    <row r="1103" spans="243:254" ht="30" customHeight="1" x14ac:dyDescent="0.35">
      <c r="II1103" s="4"/>
      <c r="IJ1103" s="4"/>
      <c r="IK1103" s="4"/>
      <c r="IL1103" s="4"/>
      <c r="IM1103" s="4"/>
      <c r="IN1103" s="4"/>
      <c r="IO1103" s="4"/>
      <c r="IP1103" s="4"/>
      <c r="IQ1103" s="4"/>
      <c r="IR1103" s="4"/>
      <c r="IS1103" s="4"/>
      <c r="IT1103" s="4"/>
    </row>
    <row r="1104" spans="243:254" ht="30" customHeight="1" x14ac:dyDescent="0.35">
      <c r="II1104" s="4"/>
      <c r="IJ1104" s="4"/>
      <c r="IK1104" s="4"/>
      <c r="IL1104" s="4"/>
      <c r="IM1104" s="4"/>
      <c r="IN1104" s="4"/>
      <c r="IO1104" s="4"/>
      <c r="IP1104" s="4"/>
      <c r="IQ1104" s="4"/>
      <c r="IR1104" s="4"/>
      <c r="IS1104" s="4"/>
      <c r="IT1104" s="4"/>
    </row>
    <row r="1105" spans="243:254" ht="30" customHeight="1" x14ac:dyDescent="0.35">
      <c r="II1105" s="4"/>
      <c r="IJ1105" s="4"/>
      <c r="IK1105" s="4"/>
      <c r="IL1105" s="4"/>
      <c r="IM1105" s="4"/>
      <c r="IN1105" s="4"/>
      <c r="IO1105" s="4"/>
      <c r="IP1105" s="4"/>
      <c r="IQ1105" s="4"/>
      <c r="IR1105" s="4"/>
      <c r="IS1105" s="4"/>
      <c r="IT1105" s="4"/>
    </row>
    <row r="1106" spans="243:254" ht="30" customHeight="1" x14ac:dyDescent="0.35">
      <c r="II1106" s="4"/>
      <c r="IJ1106" s="4"/>
      <c r="IK1106" s="4"/>
      <c r="IL1106" s="4"/>
      <c r="IM1106" s="4"/>
      <c r="IN1106" s="4"/>
      <c r="IO1106" s="4"/>
      <c r="IP1106" s="4"/>
      <c r="IQ1106" s="4"/>
      <c r="IR1106" s="4"/>
      <c r="IS1106" s="4"/>
      <c r="IT1106" s="4"/>
    </row>
    <row r="1107" spans="243:254" ht="30" customHeight="1" x14ac:dyDescent="0.35">
      <c r="II1107" s="4"/>
      <c r="IJ1107" s="4"/>
      <c r="IK1107" s="4"/>
      <c r="IL1107" s="4"/>
      <c r="IM1107" s="4"/>
      <c r="IN1107" s="4"/>
      <c r="IO1107" s="4"/>
      <c r="IP1107" s="4"/>
      <c r="IQ1107" s="4"/>
      <c r="IR1107" s="4"/>
      <c r="IS1107" s="4"/>
      <c r="IT1107" s="4"/>
    </row>
    <row r="1108" spans="243:254" ht="30" customHeight="1" x14ac:dyDescent="0.35">
      <c r="II1108" s="4"/>
      <c r="IJ1108" s="4"/>
      <c r="IK1108" s="4"/>
      <c r="IL1108" s="4"/>
      <c r="IM1108" s="4"/>
      <c r="IN1108" s="4"/>
      <c r="IO1108" s="4"/>
      <c r="IP1108" s="4"/>
      <c r="IQ1108" s="4"/>
      <c r="IR1108" s="4"/>
      <c r="IS1108" s="4"/>
      <c r="IT1108" s="4"/>
    </row>
    <row r="1109" spans="243:254" ht="30" customHeight="1" x14ac:dyDescent="0.35">
      <c r="II1109" s="4"/>
      <c r="IJ1109" s="4"/>
      <c r="IK1109" s="4"/>
      <c r="IL1109" s="4"/>
      <c r="IM1109" s="4"/>
      <c r="IN1109" s="4"/>
      <c r="IO1109" s="4"/>
      <c r="IP1109" s="4"/>
      <c r="IQ1109" s="4"/>
      <c r="IR1109" s="4"/>
      <c r="IS1109" s="4"/>
      <c r="IT1109" s="4"/>
    </row>
    <row r="1110" spans="243:254" ht="30" customHeight="1" x14ac:dyDescent="0.35">
      <c r="II1110" s="4"/>
      <c r="IJ1110" s="4"/>
      <c r="IK1110" s="4"/>
      <c r="IL1110" s="4"/>
      <c r="IM1110" s="4"/>
      <c r="IN1110" s="4"/>
      <c r="IO1110" s="4"/>
      <c r="IP1110" s="4"/>
      <c r="IQ1110" s="4"/>
      <c r="IR1110" s="4"/>
      <c r="IS1110" s="4"/>
      <c r="IT1110" s="4"/>
    </row>
    <row r="1111" spans="243:254" ht="30" customHeight="1" x14ac:dyDescent="0.35">
      <c r="II1111" s="4"/>
      <c r="IJ1111" s="4"/>
      <c r="IK1111" s="4"/>
      <c r="IL1111" s="4"/>
      <c r="IM1111" s="4"/>
      <c r="IN1111" s="4"/>
      <c r="IO1111" s="4"/>
      <c r="IP1111" s="4"/>
      <c r="IQ1111" s="4"/>
      <c r="IR1111" s="4"/>
      <c r="IS1111" s="4"/>
      <c r="IT1111" s="4"/>
    </row>
    <row r="1112" spans="243:254" ht="30" customHeight="1" x14ac:dyDescent="0.35">
      <c r="II1112" s="4"/>
      <c r="IJ1112" s="4"/>
      <c r="IK1112" s="4"/>
      <c r="IL1112" s="4"/>
      <c r="IM1112" s="4"/>
      <c r="IN1112" s="4"/>
      <c r="IO1112" s="4"/>
      <c r="IP1112" s="4"/>
      <c r="IQ1112" s="4"/>
      <c r="IR1112" s="4"/>
      <c r="IS1112" s="4"/>
      <c r="IT1112" s="4"/>
    </row>
    <row r="1113" spans="243:254" ht="30" customHeight="1" x14ac:dyDescent="0.35">
      <c r="II1113" s="4"/>
      <c r="IJ1113" s="4"/>
      <c r="IK1113" s="4"/>
      <c r="IL1113" s="4"/>
      <c r="IM1113" s="4"/>
      <c r="IN1113" s="4"/>
      <c r="IO1113" s="4"/>
      <c r="IP1113" s="4"/>
      <c r="IQ1113" s="4"/>
      <c r="IR1113" s="4"/>
      <c r="IS1113" s="4"/>
      <c r="IT1113" s="4"/>
    </row>
    <row r="1114" spans="243:254" ht="30" customHeight="1" x14ac:dyDescent="0.35">
      <c r="II1114" s="4"/>
      <c r="IJ1114" s="4"/>
      <c r="IK1114" s="4"/>
      <c r="IL1114" s="4"/>
      <c r="IM1114" s="4"/>
      <c r="IN1114" s="4"/>
      <c r="IO1114" s="4"/>
      <c r="IP1114" s="4"/>
      <c r="IQ1114" s="4"/>
      <c r="IR1114" s="4"/>
      <c r="IS1114" s="4"/>
      <c r="IT1114" s="4"/>
    </row>
    <row r="1115" spans="243:254" ht="30" customHeight="1" x14ac:dyDescent="0.35">
      <c r="II1115" s="4"/>
      <c r="IJ1115" s="4"/>
      <c r="IK1115" s="4"/>
      <c r="IL1115" s="4"/>
      <c r="IM1115" s="4"/>
      <c r="IN1115" s="4"/>
      <c r="IO1115" s="4"/>
      <c r="IP1115" s="4"/>
      <c r="IQ1115" s="4"/>
      <c r="IR1115" s="4"/>
      <c r="IS1115" s="4"/>
      <c r="IT1115" s="4"/>
    </row>
    <row r="1116" spans="243:254" ht="30" customHeight="1" x14ac:dyDescent="0.35">
      <c r="II1116" s="4"/>
      <c r="IJ1116" s="4"/>
      <c r="IK1116" s="4"/>
      <c r="IL1116" s="4"/>
      <c r="IM1116" s="4"/>
      <c r="IN1116" s="4"/>
      <c r="IO1116" s="4"/>
      <c r="IP1116" s="4"/>
      <c r="IQ1116" s="4"/>
      <c r="IR1116" s="4"/>
      <c r="IS1116" s="4"/>
      <c r="IT1116" s="4"/>
    </row>
    <row r="1117" spans="243:254" ht="30" customHeight="1" x14ac:dyDescent="0.35">
      <c r="II1117" s="4"/>
      <c r="IJ1117" s="4"/>
      <c r="IK1117" s="4"/>
      <c r="IL1117" s="4"/>
      <c r="IM1117" s="4"/>
      <c r="IN1117" s="4"/>
      <c r="IO1117" s="4"/>
      <c r="IP1117" s="4"/>
      <c r="IQ1117" s="4"/>
      <c r="IR1117" s="4"/>
      <c r="IS1117" s="4"/>
      <c r="IT1117" s="4"/>
    </row>
    <row r="1118" spans="243:254" ht="30" customHeight="1" x14ac:dyDescent="0.35">
      <c r="II1118" s="4"/>
      <c r="IJ1118" s="4"/>
      <c r="IK1118" s="4"/>
      <c r="IL1118" s="4"/>
      <c r="IM1118" s="4"/>
      <c r="IN1118" s="4"/>
      <c r="IO1118" s="4"/>
      <c r="IP1118" s="4"/>
      <c r="IQ1118" s="4"/>
      <c r="IR1118" s="4"/>
      <c r="IS1118" s="4"/>
      <c r="IT1118" s="4"/>
    </row>
    <row r="1119" spans="243:254" ht="30" customHeight="1" x14ac:dyDescent="0.35">
      <c r="II1119" s="4"/>
      <c r="IJ1119" s="4"/>
      <c r="IK1119" s="4"/>
      <c r="IL1119" s="4"/>
      <c r="IM1119" s="4"/>
      <c r="IN1119" s="4"/>
      <c r="IO1119" s="4"/>
      <c r="IP1119" s="4"/>
      <c r="IQ1119" s="4"/>
      <c r="IR1119" s="4"/>
      <c r="IS1119" s="4"/>
      <c r="IT1119" s="4"/>
    </row>
    <row r="1120" spans="243:254" ht="30" customHeight="1" x14ac:dyDescent="0.35">
      <c r="II1120" s="4"/>
      <c r="IJ1120" s="4"/>
      <c r="IK1120" s="4"/>
      <c r="IL1120" s="4"/>
      <c r="IM1120" s="4"/>
      <c r="IN1120" s="4"/>
      <c r="IO1120" s="4"/>
      <c r="IP1120" s="4"/>
      <c r="IQ1120" s="4"/>
      <c r="IR1120" s="4"/>
      <c r="IS1120" s="4"/>
      <c r="IT1120" s="4"/>
    </row>
    <row r="1121" spans="243:254" ht="30" customHeight="1" x14ac:dyDescent="0.35">
      <c r="II1121" s="4"/>
      <c r="IJ1121" s="4"/>
      <c r="IK1121" s="4"/>
      <c r="IL1121" s="4"/>
      <c r="IM1121" s="4"/>
      <c r="IN1121" s="4"/>
      <c r="IO1121" s="4"/>
      <c r="IP1121" s="4"/>
      <c r="IQ1121" s="4"/>
      <c r="IR1121" s="4"/>
      <c r="IS1121" s="4"/>
      <c r="IT1121" s="4"/>
    </row>
    <row r="1122" spans="243:254" ht="30" customHeight="1" x14ac:dyDescent="0.35">
      <c r="II1122" s="4"/>
      <c r="IJ1122" s="4"/>
      <c r="IK1122" s="4"/>
      <c r="IL1122" s="4"/>
      <c r="IM1122" s="4"/>
      <c r="IN1122" s="4"/>
      <c r="IO1122" s="4"/>
      <c r="IP1122" s="4"/>
      <c r="IQ1122" s="4"/>
      <c r="IR1122" s="4"/>
      <c r="IS1122" s="4"/>
      <c r="IT1122" s="4"/>
    </row>
    <row r="1123" spans="243:254" ht="30" customHeight="1" x14ac:dyDescent="0.35">
      <c r="II1123" s="4"/>
      <c r="IJ1123" s="4"/>
      <c r="IK1123" s="4"/>
      <c r="IL1123" s="4"/>
      <c r="IM1123" s="4"/>
      <c r="IN1123" s="4"/>
      <c r="IO1123" s="4"/>
      <c r="IP1123" s="4"/>
      <c r="IQ1123" s="4"/>
      <c r="IR1123" s="4"/>
      <c r="IS1123" s="4"/>
      <c r="IT1123" s="4"/>
    </row>
    <row r="1124" spans="243:254" ht="30" customHeight="1" x14ac:dyDescent="0.35">
      <c r="II1124" s="4"/>
      <c r="IJ1124" s="4"/>
      <c r="IK1124" s="4"/>
      <c r="IL1124" s="4"/>
      <c r="IM1124" s="4"/>
      <c r="IN1124" s="4"/>
      <c r="IO1124" s="4"/>
      <c r="IP1124" s="4"/>
      <c r="IQ1124" s="4"/>
      <c r="IR1124" s="4"/>
      <c r="IS1124" s="4"/>
      <c r="IT1124" s="4"/>
    </row>
    <row r="1125" spans="243:254" ht="30" customHeight="1" x14ac:dyDescent="0.35">
      <c r="II1125" s="4"/>
      <c r="IJ1125" s="4"/>
      <c r="IK1125" s="4"/>
      <c r="IL1125" s="4"/>
      <c r="IM1125" s="4"/>
      <c r="IN1125" s="4"/>
      <c r="IO1125" s="4"/>
      <c r="IP1125" s="4"/>
      <c r="IQ1125" s="4"/>
      <c r="IR1125" s="4"/>
      <c r="IS1125" s="4"/>
      <c r="IT1125" s="4"/>
    </row>
    <row r="1126" spans="243:254" ht="30" customHeight="1" x14ac:dyDescent="0.35">
      <c r="II1126" s="4"/>
      <c r="IJ1126" s="4"/>
      <c r="IK1126" s="4"/>
      <c r="IL1126" s="4"/>
      <c r="IM1126" s="4"/>
      <c r="IN1126" s="4"/>
      <c r="IO1126" s="4"/>
      <c r="IP1126" s="4"/>
      <c r="IQ1126" s="4"/>
      <c r="IR1126" s="4"/>
      <c r="IS1126" s="4"/>
      <c r="IT1126" s="4"/>
    </row>
    <row r="1127" spans="243:254" ht="30" customHeight="1" x14ac:dyDescent="0.35">
      <c r="II1127" s="4"/>
      <c r="IJ1127" s="4"/>
      <c r="IK1127" s="4"/>
      <c r="IL1127" s="4"/>
      <c r="IM1127" s="4"/>
      <c r="IN1127" s="4"/>
      <c r="IO1127" s="4"/>
      <c r="IP1127" s="4"/>
      <c r="IQ1127" s="4"/>
      <c r="IR1127" s="4"/>
      <c r="IS1127" s="4"/>
      <c r="IT1127" s="4"/>
    </row>
    <row r="1128" spans="243:254" ht="30" customHeight="1" x14ac:dyDescent="0.35">
      <c r="II1128" s="4"/>
      <c r="IJ1128" s="4"/>
      <c r="IK1128" s="4"/>
      <c r="IL1128" s="4"/>
      <c r="IM1128" s="4"/>
      <c r="IN1128" s="4"/>
      <c r="IO1128" s="4"/>
      <c r="IP1128" s="4"/>
      <c r="IQ1128" s="4"/>
      <c r="IR1128" s="4"/>
      <c r="IS1128" s="4"/>
      <c r="IT1128" s="4"/>
    </row>
    <row r="1129" spans="243:254" ht="30" customHeight="1" x14ac:dyDescent="0.35">
      <c r="II1129" s="4"/>
      <c r="IJ1129" s="4"/>
      <c r="IK1129" s="4"/>
      <c r="IL1129" s="4"/>
      <c r="IM1129" s="4"/>
      <c r="IN1129" s="4"/>
      <c r="IO1129" s="4"/>
      <c r="IP1129" s="4"/>
      <c r="IQ1129" s="4"/>
      <c r="IR1129" s="4"/>
      <c r="IS1129" s="4"/>
      <c r="IT1129" s="4"/>
    </row>
    <row r="1130" spans="243:254" ht="30" customHeight="1" x14ac:dyDescent="0.35">
      <c r="II1130" s="4"/>
      <c r="IJ1130" s="4"/>
      <c r="IK1130" s="4"/>
      <c r="IL1130" s="4"/>
      <c r="IM1130" s="4"/>
      <c r="IN1130" s="4"/>
      <c r="IO1130" s="4"/>
      <c r="IP1130" s="4"/>
      <c r="IQ1130" s="4"/>
      <c r="IR1130" s="4"/>
      <c r="IS1130" s="4"/>
      <c r="IT1130" s="4"/>
    </row>
    <row r="1131" spans="243:254" ht="30" customHeight="1" x14ac:dyDescent="0.35">
      <c r="II1131" s="4"/>
      <c r="IJ1131" s="4"/>
      <c r="IK1131" s="4"/>
      <c r="IL1131" s="4"/>
      <c r="IM1131" s="4"/>
      <c r="IN1131" s="4"/>
      <c r="IO1131" s="4"/>
      <c r="IP1131" s="4"/>
      <c r="IQ1131" s="4"/>
      <c r="IR1131" s="4"/>
      <c r="IS1131" s="4"/>
      <c r="IT1131" s="4"/>
    </row>
    <row r="1132" spans="243:254" ht="30" customHeight="1" x14ac:dyDescent="0.35">
      <c r="II1132" s="4"/>
      <c r="IJ1132" s="4"/>
      <c r="IK1132" s="4"/>
      <c r="IL1132" s="4"/>
      <c r="IM1132" s="4"/>
      <c r="IN1132" s="4"/>
      <c r="IO1132" s="4"/>
      <c r="IP1132" s="4"/>
      <c r="IQ1132" s="4"/>
      <c r="IR1132" s="4"/>
      <c r="IS1132" s="4"/>
      <c r="IT1132" s="4"/>
    </row>
    <row r="1133" spans="243:254" ht="30" customHeight="1" x14ac:dyDescent="0.35">
      <c r="II1133" s="4"/>
      <c r="IJ1133" s="4"/>
      <c r="IK1133" s="4"/>
      <c r="IL1133" s="4"/>
      <c r="IM1133" s="4"/>
      <c r="IN1133" s="4"/>
      <c r="IO1133" s="4"/>
      <c r="IP1133" s="4"/>
      <c r="IQ1133" s="4"/>
      <c r="IR1133" s="4"/>
      <c r="IS1133" s="4"/>
      <c r="IT1133" s="4"/>
    </row>
    <row r="1134" spans="243:254" ht="30" customHeight="1" x14ac:dyDescent="0.35">
      <c r="II1134" s="4"/>
      <c r="IJ1134" s="4"/>
      <c r="IK1134" s="4"/>
      <c r="IL1134" s="4"/>
      <c r="IM1134" s="4"/>
      <c r="IN1134" s="4"/>
      <c r="IO1134" s="4"/>
      <c r="IP1134" s="4"/>
      <c r="IQ1134" s="4"/>
      <c r="IR1134" s="4"/>
      <c r="IS1134" s="4"/>
      <c r="IT1134" s="4"/>
    </row>
    <row r="1135" spans="243:254" ht="30" customHeight="1" x14ac:dyDescent="0.35">
      <c r="II1135" s="4"/>
      <c r="IJ1135" s="4"/>
      <c r="IK1135" s="4"/>
      <c r="IL1135" s="4"/>
      <c r="IM1135" s="4"/>
      <c r="IN1135" s="4"/>
      <c r="IO1135" s="4"/>
      <c r="IP1135" s="4"/>
      <c r="IQ1135" s="4"/>
      <c r="IR1135" s="4"/>
      <c r="IS1135" s="4"/>
      <c r="IT1135" s="4"/>
    </row>
    <row r="1136" spans="243:254" ht="30" customHeight="1" x14ac:dyDescent="0.35">
      <c r="II1136" s="4"/>
      <c r="IJ1136" s="4"/>
      <c r="IK1136" s="4"/>
      <c r="IL1136" s="4"/>
      <c r="IM1136" s="4"/>
      <c r="IN1136" s="4"/>
      <c r="IO1136" s="4"/>
      <c r="IP1136" s="4"/>
      <c r="IQ1136" s="4"/>
      <c r="IR1136" s="4"/>
      <c r="IS1136" s="4"/>
      <c r="IT1136" s="4"/>
    </row>
    <row r="1137" spans="243:254" ht="30" customHeight="1" x14ac:dyDescent="0.35">
      <c r="II1137" s="4"/>
      <c r="IJ1137" s="4"/>
      <c r="IK1137" s="4"/>
      <c r="IL1137" s="4"/>
      <c r="IM1137" s="4"/>
      <c r="IN1137" s="4"/>
      <c r="IO1137" s="4"/>
      <c r="IP1137" s="4"/>
      <c r="IQ1137" s="4"/>
      <c r="IR1137" s="4"/>
      <c r="IS1137" s="4"/>
      <c r="IT1137" s="4"/>
    </row>
    <row r="1138" spans="243:254" ht="30" customHeight="1" x14ac:dyDescent="0.35">
      <c r="II1138" s="4"/>
      <c r="IJ1138" s="4"/>
      <c r="IK1138" s="4"/>
      <c r="IL1138" s="4"/>
      <c r="IM1138" s="4"/>
      <c r="IN1138" s="4"/>
      <c r="IO1138" s="4"/>
      <c r="IP1138" s="4"/>
      <c r="IQ1138" s="4"/>
      <c r="IR1138" s="4"/>
      <c r="IS1138" s="4"/>
      <c r="IT1138" s="4"/>
    </row>
    <row r="1139" spans="243:254" ht="30" customHeight="1" x14ac:dyDescent="0.35">
      <c r="II1139" s="4"/>
      <c r="IJ1139" s="4"/>
      <c r="IK1139" s="4"/>
      <c r="IL1139" s="4"/>
      <c r="IM1139" s="4"/>
      <c r="IN1139" s="4"/>
      <c r="IO1139" s="4"/>
      <c r="IP1139" s="4"/>
      <c r="IQ1139" s="4"/>
      <c r="IR1139" s="4"/>
      <c r="IS1139" s="4"/>
      <c r="IT1139" s="4"/>
    </row>
    <row r="1140" spans="243:254" ht="30" customHeight="1" x14ac:dyDescent="0.35">
      <c r="II1140" s="4"/>
      <c r="IJ1140" s="4"/>
      <c r="IK1140" s="4"/>
      <c r="IL1140" s="4"/>
      <c r="IM1140" s="4"/>
      <c r="IN1140" s="4"/>
      <c r="IO1140" s="4"/>
      <c r="IP1140" s="4"/>
      <c r="IQ1140" s="4"/>
      <c r="IR1140" s="4"/>
      <c r="IS1140" s="4"/>
      <c r="IT1140" s="4"/>
    </row>
    <row r="1141" spans="243:254" ht="30" customHeight="1" x14ac:dyDescent="0.35">
      <c r="II1141" s="4"/>
      <c r="IJ1141" s="4"/>
      <c r="IK1141" s="4"/>
      <c r="IL1141" s="4"/>
      <c r="IM1141" s="4"/>
      <c r="IN1141" s="4"/>
      <c r="IO1141" s="4"/>
      <c r="IP1141" s="4"/>
      <c r="IQ1141" s="4"/>
      <c r="IR1141" s="4"/>
      <c r="IS1141" s="4"/>
      <c r="IT1141" s="4"/>
    </row>
    <row r="1142" spans="243:254" ht="30" customHeight="1" x14ac:dyDescent="0.35">
      <c r="II1142" s="4"/>
      <c r="IJ1142" s="4"/>
      <c r="IK1142" s="4"/>
      <c r="IL1142" s="4"/>
      <c r="IM1142" s="4"/>
      <c r="IN1142" s="4"/>
      <c r="IO1142" s="4"/>
      <c r="IP1142" s="4"/>
      <c r="IQ1142" s="4"/>
      <c r="IR1142" s="4"/>
      <c r="IS1142" s="4"/>
      <c r="IT1142" s="4"/>
    </row>
    <row r="1143" spans="243:254" ht="30" customHeight="1" x14ac:dyDescent="0.35">
      <c r="II1143" s="4"/>
      <c r="IJ1143" s="4"/>
      <c r="IK1143" s="4"/>
      <c r="IL1143" s="4"/>
      <c r="IM1143" s="4"/>
      <c r="IN1143" s="4"/>
      <c r="IO1143" s="4"/>
      <c r="IP1143" s="4"/>
      <c r="IQ1143" s="4"/>
      <c r="IR1143" s="4"/>
      <c r="IS1143" s="4"/>
      <c r="IT1143" s="4"/>
    </row>
    <row r="1144" spans="243:254" ht="30" customHeight="1" x14ac:dyDescent="0.35">
      <c r="II1144" s="4"/>
      <c r="IJ1144" s="4"/>
      <c r="IK1144" s="4"/>
      <c r="IL1144" s="4"/>
      <c r="IM1144" s="4"/>
      <c r="IN1144" s="4"/>
      <c r="IO1144" s="4"/>
      <c r="IP1144" s="4"/>
      <c r="IQ1144" s="4"/>
      <c r="IR1144" s="4"/>
      <c r="IS1144" s="4"/>
      <c r="IT1144" s="4"/>
    </row>
    <row r="1145" spans="243:254" ht="30" customHeight="1" x14ac:dyDescent="0.35">
      <c r="II1145" s="4"/>
      <c r="IJ1145" s="4"/>
      <c r="IK1145" s="4"/>
      <c r="IL1145" s="4"/>
      <c r="IM1145" s="4"/>
      <c r="IN1145" s="4"/>
      <c r="IO1145" s="4"/>
      <c r="IP1145" s="4"/>
      <c r="IQ1145" s="4"/>
      <c r="IR1145" s="4"/>
      <c r="IS1145" s="4"/>
      <c r="IT1145" s="4"/>
    </row>
    <row r="1146" spans="243:254" ht="30" customHeight="1" x14ac:dyDescent="0.35">
      <c r="II1146" s="4"/>
      <c r="IJ1146" s="4"/>
      <c r="IK1146" s="4"/>
      <c r="IL1146" s="4"/>
      <c r="IM1146" s="4"/>
      <c r="IN1146" s="4"/>
      <c r="IO1146" s="4"/>
      <c r="IP1146" s="4"/>
      <c r="IQ1146" s="4"/>
      <c r="IR1146" s="4"/>
      <c r="IS1146" s="4"/>
      <c r="IT1146" s="4"/>
    </row>
    <row r="1147" spans="243:254" ht="30" customHeight="1" x14ac:dyDescent="0.35">
      <c r="II1147" s="4"/>
      <c r="IJ1147" s="4"/>
      <c r="IK1147" s="4"/>
      <c r="IL1147" s="4"/>
      <c r="IM1147" s="4"/>
      <c r="IN1147" s="4"/>
      <c r="IO1147" s="4"/>
      <c r="IP1147" s="4"/>
      <c r="IQ1147" s="4"/>
      <c r="IR1147" s="4"/>
      <c r="IS1147" s="4"/>
      <c r="IT1147" s="4"/>
    </row>
    <row r="1148" spans="243:254" ht="30" customHeight="1" x14ac:dyDescent="0.35">
      <c r="II1148" s="4"/>
      <c r="IJ1148" s="4"/>
      <c r="IK1148" s="4"/>
      <c r="IL1148" s="4"/>
      <c r="IM1148" s="4"/>
      <c r="IN1148" s="4"/>
      <c r="IO1148" s="4"/>
      <c r="IP1148" s="4"/>
      <c r="IQ1148" s="4"/>
      <c r="IR1148" s="4"/>
      <c r="IS1148" s="4"/>
      <c r="IT1148" s="4"/>
    </row>
    <row r="1149" spans="243:254" ht="30" customHeight="1" x14ac:dyDescent="0.35">
      <c r="II1149" s="4"/>
      <c r="IJ1149" s="4"/>
      <c r="IK1149" s="4"/>
      <c r="IL1149" s="4"/>
      <c r="IM1149" s="4"/>
      <c r="IN1149" s="4"/>
      <c r="IO1149" s="4"/>
      <c r="IP1149" s="4"/>
      <c r="IQ1149" s="4"/>
      <c r="IR1149" s="4"/>
      <c r="IS1149" s="4"/>
      <c r="IT1149" s="4"/>
    </row>
    <row r="1150" spans="243:254" ht="30" customHeight="1" x14ac:dyDescent="0.35">
      <c r="II1150" s="4"/>
      <c r="IJ1150" s="4"/>
      <c r="IK1150" s="4"/>
      <c r="IL1150" s="4"/>
      <c r="IM1150" s="4"/>
      <c r="IN1150" s="4"/>
      <c r="IO1150" s="4"/>
      <c r="IP1150" s="4"/>
      <c r="IQ1150" s="4"/>
      <c r="IR1150" s="4"/>
      <c r="IS1150" s="4"/>
      <c r="IT1150" s="4"/>
    </row>
    <row r="1151" spans="243:254" ht="30" customHeight="1" x14ac:dyDescent="0.35">
      <c r="II1151" s="4"/>
      <c r="IJ1151" s="4"/>
      <c r="IK1151" s="4"/>
      <c r="IL1151" s="4"/>
      <c r="IM1151" s="4"/>
      <c r="IN1151" s="4"/>
      <c r="IO1151" s="4"/>
      <c r="IP1151" s="4"/>
      <c r="IQ1151" s="4"/>
      <c r="IR1151" s="4"/>
      <c r="IS1151" s="4"/>
      <c r="IT1151" s="4"/>
    </row>
    <row r="1152" spans="243:254" ht="30" customHeight="1" x14ac:dyDescent="0.35">
      <c r="II1152" s="4"/>
      <c r="IJ1152" s="4"/>
      <c r="IK1152" s="4"/>
      <c r="IL1152" s="4"/>
      <c r="IM1152" s="4"/>
      <c r="IN1152" s="4"/>
      <c r="IO1152" s="4"/>
      <c r="IP1152" s="4"/>
      <c r="IQ1152" s="4"/>
      <c r="IR1152" s="4"/>
      <c r="IS1152" s="4"/>
      <c r="IT1152" s="4"/>
    </row>
    <row r="1153" spans="243:254" ht="30" customHeight="1" x14ac:dyDescent="0.35">
      <c r="II1153" s="4"/>
      <c r="IJ1153" s="4"/>
      <c r="IK1153" s="4"/>
      <c r="IL1153" s="4"/>
      <c r="IM1153" s="4"/>
      <c r="IN1153" s="4"/>
      <c r="IO1153" s="4"/>
      <c r="IP1153" s="4"/>
      <c r="IQ1153" s="4"/>
      <c r="IR1153" s="4"/>
      <c r="IS1153" s="4"/>
      <c r="IT1153" s="4"/>
    </row>
    <row r="1154" spans="243:254" ht="30" customHeight="1" x14ac:dyDescent="0.35">
      <c r="II1154" s="4"/>
      <c r="IJ1154" s="4"/>
      <c r="IK1154" s="4"/>
      <c r="IL1154" s="4"/>
      <c r="IM1154" s="4"/>
      <c r="IN1154" s="4"/>
      <c r="IO1154" s="4"/>
      <c r="IP1154" s="4"/>
      <c r="IQ1154" s="4"/>
      <c r="IR1154" s="4"/>
      <c r="IS1154" s="4"/>
      <c r="IT1154" s="4"/>
    </row>
    <row r="1155" spans="243:254" ht="30" customHeight="1" x14ac:dyDescent="0.35">
      <c r="II1155" s="4"/>
      <c r="IJ1155" s="4"/>
      <c r="IK1155" s="4"/>
      <c r="IL1155" s="4"/>
      <c r="IM1155" s="4"/>
      <c r="IN1155" s="4"/>
      <c r="IO1155" s="4"/>
      <c r="IP1155" s="4"/>
      <c r="IQ1155" s="4"/>
      <c r="IR1155" s="4"/>
      <c r="IS1155" s="4"/>
      <c r="IT1155" s="4"/>
    </row>
    <row r="1156" spans="243:254" ht="30" customHeight="1" x14ac:dyDescent="0.35">
      <c r="II1156" s="4"/>
      <c r="IJ1156" s="4"/>
      <c r="IK1156" s="4"/>
      <c r="IL1156" s="4"/>
      <c r="IM1156" s="4"/>
      <c r="IN1156" s="4"/>
      <c r="IO1156" s="4"/>
      <c r="IP1156" s="4"/>
      <c r="IQ1156" s="4"/>
      <c r="IR1156" s="4"/>
      <c r="IS1156" s="4"/>
      <c r="IT1156" s="4"/>
    </row>
    <row r="1157" spans="243:254" ht="30" customHeight="1" x14ac:dyDescent="0.35">
      <c r="II1157" s="4"/>
      <c r="IJ1157" s="4"/>
      <c r="IK1157" s="4"/>
      <c r="IL1157" s="4"/>
      <c r="IM1157" s="4"/>
      <c r="IN1157" s="4"/>
      <c r="IO1157" s="4"/>
      <c r="IP1157" s="4"/>
      <c r="IQ1157" s="4"/>
      <c r="IR1157" s="4"/>
      <c r="IS1157" s="4"/>
      <c r="IT1157" s="4"/>
    </row>
    <row r="1158" spans="243:254" ht="30" customHeight="1" x14ac:dyDescent="0.35">
      <c r="II1158" s="4"/>
      <c r="IJ1158" s="4"/>
      <c r="IK1158" s="4"/>
      <c r="IL1158" s="4"/>
      <c r="IM1158" s="4"/>
      <c r="IN1158" s="4"/>
      <c r="IO1158" s="4"/>
      <c r="IP1158" s="4"/>
      <c r="IQ1158" s="4"/>
      <c r="IR1158" s="4"/>
      <c r="IS1158" s="4"/>
      <c r="IT1158" s="4"/>
    </row>
    <row r="1159" spans="243:254" ht="30" customHeight="1" x14ac:dyDescent="0.35">
      <c r="II1159" s="4"/>
      <c r="IJ1159" s="4"/>
      <c r="IK1159" s="4"/>
      <c r="IL1159" s="4"/>
      <c r="IM1159" s="4"/>
      <c r="IN1159" s="4"/>
      <c r="IO1159" s="4"/>
      <c r="IP1159" s="4"/>
      <c r="IQ1159" s="4"/>
      <c r="IR1159" s="4"/>
      <c r="IS1159" s="4"/>
      <c r="IT1159" s="4"/>
    </row>
    <row r="1160" spans="243:254" ht="30" customHeight="1" x14ac:dyDescent="0.35">
      <c r="II1160" s="4"/>
      <c r="IJ1160" s="4"/>
      <c r="IK1160" s="4"/>
      <c r="IL1160" s="4"/>
      <c r="IM1160" s="4"/>
      <c r="IN1160" s="4"/>
      <c r="IO1160" s="4"/>
      <c r="IP1160" s="4"/>
      <c r="IQ1160" s="4"/>
      <c r="IR1160" s="4"/>
      <c r="IS1160" s="4"/>
      <c r="IT1160" s="4"/>
    </row>
    <row r="1161" spans="243:254" ht="30" customHeight="1" x14ac:dyDescent="0.35">
      <c r="II1161" s="4"/>
      <c r="IJ1161" s="4"/>
      <c r="IK1161" s="4"/>
      <c r="IL1161" s="4"/>
      <c r="IM1161" s="4"/>
      <c r="IN1161" s="4"/>
      <c r="IO1161" s="4"/>
      <c r="IP1161" s="4"/>
      <c r="IQ1161" s="4"/>
      <c r="IR1161" s="4"/>
      <c r="IS1161" s="4"/>
      <c r="IT1161" s="4"/>
    </row>
    <row r="1162" spans="243:254" ht="30" customHeight="1" x14ac:dyDescent="0.35">
      <c r="II1162" s="4"/>
      <c r="IJ1162" s="4"/>
      <c r="IK1162" s="4"/>
      <c r="IL1162" s="4"/>
      <c r="IM1162" s="4"/>
      <c r="IN1162" s="4"/>
      <c r="IO1162" s="4"/>
      <c r="IP1162" s="4"/>
      <c r="IQ1162" s="4"/>
      <c r="IR1162" s="4"/>
      <c r="IS1162" s="4"/>
      <c r="IT1162" s="4"/>
    </row>
    <row r="1163" spans="243:254" ht="30" customHeight="1" x14ac:dyDescent="0.35">
      <c r="II1163" s="4"/>
      <c r="IJ1163" s="4"/>
      <c r="IK1163" s="4"/>
      <c r="IL1163" s="4"/>
      <c r="IM1163" s="4"/>
      <c r="IN1163" s="4"/>
      <c r="IO1163" s="4"/>
      <c r="IP1163" s="4"/>
      <c r="IQ1163" s="4"/>
      <c r="IR1163" s="4"/>
      <c r="IS1163" s="4"/>
      <c r="IT1163" s="4"/>
    </row>
    <row r="1164" spans="243:254" ht="30" customHeight="1" x14ac:dyDescent="0.35">
      <c r="II1164" s="4"/>
      <c r="IJ1164" s="4"/>
      <c r="IK1164" s="4"/>
      <c r="IL1164" s="4"/>
      <c r="IM1164" s="4"/>
      <c r="IN1164" s="4"/>
      <c r="IO1164" s="4"/>
      <c r="IP1164" s="4"/>
      <c r="IQ1164" s="4"/>
      <c r="IR1164" s="4"/>
      <c r="IS1164" s="4"/>
      <c r="IT1164" s="4"/>
    </row>
    <row r="1165" spans="243:254" ht="30" customHeight="1" x14ac:dyDescent="0.35">
      <c r="II1165" s="4"/>
      <c r="IJ1165" s="4"/>
      <c r="IK1165" s="4"/>
      <c r="IL1165" s="4"/>
      <c r="IM1165" s="4"/>
      <c r="IN1165" s="4"/>
      <c r="IO1165" s="4"/>
      <c r="IP1165" s="4"/>
      <c r="IQ1165" s="4"/>
      <c r="IR1165" s="4"/>
      <c r="IS1165" s="4"/>
      <c r="IT1165" s="4"/>
    </row>
    <row r="1166" spans="243:254" ht="30" customHeight="1" x14ac:dyDescent="0.35">
      <c r="II1166" s="4"/>
      <c r="IJ1166" s="4"/>
      <c r="IK1166" s="4"/>
      <c r="IL1166" s="4"/>
      <c r="IM1166" s="4"/>
      <c r="IN1166" s="4"/>
      <c r="IO1166" s="4"/>
      <c r="IP1166" s="4"/>
      <c r="IQ1166" s="4"/>
      <c r="IR1166" s="4"/>
      <c r="IS1166" s="4"/>
      <c r="IT1166" s="4"/>
    </row>
    <row r="1167" spans="243:254" ht="30" customHeight="1" x14ac:dyDescent="0.35">
      <c r="II1167" s="4"/>
      <c r="IJ1167" s="4"/>
      <c r="IK1167" s="4"/>
      <c r="IL1167" s="4"/>
      <c r="IM1167" s="4"/>
      <c r="IN1167" s="4"/>
      <c r="IO1167" s="4"/>
      <c r="IP1167" s="4"/>
      <c r="IQ1167" s="4"/>
      <c r="IR1167" s="4"/>
      <c r="IS1167" s="4"/>
      <c r="IT1167" s="4"/>
    </row>
    <row r="1168" spans="243:254" ht="30" customHeight="1" x14ac:dyDescent="0.35">
      <c r="II1168" s="4"/>
      <c r="IJ1168" s="4"/>
      <c r="IK1168" s="4"/>
      <c r="IL1168" s="4"/>
      <c r="IM1168" s="4"/>
      <c r="IN1168" s="4"/>
      <c r="IO1168" s="4"/>
      <c r="IP1168" s="4"/>
      <c r="IQ1168" s="4"/>
      <c r="IR1168" s="4"/>
      <c r="IS1168" s="4"/>
      <c r="IT1168" s="4"/>
    </row>
    <row r="1169" spans="243:254" ht="30" customHeight="1" x14ac:dyDescent="0.35">
      <c r="II1169" s="4"/>
      <c r="IJ1169" s="4"/>
      <c r="IK1169" s="4"/>
      <c r="IL1169" s="4"/>
      <c r="IM1169" s="4"/>
      <c r="IN1169" s="4"/>
      <c r="IO1169" s="4"/>
      <c r="IP1169" s="4"/>
      <c r="IQ1169" s="4"/>
      <c r="IR1169" s="4"/>
      <c r="IS1169" s="4"/>
      <c r="IT1169" s="4"/>
    </row>
    <row r="1170" spans="243:254" ht="30" customHeight="1" x14ac:dyDescent="0.35">
      <c r="II1170" s="4"/>
      <c r="IJ1170" s="4"/>
      <c r="IK1170" s="4"/>
      <c r="IL1170" s="4"/>
      <c r="IM1170" s="4"/>
      <c r="IN1170" s="4"/>
      <c r="IO1170" s="4"/>
      <c r="IP1170" s="4"/>
      <c r="IQ1170" s="4"/>
      <c r="IR1170" s="4"/>
      <c r="IS1170" s="4"/>
      <c r="IT1170" s="4"/>
    </row>
    <row r="1171" spans="243:254" ht="30" customHeight="1" x14ac:dyDescent="0.35">
      <c r="II1171" s="4"/>
      <c r="IJ1171" s="4"/>
      <c r="IK1171" s="4"/>
      <c r="IL1171" s="4"/>
      <c r="IM1171" s="4"/>
      <c r="IN1171" s="4"/>
      <c r="IO1171" s="4"/>
      <c r="IP1171" s="4"/>
      <c r="IQ1171" s="4"/>
      <c r="IR1171" s="4"/>
      <c r="IS1171" s="4"/>
      <c r="IT1171" s="4"/>
    </row>
    <row r="1172" spans="243:254" ht="30" customHeight="1" x14ac:dyDescent="0.35">
      <c r="II1172" s="4"/>
      <c r="IJ1172" s="4"/>
      <c r="IK1172" s="4"/>
      <c r="IL1172" s="4"/>
      <c r="IM1172" s="4"/>
      <c r="IN1172" s="4"/>
      <c r="IO1172" s="4"/>
      <c r="IP1172" s="4"/>
      <c r="IQ1172" s="4"/>
      <c r="IR1172" s="4"/>
      <c r="IS1172" s="4"/>
      <c r="IT1172" s="4"/>
    </row>
    <row r="1173" spans="243:254" ht="30" customHeight="1" x14ac:dyDescent="0.35">
      <c r="II1173" s="4"/>
      <c r="IJ1173" s="4"/>
      <c r="IK1173" s="4"/>
      <c r="IL1173" s="4"/>
      <c r="IM1173" s="4"/>
      <c r="IN1173" s="4"/>
      <c r="IO1173" s="4"/>
      <c r="IP1173" s="4"/>
      <c r="IQ1173" s="4"/>
      <c r="IR1173" s="4"/>
      <c r="IS1173" s="4"/>
      <c r="IT1173" s="4"/>
    </row>
    <row r="1174" spans="243:254" ht="30" customHeight="1" x14ac:dyDescent="0.35">
      <c r="II1174" s="4"/>
      <c r="IJ1174" s="4"/>
      <c r="IK1174" s="4"/>
      <c r="IL1174" s="4"/>
      <c r="IM1174" s="4"/>
      <c r="IN1174" s="4"/>
      <c r="IO1174" s="4"/>
      <c r="IP1174" s="4"/>
      <c r="IQ1174" s="4"/>
      <c r="IR1174" s="4"/>
      <c r="IS1174" s="4"/>
      <c r="IT1174" s="4"/>
    </row>
    <row r="1175" spans="243:254" ht="30" customHeight="1" x14ac:dyDescent="0.35">
      <c r="II1175" s="4"/>
      <c r="IJ1175" s="4"/>
      <c r="IK1175" s="4"/>
      <c r="IL1175" s="4"/>
      <c r="IM1175" s="4"/>
      <c r="IN1175" s="4"/>
      <c r="IO1175" s="4"/>
      <c r="IP1175" s="4"/>
      <c r="IQ1175" s="4"/>
      <c r="IR1175" s="4"/>
      <c r="IS1175" s="4"/>
      <c r="IT1175" s="4"/>
    </row>
    <row r="1176" spans="243:254" ht="30" customHeight="1" x14ac:dyDescent="0.35">
      <c r="II1176" s="4"/>
      <c r="IJ1176" s="4"/>
      <c r="IK1176" s="4"/>
      <c r="IL1176" s="4"/>
      <c r="IM1176" s="4"/>
      <c r="IN1176" s="4"/>
      <c r="IO1176" s="4"/>
      <c r="IP1176" s="4"/>
      <c r="IQ1176" s="4"/>
      <c r="IR1176" s="4"/>
      <c r="IS1176" s="4"/>
      <c r="IT1176" s="4"/>
    </row>
    <row r="1177" spans="243:254" ht="30" customHeight="1" x14ac:dyDescent="0.35">
      <c r="II1177" s="4"/>
      <c r="IJ1177" s="4"/>
      <c r="IK1177" s="4"/>
      <c r="IL1177" s="4"/>
      <c r="IM1177" s="4"/>
      <c r="IN1177" s="4"/>
      <c r="IO1177" s="4"/>
      <c r="IP1177" s="4"/>
      <c r="IQ1177" s="4"/>
      <c r="IR1177" s="4"/>
      <c r="IS1177" s="4"/>
      <c r="IT1177" s="4"/>
    </row>
    <row r="1178" spans="243:254" ht="30" customHeight="1" x14ac:dyDescent="0.35">
      <c r="II1178" s="4"/>
      <c r="IJ1178" s="4"/>
      <c r="IK1178" s="4"/>
      <c r="IL1178" s="4"/>
      <c r="IM1178" s="4"/>
      <c r="IN1178" s="4"/>
      <c r="IO1178" s="4"/>
      <c r="IP1178" s="4"/>
      <c r="IQ1178" s="4"/>
      <c r="IR1178" s="4"/>
      <c r="IS1178" s="4"/>
      <c r="IT1178" s="4"/>
    </row>
    <row r="1179" spans="243:254" ht="30" customHeight="1" x14ac:dyDescent="0.35">
      <c r="II1179" s="4"/>
      <c r="IJ1179" s="4"/>
      <c r="IK1179" s="4"/>
      <c r="IL1179" s="4"/>
      <c r="IM1179" s="4"/>
      <c r="IN1179" s="4"/>
      <c r="IO1179" s="4"/>
      <c r="IP1179" s="4"/>
      <c r="IQ1179" s="4"/>
      <c r="IR1179" s="4"/>
      <c r="IS1179" s="4"/>
      <c r="IT1179" s="4"/>
    </row>
    <row r="1180" spans="243:254" ht="30" customHeight="1" x14ac:dyDescent="0.35">
      <c r="II1180" s="4"/>
      <c r="IJ1180" s="4"/>
      <c r="IK1180" s="4"/>
      <c r="IL1180" s="4"/>
      <c r="IM1180" s="4"/>
      <c r="IN1180" s="4"/>
      <c r="IO1180" s="4"/>
      <c r="IP1180" s="4"/>
      <c r="IQ1180" s="4"/>
      <c r="IR1180" s="4"/>
      <c r="IS1180" s="4"/>
      <c r="IT1180" s="4"/>
    </row>
    <row r="1181" spans="243:254" ht="30" customHeight="1" x14ac:dyDescent="0.35">
      <c r="II1181" s="4"/>
      <c r="IJ1181" s="4"/>
      <c r="IK1181" s="4"/>
      <c r="IL1181" s="4"/>
      <c r="IM1181" s="4"/>
      <c r="IN1181" s="4"/>
      <c r="IO1181" s="4"/>
      <c r="IP1181" s="4"/>
      <c r="IQ1181" s="4"/>
      <c r="IR1181" s="4"/>
      <c r="IS1181" s="4"/>
      <c r="IT1181" s="4"/>
    </row>
    <row r="1182" spans="243:254" ht="30" customHeight="1" x14ac:dyDescent="0.35">
      <c r="II1182" s="4"/>
      <c r="IJ1182" s="4"/>
      <c r="IK1182" s="4"/>
      <c r="IL1182" s="4"/>
      <c r="IM1182" s="4"/>
      <c r="IN1182" s="4"/>
      <c r="IO1182" s="4"/>
      <c r="IP1182" s="4"/>
      <c r="IQ1182" s="4"/>
      <c r="IR1182" s="4"/>
      <c r="IS1182" s="4"/>
      <c r="IT1182" s="4"/>
    </row>
    <row r="1183" spans="243:254" ht="30" customHeight="1" x14ac:dyDescent="0.35">
      <c r="II1183" s="4"/>
      <c r="IJ1183" s="4"/>
      <c r="IK1183" s="4"/>
      <c r="IL1183" s="4"/>
      <c r="IM1183" s="4"/>
      <c r="IN1183" s="4"/>
      <c r="IO1183" s="4"/>
      <c r="IP1183" s="4"/>
      <c r="IQ1183" s="4"/>
      <c r="IR1183" s="4"/>
      <c r="IS1183" s="4"/>
      <c r="IT1183" s="4"/>
    </row>
    <row r="1184" spans="243:254" ht="30" customHeight="1" x14ac:dyDescent="0.35">
      <c r="II1184" s="4"/>
      <c r="IJ1184" s="4"/>
      <c r="IK1184" s="4"/>
      <c r="IL1184" s="4"/>
      <c r="IM1184" s="4"/>
      <c r="IN1184" s="4"/>
      <c r="IO1184" s="4"/>
      <c r="IP1184" s="4"/>
      <c r="IQ1184" s="4"/>
      <c r="IR1184" s="4"/>
      <c r="IS1184" s="4"/>
      <c r="IT1184" s="4"/>
    </row>
    <row r="1185" spans="243:254" ht="30" customHeight="1" x14ac:dyDescent="0.35">
      <c r="II1185" s="4"/>
      <c r="IJ1185" s="4"/>
      <c r="IK1185" s="4"/>
      <c r="IL1185" s="4"/>
      <c r="IM1185" s="4"/>
      <c r="IN1185" s="4"/>
      <c r="IO1185" s="4"/>
      <c r="IP1185" s="4"/>
      <c r="IQ1185" s="4"/>
      <c r="IR1185" s="4"/>
      <c r="IS1185" s="4"/>
      <c r="IT1185" s="4"/>
    </row>
    <row r="1186" spans="243:254" ht="30" customHeight="1" x14ac:dyDescent="0.35">
      <c r="II1186" s="4"/>
      <c r="IJ1186" s="4"/>
      <c r="IK1186" s="4"/>
      <c r="IL1186" s="4"/>
      <c r="IM1186" s="4"/>
      <c r="IN1186" s="4"/>
      <c r="IO1186" s="4"/>
      <c r="IP1186" s="4"/>
      <c r="IQ1186" s="4"/>
      <c r="IR1186" s="4"/>
      <c r="IS1186" s="4"/>
      <c r="IT1186" s="4"/>
    </row>
    <row r="1187" spans="243:254" ht="30" customHeight="1" x14ac:dyDescent="0.35">
      <c r="II1187" s="4"/>
      <c r="IJ1187" s="4"/>
      <c r="IK1187" s="4"/>
      <c r="IL1187" s="4"/>
      <c r="IM1187" s="4"/>
      <c r="IN1187" s="4"/>
      <c r="IO1187" s="4"/>
      <c r="IP1187" s="4"/>
      <c r="IQ1187" s="4"/>
      <c r="IR1187" s="4"/>
      <c r="IS1187" s="4"/>
      <c r="IT1187" s="4"/>
    </row>
    <row r="1188" spans="243:254" ht="30" customHeight="1" x14ac:dyDescent="0.35">
      <c r="II1188" s="4"/>
      <c r="IJ1188" s="4"/>
      <c r="IK1188" s="4"/>
      <c r="IL1188" s="4"/>
      <c r="IM1188" s="4"/>
      <c r="IN1188" s="4"/>
      <c r="IO1188" s="4"/>
      <c r="IP1188" s="4"/>
      <c r="IQ1188" s="4"/>
      <c r="IR1188" s="4"/>
      <c r="IS1188" s="4"/>
      <c r="IT1188" s="4"/>
    </row>
    <row r="1189" spans="243:254" ht="30" customHeight="1" x14ac:dyDescent="0.35">
      <c r="II1189" s="4"/>
      <c r="IJ1189" s="4"/>
      <c r="IK1189" s="4"/>
      <c r="IL1189" s="4"/>
      <c r="IM1189" s="4"/>
      <c r="IN1189" s="4"/>
      <c r="IO1189" s="4"/>
      <c r="IP1189" s="4"/>
      <c r="IQ1189" s="4"/>
      <c r="IR1189" s="4"/>
      <c r="IS1189" s="4"/>
      <c r="IT1189" s="4"/>
    </row>
    <row r="1190" spans="243:254" ht="30" customHeight="1" x14ac:dyDescent="0.35">
      <c r="II1190" s="4"/>
      <c r="IJ1190" s="4"/>
      <c r="IK1190" s="4"/>
      <c r="IL1190" s="4"/>
      <c r="IM1190" s="4"/>
      <c r="IN1190" s="4"/>
      <c r="IO1190" s="4"/>
      <c r="IP1190" s="4"/>
      <c r="IQ1190" s="4"/>
      <c r="IR1190" s="4"/>
      <c r="IS1190" s="4"/>
      <c r="IT1190" s="4"/>
    </row>
    <row r="1191" spans="243:254" ht="30" customHeight="1" x14ac:dyDescent="0.35">
      <c r="II1191" s="4"/>
      <c r="IJ1191" s="4"/>
      <c r="IK1191" s="4"/>
      <c r="IL1191" s="4"/>
      <c r="IM1191" s="4"/>
      <c r="IN1191" s="4"/>
      <c r="IO1191" s="4"/>
      <c r="IP1191" s="4"/>
      <c r="IQ1191" s="4"/>
      <c r="IR1191" s="4"/>
      <c r="IS1191" s="4"/>
      <c r="IT1191" s="4"/>
    </row>
    <row r="1192" spans="243:254" ht="30" customHeight="1" x14ac:dyDescent="0.35">
      <c r="II1192" s="4"/>
      <c r="IJ1192" s="4"/>
      <c r="IK1192" s="4"/>
      <c r="IL1192" s="4"/>
      <c r="IM1192" s="4"/>
      <c r="IN1192" s="4"/>
      <c r="IO1192" s="4"/>
      <c r="IP1192" s="4"/>
      <c r="IQ1192" s="4"/>
      <c r="IR1192" s="4"/>
      <c r="IS1192" s="4"/>
      <c r="IT1192" s="4"/>
    </row>
    <row r="1193" spans="243:254" ht="30" customHeight="1" x14ac:dyDescent="0.35">
      <c r="II1193" s="4"/>
      <c r="IJ1193" s="4"/>
      <c r="IK1193" s="4"/>
      <c r="IL1193" s="4"/>
      <c r="IM1193" s="4"/>
      <c r="IN1193" s="4"/>
      <c r="IO1193" s="4"/>
      <c r="IP1193" s="4"/>
      <c r="IQ1193" s="4"/>
      <c r="IR1193" s="4"/>
      <c r="IS1193" s="4"/>
      <c r="IT1193" s="4"/>
    </row>
    <row r="1194" spans="243:254" ht="30" customHeight="1" x14ac:dyDescent="0.35">
      <c r="II1194" s="4"/>
      <c r="IJ1194" s="4"/>
      <c r="IK1194" s="4"/>
      <c r="IL1194" s="4"/>
      <c r="IM1194" s="4"/>
      <c r="IN1194" s="4"/>
      <c r="IO1194" s="4"/>
      <c r="IP1194" s="4"/>
      <c r="IQ1194" s="4"/>
      <c r="IR1194" s="4"/>
      <c r="IS1194" s="4"/>
      <c r="IT1194" s="4"/>
    </row>
    <row r="1195" spans="243:254" ht="30" customHeight="1" x14ac:dyDescent="0.35">
      <c r="II1195" s="4"/>
      <c r="IJ1195" s="4"/>
      <c r="IK1195" s="4"/>
      <c r="IL1195" s="4"/>
      <c r="IM1195" s="4"/>
      <c r="IN1195" s="4"/>
      <c r="IO1195" s="4"/>
      <c r="IP1195" s="4"/>
      <c r="IQ1195" s="4"/>
      <c r="IR1195" s="4"/>
      <c r="IS1195" s="4"/>
      <c r="IT1195" s="4"/>
    </row>
    <row r="1196" spans="243:254" ht="30" customHeight="1" x14ac:dyDescent="0.35">
      <c r="II1196" s="4"/>
      <c r="IJ1196" s="4"/>
      <c r="IK1196" s="4"/>
      <c r="IL1196" s="4"/>
      <c r="IM1196" s="4"/>
      <c r="IN1196" s="4"/>
      <c r="IO1196" s="4"/>
      <c r="IP1196" s="4"/>
      <c r="IQ1196" s="4"/>
      <c r="IR1196" s="4"/>
      <c r="IS1196" s="4"/>
      <c r="IT1196" s="4"/>
    </row>
    <row r="1197" spans="243:254" ht="30" customHeight="1" x14ac:dyDescent="0.35">
      <c r="II1197" s="4"/>
      <c r="IJ1197" s="4"/>
      <c r="IK1197" s="4"/>
      <c r="IL1197" s="4"/>
      <c r="IM1197" s="4"/>
      <c r="IN1197" s="4"/>
      <c r="IO1197" s="4"/>
      <c r="IP1197" s="4"/>
      <c r="IQ1197" s="4"/>
      <c r="IR1197" s="4"/>
      <c r="IS1197" s="4"/>
      <c r="IT1197" s="4"/>
    </row>
    <row r="1198" spans="243:254" ht="30" customHeight="1" x14ac:dyDescent="0.35">
      <c r="II1198" s="4"/>
      <c r="IJ1198" s="4"/>
      <c r="IK1198" s="4"/>
      <c r="IL1198" s="4"/>
      <c r="IM1198" s="4"/>
      <c r="IN1198" s="4"/>
      <c r="IO1198" s="4"/>
      <c r="IP1198" s="4"/>
      <c r="IQ1198" s="4"/>
      <c r="IR1198" s="4"/>
      <c r="IS1198" s="4"/>
      <c r="IT1198" s="4"/>
    </row>
    <row r="1199" spans="243:254" ht="30" customHeight="1" x14ac:dyDescent="0.35">
      <c r="II1199" s="4"/>
      <c r="IJ1199" s="4"/>
      <c r="IK1199" s="4"/>
      <c r="IL1199" s="4"/>
      <c r="IM1199" s="4"/>
      <c r="IN1199" s="4"/>
      <c r="IO1199" s="4"/>
      <c r="IP1199" s="4"/>
      <c r="IQ1199" s="4"/>
      <c r="IR1199" s="4"/>
      <c r="IS1199" s="4"/>
      <c r="IT1199" s="4"/>
    </row>
    <row r="1200" spans="243:254" ht="30" customHeight="1" x14ac:dyDescent="0.35">
      <c r="II1200" s="4"/>
      <c r="IJ1200" s="4"/>
      <c r="IK1200" s="4"/>
      <c r="IL1200" s="4"/>
      <c r="IM1200" s="4"/>
      <c r="IN1200" s="4"/>
      <c r="IO1200" s="4"/>
      <c r="IP1200" s="4"/>
      <c r="IQ1200" s="4"/>
      <c r="IR1200" s="4"/>
      <c r="IS1200" s="4"/>
      <c r="IT1200" s="4"/>
    </row>
    <row r="1201" spans="243:254" ht="30" customHeight="1" x14ac:dyDescent="0.35">
      <c r="II1201" s="4"/>
      <c r="IJ1201" s="4"/>
      <c r="IK1201" s="4"/>
      <c r="IL1201" s="4"/>
      <c r="IM1201" s="4"/>
      <c r="IN1201" s="4"/>
      <c r="IO1201" s="4"/>
      <c r="IP1201" s="4"/>
      <c r="IQ1201" s="4"/>
      <c r="IR1201" s="4"/>
      <c r="IS1201" s="4"/>
      <c r="IT1201" s="4"/>
    </row>
    <row r="1202" spans="243:254" ht="30" customHeight="1" x14ac:dyDescent="0.35">
      <c r="II1202" s="4"/>
      <c r="IJ1202" s="4"/>
      <c r="IK1202" s="4"/>
      <c r="IL1202" s="4"/>
      <c r="IM1202" s="4"/>
      <c r="IN1202" s="4"/>
      <c r="IO1202" s="4"/>
      <c r="IP1202" s="4"/>
      <c r="IQ1202" s="4"/>
      <c r="IR1202" s="4"/>
      <c r="IS1202" s="4"/>
      <c r="IT1202" s="4"/>
    </row>
    <row r="1203" spans="243:254" ht="30" customHeight="1" x14ac:dyDescent="0.35">
      <c r="II1203" s="4"/>
      <c r="IJ1203" s="4"/>
      <c r="IK1203" s="4"/>
      <c r="IL1203" s="4"/>
      <c r="IM1203" s="4"/>
      <c r="IN1203" s="4"/>
      <c r="IO1203" s="4"/>
      <c r="IP1203" s="4"/>
      <c r="IQ1203" s="4"/>
      <c r="IR1203" s="4"/>
      <c r="IS1203" s="4"/>
      <c r="IT1203" s="4"/>
    </row>
    <row r="1204" spans="243:254" ht="30" customHeight="1" x14ac:dyDescent="0.35">
      <c r="II1204" s="4"/>
      <c r="IJ1204" s="4"/>
      <c r="IK1204" s="4"/>
      <c r="IL1204" s="4"/>
      <c r="IM1204" s="4"/>
      <c r="IN1204" s="4"/>
      <c r="IO1204" s="4"/>
      <c r="IP1204" s="4"/>
      <c r="IQ1204" s="4"/>
      <c r="IR1204" s="4"/>
      <c r="IS1204" s="4"/>
      <c r="IT1204" s="4"/>
    </row>
    <row r="1205" spans="243:254" ht="30" customHeight="1" x14ac:dyDescent="0.35">
      <c r="II1205" s="4"/>
      <c r="IJ1205" s="4"/>
      <c r="IK1205" s="4"/>
      <c r="IL1205" s="4"/>
      <c r="IM1205" s="4"/>
      <c r="IN1205" s="4"/>
      <c r="IO1205" s="4"/>
      <c r="IP1205" s="4"/>
      <c r="IQ1205" s="4"/>
      <c r="IR1205" s="4"/>
      <c r="IS1205" s="4"/>
      <c r="IT1205" s="4"/>
    </row>
    <row r="1206" spans="243:254" ht="30" customHeight="1" x14ac:dyDescent="0.35">
      <c r="II1206" s="4"/>
      <c r="IJ1206" s="4"/>
      <c r="IK1206" s="4"/>
      <c r="IL1206" s="4"/>
      <c r="IM1206" s="4"/>
      <c r="IN1206" s="4"/>
      <c r="IO1206" s="4"/>
      <c r="IP1206" s="4"/>
      <c r="IQ1206" s="4"/>
      <c r="IR1206" s="4"/>
      <c r="IS1206" s="4"/>
      <c r="IT1206" s="4"/>
    </row>
    <row r="1207" spans="243:254" ht="30" customHeight="1" x14ac:dyDescent="0.35">
      <c r="II1207" s="4"/>
      <c r="IJ1207" s="4"/>
      <c r="IK1207" s="4"/>
      <c r="IL1207" s="4"/>
      <c r="IM1207" s="4"/>
      <c r="IN1207" s="4"/>
      <c r="IO1207" s="4"/>
      <c r="IP1207" s="4"/>
      <c r="IQ1207" s="4"/>
      <c r="IR1207" s="4"/>
      <c r="IS1207" s="4"/>
      <c r="IT1207" s="4"/>
    </row>
    <row r="1208" spans="243:254" ht="30" customHeight="1" x14ac:dyDescent="0.35">
      <c r="II1208" s="4"/>
      <c r="IJ1208" s="4"/>
      <c r="IK1208" s="4"/>
      <c r="IL1208" s="4"/>
      <c r="IM1208" s="4"/>
      <c r="IN1208" s="4"/>
      <c r="IO1208" s="4"/>
      <c r="IP1208" s="4"/>
      <c r="IQ1208" s="4"/>
      <c r="IR1208" s="4"/>
      <c r="IS1208" s="4"/>
      <c r="IT1208" s="4"/>
    </row>
    <row r="1209" spans="243:254" ht="30" customHeight="1" x14ac:dyDescent="0.35">
      <c r="II1209" s="4"/>
      <c r="IJ1209" s="4"/>
      <c r="IK1209" s="4"/>
      <c r="IL1209" s="4"/>
      <c r="IM1209" s="4"/>
      <c r="IN1209" s="4"/>
      <c r="IO1209" s="4"/>
      <c r="IP1209" s="4"/>
      <c r="IQ1209" s="4"/>
      <c r="IR1209" s="4"/>
      <c r="IS1209" s="4"/>
      <c r="IT1209" s="4"/>
    </row>
    <row r="1210" spans="243:254" ht="30" customHeight="1" x14ac:dyDescent="0.35">
      <c r="II1210" s="4"/>
      <c r="IJ1210" s="4"/>
      <c r="IK1210" s="4"/>
      <c r="IL1210" s="4"/>
      <c r="IM1210" s="4"/>
      <c r="IN1210" s="4"/>
      <c r="IO1210" s="4"/>
      <c r="IP1210" s="4"/>
      <c r="IQ1210" s="4"/>
      <c r="IR1210" s="4"/>
      <c r="IS1210" s="4"/>
      <c r="IT1210" s="4"/>
    </row>
    <row r="1211" spans="243:254" ht="30" customHeight="1" x14ac:dyDescent="0.35">
      <c r="II1211" s="4"/>
      <c r="IJ1211" s="4"/>
      <c r="IK1211" s="4"/>
      <c r="IL1211" s="4"/>
      <c r="IM1211" s="4"/>
      <c r="IN1211" s="4"/>
      <c r="IO1211" s="4"/>
      <c r="IP1211" s="4"/>
      <c r="IQ1211" s="4"/>
      <c r="IR1211" s="4"/>
      <c r="IS1211" s="4"/>
      <c r="IT1211" s="4"/>
    </row>
    <row r="1212" spans="243:254" ht="30" customHeight="1" x14ac:dyDescent="0.35">
      <c r="II1212" s="4"/>
      <c r="IJ1212" s="4"/>
      <c r="IK1212" s="4"/>
      <c r="IL1212" s="4"/>
      <c r="IM1212" s="4"/>
      <c r="IN1212" s="4"/>
      <c r="IO1212" s="4"/>
      <c r="IP1212" s="4"/>
      <c r="IQ1212" s="4"/>
      <c r="IR1212" s="4"/>
      <c r="IS1212" s="4"/>
      <c r="IT1212" s="4"/>
    </row>
    <row r="1213" spans="243:254" ht="30" customHeight="1" x14ac:dyDescent="0.35">
      <c r="II1213" s="4"/>
      <c r="IJ1213" s="4"/>
      <c r="IK1213" s="4"/>
      <c r="IL1213" s="4"/>
      <c r="IM1213" s="4"/>
      <c r="IN1213" s="4"/>
      <c r="IO1213" s="4"/>
      <c r="IP1213" s="4"/>
      <c r="IQ1213" s="4"/>
      <c r="IR1213" s="4"/>
      <c r="IS1213" s="4"/>
      <c r="IT1213" s="4"/>
    </row>
    <row r="1214" spans="243:254" ht="30" customHeight="1" x14ac:dyDescent="0.35">
      <c r="II1214" s="4"/>
      <c r="IJ1214" s="4"/>
      <c r="IK1214" s="4"/>
      <c r="IL1214" s="4"/>
      <c r="IM1214" s="4"/>
      <c r="IN1214" s="4"/>
      <c r="IO1214" s="4"/>
      <c r="IP1214" s="4"/>
      <c r="IQ1214" s="4"/>
      <c r="IR1214" s="4"/>
      <c r="IS1214" s="4"/>
      <c r="IT1214" s="4"/>
    </row>
    <row r="1215" spans="243:254" ht="30" customHeight="1" x14ac:dyDescent="0.35">
      <c r="II1215" s="4"/>
      <c r="IJ1215" s="4"/>
      <c r="IK1215" s="4"/>
      <c r="IL1215" s="4"/>
      <c r="IM1215" s="4"/>
      <c r="IN1215" s="4"/>
      <c r="IO1215" s="4"/>
      <c r="IP1215" s="4"/>
      <c r="IQ1215" s="4"/>
      <c r="IR1215" s="4"/>
      <c r="IS1215" s="4"/>
      <c r="IT1215" s="4"/>
    </row>
    <row r="1216" spans="243:254" ht="30" customHeight="1" x14ac:dyDescent="0.35">
      <c r="II1216" s="4"/>
      <c r="IJ1216" s="4"/>
      <c r="IK1216" s="4"/>
      <c r="IL1216" s="4"/>
      <c r="IM1216" s="4"/>
      <c r="IN1216" s="4"/>
      <c r="IO1216" s="4"/>
      <c r="IP1216" s="4"/>
      <c r="IQ1216" s="4"/>
      <c r="IR1216" s="4"/>
      <c r="IS1216" s="4"/>
      <c r="IT1216" s="4"/>
    </row>
    <row r="1217" spans="243:254" ht="30" customHeight="1" x14ac:dyDescent="0.35">
      <c r="II1217" s="4"/>
      <c r="IJ1217" s="4"/>
      <c r="IK1217" s="4"/>
      <c r="IL1217" s="4"/>
      <c r="IM1217" s="4"/>
      <c r="IN1217" s="4"/>
      <c r="IO1217" s="4"/>
      <c r="IP1217" s="4"/>
      <c r="IQ1217" s="4"/>
      <c r="IR1217" s="4"/>
      <c r="IS1217" s="4"/>
      <c r="IT1217" s="4"/>
    </row>
    <row r="1218" spans="243:254" ht="30" customHeight="1" x14ac:dyDescent="0.35">
      <c r="II1218" s="4"/>
      <c r="IJ1218" s="4"/>
      <c r="IK1218" s="4"/>
      <c r="IL1218" s="4"/>
      <c r="IM1218" s="4"/>
      <c r="IN1218" s="4"/>
      <c r="IO1218" s="4"/>
      <c r="IP1218" s="4"/>
      <c r="IQ1218" s="4"/>
      <c r="IR1218" s="4"/>
      <c r="IS1218" s="4"/>
      <c r="IT1218" s="4"/>
    </row>
    <row r="1219" spans="243:254" ht="30" customHeight="1" x14ac:dyDescent="0.35">
      <c r="II1219" s="4"/>
      <c r="IJ1219" s="4"/>
      <c r="IK1219" s="4"/>
      <c r="IL1219" s="4"/>
      <c r="IM1219" s="4"/>
      <c r="IN1219" s="4"/>
      <c r="IO1219" s="4"/>
      <c r="IP1219" s="4"/>
      <c r="IQ1219" s="4"/>
      <c r="IR1219" s="4"/>
      <c r="IS1219" s="4"/>
      <c r="IT1219" s="4"/>
    </row>
    <row r="1220" spans="243:254" ht="30" customHeight="1" x14ac:dyDescent="0.35">
      <c r="II1220" s="4"/>
      <c r="IJ1220" s="4"/>
      <c r="IK1220" s="4"/>
      <c r="IL1220" s="4"/>
      <c r="IM1220" s="4"/>
      <c r="IN1220" s="4"/>
      <c r="IO1220" s="4"/>
      <c r="IP1220" s="4"/>
      <c r="IQ1220" s="4"/>
      <c r="IR1220" s="4"/>
      <c r="IS1220" s="4"/>
      <c r="IT1220" s="4"/>
    </row>
    <row r="1221" spans="243:254" ht="30" customHeight="1" x14ac:dyDescent="0.35">
      <c r="II1221" s="4"/>
      <c r="IJ1221" s="4"/>
      <c r="IK1221" s="4"/>
      <c r="IL1221" s="4"/>
      <c r="IM1221" s="4"/>
      <c r="IN1221" s="4"/>
      <c r="IO1221" s="4"/>
      <c r="IP1221" s="4"/>
      <c r="IQ1221" s="4"/>
      <c r="IR1221" s="4"/>
      <c r="IS1221" s="4"/>
      <c r="IT1221" s="4"/>
    </row>
    <row r="1222" spans="243:254" ht="30" customHeight="1" x14ac:dyDescent="0.35">
      <c r="II1222" s="4"/>
      <c r="IJ1222" s="4"/>
      <c r="IK1222" s="4"/>
      <c r="IL1222" s="4"/>
      <c r="IM1222" s="4"/>
      <c r="IN1222" s="4"/>
      <c r="IO1222" s="4"/>
      <c r="IP1222" s="4"/>
      <c r="IQ1222" s="4"/>
      <c r="IR1222" s="4"/>
      <c r="IS1222" s="4"/>
      <c r="IT1222" s="4"/>
    </row>
    <row r="1223" spans="243:254" ht="30" customHeight="1" x14ac:dyDescent="0.35">
      <c r="II1223" s="4"/>
      <c r="IJ1223" s="4"/>
      <c r="IK1223" s="4"/>
      <c r="IL1223" s="4"/>
      <c r="IM1223" s="4"/>
      <c r="IN1223" s="4"/>
      <c r="IO1223" s="4"/>
      <c r="IP1223" s="4"/>
      <c r="IQ1223" s="4"/>
      <c r="IR1223" s="4"/>
      <c r="IS1223" s="4"/>
      <c r="IT1223" s="4"/>
    </row>
    <row r="1224" spans="243:254" ht="30" customHeight="1" x14ac:dyDescent="0.35">
      <c r="II1224" s="4"/>
      <c r="IJ1224" s="4"/>
      <c r="IK1224" s="4"/>
      <c r="IL1224" s="4"/>
      <c r="IM1224" s="4"/>
      <c r="IN1224" s="4"/>
      <c r="IO1224" s="4"/>
      <c r="IP1224" s="4"/>
      <c r="IQ1224" s="4"/>
      <c r="IR1224" s="4"/>
      <c r="IS1224" s="4"/>
      <c r="IT1224" s="4"/>
    </row>
    <row r="1225" spans="243:254" ht="30" customHeight="1" x14ac:dyDescent="0.35">
      <c r="II1225" s="4"/>
      <c r="IJ1225" s="4"/>
      <c r="IK1225" s="4"/>
      <c r="IL1225" s="4"/>
      <c r="IM1225" s="4"/>
      <c r="IN1225" s="4"/>
      <c r="IO1225" s="4"/>
      <c r="IP1225" s="4"/>
      <c r="IQ1225" s="4"/>
      <c r="IR1225" s="4"/>
      <c r="IS1225" s="4"/>
      <c r="IT1225" s="4"/>
    </row>
    <row r="1226" spans="243:254" ht="30" customHeight="1" x14ac:dyDescent="0.35">
      <c r="II1226" s="4"/>
      <c r="IJ1226" s="4"/>
      <c r="IK1226" s="4"/>
      <c r="IL1226" s="4"/>
      <c r="IM1226" s="4"/>
      <c r="IN1226" s="4"/>
      <c r="IO1226" s="4"/>
      <c r="IP1226" s="4"/>
      <c r="IQ1226" s="4"/>
      <c r="IR1226" s="4"/>
      <c r="IS1226" s="4"/>
      <c r="IT1226" s="4"/>
    </row>
    <row r="1227" spans="243:254" ht="30" customHeight="1" x14ac:dyDescent="0.35">
      <c r="II1227" s="4"/>
      <c r="IJ1227" s="4"/>
      <c r="IK1227" s="4"/>
      <c r="IL1227" s="4"/>
      <c r="IM1227" s="4"/>
      <c r="IN1227" s="4"/>
      <c r="IO1227" s="4"/>
      <c r="IP1227" s="4"/>
      <c r="IQ1227" s="4"/>
      <c r="IR1227" s="4"/>
      <c r="IS1227" s="4"/>
      <c r="IT1227" s="4"/>
    </row>
    <row r="1228" spans="243:254" ht="30" customHeight="1" x14ac:dyDescent="0.35">
      <c r="II1228" s="4"/>
      <c r="IJ1228" s="4"/>
      <c r="IK1228" s="4"/>
      <c r="IL1228" s="4"/>
      <c r="IM1228" s="4"/>
      <c r="IN1228" s="4"/>
      <c r="IO1228" s="4"/>
      <c r="IP1228" s="4"/>
      <c r="IQ1228" s="4"/>
      <c r="IR1228" s="4"/>
      <c r="IS1228" s="4"/>
      <c r="IT1228" s="4"/>
    </row>
    <row r="1229" spans="243:254" ht="30" customHeight="1" x14ac:dyDescent="0.35">
      <c r="II1229" s="4"/>
      <c r="IJ1229" s="4"/>
      <c r="IK1229" s="4"/>
      <c r="IL1229" s="4"/>
      <c r="IM1229" s="4"/>
      <c r="IN1229" s="4"/>
      <c r="IO1229" s="4"/>
      <c r="IP1229" s="4"/>
      <c r="IQ1229" s="4"/>
      <c r="IR1229" s="4"/>
      <c r="IS1229" s="4"/>
      <c r="IT1229" s="4"/>
    </row>
    <row r="1230" spans="243:254" ht="30" customHeight="1" x14ac:dyDescent="0.35">
      <c r="II1230" s="4"/>
      <c r="IJ1230" s="4"/>
      <c r="IK1230" s="4"/>
      <c r="IL1230" s="4"/>
      <c r="IM1230" s="4"/>
      <c r="IN1230" s="4"/>
      <c r="IO1230" s="4"/>
      <c r="IP1230" s="4"/>
      <c r="IQ1230" s="4"/>
      <c r="IR1230" s="4"/>
      <c r="IS1230" s="4"/>
      <c r="IT1230" s="4"/>
    </row>
    <row r="1231" spans="243:254" ht="30" customHeight="1" x14ac:dyDescent="0.35">
      <c r="II1231" s="4"/>
      <c r="IJ1231" s="4"/>
      <c r="IK1231" s="4"/>
      <c r="IL1231" s="4"/>
      <c r="IM1231" s="4"/>
      <c r="IN1231" s="4"/>
      <c r="IO1231" s="4"/>
      <c r="IP1231" s="4"/>
      <c r="IQ1231" s="4"/>
      <c r="IR1231" s="4"/>
      <c r="IS1231" s="4"/>
      <c r="IT1231" s="4"/>
    </row>
    <row r="1232" spans="243:254" ht="30" customHeight="1" x14ac:dyDescent="0.35">
      <c r="II1232" s="4"/>
      <c r="IJ1232" s="4"/>
      <c r="IK1232" s="4"/>
      <c r="IL1232" s="4"/>
      <c r="IM1232" s="4"/>
      <c r="IN1232" s="4"/>
      <c r="IO1232" s="4"/>
      <c r="IP1232" s="4"/>
      <c r="IQ1232" s="4"/>
      <c r="IR1232" s="4"/>
      <c r="IS1232" s="4"/>
      <c r="IT1232" s="4"/>
    </row>
    <row r="1233" spans="243:254" ht="30" customHeight="1" x14ac:dyDescent="0.35">
      <c r="II1233" s="4"/>
      <c r="IJ1233" s="4"/>
      <c r="IK1233" s="4"/>
      <c r="IL1233" s="4"/>
      <c r="IM1233" s="4"/>
      <c r="IN1233" s="4"/>
      <c r="IO1233" s="4"/>
      <c r="IP1233" s="4"/>
      <c r="IQ1233" s="4"/>
      <c r="IR1233" s="4"/>
      <c r="IS1233" s="4"/>
      <c r="IT1233" s="4"/>
    </row>
    <row r="1234" spans="243:254" ht="30" customHeight="1" x14ac:dyDescent="0.35">
      <c r="II1234" s="4"/>
      <c r="IJ1234" s="4"/>
      <c r="IK1234" s="4"/>
      <c r="IL1234" s="4"/>
      <c r="IM1234" s="4"/>
      <c r="IN1234" s="4"/>
      <c r="IO1234" s="4"/>
      <c r="IP1234" s="4"/>
      <c r="IQ1234" s="4"/>
      <c r="IR1234" s="4"/>
      <c r="IS1234" s="4"/>
      <c r="IT1234" s="4"/>
    </row>
    <row r="1235" spans="243:254" ht="30" customHeight="1" x14ac:dyDescent="0.35">
      <c r="II1235" s="4"/>
      <c r="IJ1235" s="4"/>
      <c r="IK1235" s="4"/>
      <c r="IL1235" s="4"/>
      <c r="IM1235" s="4"/>
      <c r="IN1235" s="4"/>
      <c r="IO1235" s="4"/>
      <c r="IP1235" s="4"/>
      <c r="IQ1235" s="4"/>
      <c r="IR1235" s="4"/>
      <c r="IS1235" s="4"/>
      <c r="IT1235" s="4"/>
    </row>
    <row r="1236" spans="243:254" ht="30" customHeight="1" x14ac:dyDescent="0.35">
      <c r="II1236" s="4"/>
      <c r="IJ1236" s="4"/>
      <c r="IK1236" s="4"/>
      <c r="IL1236" s="4"/>
      <c r="IM1236" s="4"/>
      <c r="IN1236" s="4"/>
      <c r="IO1236" s="4"/>
      <c r="IP1236" s="4"/>
      <c r="IQ1236" s="4"/>
      <c r="IR1236" s="4"/>
      <c r="IS1236" s="4"/>
      <c r="IT1236" s="4"/>
    </row>
    <row r="1237" spans="243:254" ht="30" customHeight="1" x14ac:dyDescent="0.35">
      <c r="II1237" s="4"/>
      <c r="IJ1237" s="4"/>
      <c r="IK1237" s="4"/>
      <c r="IL1237" s="4"/>
      <c r="IM1237" s="4"/>
      <c r="IN1237" s="4"/>
      <c r="IO1237" s="4"/>
      <c r="IP1237" s="4"/>
      <c r="IQ1237" s="4"/>
      <c r="IR1237" s="4"/>
      <c r="IS1237" s="4"/>
      <c r="IT1237" s="4"/>
    </row>
    <row r="1238" spans="243:254" ht="30" customHeight="1" x14ac:dyDescent="0.35">
      <c r="II1238" s="4"/>
      <c r="IJ1238" s="4"/>
      <c r="IK1238" s="4"/>
      <c r="IL1238" s="4"/>
      <c r="IM1238" s="4"/>
      <c r="IN1238" s="4"/>
      <c r="IO1238" s="4"/>
      <c r="IP1238" s="4"/>
      <c r="IQ1238" s="4"/>
      <c r="IR1238" s="4"/>
      <c r="IS1238" s="4"/>
      <c r="IT1238" s="4"/>
    </row>
    <row r="1239" spans="243:254" ht="30" customHeight="1" x14ac:dyDescent="0.35">
      <c r="II1239" s="4"/>
      <c r="IJ1239" s="4"/>
      <c r="IK1239" s="4"/>
      <c r="IL1239" s="4"/>
      <c r="IM1239" s="4"/>
      <c r="IN1239" s="4"/>
      <c r="IO1239" s="4"/>
      <c r="IP1239" s="4"/>
      <c r="IQ1239" s="4"/>
      <c r="IR1239" s="4"/>
      <c r="IS1239" s="4"/>
      <c r="IT1239" s="4"/>
    </row>
    <row r="1240" spans="243:254" ht="30" customHeight="1" x14ac:dyDescent="0.35">
      <c r="II1240" s="4"/>
      <c r="IJ1240" s="4"/>
      <c r="IK1240" s="4"/>
      <c r="IL1240" s="4"/>
      <c r="IM1240" s="4"/>
      <c r="IN1240" s="4"/>
      <c r="IO1240" s="4"/>
      <c r="IP1240" s="4"/>
      <c r="IQ1240" s="4"/>
      <c r="IR1240" s="4"/>
      <c r="IS1240" s="4"/>
      <c r="IT1240" s="4"/>
    </row>
    <row r="1241" spans="243:254" ht="30" customHeight="1" x14ac:dyDescent="0.35">
      <c r="II1241" s="4"/>
      <c r="IJ1241" s="4"/>
      <c r="IK1241" s="4"/>
      <c r="IL1241" s="4"/>
      <c r="IM1241" s="4"/>
      <c r="IN1241" s="4"/>
      <c r="IO1241" s="4"/>
      <c r="IP1241" s="4"/>
      <c r="IQ1241" s="4"/>
      <c r="IR1241" s="4"/>
      <c r="IS1241" s="4"/>
      <c r="IT1241" s="4"/>
    </row>
    <row r="1242" spans="243:254" ht="30" customHeight="1" x14ac:dyDescent="0.35">
      <c r="II1242" s="4"/>
      <c r="IJ1242" s="4"/>
      <c r="IK1242" s="4"/>
      <c r="IL1242" s="4"/>
      <c r="IM1242" s="4"/>
      <c r="IN1242" s="4"/>
      <c r="IO1242" s="4"/>
      <c r="IP1242" s="4"/>
      <c r="IQ1242" s="4"/>
      <c r="IR1242" s="4"/>
      <c r="IS1242" s="4"/>
      <c r="IT1242" s="4"/>
    </row>
    <row r="1243" spans="243:254" ht="30" customHeight="1" x14ac:dyDescent="0.35">
      <c r="II1243" s="4"/>
      <c r="IJ1243" s="4"/>
      <c r="IK1243" s="4"/>
      <c r="IL1243" s="4"/>
      <c r="IM1243" s="4"/>
      <c r="IN1243" s="4"/>
      <c r="IO1243" s="4"/>
      <c r="IP1243" s="4"/>
      <c r="IQ1243" s="4"/>
      <c r="IR1243" s="4"/>
      <c r="IS1243" s="4"/>
      <c r="IT1243" s="4"/>
    </row>
    <row r="1244" spans="243:254" ht="30" customHeight="1" x14ac:dyDescent="0.35">
      <c r="II1244" s="4"/>
      <c r="IJ1244" s="4"/>
      <c r="IK1244" s="4"/>
      <c r="IL1244" s="4"/>
      <c r="IM1244" s="4"/>
      <c r="IN1244" s="4"/>
      <c r="IO1244" s="4"/>
      <c r="IP1244" s="4"/>
      <c r="IQ1244" s="4"/>
      <c r="IR1244" s="4"/>
      <c r="IS1244" s="4"/>
      <c r="IT1244" s="4"/>
    </row>
    <row r="1245" spans="243:254" ht="30" customHeight="1" x14ac:dyDescent="0.35">
      <c r="II1245" s="4"/>
      <c r="IJ1245" s="4"/>
      <c r="IK1245" s="4"/>
      <c r="IL1245" s="4"/>
      <c r="IM1245" s="4"/>
      <c r="IN1245" s="4"/>
      <c r="IO1245" s="4"/>
      <c r="IP1245" s="4"/>
      <c r="IQ1245" s="4"/>
      <c r="IR1245" s="4"/>
      <c r="IS1245" s="4"/>
      <c r="IT1245" s="4"/>
    </row>
    <row r="1246" spans="243:254" ht="30" customHeight="1" x14ac:dyDescent="0.35">
      <c r="II1246" s="4"/>
      <c r="IJ1246" s="4"/>
      <c r="IK1246" s="4"/>
      <c r="IL1246" s="4"/>
      <c r="IM1246" s="4"/>
      <c r="IN1246" s="4"/>
      <c r="IO1246" s="4"/>
      <c r="IP1246" s="4"/>
      <c r="IQ1246" s="4"/>
      <c r="IR1246" s="4"/>
      <c r="IS1246" s="4"/>
      <c r="IT1246" s="4"/>
    </row>
    <row r="1247" spans="243:254" ht="30" customHeight="1" x14ac:dyDescent="0.35">
      <c r="II1247" s="4"/>
      <c r="IJ1247" s="4"/>
      <c r="IK1247" s="4"/>
      <c r="IL1247" s="4"/>
      <c r="IM1247" s="4"/>
      <c r="IN1247" s="4"/>
      <c r="IO1247" s="4"/>
      <c r="IP1247" s="4"/>
      <c r="IQ1247" s="4"/>
      <c r="IR1247" s="4"/>
      <c r="IS1247" s="4"/>
      <c r="IT1247" s="4"/>
    </row>
    <row r="1248" spans="243:254" ht="30" customHeight="1" x14ac:dyDescent="0.35">
      <c r="II1248" s="4"/>
      <c r="IJ1248" s="4"/>
      <c r="IK1248" s="4"/>
      <c r="IL1248" s="4"/>
      <c r="IM1248" s="4"/>
      <c r="IN1248" s="4"/>
      <c r="IO1248" s="4"/>
      <c r="IP1248" s="4"/>
      <c r="IQ1248" s="4"/>
      <c r="IR1248" s="4"/>
      <c r="IS1248" s="4"/>
      <c r="IT1248" s="4"/>
    </row>
    <row r="1249" spans="243:254" ht="30" customHeight="1" x14ac:dyDescent="0.35">
      <c r="II1249" s="4"/>
      <c r="IJ1249" s="4"/>
      <c r="IK1249" s="4"/>
      <c r="IL1249" s="4"/>
      <c r="IM1249" s="4"/>
      <c r="IN1249" s="4"/>
      <c r="IO1249" s="4"/>
      <c r="IP1249" s="4"/>
      <c r="IQ1249" s="4"/>
      <c r="IR1249" s="4"/>
      <c r="IS1249" s="4"/>
      <c r="IT1249" s="4"/>
    </row>
    <row r="1250" spans="243:254" ht="30" customHeight="1" x14ac:dyDescent="0.35">
      <c r="II1250" s="4"/>
      <c r="IJ1250" s="4"/>
      <c r="IK1250" s="4"/>
      <c r="IL1250" s="4"/>
      <c r="IM1250" s="4"/>
      <c r="IN1250" s="4"/>
      <c r="IO1250" s="4"/>
      <c r="IP1250" s="4"/>
      <c r="IQ1250" s="4"/>
      <c r="IR1250" s="4"/>
      <c r="IS1250" s="4"/>
      <c r="IT1250" s="4"/>
    </row>
    <row r="1251" spans="243:254" ht="30" customHeight="1" x14ac:dyDescent="0.35">
      <c r="II1251" s="4"/>
      <c r="IJ1251" s="4"/>
      <c r="IK1251" s="4"/>
      <c r="IL1251" s="4"/>
      <c r="IM1251" s="4"/>
      <c r="IN1251" s="4"/>
      <c r="IO1251" s="4"/>
      <c r="IP1251" s="4"/>
      <c r="IQ1251" s="4"/>
      <c r="IR1251" s="4"/>
      <c r="IS1251" s="4"/>
      <c r="IT1251" s="4"/>
    </row>
    <row r="1252" spans="243:254" ht="30" customHeight="1" x14ac:dyDescent="0.35">
      <c r="II1252" s="4"/>
      <c r="IJ1252" s="4"/>
      <c r="IK1252" s="4"/>
      <c r="IL1252" s="4"/>
      <c r="IM1252" s="4"/>
      <c r="IN1252" s="4"/>
      <c r="IO1252" s="4"/>
      <c r="IP1252" s="4"/>
      <c r="IQ1252" s="4"/>
      <c r="IR1252" s="4"/>
      <c r="IS1252" s="4"/>
      <c r="IT1252" s="4"/>
    </row>
    <row r="1253" spans="243:254" ht="30" customHeight="1" x14ac:dyDescent="0.35">
      <c r="II1253" s="4"/>
      <c r="IJ1253" s="4"/>
      <c r="IK1253" s="4"/>
      <c r="IL1253" s="4"/>
      <c r="IM1253" s="4"/>
      <c r="IN1253" s="4"/>
      <c r="IO1253" s="4"/>
      <c r="IP1253" s="4"/>
      <c r="IQ1253" s="4"/>
      <c r="IR1253" s="4"/>
      <c r="IS1253" s="4"/>
      <c r="IT1253" s="4"/>
    </row>
    <row r="1254" spans="243:254" ht="30" customHeight="1" x14ac:dyDescent="0.35">
      <c r="II1254" s="4"/>
      <c r="IJ1254" s="4"/>
      <c r="IK1254" s="4"/>
      <c r="IL1254" s="4"/>
      <c r="IM1254" s="4"/>
      <c r="IN1254" s="4"/>
      <c r="IO1254" s="4"/>
      <c r="IP1254" s="4"/>
      <c r="IQ1254" s="4"/>
      <c r="IR1254" s="4"/>
      <c r="IS1254" s="4"/>
      <c r="IT1254" s="4"/>
    </row>
    <row r="1255" spans="243:254" ht="30" customHeight="1" x14ac:dyDescent="0.35">
      <c r="II1255" s="4"/>
      <c r="IJ1255" s="4"/>
      <c r="IK1255" s="4"/>
      <c r="IL1255" s="4"/>
      <c r="IM1255" s="4"/>
      <c r="IN1255" s="4"/>
      <c r="IO1255" s="4"/>
      <c r="IP1255" s="4"/>
      <c r="IQ1255" s="4"/>
      <c r="IR1255" s="4"/>
      <c r="IS1255" s="4"/>
      <c r="IT1255" s="4"/>
    </row>
    <row r="1256" spans="243:254" ht="30" customHeight="1" x14ac:dyDescent="0.35">
      <c r="II1256" s="4"/>
      <c r="IJ1256" s="4"/>
      <c r="IK1256" s="4"/>
      <c r="IL1256" s="4"/>
      <c r="IM1256" s="4"/>
      <c r="IN1256" s="4"/>
      <c r="IO1256" s="4"/>
      <c r="IP1256" s="4"/>
      <c r="IQ1256" s="4"/>
      <c r="IR1256" s="4"/>
      <c r="IS1256" s="4"/>
      <c r="IT1256" s="4"/>
    </row>
    <row r="1257" spans="243:254" ht="30" customHeight="1" x14ac:dyDescent="0.35">
      <c r="II1257" s="4"/>
      <c r="IJ1257" s="4"/>
      <c r="IK1257" s="4"/>
      <c r="IL1257" s="4"/>
      <c r="IM1257" s="4"/>
      <c r="IN1257" s="4"/>
      <c r="IO1257" s="4"/>
      <c r="IP1257" s="4"/>
      <c r="IQ1257" s="4"/>
      <c r="IR1257" s="4"/>
      <c r="IS1257" s="4"/>
      <c r="IT1257" s="4"/>
    </row>
    <row r="1258" spans="243:254" ht="30" customHeight="1" x14ac:dyDescent="0.35">
      <c r="II1258" s="4"/>
      <c r="IJ1258" s="4"/>
      <c r="IK1258" s="4"/>
      <c r="IL1258" s="4"/>
      <c r="IM1258" s="4"/>
      <c r="IN1258" s="4"/>
      <c r="IO1258" s="4"/>
      <c r="IP1258" s="4"/>
      <c r="IQ1258" s="4"/>
      <c r="IR1258" s="4"/>
      <c r="IS1258" s="4"/>
      <c r="IT1258" s="4"/>
    </row>
    <row r="1259" spans="243:254" ht="30" customHeight="1" x14ac:dyDescent="0.35">
      <c r="II1259" s="4"/>
      <c r="IJ1259" s="4"/>
      <c r="IK1259" s="4"/>
      <c r="IL1259" s="4"/>
      <c r="IM1259" s="4"/>
      <c r="IN1259" s="4"/>
      <c r="IO1259" s="4"/>
      <c r="IP1259" s="4"/>
      <c r="IQ1259" s="4"/>
      <c r="IR1259" s="4"/>
      <c r="IS1259" s="4"/>
      <c r="IT1259" s="4"/>
    </row>
    <row r="1260" spans="243:254" ht="30" customHeight="1" x14ac:dyDescent="0.35">
      <c r="II1260" s="4"/>
      <c r="IJ1260" s="4"/>
      <c r="IK1260" s="4"/>
      <c r="IL1260" s="4"/>
      <c r="IM1260" s="4"/>
      <c r="IN1260" s="4"/>
      <c r="IO1260" s="4"/>
      <c r="IP1260" s="4"/>
      <c r="IQ1260" s="4"/>
      <c r="IR1260" s="4"/>
      <c r="IS1260" s="4"/>
      <c r="IT1260" s="4"/>
    </row>
    <row r="1261" spans="243:254" ht="30" customHeight="1" x14ac:dyDescent="0.35">
      <c r="II1261" s="4"/>
      <c r="IJ1261" s="4"/>
      <c r="IK1261" s="4"/>
      <c r="IL1261" s="4"/>
      <c r="IM1261" s="4"/>
      <c r="IN1261" s="4"/>
      <c r="IO1261" s="4"/>
      <c r="IP1261" s="4"/>
      <c r="IQ1261" s="4"/>
      <c r="IR1261" s="4"/>
      <c r="IS1261" s="4"/>
      <c r="IT1261" s="4"/>
    </row>
    <row r="1262" spans="243:254" ht="30" customHeight="1" x14ac:dyDescent="0.35">
      <c r="II1262" s="4"/>
      <c r="IJ1262" s="4"/>
      <c r="IK1262" s="4"/>
      <c r="IL1262" s="4"/>
      <c r="IM1262" s="4"/>
      <c r="IN1262" s="4"/>
      <c r="IO1262" s="4"/>
      <c r="IP1262" s="4"/>
      <c r="IQ1262" s="4"/>
      <c r="IR1262" s="4"/>
      <c r="IS1262" s="4"/>
      <c r="IT1262" s="4"/>
    </row>
    <row r="1263" spans="243:254" ht="30" customHeight="1" x14ac:dyDescent="0.35">
      <c r="II1263" s="4"/>
      <c r="IJ1263" s="4"/>
      <c r="IK1263" s="4"/>
      <c r="IL1263" s="4"/>
      <c r="IM1263" s="4"/>
      <c r="IN1263" s="4"/>
      <c r="IO1263" s="4"/>
      <c r="IP1263" s="4"/>
      <c r="IQ1263" s="4"/>
      <c r="IR1263" s="4"/>
      <c r="IS1263" s="4"/>
      <c r="IT1263" s="4"/>
    </row>
    <row r="1264" spans="243:254" ht="30" customHeight="1" x14ac:dyDescent="0.35">
      <c r="II1264" s="4"/>
      <c r="IJ1264" s="4"/>
      <c r="IK1264" s="4"/>
      <c r="IL1264" s="4"/>
      <c r="IM1264" s="4"/>
      <c r="IN1264" s="4"/>
      <c r="IO1264" s="4"/>
      <c r="IP1264" s="4"/>
      <c r="IQ1264" s="4"/>
      <c r="IR1264" s="4"/>
      <c r="IS1264" s="4"/>
      <c r="IT1264" s="4"/>
    </row>
    <row r="1265" spans="243:254" ht="30" customHeight="1" x14ac:dyDescent="0.35">
      <c r="II1265" s="4"/>
      <c r="IJ1265" s="4"/>
      <c r="IK1265" s="4"/>
      <c r="IL1265" s="4"/>
      <c r="IM1265" s="4"/>
      <c r="IN1265" s="4"/>
      <c r="IO1265" s="4"/>
      <c r="IP1265" s="4"/>
      <c r="IQ1265" s="4"/>
      <c r="IR1265" s="4"/>
      <c r="IS1265" s="4"/>
      <c r="IT1265" s="4"/>
    </row>
    <row r="1266" spans="243:254" ht="30" customHeight="1" x14ac:dyDescent="0.35">
      <c r="II1266" s="4"/>
      <c r="IJ1266" s="4"/>
      <c r="IK1266" s="4"/>
      <c r="IL1266" s="4"/>
      <c r="IM1266" s="4"/>
      <c r="IN1266" s="4"/>
      <c r="IO1266" s="4"/>
      <c r="IP1266" s="4"/>
      <c r="IQ1266" s="4"/>
      <c r="IR1266" s="4"/>
      <c r="IS1266" s="4"/>
      <c r="IT1266" s="4"/>
    </row>
    <row r="1267" spans="243:254" ht="30" customHeight="1" x14ac:dyDescent="0.35">
      <c r="II1267" s="4"/>
      <c r="IJ1267" s="4"/>
      <c r="IK1267" s="4"/>
      <c r="IL1267" s="4"/>
      <c r="IM1267" s="4"/>
      <c r="IN1267" s="4"/>
      <c r="IO1267" s="4"/>
      <c r="IP1267" s="4"/>
      <c r="IQ1267" s="4"/>
      <c r="IR1267" s="4"/>
      <c r="IS1267" s="4"/>
      <c r="IT1267" s="4"/>
    </row>
    <row r="1268" spans="243:254" ht="30" customHeight="1" x14ac:dyDescent="0.35">
      <c r="II1268" s="4"/>
      <c r="IJ1268" s="4"/>
      <c r="IK1268" s="4"/>
      <c r="IL1268" s="4"/>
      <c r="IM1268" s="4"/>
      <c r="IN1268" s="4"/>
      <c r="IO1268" s="4"/>
      <c r="IP1268" s="4"/>
      <c r="IQ1268" s="4"/>
      <c r="IR1268" s="4"/>
      <c r="IS1268" s="4"/>
      <c r="IT1268" s="4"/>
    </row>
    <row r="1269" spans="243:254" ht="30" customHeight="1" x14ac:dyDescent="0.35">
      <c r="II1269" s="4"/>
      <c r="IJ1269" s="4"/>
      <c r="IK1269" s="4"/>
      <c r="IL1269" s="4"/>
      <c r="IM1269" s="4"/>
      <c r="IN1269" s="4"/>
      <c r="IO1269" s="4"/>
      <c r="IP1269" s="4"/>
      <c r="IQ1269" s="4"/>
      <c r="IR1269" s="4"/>
      <c r="IS1269" s="4"/>
      <c r="IT1269" s="4"/>
    </row>
    <row r="1270" spans="243:254" ht="30" customHeight="1" x14ac:dyDescent="0.35">
      <c r="II1270" s="4"/>
      <c r="IJ1270" s="4"/>
      <c r="IK1270" s="4"/>
      <c r="IL1270" s="4"/>
      <c r="IM1270" s="4"/>
      <c r="IN1270" s="4"/>
      <c r="IO1270" s="4"/>
      <c r="IP1270" s="4"/>
      <c r="IQ1270" s="4"/>
      <c r="IR1270" s="4"/>
      <c r="IS1270" s="4"/>
      <c r="IT1270" s="4"/>
    </row>
    <row r="1271" spans="243:254" ht="30" customHeight="1" x14ac:dyDescent="0.35">
      <c r="II1271" s="4"/>
      <c r="IJ1271" s="4"/>
      <c r="IK1271" s="4"/>
      <c r="IL1271" s="4"/>
      <c r="IM1271" s="4"/>
      <c r="IN1271" s="4"/>
      <c r="IO1271" s="4"/>
      <c r="IP1271" s="4"/>
      <c r="IQ1271" s="4"/>
      <c r="IR1271" s="4"/>
      <c r="IS1271" s="4"/>
      <c r="IT1271" s="4"/>
    </row>
    <row r="1272" spans="243:254" ht="30" customHeight="1" x14ac:dyDescent="0.35">
      <c r="II1272" s="4"/>
      <c r="IJ1272" s="4"/>
      <c r="IK1272" s="4"/>
      <c r="IL1272" s="4"/>
      <c r="IM1272" s="4"/>
      <c r="IN1272" s="4"/>
      <c r="IO1272" s="4"/>
      <c r="IP1272" s="4"/>
      <c r="IQ1272" s="4"/>
      <c r="IR1272" s="4"/>
      <c r="IS1272" s="4"/>
      <c r="IT1272" s="4"/>
    </row>
    <row r="1273" spans="243:254" ht="30" customHeight="1" x14ac:dyDescent="0.35">
      <c r="II1273" s="4"/>
      <c r="IJ1273" s="4"/>
      <c r="IK1273" s="4"/>
      <c r="IL1273" s="4"/>
      <c r="IM1273" s="4"/>
      <c r="IN1273" s="4"/>
      <c r="IO1273" s="4"/>
      <c r="IP1273" s="4"/>
      <c r="IQ1273" s="4"/>
      <c r="IR1273" s="4"/>
      <c r="IS1273" s="4"/>
      <c r="IT1273" s="4"/>
    </row>
    <row r="1274" spans="243:254" ht="30" customHeight="1" x14ac:dyDescent="0.35">
      <c r="II1274" s="4"/>
      <c r="IJ1274" s="4"/>
      <c r="IK1274" s="4"/>
      <c r="IL1274" s="4"/>
      <c r="IM1274" s="4"/>
      <c r="IN1274" s="4"/>
      <c r="IO1274" s="4"/>
      <c r="IP1274" s="4"/>
      <c r="IQ1274" s="4"/>
      <c r="IR1274" s="4"/>
      <c r="IS1274" s="4"/>
      <c r="IT1274" s="4"/>
    </row>
    <row r="1275" spans="243:254" ht="30" customHeight="1" x14ac:dyDescent="0.35">
      <c r="II1275" s="4"/>
      <c r="IJ1275" s="4"/>
      <c r="IK1275" s="4"/>
      <c r="IL1275" s="4"/>
      <c r="IM1275" s="4"/>
      <c r="IN1275" s="4"/>
      <c r="IO1275" s="4"/>
      <c r="IP1275" s="4"/>
      <c r="IQ1275" s="4"/>
      <c r="IR1275" s="4"/>
      <c r="IS1275" s="4"/>
      <c r="IT1275" s="4"/>
    </row>
    <row r="1276" spans="243:254" ht="30" customHeight="1" x14ac:dyDescent="0.35">
      <c r="II1276" s="4"/>
      <c r="IJ1276" s="4"/>
      <c r="IK1276" s="4"/>
      <c r="IL1276" s="4"/>
      <c r="IM1276" s="4"/>
      <c r="IN1276" s="4"/>
      <c r="IO1276" s="4"/>
      <c r="IP1276" s="4"/>
      <c r="IQ1276" s="4"/>
      <c r="IR1276" s="4"/>
      <c r="IS1276" s="4"/>
      <c r="IT1276" s="4"/>
    </row>
    <row r="1277" spans="243:254" ht="30" customHeight="1" x14ac:dyDescent="0.35">
      <c r="II1277" s="4"/>
      <c r="IJ1277" s="4"/>
      <c r="IK1277" s="4"/>
      <c r="IL1277" s="4"/>
      <c r="IM1277" s="4"/>
      <c r="IN1277" s="4"/>
      <c r="IO1277" s="4"/>
      <c r="IP1277" s="4"/>
      <c r="IQ1277" s="4"/>
      <c r="IR1277" s="4"/>
      <c r="IS1277" s="4"/>
      <c r="IT1277" s="4"/>
    </row>
    <row r="1278" spans="243:254" ht="30" customHeight="1" x14ac:dyDescent="0.35">
      <c r="II1278" s="4"/>
      <c r="IJ1278" s="4"/>
      <c r="IK1278" s="4"/>
      <c r="IL1278" s="4"/>
      <c r="IM1278" s="4"/>
      <c r="IN1278" s="4"/>
      <c r="IO1278" s="4"/>
      <c r="IP1278" s="4"/>
      <c r="IQ1278" s="4"/>
      <c r="IR1278" s="4"/>
      <c r="IS1278" s="4"/>
      <c r="IT1278" s="4"/>
    </row>
    <row r="1279" spans="243:254" ht="30" customHeight="1" x14ac:dyDescent="0.35">
      <c r="II1279" s="4"/>
      <c r="IJ1279" s="4"/>
      <c r="IK1279" s="4"/>
      <c r="IL1279" s="4"/>
      <c r="IM1279" s="4"/>
      <c r="IN1279" s="4"/>
      <c r="IO1279" s="4"/>
      <c r="IP1279" s="4"/>
      <c r="IQ1279" s="4"/>
      <c r="IR1279" s="4"/>
      <c r="IS1279" s="4"/>
      <c r="IT1279" s="4"/>
    </row>
    <row r="1280" spans="243:254" ht="30" customHeight="1" x14ac:dyDescent="0.35">
      <c r="II1280" s="4"/>
      <c r="IJ1280" s="4"/>
      <c r="IK1280" s="4"/>
      <c r="IL1280" s="4"/>
      <c r="IM1280" s="4"/>
      <c r="IN1280" s="4"/>
      <c r="IO1280" s="4"/>
      <c r="IP1280" s="4"/>
      <c r="IQ1280" s="4"/>
      <c r="IR1280" s="4"/>
      <c r="IS1280" s="4"/>
      <c r="IT1280" s="4"/>
    </row>
    <row r="1281" spans="243:254" ht="30" customHeight="1" x14ac:dyDescent="0.35">
      <c r="II1281" s="4"/>
      <c r="IJ1281" s="4"/>
      <c r="IK1281" s="4"/>
      <c r="IL1281" s="4"/>
      <c r="IM1281" s="4"/>
      <c r="IN1281" s="4"/>
      <c r="IO1281" s="4"/>
      <c r="IP1281" s="4"/>
      <c r="IQ1281" s="4"/>
      <c r="IR1281" s="4"/>
      <c r="IS1281" s="4"/>
      <c r="IT1281" s="4"/>
    </row>
    <row r="1282" spans="243:254" ht="30" customHeight="1" x14ac:dyDescent="0.35">
      <c r="II1282" s="4"/>
      <c r="IJ1282" s="4"/>
      <c r="IK1282" s="4"/>
      <c r="IL1282" s="4"/>
      <c r="IM1282" s="4"/>
      <c r="IN1282" s="4"/>
      <c r="IO1282" s="4"/>
      <c r="IP1282" s="4"/>
      <c r="IQ1282" s="4"/>
      <c r="IR1282" s="4"/>
      <c r="IS1282" s="4"/>
      <c r="IT1282" s="4"/>
    </row>
    <row r="1283" spans="243:254" ht="30" customHeight="1" x14ac:dyDescent="0.35">
      <c r="II1283" s="4"/>
      <c r="IJ1283" s="4"/>
      <c r="IK1283" s="4"/>
      <c r="IL1283" s="4"/>
      <c r="IM1283" s="4"/>
      <c r="IN1283" s="4"/>
      <c r="IO1283" s="4"/>
      <c r="IP1283" s="4"/>
      <c r="IQ1283" s="4"/>
      <c r="IR1283" s="4"/>
      <c r="IS1283" s="4"/>
      <c r="IT1283" s="4"/>
    </row>
    <row r="1284" spans="243:254" ht="30" customHeight="1" x14ac:dyDescent="0.35">
      <c r="II1284" s="4"/>
      <c r="IJ1284" s="4"/>
      <c r="IK1284" s="4"/>
      <c r="IL1284" s="4"/>
      <c r="IM1284" s="4"/>
      <c r="IN1284" s="4"/>
      <c r="IO1284" s="4"/>
      <c r="IP1284" s="4"/>
      <c r="IQ1284" s="4"/>
      <c r="IR1284" s="4"/>
      <c r="IS1284" s="4"/>
      <c r="IT1284" s="4"/>
    </row>
    <row r="1285" spans="243:254" ht="30" customHeight="1" x14ac:dyDescent="0.35">
      <c r="II1285" s="4"/>
      <c r="IJ1285" s="4"/>
      <c r="IK1285" s="4"/>
      <c r="IL1285" s="4"/>
      <c r="IM1285" s="4"/>
      <c r="IN1285" s="4"/>
      <c r="IO1285" s="4"/>
      <c r="IP1285" s="4"/>
      <c r="IQ1285" s="4"/>
      <c r="IR1285" s="4"/>
      <c r="IS1285" s="4"/>
      <c r="IT1285" s="4"/>
    </row>
    <row r="1286" spans="243:254" ht="30" customHeight="1" x14ac:dyDescent="0.35">
      <c r="II1286" s="4"/>
      <c r="IJ1286" s="4"/>
      <c r="IK1286" s="4"/>
      <c r="IL1286" s="4"/>
      <c r="IM1286" s="4"/>
      <c r="IN1286" s="4"/>
      <c r="IO1286" s="4"/>
      <c r="IP1286" s="4"/>
      <c r="IQ1286" s="4"/>
      <c r="IR1286" s="4"/>
      <c r="IS1286" s="4"/>
      <c r="IT1286" s="4"/>
    </row>
    <row r="1287" spans="243:254" ht="30" customHeight="1" x14ac:dyDescent="0.35">
      <c r="II1287" s="4"/>
      <c r="IJ1287" s="4"/>
      <c r="IK1287" s="4"/>
      <c r="IL1287" s="4"/>
      <c r="IM1287" s="4"/>
      <c r="IN1287" s="4"/>
      <c r="IO1287" s="4"/>
      <c r="IP1287" s="4"/>
      <c r="IQ1287" s="4"/>
      <c r="IR1287" s="4"/>
      <c r="IS1287" s="4"/>
      <c r="IT1287" s="4"/>
    </row>
    <row r="1288" spans="243:254" ht="30" customHeight="1" x14ac:dyDescent="0.35">
      <c r="II1288" s="4"/>
      <c r="IJ1288" s="4"/>
      <c r="IK1288" s="4"/>
      <c r="IL1288" s="4"/>
      <c r="IM1288" s="4"/>
      <c r="IN1288" s="4"/>
      <c r="IO1288" s="4"/>
      <c r="IP1288" s="4"/>
      <c r="IQ1288" s="4"/>
      <c r="IR1288" s="4"/>
      <c r="IS1288" s="4"/>
      <c r="IT1288" s="4"/>
    </row>
    <row r="1289" spans="243:254" ht="30" customHeight="1" x14ac:dyDescent="0.35">
      <c r="II1289" s="4"/>
      <c r="IJ1289" s="4"/>
      <c r="IK1289" s="4"/>
      <c r="IL1289" s="4"/>
      <c r="IM1289" s="4"/>
      <c r="IN1289" s="4"/>
      <c r="IO1289" s="4"/>
      <c r="IP1289" s="4"/>
      <c r="IQ1289" s="4"/>
      <c r="IR1289" s="4"/>
      <c r="IS1289" s="4"/>
      <c r="IT1289" s="4"/>
    </row>
    <row r="1290" spans="243:254" ht="30" customHeight="1" x14ac:dyDescent="0.35">
      <c r="II1290" s="4"/>
      <c r="IJ1290" s="4"/>
      <c r="IK1290" s="4"/>
      <c r="IL1290" s="4"/>
      <c r="IM1290" s="4"/>
      <c r="IN1290" s="4"/>
      <c r="IO1290" s="4"/>
      <c r="IP1290" s="4"/>
      <c r="IQ1290" s="4"/>
      <c r="IR1290" s="4"/>
      <c r="IS1290" s="4"/>
      <c r="IT1290" s="4"/>
    </row>
    <row r="1291" spans="243:254" ht="30" customHeight="1" x14ac:dyDescent="0.35">
      <c r="II1291" s="4"/>
      <c r="IJ1291" s="4"/>
      <c r="IK1291" s="4"/>
      <c r="IL1291" s="4"/>
      <c r="IM1291" s="4"/>
      <c r="IN1291" s="4"/>
      <c r="IO1291" s="4"/>
      <c r="IP1291" s="4"/>
      <c r="IQ1291" s="4"/>
      <c r="IR1291" s="4"/>
      <c r="IS1291" s="4"/>
      <c r="IT1291" s="4"/>
    </row>
    <row r="1292" spans="243:254" ht="30" customHeight="1" x14ac:dyDescent="0.35">
      <c r="II1292" s="4"/>
      <c r="IJ1292" s="4"/>
      <c r="IK1292" s="4"/>
      <c r="IL1292" s="4"/>
      <c r="IM1292" s="4"/>
      <c r="IN1292" s="4"/>
      <c r="IO1292" s="4"/>
      <c r="IP1292" s="4"/>
      <c r="IQ1292" s="4"/>
      <c r="IR1292" s="4"/>
      <c r="IS1292" s="4"/>
      <c r="IT1292" s="4"/>
    </row>
    <row r="1293" spans="243:254" ht="30" customHeight="1" x14ac:dyDescent="0.35">
      <c r="II1293" s="4"/>
      <c r="IJ1293" s="4"/>
      <c r="IK1293" s="4"/>
      <c r="IL1293" s="4"/>
      <c r="IM1293" s="4"/>
      <c r="IN1293" s="4"/>
      <c r="IO1293" s="4"/>
      <c r="IP1293" s="4"/>
      <c r="IQ1293" s="4"/>
      <c r="IR1293" s="4"/>
      <c r="IS1293" s="4"/>
      <c r="IT1293" s="4"/>
    </row>
    <row r="1294" spans="243:254" ht="30" customHeight="1" x14ac:dyDescent="0.35">
      <c r="II1294" s="4"/>
      <c r="IJ1294" s="4"/>
      <c r="IK1294" s="4"/>
      <c r="IL1294" s="4"/>
      <c r="IM1294" s="4"/>
      <c r="IN1294" s="4"/>
      <c r="IO1294" s="4"/>
      <c r="IP1294" s="4"/>
      <c r="IQ1294" s="4"/>
      <c r="IR1294" s="4"/>
      <c r="IS1294" s="4"/>
      <c r="IT1294" s="4"/>
    </row>
    <row r="1295" spans="243:254" ht="30" customHeight="1" x14ac:dyDescent="0.35">
      <c r="II1295" s="4"/>
      <c r="IJ1295" s="4"/>
      <c r="IK1295" s="4"/>
      <c r="IL1295" s="4"/>
      <c r="IM1295" s="4"/>
      <c r="IN1295" s="4"/>
      <c r="IO1295" s="4"/>
      <c r="IP1295" s="4"/>
      <c r="IQ1295" s="4"/>
      <c r="IR1295" s="4"/>
      <c r="IS1295" s="4"/>
      <c r="IT1295" s="4"/>
    </row>
    <row r="1296" spans="243:254" ht="30" customHeight="1" x14ac:dyDescent="0.35">
      <c r="II1296" s="4"/>
      <c r="IJ1296" s="4"/>
      <c r="IK1296" s="4"/>
      <c r="IL1296" s="4"/>
      <c r="IM1296" s="4"/>
      <c r="IN1296" s="4"/>
      <c r="IO1296" s="4"/>
      <c r="IP1296" s="4"/>
      <c r="IQ1296" s="4"/>
      <c r="IR1296" s="4"/>
      <c r="IS1296" s="4"/>
      <c r="IT1296" s="4"/>
    </row>
    <row r="1297" spans="243:254" ht="30" customHeight="1" x14ac:dyDescent="0.35">
      <c r="II1297" s="4"/>
      <c r="IJ1297" s="4"/>
      <c r="IK1297" s="4"/>
      <c r="IL1297" s="4"/>
      <c r="IM1297" s="4"/>
      <c r="IN1297" s="4"/>
      <c r="IO1297" s="4"/>
      <c r="IP1297" s="4"/>
      <c r="IQ1297" s="4"/>
      <c r="IR1297" s="4"/>
      <c r="IS1297" s="4"/>
      <c r="IT1297" s="4"/>
    </row>
    <row r="1298" spans="243:254" ht="30" customHeight="1" x14ac:dyDescent="0.35">
      <c r="II1298" s="4"/>
      <c r="IJ1298" s="4"/>
      <c r="IK1298" s="4"/>
      <c r="IL1298" s="4"/>
      <c r="IM1298" s="4"/>
      <c r="IN1298" s="4"/>
      <c r="IO1298" s="4"/>
      <c r="IP1298" s="4"/>
      <c r="IQ1298" s="4"/>
      <c r="IR1298" s="4"/>
      <c r="IS1298" s="4"/>
      <c r="IT1298" s="4"/>
    </row>
    <row r="1299" spans="243:254" ht="30" customHeight="1" x14ac:dyDescent="0.35">
      <c r="II1299" s="4"/>
      <c r="IJ1299" s="4"/>
      <c r="IK1299" s="4"/>
      <c r="IL1299" s="4"/>
      <c r="IM1299" s="4"/>
      <c r="IN1299" s="4"/>
      <c r="IO1299" s="4"/>
      <c r="IP1299" s="4"/>
      <c r="IQ1299" s="4"/>
      <c r="IR1299" s="4"/>
      <c r="IS1299" s="4"/>
      <c r="IT1299" s="4"/>
    </row>
    <row r="1300" spans="243:254" ht="30" customHeight="1" x14ac:dyDescent="0.35">
      <c r="II1300" s="4"/>
      <c r="IJ1300" s="4"/>
      <c r="IK1300" s="4"/>
      <c r="IL1300" s="4"/>
      <c r="IM1300" s="4"/>
      <c r="IN1300" s="4"/>
      <c r="IO1300" s="4"/>
      <c r="IP1300" s="4"/>
      <c r="IQ1300" s="4"/>
      <c r="IR1300" s="4"/>
      <c r="IS1300" s="4"/>
      <c r="IT1300" s="4"/>
    </row>
    <row r="1301" spans="243:254" ht="30" customHeight="1" x14ac:dyDescent="0.35">
      <c r="II1301" s="4"/>
      <c r="IJ1301" s="4"/>
      <c r="IK1301" s="4"/>
      <c r="IL1301" s="4"/>
      <c r="IM1301" s="4"/>
      <c r="IN1301" s="4"/>
      <c r="IO1301" s="4"/>
      <c r="IP1301" s="4"/>
      <c r="IQ1301" s="4"/>
      <c r="IR1301" s="4"/>
      <c r="IS1301" s="4"/>
      <c r="IT1301" s="4"/>
    </row>
    <row r="1302" spans="243:254" ht="30" customHeight="1" x14ac:dyDescent="0.35">
      <c r="II1302" s="4"/>
      <c r="IJ1302" s="4"/>
      <c r="IK1302" s="4"/>
      <c r="IL1302" s="4"/>
      <c r="IM1302" s="4"/>
      <c r="IN1302" s="4"/>
      <c r="IO1302" s="4"/>
      <c r="IP1302" s="4"/>
      <c r="IQ1302" s="4"/>
      <c r="IR1302" s="4"/>
      <c r="IS1302" s="4"/>
      <c r="IT1302" s="4"/>
    </row>
    <row r="1303" spans="243:254" ht="30" customHeight="1" x14ac:dyDescent="0.35">
      <c r="II1303" s="4"/>
      <c r="IJ1303" s="4"/>
      <c r="IK1303" s="4"/>
      <c r="IL1303" s="4"/>
      <c r="IM1303" s="4"/>
      <c r="IN1303" s="4"/>
      <c r="IO1303" s="4"/>
      <c r="IP1303" s="4"/>
      <c r="IQ1303" s="4"/>
      <c r="IR1303" s="4"/>
      <c r="IS1303" s="4"/>
      <c r="IT1303" s="4"/>
    </row>
    <row r="1304" spans="243:254" ht="30" customHeight="1" x14ac:dyDescent="0.35">
      <c r="II1304" s="4"/>
      <c r="IJ1304" s="4"/>
      <c r="IK1304" s="4"/>
      <c r="IL1304" s="4"/>
      <c r="IM1304" s="4"/>
      <c r="IN1304" s="4"/>
      <c r="IO1304" s="4"/>
      <c r="IP1304" s="4"/>
      <c r="IQ1304" s="4"/>
      <c r="IR1304" s="4"/>
      <c r="IS1304" s="4"/>
      <c r="IT1304" s="4"/>
    </row>
    <row r="1305" spans="243:254" ht="30" customHeight="1" x14ac:dyDescent="0.35">
      <c r="II1305" s="4"/>
      <c r="IJ1305" s="4"/>
      <c r="IK1305" s="4"/>
      <c r="IL1305" s="4"/>
      <c r="IM1305" s="4"/>
      <c r="IN1305" s="4"/>
      <c r="IO1305" s="4"/>
      <c r="IP1305" s="4"/>
      <c r="IQ1305" s="4"/>
      <c r="IR1305" s="4"/>
      <c r="IS1305" s="4"/>
      <c r="IT1305" s="4"/>
    </row>
    <row r="1306" spans="243:254" ht="30" customHeight="1" x14ac:dyDescent="0.35">
      <c r="II1306" s="4"/>
      <c r="IJ1306" s="4"/>
      <c r="IK1306" s="4"/>
      <c r="IL1306" s="4"/>
      <c r="IM1306" s="4"/>
      <c r="IN1306" s="4"/>
      <c r="IO1306" s="4"/>
      <c r="IP1306" s="4"/>
      <c r="IQ1306" s="4"/>
      <c r="IR1306" s="4"/>
      <c r="IS1306" s="4"/>
      <c r="IT1306" s="4"/>
    </row>
    <row r="1307" spans="243:254" ht="30" customHeight="1" x14ac:dyDescent="0.35">
      <c r="II1307" s="4"/>
      <c r="IJ1307" s="4"/>
      <c r="IK1307" s="4"/>
      <c r="IL1307" s="4"/>
      <c r="IM1307" s="4"/>
      <c r="IN1307" s="4"/>
      <c r="IO1307" s="4"/>
      <c r="IP1307" s="4"/>
      <c r="IQ1307" s="4"/>
      <c r="IR1307" s="4"/>
      <c r="IS1307" s="4"/>
      <c r="IT1307" s="4"/>
    </row>
    <row r="1308" spans="243:254" ht="30" customHeight="1" x14ac:dyDescent="0.35">
      <c r="II1308" s="4"/>
      <c r="IJ1308" s="4"/>
      <c r="IK1308" s="4"/>
      <c r="IL1308" s="4"/>
      <c r="IM1308" s="4"/>
      <c r="IN1308" s="4"/>
      <c r="IO1308" s="4"/>
      <c r="IP1308" s="4"/>
      <c r="IQ1308" s="4"/>
      <c r="IR1308" s="4"/>
      <c r="IS1308" s="4"/>
      <c r="IT1308" s="4"/>
    </row>
    <row r="1309" spans="243:254" ht="30" customHeight="1" x14ac:dyDescent="0.35">
      <c r="II1309" s="4"/>
      <c r="IJ1309" s="4"/>
      <c r="IK1309" s="4"/>
      <c r="IL1309" s="4"/>
      <c r="IM1309" s="4"/>
      <c r="IN1309" s="4"/>
      <c r="IO1309" s="4"/>
      <c r="IP1309" s="4"/>
      <c r="IQ1309" s="4"/>
      <c r="IR1309" s="4"/>
      <c r="IS1309" s="4"/>
      <c r="IT1309" s="4"/>
    </row>
    <row r="1310" spans="243:254" ht="30" customHeight="1" x14ac:dyDescent="0.35">
      <c r="II1310" s="4"/>
      <c r="IJ1310" s="4"/>
      <c r="IK1310" s="4"/>
      <c r="IL1310" s="4"/>
      <c r="IM1310" s="4"/>
      <c r="IN1310" s="4"/>
      <c r="IO1310" s="4"/>
      <c r="IP1310" s="4"/>
      <c r="IQ1310" s="4"/>
      <c r="IR1310" s="4"/>
      <c r="IS1310" s="4"/>
      <c r="IT1310" s="4"/>
    </row>
    <row r="1311" spans="243:254" ht="30" customHeight="1" x14ac:dyDescent="0.35">
      <c r="II1311" s="4"/>
      <c r="IJ1311" s="4"/>
      <c r="IK1311" s="4"/>
      <c r="IL1311" s="4"/>
      <c r="IM1311" s="4"/>
      <c r="IN1311" s="4"/>
      <c r="IO1311" s="4"/>
      <c r="IP1311" s="4"/>
      <c r="IQ1311" s="4"/>
      <c r="IR1311" s="4"/>
      <c r="IS1311" s="4"/>
      <c r="IT1311" s="4"/>
    </row>
    <row r="1312" spans="243:254" ht="30" customHeight="1" x14ac:dyDescent="0.35">
      <c r="II1312" s="4"/>
      <c r="IJ1312" s="4"/>
      <c r="IK1312" s="4"/>
      <c r="IL1312" s="4"/>
      <c r="IM1312" s="4"/>
      <c r="IN1312" s="4"/>
      <c r="IO1312" s="4"/>
      <c r="IP1312" s="4"/>
      <c r="IQ1312" s="4"/>
      <c r="IR1312" s="4"/>
      <c r="IS1312" s="4"/>
      <c r="IT1312" s="4"/>
    </row>
    <row r="1313" spans="243:254" ht="30" customHeight="1" x14ac:dyDescent="0.35">
      <c r="II1313" s="4"/>
      <c r="IJ1313" s="4"/>
      <c r="IK1313" s="4"/>
      <c r="IL1313" s="4"/>
      <c r="IM1313" s="4"/>
      <c r="IN1313" s="4"/>
      <c r="IO1313" s="4"/>
      <c r="IP1313" s="4"/>
      <c r="IQ1313" s="4"/>
      <c r="IR1313" s="4"/>
      <c r="IS1313" s="4"/>
      <c r="IT1313" s="4"/>
    </row>
    <row r="1314" spans="243:254" ht="30" customHeight="1" x14ac:dyDescent="0.35">
      <c r="II1314" s="4"/>
      <c r="IJ1314" s="4"/>
      <c r="IK1314" s="4"/>
      <c r="IL1314" s="4"/>
      <c r="IM1314" s="4"/>
      <c r="IN1314" s="4"/>
      <c r="IO1314" s="4"/>
      <c r="IP1314" s="4"/>
      <c r="IQ1314" s="4"/>
      <c r="IR1314" s="4"/>
      <c r="IS1314" s="4"/>
      <c r="IT1314" s="4"/>
    </row>
    <row r="1315" spans="243:254" ht="30" customHeight="1" x14ac:dyDescent="0.35">
      <c r="II1315" s="4"/>
      <c r="IJ1315" s="4"/>
      <c r="IK1315" s="4"/>
      <c r="IL1315" s="4"/>
      <c r="IM1315" s="4"/>
      <c r="IN1315" s="4"/>
      <c r="IO1315" s="4"/>
      <c r="IP1315" s="4"/>
      <c r="IQ1315" s="4"/>
      <c r="IR1315" s="4"/>
      <c r="IS1315" s="4"/>
      <c r="IT1315" s="4"/>
    </row>
    <row r="1316" spans="243:254" ht="30" customHeight="1" x14ac:dyDescent="0.35">
      <c r="II1316" s="4"/>
      <c r="IJ1316" s="4"/>
      <c r="IK1316" s="4"/>
      <c r="IL1316" s="4"/>
      <c r="IM1316" s="4"/>
      <c r="IN1316" s="4"/>
      <c r="IO1316" s="4"/>
      <c r="IP1316" s="4"/>
      <c r="IQ1316" s="4"/>
      <c r="IR1316" s="4"/>
      <c r="IS1316" s="4"/>
      <c r="IT1316" s="4"/>
    </row>
    <row r="1317" spans="243:254" ht="30" customHeight="1" x14ac:dyDescent="0.35">
      <c r="II1317" s="4"/>
      <c r="IJ1317" s="4"/>
      <c r="IK1317" s="4"/>
      <c r="IL1317" s="4"/>
      <c r="IM1317" s="4"/>
      <c r="IN1317" s="4"/>
      <c r="IO1317" s="4"/>
      <c r="IP1317" s="4"/>
      <c r="IQ1317" s="4"/>
      <c r="IR1317" s="4"/>
      <c r="IS1317" s="4"/>
      <c r="IT1317" s="4"/>
    </row>
    <row r="1318" spans="243:254" ht="30" customHeight="1" x14ac:dyDescent="0.35">
      <c r="II1318" s="4"/>
      <c r="IJ1318" s="4"/>
      <c r="IK1318" s="4"/>
      <c r="IL1318" s="4"/>
      <c r="IM1318" s="4"/>
      <c r="IN1318" s="4"/>
      <c r="IO1318" s="4"/>
      <c r="IP1318" s="4"/>
      <c r="IQ1318" s="4"/>
      <c r="IR1318" s="4"/>
      <c r="IS1318" s="4"/>
      <c r="IT1318" s="4"/>
    </row>
    <row r="1319" spans="243:254" ht="30" customHeight="1" x14ac:dyDescent="0.35">
      <c r="II1319" s="4"/>
      <c r="IJ1319" s="4"/>
      <c r="IK1319" s="4"/>
      <c r="IL1319" s="4"/>
      <c r="IM1319" s="4"/>
      <c r="IN1319" s="4"/>
      <c r="IO1319" s="4"/>
      <c r="IP1319" s="4"/>
      <c r="IQ1319" s="4"/>
      <c r="IR1319" s="4"/>
      <c r="IS1319" s="4"/>
      <c r="IT1319" s="4"/>
    </row>
    <row r="1320" spans="243:254" ht="30" customHeight="1" x14ac:dyDescent="0.35">
      <c r="II1320" s="4"/>
      <c r="IJ1320" s="4"/>
      <c r="IK1320" s="4"/>
      <c r="IL1320" s="4"/>
      <c r="IM1320" s="4"/>
      <c r="IN1320" s="4"/>
      <c r="IO1320" s="4"/>
      <c r="IP1320" s="4"/>
      <c r="IQ1320" s="4"/>
      <c r="IR1320" s="4"/>
      <c r="IS1320" s="4"/>
      <c r="IT1320" s="4"/>
    </row>
    <row r="1321" spans="243:254" ht="30" customHeight="1" x14ac:dyDescent="0.35">
      <c r="II1321" s="4"/>
      <c r="IJ1321" s="4"/>
      <c r="IK1321" s="4"/>
      <c r="IL1321" s="4"/>
      <c r="IM1321" s="4"/>
      <c r="IN1321" s="4"/>
      <c r="IO1321" s="4"/>
      <c r="IP1321" s="4"/>
      <c r="IQ1321" s="4"/>
      <c r="IR1321" s="4"/>
      <c r="IS1321" s="4"/>
      <c r="IT1321" s="4"/>
    </row>
    <row r="1322" spans="243:254" ht="30" customHeight="1" x14ac:dyDescent="0.35">
      <c r="II1322" s="4"/>
      <c r="IJ1322" s="4"/>
      <c r="IK1322" s="4"/>
      <c r="IL1322" s="4"/>
      <c r="IM1322" s="4"/>
      <c r="IN1322" s="4"/>
      <c r="IO1322" s="4"/>
      <c r="IP1322" s="4"/>
      <c r="IQ1322" s="4"/>
      <c r="IR1322" s="4"/>
      <c r="IS1322" s="4"/>
      <c r="IT1322" s="4"/>
    </row>
    <row r="1323" spans="243:254" ht="30" customHeight="1" x14ac:dyDescent="0.35">
      <c r="II1323" s="4"/>
      <c r="IJ1323" s="4"/>
      <c r="IK1323" s="4"/>
      <c r="IL1323" s="4"/>
      <c r="IM1323" s="4"/>
      <c r="IN1323" s="4"/>
      <c r="IO1323" s="4"/>
      <c r="IP1323" s="4"/>
      <c r="IQ1323" s="4"/>
      <c r="IR1323" s="4"/>
      <c r="IS1323" s="4"/>
      <c r="IT1323" s="4"/>
    </row>
    <row r="1324" spans="243:254" ht="30" customHeight="1" x14ac:dyDescent="0.35">
      <c r="II1324" s="4"/>
      <c r="IJ1324" s="4"/>
      <c r="IK1324" s="4"/>
      <c r="IL1324" s="4"/>
      <c r="IM1324" s="4"/>
      <c r="IN1324" s="4"/>
      <c r="IO1324" s="4"/>
      <c r="IP1324" s="4"/>
      <c r="IQ1324" s="4"/>
      <c r="IR1324" s="4"/>
      <c r="IS1324" s="4"/>
      <c r="IT1324" s="4"/>
    </row>
    <row r="1325" spans="243:254" ht="30" customHeight="1" x14ac:dyDescent="0.35">
      <c r="II1325" s="4"/>
      <c r="IJ1325" s="4"/>
      <c r="IK1325" s="4"/>
      <c r="IL1325" s="4"/>
      <c r="IM1325" s="4"/>
      <c r="IN1325" s="4"/>
      <c r="IO1325" s="4"/>
      <c r="IP1325" s="4"/>
      <c r="IQ1325" s="4"/>
      <c r="IR1325" s="4"/>
      <c r="IS1325" s="4"/>
      <c r="IT1325" s="4"/>
    </row>
    <row r="1326" spans="243:254" ht="30" customHeight="1" x14ac:dyDescent="0.35">
      <c r="II1326" s="4"/>
      <c r="IJ1326" s="4"/>
      <c r="IK1326" s="4"/>
      <c r="IL1326" s="4"/>
      <c r="IM1326" s="4"/>
      <c r="IN1326" s="4"/>
      <c r="IO1326" s="4"/>
      <c r="IP1326" s="4"/>
      <c r="IQ1326" s="4"/>
      <c r="IR1326" s="4"/>
      <c r="IS1326" s="4"/>
      <c r="IT1326" s="4"/>
    </row>
    <row r="1327" spans="243:254" ht="30" customHeight="1" x14ac:dyDescent="0.35">
      <c r="II1327" s="4"/>
      <c r="IJ1327" s="4"/>
      <c r="IK1327" s="4"/>
      <c r="IL1327" s="4"/>
      <c r="IM1327" s="4"/>
      <c r="IN1327" s="4"/>
      <c r="IO1327" s="4"/>
      <c r="IP1327" s="4"/>
      <c r="IQ1327" s="4"/>
      <c r="IR1327" s="4"/>
      <c r="IS1327" s="4"/>
      <c r="IT1327" s="4"/>
    </row>
    <row r="1328" spans="243:254" ht="30" customHeight="1" x14ac:dyDescent="0.35">
      <c r="II1328" s="4"/>
      <c r="IJ1328" s="4"/>
      <c r="IK1328" s="4"/>
      <c r="IL1328" s="4"/>
      <c r="IM1328" s="4"/>
      <c r="IN1328" s="4"/>
      <c r="IO1328" s="4"/>
      <c r="IP1328" s="4"/>
      <c r="IQ1328" s="4"/>
      <c r="IR1328" s="4"/>
      <c r="IS1328" s="4"/>
      <c r="IT1328" s="4"/>
    </row>
    <row r="1329" spans="243:254" ht="30" customHeight="1" x14ac:dyDescent="0.35">
      <c r="II1329" s="4"/>
      <c r="IJ1329" s="4"/>
      <c r="IK1329" s="4"/>
      <c r="IL1329" s="4"/>
      <c r="IM1329" s="4"/>
      <c r="IN1329" s="4"/>
      <c r="IO1329" s="4"/>
      <c r="IP1329" s="4"/>
      <c r="IQ1329" s="4"/>
      <c r="IR1329" s="4"/>
      <c r="IS1329" s="4"/>
      <c r="IT1329" s="4"/>
    </row>
    <row r="1330" spans="243:254" ht="30" customHeight="1" x14ac:dyDescent="0.35">
      <c r="II1330" s="4"/>
      <c r="IJ1330" s="4"/>
      <c r="IK1330" s="4"/>
      <c r="IL1330" s="4"/>
      <c r="IM1330" s="4"/>
      <c r="IN1330" s="4"/>
      <c r="IO1330" s="4"/>
      <c r="IP1330" s="4"/>
      <c r="IQ1330" s="4"/>
      <c r="IR1330" s="4"/>
      <c r="IS1330" s="4"/>
      <c r="IT1330" s="4"/>
    </row>
    <row r="1331" spans="243:254" ht="30" customHeight="1" x14ac:dyDescent="0.35">
      <c r="II1331" s="4"/>
      <c r="IJ1331" s="4"/>
      <c r="IK1331" s="4"/>
      <c r="IL1331" s="4"/>
      <c r="IM1331" s="4"/>
      <c r="IN1331" s="4"/>
      <c r="IO1331" s="4"/>
      <c r="IP1331" s="4"/>
      <c r="IQ1331" s="4"/>
      <c r="IR1331" s="4"/>
      <c r="IS1331" s="4"/>
      <c r="IT1331" s="4"/>
    </row>
    <row r="1332" spans="243:254" ht="30" customHeight="1" x14ac:dyDescent="0.35">
      <c r="II1332" s="4"/>
      <c r="IJ1332" s="4"/>
      <c r="IK1332" s="4"/>
      <c r="IL1332" s="4"/>
      <c r="IM1332" s="4"/>
      <c r="IN1332" s="4"/>
      <c r="IO1332" s="4"/>
      <c r="IP1332" s="4"/>
      <c r="IQ1332" s="4"/>
      <c r="IR1332" s="4"/>
      <c r="IS1332" s="4"/>
      <c r="IT1332" s="4"/>
    </row>
    <row r="1333" spans="243:254" ht="30" customHeight="1" x14ac:dyDescent="0.35">
      <c r="II1333" s="4"/>
      <c r="IJ1333" s="4"/>
      <c r="IK1333" s="4"/>
      <c r="IL1333" s="4"/>
      <c r="IM1333" s="4"/>
      <c r="IN1333" s="4"/>
      <c r="IO1333" s="4"/>
      <c r="IP1333" s="4"/>
      <c r="IQ1333" s="4"/>
      <c r="IR1333" s="4"/>
      <c r="IS1333" s="4"/>
      <c r="IT1333" s="4"/>
    </row>
    <row r="1334" spans="243:254" ht="30" customHeight="1" x14ac:dyDescent="0.35">
      <c r="II1334" s="4"/>
      <c r="IJ1334" s="4"/>
      <c r="IK1334" s="4"/>
      <c r="IL1334" s="4"/>
      <c r="IM1334" s="4"/>
      <c r="IN1334" s="4"/>
      <c r="IO1334" s="4"/>
      <c r="IP1334" s="4"/>
      <c r="IQ1334" s="4"/>
      <c r="IR1334" s="4"/>
      <c r="IS1334" s="4"/>
      <c r="IT1334" s="4"/>
    </row>
    <row r="1335" spans="243:254" ht="30" customHeight="1" x14ac:dyDescent="0.35">
      <c r="II1335" s="4"/>
      <c r="IJ1335" s="4"/>
      <c r="IK1335" s="4"/>
      <c r="IL1335" s="4"/>
      <c r="IM1335" s="4"/>
      <c r="IN1335" s="4"/>
      <c r="IO1335" s="4"/>
      <c r="IP1335" s="4"/>
      <c r="IQ1335" s="4"/>
      <c r="IR1335" s="4"/>
      <c r="IS1335" s="4"/>
      <c r="IT1335" s="4"/>
    </row>
    <row r="1336" spans="243:254" ht="30" customHeight="1" x14ac:dyDescent="0.35">
      <c r="II1336" s="4"/>
      <c r="IJ1336" s="4"/>
      <c r="IK1336" s="4"/>
      <c r="IL1336" s="4"/>
      <c r="IM1336" s="4"/>
      <c r="IN1336" s="4"/>
      <c r="IO1336" s="4"/>
      <c r="IP1336" s="4"/>
      <c r="IQ1336" s="4"/>
      <c r="IR1336" s="4"/>
      <c r="IS1336" s="4"/>
      <c r="IT1336" s="4"/>
    </row>
    <row r="1337" spans="243:254" ht="30" customHeight="1" x14ac:dyDescent="0.35">
      <c r="II1337" s="4"/>
      <c r="IJ1337" s="4"/>
      <c r="IK1337" s="4"/>
      <c r="IL1337" s="4"/>
      <c r="IM1337" s="4"/>
      <c r="IN1337" s="4"/>
      <c r="IO1337" s="4"/>
      <c r="IP1337" s="4"/>
      <c r="IQ1337" s="4"/>
      <c r="IR1337" s="4"/>
      <c r="IS1337" s="4"/>
      <c r="IT1337" s="4"/>
    </row>
    <row r="1338" spans="243:254" ht="30" customHeight="1" x14ac:dyDescent="0.35">
      <c r="II1338" s="4"/>
      <c r="IJ1338" s="4"/>
      <c r="IK1338" s="4"/>
      <c r="IL1338" s="4"/>
      <c r="IM1338" s="4"/>
      <c r="IN1338" s="4"/>
      <c r="IO1338" s="4"/>
      <c r="IP1338" s="4"/>
      <c r="IQ1338" s="4"/>
      <c r="IR1338" s="4"/>
      <c r="IS1338" s="4"/>
      <c r="IT1338" s="4"/>
    </row>
    <row r="1339" spans="243:254" ht="30" customHeight="1" x14ac:dyDescent="0.35">
      <c r="II1339" s="4"/>
      <c r="IJ1339" s="4"/>
      <c r="IK1339" s="4"/>
      <c r="IL1339" s="4"/>
      <c r="IM1339" s="4"/>
      <c r="IN1339" s="4"/>
      <c r="IO1339" s="4"/>
      <c r="IP1339" s="4"/>
      <c r="IQ1339" s="4"/>
      <c r="IR1339" s="4"/>
      <c r="IS1339" s="4"/>
      <c r="IT1339" s="4"/>
    </row>
    <row r="1340" spans="243:254" ht="30" customHeight="1" x14ac:dyDescent="0.35">
      <c r="II1340" s="4"/>
      <c r="IJ1340" s="4"/>
      <c r="IK1340" s="4"/>
      <c r="IL1340" s="4"/>
      <c r="IM1340" s="4"/>
      <c r="IN1340" s="4"/>
      <c r="IO1340" s="4"/>
      <c r="IP1340" s="4"/>
      <c r="IQ1340" s="4"/>
      <c r="IR1340" s="4"/>
      <c r="IS1340" s="4"/>
      <c r="IT1340" s="4"/>
    </row>
    <row r="1341" spans="243:254" ht="30" customHeight="1" x14ac:dyDescent="0.35">
      <c r="II1341" s="4"/>
      <c r="IJ1341" s="4"/>
      <c r="IK1341" s="4"/>
      <c r="IL1341" s="4"/>
      <c r="IM1341" s="4"/>
      <c r="IN1341" s="4"/>
      <c r="IO1341" s="4"/>
      <c r="IP1341" s="4"/>
      <c r="IQ1341" s="4"/>
      <c r="IR1341" s="4"/>
      <c r="IS1341" s="4"/>
      <c r="IT1341" s="4"/>
    </row>
    <row r="1342" spans="243:254" ht="30" customHeight="1" x14ac:dyDescent="0.35">
      <c r="II1342" s="4"/>
      <c r="IJ1342" s="4"/>
      <c r="IK1342" s="4"/>
      <c r="IL1342" s="4"/>
      <c r="IM1342" s="4"/>
      <c r="IN1342" s="4"/>
      <c r="IO1342" s="4"/>
      <c r="IP1342" s="4"/>
      <c r="IQ1342" s="4"/>
      <c r="IR1342" s="4"/>
      <c r="IS1342" s="4"/>
      <c r="IT1342" s="4"/>
    </row>
    <row r="1343" spans="243:254" ht="30" customHeight="1" x14ac:dyDescent="0.35">
      <c r="II1343" s="4"/>
      <c r="IJ1343" s="4"/>
      <c r="IK1343" s="4"/>
      <c r="IL1343" s="4"/>
      <c r="IM1343" s="4"/>
      <c r="IN1343" s="4"/>
      <c r="IO1343" s="4"/>
      <c r="IP1343" s="4"/>
      <c r="IQ1343" s="4"/>
      <c r="IR1343" s="4"/>
      <c r="IS1343" s="4"/>
      <c r="IT1343" s="4"/>
    </row>
    <row r="1344" spans="243:254" ht="30" customHeight="1" x14ac:dyDescent="0.35">
      <c r="II1344" s="4"/>
      <c r="IJ1344" s="4"/>
      <c r="IK1344" s="4"/>
      <c r="IL1344" s="4"/>
      <c r="IM1344" s="4"/>
      <c r="IN1344" s="4"/>
      <c r="IO1344" s="4"/>
      <c r="IP1344" s="4"/>
      <c r="IQ1344" s="4"/>
      <c r="IR1344" s="4"/>
      <c r="IS1344" s="4"/>
      <c r="IT1344" s="4"/>
    </row>
    <row r="1345" spans="243:254" ht="30" customHeight="1" x14ac:dyDescent="0.35">
      <c r="II1345" s="4"/>
      <c r="IJ1345" s="4"/>
      <c r="IK1345" s="4"/>
      <c r="IL1345" s="4"/>
      <c r="IM1345" s="4"/>
      <c r="IN1345" s="4"/>
      <c r="IO1345" s="4"/>
      <c r="IP1345" s="4"/>
      <c r="IQ1345" s="4"/>
      <c r="IR1345" s="4"/>
      <c r="IS1345" s="4"/>
      <c r="IT1345" s="4"/>
    </row>
    <row r="1346" spans="243:254" ht="30" customHeight="1" x14ac:dyDescent="0.35">
      <c r="II1346" s="4"/>
      <c r="IJ1346" s="4"/>
      <c r="IK1346" s="4"/>
      <c r="IL1346" s="4"/>
      <c r="IM1346" s="4"/>
      <c r="IN1346" s="4"/>
      <c r="IO1346" s="4"/>
      <c r="IP1346" s="4"/>
      <c r="IQ1346" s="4"/>
      <c r="IR1346" s="4"/>
      <c r="IS1346" s="4"/>
      <c r="IT1346" s="4"/>
    </row>
    <row r="1347" spans="243:254" ht="30" customHeight="1" x14ac:dyDescent="0.35">
      <c r="II1347" s="4"/>
      <c r="IJ1347" s="4"/>
      <c r="IK1347" s="4"/>
      <c r="IL1347" s="4"/>
      <c r="IM1347" s="4"/>
      <c r="IN1347" s="4"/>
      <c r="IO1347" s="4"/>
      <c r="IP1347" s="4"/>
      <c r="IQ1347" s="4"/>
      <c r="IR1347" s="4"/>
      <c r="IS1347" s="4"/>
      <c r="IT1347" s="4"/>
    </row>
    <row r="1348" spans="243:254" ht="30" customHeight="1" x14ac:dyDescent="0.35">
      <c r="II1348" s="4"/>
      <c r="IJ1348" s="4"/>
      <c r="IK1348" s="4"/>
      <c r="IL1348" s="4"/>
      <c r="IM1348" s="4"/>
      <c r="IN1348" s="4"/>
      <c r="IO1348" s="4"/>
      <c r="IP1348" s="4"/>
      <c r="IQ1348" s="4"/>
      <c r="IR1348" s="4"/>
      <c r="IS1348" s="4"/>
      <c r="IT1348" s="4"/>
    </row>
    <row r="1349" spans="243:254" ht="30" customHeight="1" x14ac:dyDescent="0.35">
      <c r="II1349" s="4"/>
      <c r="IJ1349" s="4"/>
      <c r="IK1349" s="4"/>
      <c r="IL1349" s="4"/>
      <c r="IM1349" s="4"/>
      <c r="IN1349" s="4"/>
      <c r="IO1349" s="4"/>
      <c r="IP1349" s="4"/>
      <c r="IQ1349" s="4"/>
      <c r="IR1349" s="4"/>
      <c r="IS1349" s="4"/>
      <c r="IT1349" s="4"/>
    </row>
    <row r="1350" spans="243:254" ht="30" customHeight="1" x14ac:dyDescent="0.35">
      <c r="II1350" s="4"/>
      <c r="IJ1350" s="4"/>
      <c r="IK1350" s="4"/>
      <c r="IL1350" s="4"/>
      <c r="IM1350" s="4"/>
      <c r="IN1350" s="4"/>
      <c r="IO1350" s="4"/>
      <c r="IP1350" s="4"/>
      <c r="IQ1350" s="4"/>
      <c r="IR1350" s="4"/>
      <c r="IS1350" s="4"/>
      <c r="IT1350" s="4"/>
    </row>
    <row r="1351" spans="243:254" ht="30" customHeight="1" x14ac:dyDescent="0.35">
      <c r="II1351" s="4"/>
      <c r="IJ1351" s="4"/>
      <c r="IK1351" s="4"/>
      <c r="IL1351" s="4"/>
      <c r="IM1351" s="4"/>
      <c r="IN1351" s="4"/>
      <c r="IO1351" s="4"/>
      <c r="IP1351" s="4"/>
      <c r="IQ1351" s="4"/>
      <c r="IR1351" s="4"/>
      <c r="IS1351" s="4"/>
      <c r="IT1351" s="4"/>
    </row>
    <row r="1352" spans="243:254" ht="30" customHeight="1" x14ac:dyDescent="0.35">
      <c r="II1352" s="4"/>
      <c r="IJ1352" s="4"/>
      <c r="IK1352" s="4"/>
      <c r="IL1352" s="4"/>
      <c r="IM1352" s="4"/>
      <c r="IN1352" s="4"/>
      <c r="IO1352" s="4"/>
      <c r="IP1352" s="4"/>
      <c r="IQ1352" s="4"/>
      <c r="IR1352" s="4"/>
      <c r="IS1352" s="4"/>
      <c r="IT1352" s="4"/>
    </row>
    <row r="1353" spans="243:254" ht="30" customHeight="1" x14ac:dyDescent="0.35">
      <c r="II1353" s="4"/>
      <c r="IJ1353" s="4"/>
      <c r="IK1353" s="4"/>
      <c r="IL1353" s="4"/>
      <c r="IM1353" s="4"/>
      <c r="IN1353" s="4"/>
      <c r="IO1353" s="4"/>
      <c r="IP1353" s="4"/>
      <c r="IQ1353" s="4"/>
      <c r="IR1353" s="4"/>
      <c r="IS1353" s="4"/>
      <c r="IT1353" s="4"/>
    </row>
    <row r="1354" spans="243:254" ht="30" customHeight="1" x14ac:dyDescent="0.35">
      <c r="II1354" s="4"/>
      <c r="IJ1354" s="4"/>
      <c r="IK1354" s="4"/>
      <c r="IL1354" s="4"/>
      <c r="IM1354" s="4"/>
      <c r="IN1354" s="4"/>
      <c r="IO1354" s="4"/>
      <c r="IP1354" s="4"/>
      <c r="IQ1354" s="4"/>
      <c r="IR1354" s="4"/>
      <c r="IS1354" s="4"/>
      <c r="IT1354" s="4"/>
    </row>
    <row r="1355" spans="243:254" ht="30" customHeight="1" x14ac:dyDescent="0.35">
      <c r="II1355" s="4"/>
      <c r="IJ1355" s="4"/>
      <c r="IK1355" s="4"/>
      <c r="IL1355" s="4"/>
      <c r="IM1355" s="4"/>
      <c r="IN1355" s="4"/>
      <c r="IO1355" s="4"/>
      <c r="IP1355" s="4"/>
      <c r="IQ1355" s="4"/>
      <c r="IR1355" s="4"/>
      <c r="IS1355" s="4"/>
      <c r="IT1355" s="4"/>
    </row>
    <row r="1356" spans="243:254" ht="30" customHeight="1" x14ac:dyDescent="0.35">
      <c r="II1356" s="4"/>
      <c r="IJ1356" s="4"/>
      <c r="IK1356" s="4"/>
      <c r="IL1356" s="4"/>
      <c r="IM1356" s="4"/>
      <c r="IN1356" s="4"/>
      <c r="IO1356" s="4"/>
      <c r="IP1356" s="4"/>
      <c r="IQ1356" s="4"/>
      <c r="IR1356" s="4"/>
      <c r="IS1356" s="4"/>
      <c r="IT1356" s="4"/>
    </row>
    <row r="1357" spans="243:254" ht="30" customHeight="1" x14ac:dyDescent="0.35">
      <c r="II1357" s="4"/>
      <c r="IJ1357" s="4"/>
      <c r="IK1357" s="4"/>
      <c r="IL1357" s="4"/>
      <c r="IM1357" s="4"/>
      <c r="IN1357" s="4"/>
      <c r="IO1357" s="4"/>
      <c r="IP1357" s="4"/>
      <c r="IQ1357" s="4"/>
      <c r="IR1357" s="4"/>
      <c r="IS1357" s="4"/>
      <c r="IT1357" s="4"/>
    </row>
    <row r="1358" spans="243:254" ht="30" customHeight="1" x14ac:dyDescent="0.35">
      <c r="II1358" s="4"/>
      <c r="IJ1358" s="4"/>
      <c r="IK1358" s="4"/>
      <c r="IL1358" s="4"/>
      <c r="IM1358" s="4"/>
      <c r="IN1358" s="4"/>
      <c r="IO1358" s="4"/>
      <c r="IP1358" s="4"/>
      <c r="IQ1358" s="4"/>
      <c r="IR1358" s="4"/>
      <c r="IS1358" s="4"/>
      <c r="IT1358" s="4"/>
    </row>
    <row r="1359" spans="243:254" ht="30" customHeight="1" x14ac:dyDescent="0.35">
      <c r="II1359" s="4"/>
      <c r="IJ1359" s="4"/>
      <c r="IK1359" s="4"/>
      <c r="IL1359" s="4"/>
      <c r="IM1359" s="4"/>
      <c r="IN1359" s="4"/>
      <c r="IO1359" s="4"/>
      <c r="IP1359" s="4"/>
      <c r="IQ1359" s="4"/>
      <c r="IR1359" s="4"/>
      <c r="IS1359" s="4"/>
      <c r="IT1359" s="4"/>
    </row>
    <row r="1360" spans="243:254" ht="30" customHeight="1" x14ac:dyDescent="0.35">
      <c r="II1360" s="4"/>
      <c r="IJ1360" s="4"/>
      <c r="IK1360" s="4"/>
      <c r="IL1360" s="4"/>
      <c r="IM1360" s="4"/>
      <c r="IN1360" s="4"/>
      <c r="IO1360" s="4"/>
      <c r="IP1360" s="4"/>
      <c r="IQ1360" s="4"/>
      <c r="IR1360" s="4"/>
      <c r="IS1360" s="4"/>
      <c r="IT1360" s="4"/>
    </row>
    <row r="1361" spans="243:254" ht="30" customHeight="1" x14ac:dyDescent="0.35">
      <c r="II1361" s="4"/>
      <c r="IJ1361" s="4"/>
      <c r="IK1361" s="4"/>
      <c r="IL1361" s="4"/>
      <c r="IM1361" s="4"/>
      <c r="IN1361" s="4"/>
      <c r="IO1361" s="4"/>
      <c r="IP1361" s="4"/>
      <c r="IQ1361" s="4"/>
      <c r="IR1361" s="4"/>
      <c r="IS1361" s="4"/>
      <c r="IT1361" s="4"/>
    </row>
    <row r="1362" spans="243:254" ht="30" customHeight="1" x14ac:dyDescent="0.35">
      <c r="II1362" s="4"/>
      <c r="IJ1362" s="4"/>
      <c r="IK1362" s="4"/>
      <c r="IL1362" s="4"/>
      <c r="IM1362" s="4"/>
      <c r="IN1362" s="4"/>
      <c r="IO1362" s="4"/>
      <c r="IP1362" s="4"/>
      <c r="IQ1362" s="4"/>
      <c r="IR1362" s="4"/>
      <c r="IS1362" s="4"/>
      <c r="IT1362" s="4"/>
    </row>
    <row r="1363" spans="243:254" ht="30" customHeight="1" x14ac:dyDescent="0.35">
      <c r="II1363" s="4"/>
      <c r="IJ1363" s="4"/>
      <c r="IK1363" s="4"/>
      <c r="IL1363" s="4"/>
      <c r="IM1363" s="4"/>
      <c r="IN1363" s="4"/>
      <c r="IO1363" s="4"/>
      <c r="IP1363" s="4"/>
      <c r="IQ1363" s="4"/>
      <c r="IR1363" s="4"/>
      <c r="IS1363" s="4"/>
      <c r="IT1363" s="4"/>
    </row>
    <row r="1364" spans="243:254" ht="30" customHeight="1" x14ac:dyDescent="0.35">
      <c r="II1364" s="4"/>
      <c r="IJ1364" s="4"/>
      <c r="IK1364" s="4"/>
      <c r="IL1364" s="4"/>
      <c r="IM1364" s="4"/>
      <c r="IN1364" s="4"/>
      <c r="IO1364" s="4"/>
      <c r="IP1364" s="4"/>
      <c r="IQ1364" s="4"/>
      <c r="IR1364" s="4"/>
      <c r="IS1364" s="4"/>
      <c r="IT1364" s="4"/>
    </row>
    <row r="1365" spans="243:254" ht="30" customHeight="1" x14ac:dyDescent="0.35">
      <c r="II1365" s="4"/>
      <c r="IJ1365" s="4"/>
      <c r="IK1365" s="4"/>
      <c r="IL1365" s="4"/>
      <c r="IM1365" s="4"/>
      <c r="IN1365" s="4"/>
      <c r="IO1365" s="4"/>
      <c r="IP1365" s="4"/>
      <c r="IQ1365" s="4"/>
      <c r="IR1365" s="4"/>
      <c r="IS1365" s="4"/>
      <c r="IT1365" s="4"/>
    </row>
    <row r="1366" spans="243:254" ht="30" customHeight="1" x14ac:dyDescent="0.35">
      <c r="II1366" s="4"/>
      <c r="IJ1366" s="4"/>
      <c r="IK1366" s="4"/>
      <c r="IL1366" s="4"/>
      <c r="IM1366" s="4"/>
      <c r="IN1366" s="4"/>
      <c r="IO1366" s="4"/>
      <c r="IP1366" s="4"/>
      <c r="IQ1366" s="4"/>
      <c r="IR1366" s="4"/>
      <c r="IS1366" s="4"/>
      <c r="IT1366" s="4"/>
    </row>
    <row r="1367" spans="243:254" ht="30" customHeight="1" x14ac:dyDescent="0.35">
      <c r="II1367" s="4"/>
      <c r="IJ1367" s="4"/>
      <c r="IK1367" s="4"/>
      <c r="IL1367" s="4"/>
      <c r="IM1367" s="4"/>
      <c r="IN1367" s="4"/>
      <c r="IO1367" s="4"/>
      <c r="IP1367" s="4"/>
      <c r="IQ1367" s="4"/>
      <c r="IR1367" s="4"/>
      <c r="IS1367" s="4"/>
      <c r="IT1367" s="4"/>
    </row>
    <row r="1368" spans="243:254" ht="30" customHeight="1" x14ac:dyDescent="0.35">
      <c r="II1368" s="4"/>
      <c r="IJ1368" s="4"/>
      <c r="IK1368" s="4"/>
      <c r="IL1368" s="4"/>
      <c r="IM1368" s="4"/>
      <c r="IN1368" s="4"/>
      <c r="IO1368" s="4"/>
      <c r="IP1368" s="4"/>
      <c r="IQ1368" s="4"/>
      <c r="IR1368" s="4"/>
      <c r="IS1368" s="4"/>
      <c r="IT1368" s="4"/>
    </row>
    <row r="1369" spans="243:254" ht="30" customHeight="1" x14ac:dyDescent="0.35">
      <c r="II1369" s="4"/>
      <c r="IJ1369" s="4"/>
      <c r="IK1369" s="4"/>
      <c r="IL1369" s="4"/>
      <c r="IM1369" s="4"/>
      <c r="IN1369" s="4"/>
      <c r="IO1369" s="4"/>
      <c r="IP1369" s="4"/>
      <c r="IQ1369" s="4"/>
      <c r="IR1369" s="4"/>
      <c r="IS1369" s="4"/>
      <c r="IT1369" s="4"/>
    </row>
    <row r="1370" spans="243:254" ht="30" customHeight="1" x14ac:dyDescent="0.35">
      <c r="II1370" s="4"/>
      <c r="IJ1370" s="4"/>
      <c r="IK1370" s="4"/>
      <c r="IL1370" s="4"/>
      <c r="IM1370" s="4"/>
      <c r="IN1370" s="4"/>
      <c r="IO1370" s="4"/>
      <c r="IP1370" s="4"/>
      <c r="IQ1370" s="4"/>
      <c r="IR1370" s="4"/>
      <c r="IS1370" s="4"/>
      <c r="IT1370" s="4"/>
    </row>
    <row r="1371" spans="243:254" ht="30" customHeight="1" x14ac:dyDescent="0.35">
      <c r="II1371" s="4"/>
      <c r="IJ1371" s="4"/>
      <c r="IK1371" s="4"/>
      <c r="IL1371" s="4"/>
      <c r="IM1371" s="4"/>
      <c r="IN1371" s="4"/>
      <c r="IO1371" s="4"/>
      <c r="IP1371" s="4"/>
      <c r="IQ1371" s="4"/>
      <c r="IR1371" s="4"/>
      <c r="IS1371" s="4"/>
      <c r="IT1371" s="4"/>
    </row>
    <row r="1372" spans="243:254" ht="30" customHeight="1" x14ac:dyDescent="0.35">
      <c r="II1372" s="4"/>
      <c r="IJ1372" s="4"/>
      <c r="IK1372" s="4"/>
      <c r="IL1372" s="4"/>
      <c r="IM1372" s="4"/>
      <c r="IN1372" s="4"/>
      <c r="IO1372" s="4"/>
      <c r="IP1372" s="4"/>
      <c r="IQ1372" s="4"/>
      <c r="IR1372" s="4"/>
      <c r="IS1372" s="4"/>
      <c r="IT1372" s="4"/>
    </row>
    <row r="1373" spans="243:254" ht="30" customHeight="1" x14ac:dyDescent="0.35">
      <c r="II1373" s="4"/>
      <c r="IJ1373" s="4"/>
      <c r="IK1373" s="4"/>
      <c r="IL1373" s="4"/>
      <c r="IM1373" s="4"/>
      <c r="IN1373" s="4"/>
      <c r="IO1373" s="4"/>
      <c r="IP1373" s="4"/>
      <c r="IQ1373" s="4"/>
      <c r="IR1373" s="4"/>
      <c r="IS1373" s="4"/>
      <c r="IT1373" s="4"/>
    </row>
    <row r="1374" spans="243:254" ht="30" customHeight="1" x14ac:dyDescent="0.35">
      <c r="II1374" s="4"/>
      <c r="IJ1374" s="4"/>
      <c r="IK1374" s="4"/>
      <c r="IL1374" s="4"/>
      <c r="IM1374" s="4"/>
      <c r="IN1374" s="4"/>
      <c r="IO1374" s="4"/>
      <c r="IP1374" s="4"/>
      <c r="IQ1374" s="4"/>
      <c r="IR1374" s="4"/>
      <c r="IS1374" s="4"/>
      <c r="IT1374" s="4"/>
    </row>
    <row r="1375" spans="243:254" ht="30" customHeight="1" x14ac:dyDescent="0.35">
      <c r="II1375" s="4"/>
      <c r="IJ1375" s="4"/>
      <c r="IK1375" s="4"/>
      <c r="IL1375" s="4"/>
      <c r="IM1375" s="4"/>
      <c r="IN1375" s="4"/>
      <c r="IO1375" s="4"/>
      <c r="IP1375" s="4"/>
      <c r="IQ1375" s="4"/>
      <c r="IR1375" s="4"/>
      <c r="IS1375" s="4"/>
      <c r="IT1375" s="4"/>
    </row>
    <row r="1376" spans="243:254" ht="30" customHeight="1" x14ac:dyDescent="0.35">
      <c r="II1376" s="4"/>
      <c r="IJ1376" s="4"/>
      <c r="IK1376" s="4"/>
      <c r="IL1376" s="4"/>
      <c r="IM1376" s="4"/>
      <c r="IN1376" s="4"/>
      <c r="IO1376" s="4"/>
      <c r="IP1376" s="4"/>
      <c r="IQ1376" s="4"/>
      <c r="IR1376" s="4"/>
      <c r="IS1376" s="4"/>
      <c r="IT1376" s="4"/>
    </row>
    <row r="1377" spans="243:254" ht="30" customHeight="1" x14ac:dyDescent="0.35">
      <c r="II1377" s="4"/>
      <c r="IJ1377" s="4"/>
      <c r="IK1377" s="4"/>
      <c r="IL1377" s="4"/>
      <c r="IM1377" s="4"/>
      <c r="IN1377" s="4"/>
      <c r="IO1377" s="4"/>
      <c r="IP1377" s="4"/>
      <c r="IQ1377" s="4"/>
      <c r="IR1377" s="4"/>
      <c r="IS1377" s="4"/>
      <c r="IT1377" s="4"/>
    </row>
    <row r="1378" spans="243:254" ht="30" customHeight="1" x14ac:dyDescent="0.35">
      <c r="II1378" s="4"/>
      <c r="IJ1378" s="4"/>
      <c r="IK1378" s="4"/>
      <c r="IL1378" s="4"/>
      <c r="IM1378" s="4"/>
      <c r="IN1378" s="4"/>
      <c r="IO1378" s="4"/>
      <c r="IP1378" s="4"/>
      <c r="IQ1378" s="4"/>
      <c r="IR1378" s="4"/>
      <c r="IS1378" s="4"/>
      <c r="IT1378" s="4"/>
    </row>
    <row r="1379" spans="243:254" ht="30" customHeight="1" x14ac:dyDescent="0.35">
      <c r="II1379" s="4"/>
      <c r="IJ1379" s="4"/>
      <c r="IK1379" s="4"/>
      <c r="IL1379" s="4"/>
      <c r="IM1379" s="4"/>
      <c r="IN1379" s="4"/>
      <c r="IO1379" s="4"/>
      <c r="IP1379" s="4"/>
      <c r="IQ1379" s="4"/>
      <c r="IR1379" s="4"/>
      <c r="IS1379" s="4"/>
      <c r="IT1379" s="4"/>
    </row>
    <row r="1380" spans="243:254" ht="30" customHeight="1" x14ac:dyDescent="0.35">
      <c r="II1380" s="4"/>
      <c r="IJ1380" s="4"/>
      <c r="IK1380" s="4"/>
      <c r="IL1380" s="4"/>
      <c r="IM1380" s="4"/>
      <c r="IN1380" s="4"/>
      <c r="IO1380" s="4"/>
      <c r="IP1380" s="4"/>
      <c r="IQ1380" s="4"/>
      <c r="IR1380" s="4"/>
      <c r="IS1380" s="4"/>
      <c r="IT1380" s="4"/>
    </row>
    <row r="1381" spans="243:254" ht="30" customHeight="1" x14ac:dyDescent="0.35">
      <c r="II1381" s="4"/>
      <c r="IJ1381" s="4"/>
      <c r="IK1381" s="4"/>
      <c r="IL1381" s="4"/>
      <c r="IM1381" s="4"/>
      <c r="IN1381" s="4"/>
      <c r="IO1381" s="4"/>
      <c r="IP1381" s="4"/>
      <c r="IQ1381" s="4"/>
      <c r="IR1381" s="4"/>
      <c r="IS1381" s="4"/>
      <c r="IT1381" s="4"/>
    </row>
    <row r="1382" spans="243:254" ht="30" customHeight="1" x14ac:dyDescent="0.35">
      <c r="II1382" s="4"/>
      <c r="IJ1382" s="4"/>
      <c r="IK1382" s="4"/>
      <c r="IL1382" s="4"/>
      <c r="IM1382" s="4"/>
      <c r="IN1382" s="4"/>
      <c r="IO1382" s="4"/>
      <c r="IP1382" s="4"/>
      <c r="IQ1382" s="4"/>
      <c r="IR1382" s="4"/>
      <c r="IS1382" s="4"/>
      <c r="IT1382" s="4"/>
    </row>
    <row r="1383" spans="243:254" ht="30" customHeight="1" x14ac:dyDescent="0.35">
      <c r="II1383" s="4"/>
      <c r="IJ1383" s="4"/>
      <c r="IK1383" s="4"/>
      <c r="IL1383" s="4"/>
      <c r="IM1383" s="4"/>
      <c r="IN1383" s="4"/>
      <c r="IO1383" s="4"/>
      <c r="IP1383" s="4"/>
      <c r="IQ1383" s="4"/>
      <c r="IR1383" s="4"/>
      <c r="IS1383" s="4"/>
      <c r="IT1383" s="4"/>
    </row>
    <row r="1384" spans="243:254" ht="30" customHeight="1" x14ac:dyDescent="0.35">
      <c r="II1384" s="4"/>
      <c r="IJ1384" s="4"/>
      <c r="IK1384" s="4"/>
      <c r="IL1384" s="4"/>
      <c r="IM1384" s="4"/>
      <c r="IN1384" s="4"/>
      <c r="IO1384" s="4"/>
      <c r="IP1384" s="4"/>
      <c r="IQ1384" s="4"/>
      <c r="IR1384" s="4"/>
      <c r="IS1384" s="4"/>
      <c r="IT1384" s="4"/>
    </row>
    <row r="1385" spans="243:254" ht="30" customHeight="1" x14ac:dyDescent="0.35">
      <c r="II1385" s="4"/>
      <c r="IJ1385" s="4"/>
      <c r="IK1385" s="4"/>
      <c r="IL1385" s="4"/>
      <c r="IM1385" s="4"/>
      <c r="IN1385" s="4"/>
      <c r="IO1385" s="4"/>
      <c r="IP1385" s="4"/>
      <c r="IQ1385" s="4"/>
      <c r="IR1385" s="4"/>
      <c r="IS1385" s="4"/>
      <c r="IT1385" s="4"/>
    </row>
    <row r="1386" spans="243:254" ht="30" customHeight="1" x14ac:dyDescent="0.35">
      <c r="II1386" s="4"/>
      <c r="IJ1386" s="4"/>
      <c r="IK1386" s="4"/>
      <c r="IL1386" s="4"/>
      <c r="IM1386" s="4"/>
      <c r="IN1386" s="4"/>
      <c r="IO1386" s="4"/>
      <c r="IP1386" s="4"/>
      <c r="IQ1386" s="4"/>
      <c r="IR1386" s="4"/>
      <c r="IS1386" s="4"/>
      <c r="IT1386" s="4"/>
    </row>
    <row r="1387" spans="243:254" ht="30" customHeight="1" x14ac:dyDescent="0.35">
      <c r="II1387" s="4"/>
      <c r="IJ1387" s="4"/>
      <c r="IK1387" s="4"/>
      <c r="IL1387" s="4"/>
      <c r="IM1387" s="4"/>
      <c r="IN1387" s="4"/>
      <c r="IO1387" s="4"/>
      <c r="IP1387" s="4"/>
      <c r="IQ1387" s="4"/>
      <c r="IR1387" s="4"/>
      <c r="IS1387" s="4"/>
      <c r="IT1387" s="4"/>
    </row>
    <row r="1388" spans="243:254" ht="30" customHeight="1" x14ac:dyDescent="0.35">
      <c r="II1388" s="4"/>
      <c r="IJ1388" s="4"/>
      <c r="IK1388" s="4"/>
      <c r="IL1388" s="4"/>
      <c r="IM1388" s="4"/>
      <c r="IN1388" s="4"/>
      <c r="IO1388" s="4"/>
      <c r="IP1388" s="4"/>
      <c r="IQ1388" s="4"/>
      <c r="IR1388" s="4"/>
      <c r="IS1388" s="4"/>
      <c r="IT1388" s="4"/>
    </row>
    <row r="1389" spans="243:254" ht="30" customHeight="1" x14ac:dyDescent="0.35">
      <c r="II1389" s="4"/>
      <c r="IJ1389" s="4"/>
      <c r="IK1389" s="4"/>
      <c r="IL1389" s="4"/>
      <c r="IM1389" s="4"/>
      <c r="IN1389" s="4"/>
      <c r="IO1389" s="4"/>
      <c r="IP1389" s="4"/>
      <c r="IQ1389" s="4"/>
      <c r="IR1389" s="4"/>
      <c r="IS1389" s="4"/>
      <c r="IT1389" s="4"/>
    </row>
    <row r="1390" spans="243:254" ht="30" customHeight="1" x14ac:dyDescent="0.35">
      <c r="II1390" s="4"/>
      <c r="IJ1390" s="4"/>
      <c r="IK1390" s="4"/>
      <c r="IL1390" s="4"/>
      <c r="IM1390" s="4"/>
      <c r="IN1390" s="4"/>
      <c r="IO1390" s="4"/>
      <c r="IP1390" s="4"/>
      <c r="IQ1390" s="4"/>
      <c r="IR1390" s="4"/>
      <c r="IS1390" s="4"/>
      <c r="IT1390" s="4"/>
    </row>
    <row r="1391" spans="243:254" ht="30" customHeight="1" x14ac:dyDescent="0.35">
      <c r="II1391" s="4"/>
      <c r="IJ1391" s="4"/>
      <c r="IK1391" s="4"/>
      <c r="IL1391" s="4"/>
      <c r="IM1391" s="4"/>
      <c r="IN1391" s="4"/>
      <c r="IO1391" s="4"/>
      <c r="IP1391" s="4"/>
      <c r="IQ1391" s="4"/>
      <c r="IR1391" s="4"/>
      <c r="IS1391" s="4"/>
      <c r="IT1391" s="4"/>
    </row>
    <row r="1392" spans="243:254" ht="30" customHeight="1" x14ac:dyDescent="0.35">
      <c r="II1392" s="4"/>
      <c r="IJ1392" s="4"/>
      <c r="IK1392" s="4"/>
      <c r="IL1392" s="4"/>
      <c r="IM1392" s="4"/>
      <c r="IN1392" s="4"/>
      <c r="IO1392" s="4"/>
      <c r="IP1392" s="4"/>
      <c r="IQ1392" s="4"/>
      <c r="IR1392" s="4"/>
      <c r="IS1392" s="4"/>
      <c r="IT1392" s="4"/>
    </row>
    <row r="1393" spans="243:254" ht="30" customHeight="1" x14ac:dyDescent="0.35">
      <c r="II1393" s="4"/>
      <c r="IJ1393" s="4"/>
      <c r="IK1393" s="4"/>
      <c r="IL1393" s="4"/>
      <c r="IM1393" s="4"/>
      <c r="IN1393" s="4"/>
      <c r="IO1393" s="4"/>
      <c r="IP1393" s="4"/>
      <c r="IQ1393" s="4"/>
      <c r="IR1393" s="4"/>
      <c r="IS1393" s="4"/>
      <c r="IT1393" s="4"/>
    </row>
    <row r="1394" spans="243:254" ht="30" customHeight="1" x14ac:dyDescent="0.35">
      <c r="II1394" s="4"/>
      <c r="IJ1394" s="4"/>
      <c r="IK1394" s="4"/>
      <c r="IL1394" s="4"/>
      <c r="IM1394" s="4"/>
      <c r="IN1394" s="4"/>
      <c r="IO1394" s="4"/>
      <c r="IP1394" s="4"/>
      <c r="IQ1394" s="4"/>
      <c r="IR1394" s="4"/>
      <c r="IS1394" s="4"/>
      <c r="IT1394" s="4"/>
    </row>
    <row r="1395" spans="243:254" ht="30" customHeight="1" x14ac:dyDescent="0.35">
      <c r="II1395" s="4"/>
      <c r="IJ1395" s="4"/>
      <c r="IK1395" s="4"/>
      <c r="IL1395" s="4"/>
      <c r="IM1395" s="4"/>
      <c r="IN1395" s="4"/>
      <c r="IO1395" s="4"/>
      <c r="IP1395" s="4"/>
      <c r="IQ1395" s="4"/>
      <c r="IR1395" s="4"/>
      <c r="IS1395" s="4"/>
      <c r="IT1395" s="4"/>
    </row>
    <row r="1396" spans="243:254" ht="30" customHeight="1" x14ac:dyDescent="0.35">
      <c r="II1396" s="4"/>
      <c r="IJ1396" s="4"/>
      <c r="IK1396" s="4"/>
      <c r="IL1396" s="4"/>
      <c r="IM1396" s="4"/>
      <c r="IN1396" s="4"/>
      <c r="IO1396" s="4"/>
      <c r="IP1396" s="4"/>
      <c r="IQ1396" s="4"/>
      <c r="IR1396" s="4"/>
      <c r="IS1396" s="4"/>
      <c r="IT1396" s="4"/>
    </row>
    <row r="1397" spans="243:254" ht="30" customHeight="1" x14ac:dyDescent="0.35">
      <c r="II1397" s="4"/>
      <c r="IJ1397" s="4"/>
      <c r="IK1397" s="4"/>
      <c r="IL1397" s="4"/>
      <c r="IM1397" s="4"/>
      <c r="IN1397" s="4"/>
      <c r="IO1397" s="4"/>
      <c r="IP1397" s="4"/>
      <c r="IQ1397" s="4"/>
      <c r="IR1397" s="4"/>
      <c r="IS1397" s="4"/>
      <c r="IT1397" s="4"/>
    </row>
    <row r="1398" spans="243:254" ht="30" customHeight="1" x14ac:dyDescent="0.35">
      <c r="II1398" s="4"/>
      <c r="IJ1398" s="4"/>
      <c r="IK1398" s="4"/>
      <c r="IL1398" s="4"/>
      <c r="IM1398" s="4"/>
      <c r="IN1398" s="4"/>
      <c r="IO1398" s="4"/>
      <c r="IP1398" s="4"/>
      <c r="IQ1398" s="4"/>
      <c r="IR1398" s="4"/>
      <c r="IS1398" s="4"/>
      <c r="IT1398" s="4"/>
    </row>
    <row r="1399" spans="243:254" ht="30" customHeight="1" x14ac:dyDescent="0.35">
      <c r="II1399" s="4"/>
      <c r="IJ1399" s="4"/>
      <c r="IK1399" s="4"/>
      <c r="IL1399" s="4"/>
      <c r="IM1399" s="4"/>
      <c r="IN1399" s="4"/>
      <c r="IO1399" s="4"/>
      <c r="IP1399" s="4"/>
      <c r="IQ1399" s="4"/>
      <c r="IR1399" s="4"/>
      <c r="IS1399" s="4"/>
      <c r="IT1399" s="4"/>
    </row>
    <row r="1400" spans="243:254" ht="30" customHeight="1" x14ac:dyDescent="0.35">
      <c r="II1400" s="4"/>
      <c r="IJ1400" s="4"/>
      <c r="IK1400" s="4"/>
      <c r="IL1400" s="4"/>
      <c r="IM1400" s="4"/>
      <c r="IN1400" s="4"/>
      <c r="IO1400" s="4"/>
      <c r="IP1400" s="4"/>
      <c r="IQ1400" s="4"/>
      <c r="IR1400" s="4"/>
      <c r="IS1400" s="4"/>
      <c r="IT1400" s="4"/>
    </row>
    <row r="1401" spans="243:254" ht="30" customHeight="1" x14ac:dyDescent="0.35">
      <c r="II1401" s="4"/>
      <c r="IJ1401" s="4"/>
      <c r="IK1401" s="4"/>
      <c r="IL1401" s="4"/>
      <c r="IM1401" s="4"/>
      <c r="IN1401" s="4"/>
      <c r="IO1401" s="4"/>
      <c r="IP1401" s="4"/>
      <c r="IQ1401" s="4"/>
      <c r="IR1401" s="4"/>
      <c r="IS1401" s="4"/>
      <c r="IT1401" s="4"/>
    </row>
    <row r="1402" spans="243:254" ht="30" customHeight="1" x14ac:dyDescent="0.35">
      <c r="II1402" s="4"/>
      <c r="IJ1402" s="4"/>
      <c r="IK1402" s="4"/>
      <c r="IL1402" s="4"/>
      <c r="IM1402" s="4"/>
      <c r="IN1402" s="4"/>
      <c r="IO1402" s="4"/>
      <c r="IP1402" s="4"/>
      <c r="IQ1402" s="4"/>
      <c r="IR1402" s="4"/>
      <c r="IS1402" s="4"/>
      <c r="IT1402" s="4"/>
    </row>
    <row r="1403" spans="243:254" ht="30" customHeight="1" x14ac:dyDescent="0.35">
      <c r="II1403" s="4"/>
      <c r="IJ1403" s="4"/>
      <c r="IK1403" s="4"/>
      <c r="IL1403" s="4"/>
      <c r="IM1403" s="4"/>
      <c r="IN1403" s="4"/>
      <c r="IO1403" s="4"/>
      <c r="IP1403" s="4"/>
      <c r="IQ1403" s="4"/>
      <c r="IR1403" s="4"/>
      <c r="IS1403" s="4"/>
      <c r="IT1403" s="4"/>
    </row>
    <row r="1404" spans="243:254" ht="30" customHeight="1" x14ac:dyDescent="0.35">
      <c r="II1404" s="4"/>
      <c r="IJ1404" s="4"/>
      <c r="IK1404" s="4"/>
      <c r="IL1404" s="4"/>
      <c r="IM1404" s="4"/>
      <c r="IN1404" s="4"/>
      <c r="IO1404" s="4"/>
      <c r="IP1404" s="4"/>
      <c r="IQ1404" s="4"/>
      <c r="IR1404" s="4"/>
      <c r="IS1404" s="4"/>
      <c r="IT1404" s="4"/>
    </row>
    <row r="1405" spans="243:254" ht="30" customHeight="1" x14ac:dyDescent="0.35">
      <c r="II1405" s="4"/>
      <c r="IJ1405" s="4"/>
      <c r="IK1405" s="4"/>
      <c r="IL1405" s="4"/>
      <c r="IM1405" s="4"/>
      <c r="IN1405" s="4"/>
      <c r="IO1405" s="4"/>
      <c r="IP1405" s="4"/>
      <c r="IQ1405" s="4"/>
      <c r="IR1405" s="4"/>
      <c r="IS1405" s="4"/>
      <c r="IT1405" s="4"/>
    </row>
    <row r="1406" spans="243:254" ht="30" customHeight="1" x14ac:dyDescent="0.35">
      <c r="II1406" s="4"/>
      <c r="IJ1406" s="4"/>
      <c r="IK1406" s="4"/>
      <c r="IL1406" s="4"/>
      <c r="IM1406" s="4"/>
      <c r="IN1406" s="4"/>
      <c r="IO1406" s="4"/>
      <c r="IP1406" s="4"/>
      <c r="IQ1406" s="4"/>
      <c r="IR1406" s="4"/>
      <c r="IS1406" s="4"/>
      <c r="IT1406" s="4"/>
    </row>
    <row r="1407" spans="243:254" ht="30" customHeight="1" x14ac:dyDescent="0.35">
      <c r="II1407" s="4"/>
      <c r="IJ1407" s="4"/>
      <c r="IK1407" s="4"/>
      <c r="IL1407" s="4"/>
      <c r="IM1407" s="4"/>
      <c r="IN1407" s="4"/>
      <c r="IO1407" s="4"/>
      <c r="IP1407" s="4"/>
      <c r="IQ1407" s="4"/>
      <c r="IR1407" s="4"/>
      <c r="IS1407" s="4"/>
      <c r="IT1407" s="4"/>
    </row>
    <row r="1408" spans="243:254" ht="30" customHeight="1" x14ac:dyDescent="0.35">
      <c r="II1408" s="4"/>
      <c r="IJ1408" s="4"/>
      <c r="IK1408" s="4"/>
      <c r="IL1408" s="4"/>
      <c r="IM1408" s="4"/>
      <c r="IN1408" s="4"/>
      <c r="IO1408" s="4"/>
      <c r="IP1408" s="4"/>
      <c r="IQ1408" s="4"/>
      <c r="IR1408" s="4"/>
      <c r="IS1408" s="4"/>
      <c r="IT1408" s="4"/>
    </row>
    <row r="1409" spans="243:254" ht="30" customHeight="1" x14ac:dyDescent="0.35">
      <c r="II1409" s="4"/>
      <c r="IJ1409" s="4"/>
      <c r="IK1409" s="4"/>
      <c r="IL1409" s="4"/>
      <c r="IM1409" s="4"/>
      <c r="IN1409" s="4"/>
      <c r="IO1409" s="4"/>
      <c r="IP1409" s="4"/>
      <c r="IQ1409" s="4"/>
      <c r="IR1409" s="4"/>
      <c r="IS1409" s="4"/>
      <c r="IT1409" s="4"/>
    </row>
    <row r="1410" spans="243:254" ht="30" customHeight="1" x14ac:dyDescent="0.35">
      <c r="II1410" s="4"/>
      <c r="IJ1410" s="4"/>
      <c r="IK1410" s="4"/>
      <c r="IL1410" s="4"/>
      <c r="IM1410" s="4"/>
      <c r="IN1410" s="4"/>
      <c r="IO1410" s="4"/>
      <c r="IP1410" s="4"/>
      <c r="IQ1410" s="4"/>
      <c r="IR1410" s="4"/>
      <c r="IS1410" s="4"/>
      <c r="IT1410" s="4"/>
    </row>
    <row r="1411" spans="243:254" ht="30" customHeight="1" x14ac:dyDescent="0.35">
      <c r="II1411" s="4"/>
      <c r="IJ1411" s="4"/>
      <c r="IK1411" s="4"/>
      <c r="IL1411" s="4"/>
      <c r="IM1411" s="4"/>
      <c r="IN1411" s="4"/>
      <c r="IO1411" s="4"/>
      <c r="IP1411" s="4"/>
      <c r="IQ1411" s="4"/>
      <c r="IR1411" s="4"/>
      <c r="IS1411" s="4"/>
      <c r="IT1411" s="4"/>
    </row>
    <row r="1412" spans="243:254" ht="30" customHeight="1" x14ac:dyDescent="0.35">
      <c r="II1412" s="4"/>
      <c r="IJ1412" s="4"/>
      <c r="IK1412" s="4"/>
      <c r="IL1412" s="4"/>
      <c r="IM1412" s="4"/>
      <c r="IN1412" s="4"/>
      <c r="IO1412" s="4"/>
      <c r="IP1412" s="4"/>
      <c r="IQ1412" s="4"/>
      <c r="IR1412" s="4"/>
      <c r="IS1412" s="4"/>
      <c r="IT1412" s="4"/>
    </row>
    <row r="1413" spans="243:254" ht="30" customHeight="1" x14ac:dyDescent="0.35">
      <c r="II1413" s="4"/>
      <c r="IJ1413" s="4"/>
      <c r="IK1413" s="4"/>
      <c r="IL1413" s="4"/>
      <c r="IM1413" s="4"/>
      <c r="IN1413" s="4"/>
      <c r="IO1413" s="4"/>
      <c r="IP1413" s="4"/>
      <c r="IQ1413" s="4"/>
      <c r="IR1413" s="4"/>
      <c r="IS1413" s="4"/>
      <c r="IT1413" s="4"/>
    </row>
    <row r="1414" spans="243:254" ht="30" customHeight="1" x14ac:dyDescent="0.35">
      <c r="II1414" s="4"/>
      <c r="IJ1414" s="4"/>
      <c r="IK1414" s="4"/>
      <c r="IL1414" s="4"/>
      <c r="IM1414" s="4"/>
      <c r="IN1414" s="4"/>
      <c r="IO1414" s="4"/>
      <c r="IP1414" s="4"/>
      <c r="IQ1414" s="4"/>
      <c r="IR1414" s="4"/>
      <c r="IS1414" s="4"/>
      <c r="IT1414" s="4"/>
    </row>
    <row r="1415" spans="243:254" ht="30" customHeight="1" x14ac:dyDescent="0.35">
      <c r="II1415" s="4"/>
      <c r="IJ1415" s="4"/>
      <c r="IK1415" s="4"/>
      <c r="IL1415" s="4"/>
      <c r="IM1415" s="4"/>
      <c r="IN1415" s="4"/>
      <c r="IO1415" s="4"/>
      <c r="IP1415" s="4"/>
      <c r="IQ1415" s="4"/>
      <c r="IR1415" s="4"/>
      <c r="IS1415" s="4"/>
      <c r="IT1415" s="4"/>
    </row>
    <row r="1416" spans="243:254" ht="30" customHeight="1" x14ac:dyDescent="0.35">
      <c r="II1416" s="4"/>
      <c r="IJ1416" s="4"/>
      <c r="IK1416" s="4"/>
      <c r="IL1416" s="4"/>
      <c r="IM1416" s="4"/>
      <c r="IN1416" s="4"/>
      <c r="IO1416" s="4"/>
      <c r="IP1416" s="4"/>
      <c r="IQ1416" s="4"/>
      <c r="IR1416" s="4"/>
      <c r="IS1416" s="4"/>
      <c r="IT1416" s="4"/>
    </row>
    <row r="1417" spans="243:254" ht="30" customHeight="1" x14ac:dyDescent="0.35">
      <c r="II1417" s="4"/>
      <c r="IJ1417" s="4"/>
      <c r="IK1417" s="4"/>
      <c r="IL1417" s="4"/>
      <c r="IM1417" s="4"/>
      <c r="IN1417" s="4"/>
      <c r="IO1417" s="4"/>
      <c r="IP1417" s="4"/>
      <c r="IQ1417" s="4"/>
      <c r="IR1417" s="4"/>
      <c r="IS1417" s="4"/>
      <c r="IT1417" s="4"/>
    </row>
    <row r="1418" spans="243:254" ht="30" customHeight="1" x14ac:dyDescent="0.35">
      <c r="II1418" s="4"/>
      <c r="IJ1418" s="4"/>
      <c r="IK1418" s="4"/>
      <c r="IL1418" s="4"/>
      <c r="IM1418" s="4"/>
      <c r="IN1418" s="4"/>
      <c r="IO1418" s="4"/>
      <c r="IP1418" s="4"/>
      <c r="IQ1418" s="4"/>
      <c r="IR1418" s="4"/>
      <c r="IS1418" s="4"/>
      <c r="IT1418" s="4"/>
    </row>
    <row r="1419" spans="243:254" ht="30" customHeight="1" x14ac:dyDescent="0.35">
      <c r="II1419" s="4"/>
      <c r="IJ1419" s="4"/>
      <c r="IK1419" s="4"/>
      <c r="IL1419" s="4"/>
      <c r="IM1419" s="4"/>
      <c r="IN1419" s="4"/>
      <c r="IO1419" s="4"/>
      <c r="IP1419" s="4"/>
      <c r="IQ1419" s="4"/>
      <c r="IR1419" s="4"/>
      <c r="IS1419" s="4"/>
      <c r="IT1419" s="4"/>
    </row>
    <row r="1420" spans="243:254" ht="30" customHeight="1" x14ac:dyDescent="0.35">
      <c r="II1420" s="4"/>
      <c r="IJ1420" s="4"/>
      <c r="IK1420" s="4"/>
      <c r="IL1420" s="4"/>
      <c r="IM1420" s="4"/>
      <c r="IN1420" s="4"/>
      <c r="IO1420" s="4"/>
      <c r="IP1420" s="4"/>
      <c r="IQ1420" s="4"/>
      <c r="IR1420" s="4"/>
      <c r="IS1420" s="4"/>
      <c r="IT1420" s="4"/>
    </row>
    <row r="1421" spans="243:254" ht="30" customHeight="1" x14ac:dyDescent="0.35">
      <c r="II1421" s="4"/>
      <c r="IJ1421" s="4"/>
      <c r="IK1421" s="4"/>
      <c r="IL1421" s="4"/>
      <c r="IM1421" s="4"/>
      <c r="IN1421" s="4"/>
      <c r="IO1421" s="4"/>
      <c r="IP1421" s="4"/>
      <c r="IQ1421" s="4"/>
      <c r="IR1421" s="4"/>
      <c r="IS1421" s="4"/>
      <c r="IT1421" s="4"/>
    </row>
    <row r="1422" spans="243:254" ht="30" customHeight="1" x14ac:dyDescent="0.35">
      <c r="II1422" s="4"/>
      <c r="IJ1422" s="4"/>
      <c r="IK1422" s="4"/>
      <c r="IL1422" s="4"/>
      <c r="IM1422" s="4"/>
      <c r="IN1422" s="4"/>
      <c r="IO1422" s="4"/>
      <c r="IP1422" s="4"/>
      <c r="IQ1422" s="4"/>
      <c r="IR1422" s="4"/>
      <c r="IS1422" s="4"/>
      <c r="IT1422" s="4"/>
    </row>
    <row r="1423" spans="243:254" ht="30" customHeight="1" x14ac:dyDescent="0.35">
      <c r="II1423" s="4"/>
      <c r="IJ1423" s="4"/>
      <c r="IK1423" s="4"/>
      <c r="IL1423" s="4"/>
      <c r="IM1423" s="4"/>
      <c r="IN1423" s="4"/>
      <c r="IO1423" s="4"/>
      <c r="IP1423" s="4"/>
      <c r="IQ1423" s="4"/>
      <c r="IR1423" s="4"/>
      <c r="IS1423" s="4"/>
      <c r="IT1423" s="4"/>
    </row>
    <row r="1424" spans="243:254" ht="30" customHeight="1" x14ac:dyDescent="0.35">
      <c r="II1424" s="4"/>
      <c r="IJ1424" s="4"/>
      <c r="IK1424" s="4"/>
      <c r="IL1424" s="4"/>
      <c r="IM1424" s="4"/>
      <c r="IN1424" s="4"/>
      <c r="IO1424" s="4"/>
      <c r="IP1424" s="4"/>
      <c r="IQ1424" s="4"/>
      <c r="IR1424" s="4"/>
      <c r="IS1424" s="4"/>
      <c r="IT1424" s="4"/>
    </row>
    <row r="1425" spans="243:254" ht="30" customHeight="1" x14ac:dyDescent="0.35">
      <c r="II1425" s="4"/>
      <c r="IJ1425" s="4"/>
      <c r="IK1425" s="4"/>
      <c r="IL1425" s="4"/>
      <c r="IM1425" s="4"/>
      <c r="IN1425" s="4"/>
      <c r="IO1425" s="4"/>
      <c r="IP1425" s="4"/>
      <c r="IQ1425" s="4"/>
      <c r="IR1425" s="4"/>
      <c r="IS1425" s="4"/>
      <c r="IT1425" s="4"/>
    </row>
    <row r="1426" spans="243:254" ht="30" customHeight="1" x14ac:dyDescent="0.35">
      <c r="II1426" s="4"/>
      <c r="IJ1426" s="4"/>
      <c r="IK1426" s="4"/>
      <c r="IL1426" s="4"/>
      <c r="IM1426" s="4"/>
      <c r="IN1426" s="4"/>
      <c r="IO1426" s="4"/>
      <c r="IP1426" s="4"/>
      <c r="IQ1426" s="4"/>
      <c r="IR1426" s="4"/>
      <c r="IS1426" s="4"/>
      <c r="IT1426" s="4"/>
    </row>
    <row r="1427" spans="243:254" ht="30" customHeight="1" x14ac:dyDescent="0.35">
      <c r="II1427" s="4"/>
      <c r="IJ1427" s="4"/>
      <c r="IK1427" s="4"/>
      <c r="IL1427" s="4"/>
      <c r="IM1427" s="4"/>
      <c r="IN1427" s="4"/>
      <c r="IO1427" s="4"/>
      <c r="IP1427" s="4"/>
      <c r="IQ1427" s="4"/>
      <c r="IR1427" s="4"/>
      <c r="IS1427" s="4"/>
      <c r="IT1427" s="4"/>
    </row>
    <row r="1428" spans="243:254" ht="30" customHeight="1" x14ac:dyDescent="0.35">
      <c r="II1428" s="4"/>
      <c r="IJ1428" s="4"/>
      <c r="IK1428" s="4"/>
      <c r="IL1428" s="4"/>
      <c r="IM1428" s="4"/>
      <c r="IN1428" s="4"/>
      <c r="IO1428" s="4"/>
      <c r="IP1428" s="4"/>
      <c r="IQ1428" s="4"/>
      <c r="IR1428" s="4"/>
      <c r="IS1428" s="4"/>
      <c r="IT1428" s="4"/>
    </row>
    <row r="1429" spans="243:254" ht="30" customHeight="1" x14ac:dyDescent="0.35">
      <c r="II1429" s="4"/>
      <c r="IJ1429" s="4"/>
      <c r="IK1429" s="4"/>
      <c r="IL1429" s="4"/>
      <c r="IM1429" s="4"/>
      <c r="IN1429" s="4"/>
      <c r="IO1429" s="4"/>
      <c r="IP1429" s="4"/>
      <c r="IQ1429" s="4"/>
      <c r="IR1429" s="4"/>
      <c r="IS1429" s="4"/>
      <c r="IT1429" s="4"/>
    </row>
    <row r="1430" spans="243:254" ht="30" customHeight="1" x14ac:dyDescent="0.35">
      <c r="II1430" s="4"/>
      <c r="IJ1430" s="4"/>
      <c r="IK1430" s="4"/>
      <c r="IL1430" s="4"/>
      <c r="IM1430" s="4"/>
      <c r="IN1430" s="4"/>
      <c r="IO1430" s="4"/>
      <c r="IP1430" s="4"/>
      <c r="IQ1430" s="4"/>
      <c r="IR1430" s="4"/>
      <c r="IS1430" s="4"/>
      <c r="IT1430" s="4"/>
    </row>
    <row r="1431" spans="243:254" ht="30" customHeight="1" x14ac:dyDescent="0.35">
      <c r="II1431" s="4"/>
      <c r="IJ1431" s="4"/>
      <c r="IK1431" s="4"/>
      <c r="IL1431" s="4"/>
      <c r="IM1431" s="4"/>
      <c r="IN1431" s="4"/>
      <c r="IO1431" s="4"/>
      <c r="IP1431" s="4"/>
      <c r="IQ1431" s="4"/>
      <c r="IR1431" s="4"/>
      <c r="IS1431" s="4"/>
      <c r="IT1431" s="4"/>
    </row>
    <row r="1432" spans="243:254" ht="30" customHeight="1" x14ac:dyDescent="0.35">
      <c r="II1432" s="4"/>
      <c r="IJ1432" s="4"/>
      <c r="IK1432" s="4"/>
      <c r="IL1432" s="4"/>
      <c r="IM1432" s="4"/>
      <c r="IN1432" s="4"/>
      <c r="IO1432" s="4"/>
      <c r="IP1432" s="4"/>
      <c r="IQ1432" s="4"/>
      <c r="IR1432" s="4"/>
      <c r="IS1432" s="4"/>
      <c r="IT1432" s="4"/>
    </row>
    <row r="1433" spans="243:254" ht="30" customHeight="1" x14ac:dyDescent="0.35">
      <c r="II1433" s="4"/>
      <c r="IJ1433" s="4"/>
      <c r="IK1433" s="4"/>
      <c r="IL1433" s="4"/>
      <c r="IM1433" s="4"/>
      <c r="IN1433" s="4"/>
      <c r="IO1433" s="4"/>
      <c r="IP1433" s="4"/>
      <c r="IQ1433" s="4"/>
      <c r="IR1433" s="4"/>
      <c r="IS1433" s="4"/>
      <c r="IT1433" s="4"/>
    </row>
    <row r="1434" spans="243:254" ht="30" customHeight="1" x14ac:dyDescent="0.35">
      <c r="II1434" s="4"/>
      <c r="IJ1434" s="4"/>
      <c r="IK1434" s="4"/>
      <c r="IL1434" s="4"/>
      <c r="IM1434" s="4"/>
      <c r="IN1434" s="4"/>
      <c r="IO1434" s="4"/>
      <c r="IP1434" s="4"/>
      <c r="IQ1434" s="4"/>
      <c r="IR1434" s="4"/>
      <c r="IS1434" s="4"/>
      <c r="IT1434" s="4"/>
    </row>
    <row r="1435" spans="243:254" ht="30" customHeight="1" x14ac:dyDescent="0.35">
      <c r="II1435" s="4"/>
      <c r="IJ1435" s="4"/>
      <c r="IK1435" s="4"/>
      <c r="IL1435" s="4"/>
      <c r="IM1435" s="4"/>
      <c r="IN1435" s="4"/>
      <c r="IO1435" s="4"/>
      <c r="IP1435" s="4"/>
      <c r="IQ1435" s="4"/>
      <c r="IR1435" s="4"/>
      <c r="IS1435" s="4"/>
      <c r="IT1435" s="4"/>
    </row>
    <row r="1436" spans="243:254" ht="30" customHeight="1" x14ac:dyDescent="0.35">
      <c r="II1436" s="4"/>
      <c r="IJ1436" s="4"/>
      <c r="IK1436" s="4"/>
      <c r="IL1436" s="4"/>
      <c r="IM1436" s="4"/>
      <c r="IN1436" s="4"/>
      <c r="IO1436" s="4"/>
      <c r="IP1436" s="4"/>
      <c r="IQ1436" s="4"/>
      <c r="IR1436" s="4"/>
      <c r="IS1436" s="4"/>
      <c r="IT1436" s="4"/>
    </row>
    <row r="1437" spans="243:254" ht="30" customHeight="1" x14ac:dyDescent="0.35">
      <c r="II1437" s="4"/>
      <c r="IJ1437" s="4"/>
      <c r="IK1437" s="4"/>
      <c r="IL1437" s="4"/>
      <c r="IM1437" s="4"/>
      <c r="IN1437" s="4"/>
      <c r="IO1437" s="4"/>
      <c r="IP1437" s="4"/>
      <c r="IQ1437" s="4"/>
      <c r="IR1437" s="4"/>
      <c r="IS1437" s="4"/>
      <c r="IT1437" s="4"/>
    </row>
    <row r="1438" spans="243:254" ht="30" customHeight="1" x14ac:dyDescent="0.35">
      <c r="II1438" s="4"/>
      <c r="IJ1438" s="4"/>
      <c r="IK1438" s="4"/>
      <c r="IL1438" s="4"/>
      <c r="IM1438" s="4"/>
      <c r="IN1438" s="4"/>
      <c r="IO1438" s="4"/>
      <c r="IP1438" s="4"/>
      <c r="IQ1438" s="4"/>
      <c r="IR1438" s="4"/>
      <c r="IS1438" s="4"/>
      <c r="IT1438" s="4"/>
    </row>
    <row r="1439" spans="243:254" ht="30" customHeight="1" x14ac:dyDescent="0.35">
      <c r="II1439" s="4"/>
      <c r="IJ1439" s="4"/>
      <c r="IK1439" s="4"/>
      <c r="IL1439" s="4"/>
      <c r="IM1439" s="4"/>
      <c r="IN1439" s="4"/>
      <c r="IO1439" s="4"/>
      <c r="IP1439" s="4"/>
      <c r="IQ1439" s="4"/>
      <c r="IR1439" s="4"/>
      <c r="IS1439" s="4"/>
      <c r="IT1439" s="4"/>
    </row>
    <row r="1440" spans="243:254" ht="30" customHeight="1" x14ac:dyDescent="0.35">
      <c r="II1440" s="4"/>
      <c r="IJ1440" s="4"/>
      <c r="IK1440" s="4"/>
      <c r="IL1440" s="4"/>
      <c r="IM1440" s="4"/>
      <c r="IN1440" s="4"/>
      <c r="IO1440" s="4"/>
      <c r="IP1440" s="4"/>
      <c r="IQ1440" s="4"/>
      <c r="IR1440" s="4"/>
      <c r="IS1440" s="4"/>
      <c r="IT1440" s="4"/>
    </row>
    <row r="1441" spans="243:254" ht="30" customHeight="1" x14ac:dyDescent="0.35">
      <c r="II1441" s="4"/>
      <c r="IJ1441" s="4"/>
      <c r="IK1441" s="4"/>
      <c r="IL1441" s="4"/>
      <c r="IM1441" s="4"/>
      <c r="IN1441" s="4"/>
      <c r="IO1441" s="4"/>
      <c r="IP1441" s="4"/>
      <c r="IQ1441" s="4"/>
      <c r="IR1441" s="4"/>
      <c r="IS1441" s="4"/>
      <c r="IT1441" s="4"/>
    </row>
    <row r="1442" spans="243:254" ht="30" customHeight="1" x14ac:dyDescent="0.35">
      <c r="II1442" s="4"/>
      <c r="IJ1442" s="4"/>
      <c r="IK1442" s="4"/>
      <c r="IL1442" s="4"/>
      <c r="IM1442" s="4"/>
      <c r="IN1442" s="4"/>
      <c r="IO1442" s="4"/>
      <c r="IP1442" s="4"/>
      <c r="IQ1442" s="4"/>
      <c r="IR1442" s="4"/>
      <c r="IS1442" s="4"/>
      <c r="IT1442" s="4"/>
    </row>
    <row r="1443" spans="243:254" ht="30" customHeight="1" x14ac:dyDescent="0.35">
      <c r="II1443" s="4"/>
      <c r="IJ1443" s="4"/>
      <c r="IK1443" s="4"/>
      <c r="IL1443" s="4"/>
      <c r="IM1443" s="4"/>
      <c r="IN1443" s="4"/>
      <c r="IO1443" s="4"/>
      <c r="IP1443" s="4"/>
      <c r="IQ1443" s="4"/>
      <c r="IR1443" s="4"/>
      <c r="IS1443" s="4"/>
      <c r="IT1443" s="4"/>
    </row>
    <row r="1444" spans="243:254" ht="30" customHeight="1" x14ac:dyDescent="0.35">
      <c r="II1444" s="4"/>
      <c r="IJ1444" s="4"/>
      <c r="IK1444" s="4"/>
      <c r="IL1444" s="4"/>
      <c r="IM1444" s="4"/>
      <c r="IN1444" s="4"/>
      <c r="IO1444" s="4"/>
      <c r="IP1444" s="4"/>
      <c r="IQ1444" s="4"/>
      <c r="IR1444" s="4"/>
      <c r="IS1444" s="4"/>
      <c r="IT1444" s="4"/>
    </row>
    <row r="1445" spans="243:254" ht="30" customHeight="1" x14ac:dyDescent="0.35">
      <c r="II1445" s="4"/>
      <c r="IJ1445" s="4"/>
      <c r="IK1445" s="4"/>
      <c r="IL1445" s="4"/>
      <c r="IM1445" s="4"/>
      <c r="IN1445" s="4"/>
      <c r="IO1445" s="4"/>
      <c r="IP1445" s="4"/>
      <c r="IQ1445" s="4"/>
      <c r="IR1445" s="4"/>
      <c r="IS1445" s="4"/>
      <c r="IT1445" s="4"/>
    </row>
    <row r="1446" spans="243:254" ht="30" customHeight="1" x14ac:dyDescent="0.35">
      <c r="II1446" s="4"/>
      <c r="IJ1446" s="4"/>
      <c r="IK1446" s="4"/>
      <c r="IL1446" s="4"/>
      <c r="IM1446" s="4"/>
      <c r="IN1446" s="4"/>
      <c r="IO1446" s="4"/>
      <c r="IP1446" s="4"/>
      <c r="IQ1446" s="4"/>
      <c r="IR1446" s="4"/>
      <c r="IS1446" s="4"/>
      <c r="IT1446" s="4"/>
    </row>
    <row r="1447" spans="243:254" ht="30" customHeight="1" x14ac:dyDescent="0.35">
      <c r="II1447" s="4"/>
      <c r="IJ1447" s="4"/>
      <c r="IK1447" s="4"/>
      <c r="IL1447" s="4"/>
      <c r="IM1447" s="4"/>
      <c r="IN1447" s="4"/>
      <c r="IO1447" s="4"/>
      <c r="IP1447" s="4"/>
      <c r="IQ1447" s="4"/>
      <c r="IR1447" s="4"/>
      <c r="IS1447" s="4"/>
      <c r="IT1447" s="4"/>
    </row>
    <row r="1448" spans="243:254" ht="30" customHeight="1" x14ac:dyDescent="0.35">
      <c r="II1448" s="4"/>
      <c r="IJ1448" s="4"/>
      <c r="IK1448" s="4"/>
      <c r="IL1448" s="4"/>
      <c r="IM1448" s="4"/>
      <c r="IN1448" s="4"/>
      <c r="IO1448" s="4"/>
      <c r="IP1448" s="4"/>
      <c r="IQ1448" s="4"/>
      <c r="IR1448" s="4"/>
      <c r="IS1448" s="4"/>
      <c r="IT1448" s="4"/>
    </row>
    <row r="1449" spans="243:254" ht="30" customHeight="1" x14ac:dyDescent="0.35">
      <c r="II1449" s="4"/>
      <c r="IJ1449" s="4"/>
      <c r="IK1449" s="4"/>
      <c r="IL1449" s="4"/>
      <c r="IM1449" s="4"/>
      <c r="IN1449" s="4"/>
      <c r="IO1449" s="4"/>
      <c r="IP1449" s="4"/>
      <c r="IQ1449" s="4"/>
      <c r="IR1449" s="4"/>
      <c r="IS1449" s="4"/>
      <c r="IT1449" s="4"/>
    </row>
    <row r="1450" spans="243:254" ht="30" customHeight="1" x14ac:dyDescent="0.35">
      <c r="II1450" s="4"/>
      <c r="IJ1450" s="4"/>
      <c r="IK1450" s="4"/>
      <c r="IL1450" s="4"/>
      <c r="IM1450" s="4"/>
      <c r="IN1450" s="4"/>
      <c r="IO1450" s="4"/>
      <c r="IP1450" s="4"/>
      <c r="IQ1450" s="4"/>
      <c r="IR1450" s="4"/>
      <c r="IS1450" s="4"/>
      <c r="IT1450" s="4"/>
    </row>
    <row r="1451" spans="243:254" ht="30" customHeight="1" x14ac:dyDescent="0.35">
      <c r="II1451" s="4"/>
      <c r="IJ1451" s="4"/>
      <c r="IK1451" s="4"/>
      <c r="IL1451" s="4"/>
      <c r="IM1451" s="4"/>
      <c r="IN1451" s="4"/>
      <c r="IO1451" s="4"/>
      <c r="IP1451" s="4"/>
      <c r="IQ1451" s="4"/>
      <c r="IR1451" s="4"/>
      <c r="IS1451" s="4"/>
      <c r="IT1451" s="4"/>
    </row>
    <row r="1452" spans="243:254" ht="30" customHeight="1" x14ac:dyDescent="0.35">
      <c r="II1452" s="4"/>
      <c r="IJ1452" s="4"/>
      <c r="IK1452" s="4"/>
      <c r="IL1452" s="4"/>
      <c r="IM1452" s="4"/>
      <c r="IN1452" s="4"/>
      <c r="IO1452" s="4"/>
      <c r="IP1452" s="4"/>
      <c r="IQ1452" s="4"/>
      <c r="IR1452" s="4"/>
      <c r="IS1452" s="4"/>
      <c r="IT1452" s="4"/>
    </row>
    <row r="1453" spans="243:254" ht="30" customHeight="1" x14ac:dyDescent="0.35">
      <c r="II1453" s="4"/>
      <c r="IJ1453" s="4"/>
      <c r="IK1453" s="4"/>
      <c r="IL1453" s="4"/>
      <c r="IM1453" s="4"/>
      <c r="IN1453" s="4"/>
      <c r="IO1453" s="4"/>
      <c r="IP1453" s="4"/>
      <c r="IQ1453" s="4"/>
      <c r="IR1453" s="4"/>
      <c r="IS1453" s="4"/>
      <c r="IT1453" s="4"/>
    </row>
    <row r="1454" spans="243:254" ht="30" customHeight="1" x14ac:dyDescent="0.35">
      <c r="II1454" s="4"/>
      <c r="IJ1454" s="4"/>
      <c r="IK1454" s="4"/>
      <c r="IL1454" s="4"/>
      <c r="IM1454" s="4"/>
      <c r="IN1454" s="4"/>
      <c r="IO1454" s="4"/>
      <c r="IP1454" s="4"/>
      <c r="IQ1454" s="4"/>
      <c r="IR1454" s="4"/>
      <c r="IS1454" s="4"/>
      <c r="IT1454" s="4"/>
    </row>
    <row r="1455" spans="243:254" ht="30" customHeight="1" x14ac:dyDescent="0.35">
      <c r="II1455" s="4"/>
      <c r="IJ1455" s="4"/>
      <c r="IK1455" s="4"/>
      <c r="IL1455" s="4"/>
      <c r="IM1455" s="4"/>
      <c r="IN1455" s="4"/>
      <c r="IO1455" s="4"/>
      <c r="IP1455" s="4"/>
      <c r="IQ1455" s="4"/>
      <c r="IR1455" s="4"/>
      <c r="IS1455" s="4"/>
      <c r="IT1455" s="4"/>
    </row>
    <row r="1456" spans="243:254" ht="30" customHeight="1" x14ac:dyDescent="0.35">
      <c r="II1456" s="4"/>
      <c r="IJ1456" s="4"/>
      <c r="IK1456" s="4"/>
      <c r="IL1456" s="4"/>
      <c r="IM1456" s="4"/>
      <c r="IN1456" s="4"/>
      <c r="IO1456" s="4"/>
      <c r="IP1456" s="4"/>
      <c r="IQ1456" s="4"/>
      <c r="IR1456" s="4"/>
      <c r="IS1456" s="4"/>
      <c r="IT1456" s="4"/>
    </row>
    <row r="1457" spans="243:254" ht="30" customHeight="1" x14ac:dyDescent="0.35">
      <c r="II1457" s="4"/>
      <c r="IJ1457" s="4"/>
      <c r="IK1457" s="4"/>
      <c r="IL1457" s="4"/>
      <c r="IM1457" s="4"/>
      <c r="IN1457" s="4"/>
      <c r="IO1457" s="4"/>
      <c r="IP1457" s="4"/>
      <c r="IQ1457" s="4"/>
      <c r="IR1457" s="4"/>
      <c r="IS1457" s="4"/>
      <c r="IT1457" s="4"/>
    </row>
    <row r="1458" spans="243:254" ht="30" customHeight="1" x14ac:dyDescent="0.35">
      <c r="II1458" s="4"/>
      <c r="IJ1458" s="4"/>
      <c r="IK1458" s="4"/>
      <c r="IL1458" s="4"/>
      <c r="IM1458" s="4"/>
      <c r="IN1458" s="4"/>
      <c r="IO1458" s="4"/>
      <c r="IP1458" s="4"/>
      <c r="IQ1458" s="4"/>
      <c r="IR1458" s="4"/>
      <c r="IS1458" s="4"/>
      <c r="IT1458" s="4"/>
    </row>
    <row r="1459" spans="243:254" ht="30" customHeight="1" x14ac:dyDescent="0.35">
      <c r="II1459" s="4"/>
      <c r="IJ1459" s="4"/>
      <c r="IK1459" s="4"/>
      <c r="IL1459" s="4"/>
      <c r="IM1459" s="4"/>
      <c r="IN1459" s="4"/>
      <c r="IO1459" s="4"/>
      <c r="IP1459" s="4"/>
      <c r="IQ1459" s="4"/>
      <c r="IR1459" s="4"/>
      <c r="IS1459" s="4"/>
      <c r="IT1459" s="4"/>
    </row>
    <row r="1460" spans="243:254" ht="30" customHeight="1" x14ac:dyDescent="0.35">
      <c r="II1460" s="4"/>
      <c r="IJ1460" s="4"/>
      <c r="IK1460" s="4"/>
      <c r="IL1460" s="4"/>
      <c r="IM1460" s="4"/>
      <c r="IN1460" s="4"/>
      <c r="IO1460" s="4"/>
      <c r="IP1460" s="4"/>
      <c r="IQ1460" s="4"/>
      <c r="IR1460" s="4"/>
      <c r="IS1460" s="4"/>
      <c r="IT1460" s="4"/>
    </row>
    <row r="1461" spans="243:254" ht="30" customHeight="1" x14ac:dyDescent="0.35">
      <c r="II1461" s="4"/>
      <c r="IJ1461" s="4"/>
      <c r="IK1461" s="4"/>
      <c r="IL1461" s="4"/>
      <c r="IM1461" s="4"/>
      <c r="IN1461" s="4"/>
      <c r="IO1461" s="4"/>
      <c r="IP1461" s="4"/>
      <c r="IQ1461" s="4"/>
      <c r="IR1461" s="4"/>
      <c r="IS1461" s="4"/>
      <c r="IT1461" s="4"/>
    </row>
    <row r="1462" spans="243:254" ht="30" customHeight="1" x14ac:dyDescent="0.35">
      <c r="II1462" s="4"/>
      <c r="IJ1462" s="4"/>
      <c r="IK1462" s="4"/>
      <c r="IL1462" s="4"/>
      <c r="IM1462" s="4"/>
      <c r="IN1462" s="4"/>
      <c r="IO1462" s="4"/>
      <c r="IP1462" s="4"/>
      <c r="IQ1462" s="4"/>
      <c r="IR1462" s="4"/>
      <c r="IS1462" s="4"/>
      <c r="IT1462" s="4"/>
    </row>
    <row r="1463" spans="243:254" ht="30" customHeight="1" x14ac:dyDescent="0.35">
      <c r="II1463" s="4"/>
      <c r="IJ1463" s="4"/>
      <c r="IK1463" s="4"/>
      <c r="IL1463" s="4"/>
      <c r="IM1463" s="4"/>
      <c r="IN1463" s="4"/>
      <c r="IO1463" s="4"/>
      <c r="IP1463" s="4"/>
      <c r="IQ1463" s="4"/>
      <c r="IR1463" s="4"/>
      <c r="IS1463" s="4"/>
      <c r="IT1463" s="4"/>
    </row>
    <row r="1464" spans="243:254" ht="30" customHeight="1" x14ac:dyDescent="0.35">
      <c r="II1464" s="4"/>
      <c r="IJ1464" s="4"/>
      <c r="IK1464" s="4"/>
      <c r="IL1464" s="4"/>
      <c r="IM1464" s="4"/>
      <c r="IN1464" s="4"/>
      <c r="IO1464" s="4"/>
      <c r="IP1464" s="4"/>
      <c r="IQ1464" s="4"/>
      <c r="IR1464" s="4"/>
      <c r="IS1464" s="4"/>
      <c r="IT1464" s="4"/>
    </row>
    <row r="1465" spans="243:254" ht="30" customHeight="1" x14ac:dyDescent="0.35">
      <c r="II1465" s="4"/>
      <c r="IJ1465" s="4"/>
      <c r="IK1465" s="4"/>
      <c r="IL1465" s="4"/>
      <c r="IM1465" s="4"/>
      <c r="IN1465" s="4"/>
      <c r="IO1465" s="4"/>
      <c r="IP1465" s="4"/>
      <c r="IQ1465" s="4"/>
      <c r="IR1465" s="4"/>
      <c r="IS1465" s="4"/>
      <c r="IT1465" s="4"/>
    </row>
    <row r="1466" spans="243:254" ht="30" customHeight="1" x14ac:dyDescent="0.35">
      <c r="II1466" s="4"/>
      <c r="IJ1466" s="4"/>
      <c r="IK1466" s="4"/>
      <c r="IL1466" s="4"/>
      <c r="IM1466" s="4"/>
      <c r="IN1466" s="4"/>
      <c r="IO1466" s="4"/>
      <c r="IP1466" s="4"/>
      <c r="IQ1466" s="4"/>
      <c r="IR1466" s="4"/>
      <c r="IS1466" s="4"/>
      <c r="IT1466" s="4"/>
    </row>
    <row r="1467" spans="243:254" ht="30" customHeight="1" x14ac:dyDescent="0.35">
      <c r="II1467" s="4"/>
      <c r="IJ1467" s="4"/>
      <c r="IK1467" s="4"/>
      <c r="IL1467" s="4"/>
      <c r="IM1467" s="4"/>
      <c r="IN1467" s="4"/>
      <c r="IO1467" s="4"/>
      <c r="IP1467" s="4"/>
      <c r="IQ1467" s="4"/>
      <c r="IR1467" s="4"/>
      <c r="IS1467" s="4"/>
      <c r="IT1467" s="4"/>
    </row>
    <row r="1468" spans="243:254" ht="30" customHeight="1" x14ac:dyDescent="0.35">
      <c r="II1468" s="4"/>
      <c r="IJ1468" s="4"/>
      <c r="IK1468" s="4"/>
      <c r="IL1468" s="4"/>
      <c r="IM1468" s="4"/>
      <c r="IN1468" s="4"/>
      <c r="IO1468" s="4"/>
      <c r="IP1468" s="4"/>
      <c r="IQ1468" s="4"/>
      <c r="IR1468" s="4"/>
      <c r="IS1468" s="4"/>
      <c r="IT1468" s="4"/>
    </row>
    <row r="1469" spans="243:254" ht="30" customHeight="1" x14ac:dyDescent="0.35">
      <c r="II1469" s="4"/>
      <c r="IJ1469" s="4"/>
      <c r="IK1469" s="4"/>
      <c r="IL1469" s="4"/>
      <c r="IM1469" s="4"/>
      <c r="IN1469" s="4"/>
      <c r="IO1469" s="4"/>
      <c r="IP1469" s="4"/>
      <c r="IQ1469" s="4"/>
      <c r="IR1469" s="4"/>
      <c r="IS1469" s="4"/>
      <c r="IT1469" s="4"/>
    </row>
    <row r="1470" spans="243:254" ht="30" customHeight="1" x14ac:dyDescent="0.35">
      <c r="II1470" s="4"/>
      <c r="IJ1470" s="4"/>
      <c r="IK1470" s="4"/>
      <c r="IL1470" s="4"/>
      <c r="IM1470" s="4"/>
      <c r="IN1470" s="4"/>
      <c r="IO1470" s="4"/>
      <c r="IP1470" s="4"/>
      <c r="IQ1470" s="4"/>
      <c r="IR1470" s="4"/>
      <c r="IS1470" s="4"/>
      <c r="IT1470" s="4"/>
    </row>
    <row r="1471" spans="243:254" ht="30" customHeight="1" x14ac:dyDescent="0.35">
      <c r="II1471" s="4"/>
      <c r="IJ1471" s="4"/>
      <c r="IK1471" s="4"/>
      <c r="IL1471" s="4"/>
      <c r="IM1471" s="4"/>
      <c r="IN1471" s="4"/>
      <c r="IO1471" s="4"/>
      <c r="IP1471" s="4"/>
      <c r="IQ1471" s="4"/>
      <c r="IR1471" s="4"/>
      <c r="IS1471" s="4"/>
      <c r="IT1471" s="4"/>
    </row>
    <row r="1472" spans="243:254" ht="30" customHeight="1" x14ac:dyDescent="0.35">
      <c r="II1472" s="4"/>
      <c r="IJ1472" s="4"/>
      <c r="IK1472" s="4"/>
      <c r="IL1472" s="4"/>
      <c r="IM1472" s="4"/>
      <c r="IN1472" s="4"/>
      <c r="IO1472" s="4"/>
      <c r="IP1472" s="4"/>
      <c r="IQ1472" s="4"/>
      <c r="IR1472" s="4"/>
      <c r="IS1472" s="4"/>
      <c r="IT1472" s="4"/>
    </row>
    <row r="1473" spans="243:254" ht="30" customHeight="1" x14ac:dyDescent="0.35">
      <c r="II1473" s="4"/>
      <c r="IJ1473" s="4"/>
      <c r="IK1473" s="4"/>
      <c r="IL1473" s="4"/>
      <c r="IM1473" s="4"/>
      <c r="IN1473" s="4"/>
      <c r="IO1473" s="4"/>
      <c r="IP1473" s="4"/>
      <c r="IQ1473" s="4"/>
      <c r="IR1473" s="4"/>
      <c r="IS1473" s="4"/>
      <c r="IT1473" s="4"/>
    </row>
    <row r="1474" spans="243:254" ht="30" customHeight="1" x14ac:dyDescent="0.35">
      <c r="II1474" s="4"/>
      <c r="IJ1474" s="4"/>
      <c r="IK1474" s="4"/>
      <c r="IL1474" s="4"/>
      <c r="IM1474" s="4"/>
      <c r="IN1474" s="4"/>
      <c r="IO1474" s="4"/>
      <c r="IP1474" s="4"/>
      <c r="IQ1474" s="4"/>
      <c r="IR1474" s="4"/>
      <c r="IS1474" s="4"/>
      <c r="IT1474" s="4"/>
    </row>
    <row r="1475" spans="243:254" ht="30" customHeight="1" x14ac:dyDescent="0.35">
      <c r="II1475" s="4"/>
      <c r="IJ1475" s="4"/>
      <c r="IK1475" s="4"/>
      <c r="IL1475" s="4"/>
      <c r="IM1475" s="4"/>
      <c r="IN1475" s="4"/>
      <c r="IO1475" s="4"/>
      <c r="IP1475" s="4"/>
      <c r="IQ1475" s="4"/>
      <c r="IR1475" s="4"/>
      <c r="IS1475" s="4"/>
      <c r="IT1475" s="4"/>
    </row>
    <row r="1476" spans="243:254" ht="30" customHeight="1" x14ac:dyDescent="0.35">
      <c r="II1476" s="4"/>
      <c r="IJ1476" s="4"/>
      <c r="IK1476" s="4"/>
      <c r="IL1476" s="4"/>
      <c r="IM1476" s="4"/>
      <c r="IN1476" s="4"/>
      <c r="IO1476" s="4"/>
      <c r="IP1476" s="4"/>
      <c r="IQ1476" s="4"/>
      <c r="IR1476" s="4"/>
      <c r="IS1476" s="4"/>
      <c r="IT1476" s="4"/>
    </row>
    <row r="1477" spans="243:254" ht="30" customHeight="1" x14ac:dyDescent="0.35">
      <c r="II1477" s="4"/>
      <c r="IJ1477" s="4"/>
      <c r="IK1477" s="4"/>
      <c r="IL1477" s="4"/>
      <c r="IM1477" s="4"/>
      <c r="IN1477" s="4"/>
      <c r="IO1477" s="4"/>
      <c r="IP1477" s="4"/>
      <c r="IQ1477" s="4"/>
      <c r="IR1477" s="4"/>
      <c r="IS1477" s="4"/>
      <c r="IT1477" s="4"/>
    </row>
    <row r="1478" spans="243:254" ht="30" customHeight="1" x14ac:dyDescent="0.35">
      <c r="II1478" s="4"/>
      <c r="IJ1478" s="4"/>
      <c r="IK1478" s="4"/>
      <c r="IL1478" s="4"/>
      <c r="IM1478" s="4"/>
      <c r="IN1478" s="4"/>
      <c r="IO1478" s="4"/>
      <c r="IP1478" s="4"/>
      <c r="IQ1478" s="4"/>
      <c r="IR1478" s="4"/>
      <c r="IS1478" s="4"/>
      <c r="IT1478" s="4"/>
    </row>
    <row r="1479" spans="243:254" ht="30" customHeight="1" x14ac:dyDescent="0.35">
      <c r="II1479" s="4"/>
      <c r="IJ1479" s="4"/>
      <c r="IK1479" s="4"/>
      <c r="IL1479" s="4"/>
      <c r="IM1479" s="4"/>
      <c r="IN1479" s="4"/>
      <c r="IO1479" s="4"/>
      <c r="IP1479" s="4"/>
      <c r="IQ1479" s="4"/>
      <c r="IR1479" s="4"/>
      <c r="IS1479" s="4"/>
      <c r="IT1479" s="4"/>
    </row>
    <row r="1480" spans="243:254" ht="30" customHeight="1" x14ac:dyDescent="0.35">
      <c r="II1480" s="4"/>
      <c r="IJ1480" s="4"/>
      <c r="IK1480" s="4"/>
      <c r="IL1480" s="4"/>
      <c r="IM1480" s="4"/>
      <c r="IN1480" s="4"/>
      <c r="IO1480" s="4"/>
      <c r="IP1480" s="4"/>
      <c r="IQ1480" s="4"/>
      <c r="IR1480" s="4"/>
      <c r="IS1480" s="4"/>
      <c r="IT1480" s="4"/>
    </row>
    <row r="1481" spans="243:254" ht="30" customHeight="1" x14ac:dyDescent="0.35">
      <c r="II1481" s="4"/>
      <c r="IJ1481" s="4"/>
      <c r="IK1481" s="4"/>
      <c r="IL1481" s="4"/>
      <c r="IM1481" s="4"/>
      <c r="IN1481" s="4"/>
      <c r="IO1481" s="4"/>
      <c r="IP1481" s="4"/>
      <c r="IQ1481" s="4"/>
      <c r="IR1481" s="4"/>
      <c r="IS1481" s="4"/>
      <c r="IT1481" s="4"/>
    </row>
    <row r="1482" spans="243:254" ht="30" customHeight="1" x14ac:dyDescent="0.35">
      <c r="II1482" s="4"/>
      <c r="IJ1482" s="4"/>
      <c r="IK1482" s="4"/>
      <c r="IL1482" s="4"/>
      <c r="IM1482" s="4"/>
      <c r="IN1482" s="4"/>
      <c r="IO1482" s="4"/>
      <c r="IP1482" s="4"/>
      <c r="IQ1482" s="4"/>
      <c r="IR1482" s="4"/>
      <c r="IS1482" s="4"/>
      <c r="IT1482" s="4"/>
    </row>
    <row r="1483" spans="243:254" ht="30" customHeight="1" x14ac:dyDescent="0.35">
      <c r="II1483" s="4"/>
      <c r="IJ1483" s="4"/>
      <c r="IK1483" s="4"/>
      <c r="IL1483" s="4"/>
      <c r="IM1483" s="4"/>
      <c r="IN1483" s="4"/>
      <c r="IO1483" s="4"/>
      <c r="IP1483" s="4"/>
      <c r="IQ1483" s="4"/>
      <c r="IR1483" s="4"/>
      <c r="IS1483" s="4"/>
      <c r="IT1483" s="4"/>
    </row>
    <row r="1484" spans="243:254" ht="30" customHeight="1" x14ac:dyDescent="0.35">
      <c r="II1484" s="4"/>
      <c r="IJ1484" s="4"/>
      <c r="IK1484" s="4"/>
      <c r="IL1484" s="4"/>
      <c r="IM1484" s="4"/>
      <c r="IN1484" s="4"/>
      <c r="IO1484" s="4"/>
      <c r="IP1484" s="4"/>
      <c r="IQ1484" s="4"/>
      <c r="IR1484" s="4"/>
      <c r="IS1484" s="4"/>
      <c r="IT1484" s="4"/>
    </row>
    <row r="1485" spans="243:254" ht="30" customHeight="1" x14ac:dyDescent="0.35">
      <c r="II1485" s="4"/>
      <c r="IJ1485" s="4"/>
      <c r="IK1485" s="4"/>
      <c r="IL1485" s="4"/>
      <c r="IM1485" s="4"/>
      <c r="IN1485" s="4"/>
      <c r="IO1485" s="4"/>
      <c r="IP1485" s="4"/>
      <c r="IQ1485" s="4"/>
      <c r="IR1485" s="4"/>
      <c r="IS1485" s="4"/>
      <c r="IT1485" s="4"/>
    </row>
    <row r="1486" spans="243:254" ht="30" customHeight="1" x14ac:dyDescent="0.35">
      <c r="II1486" s="4"/>
      <c r="IJ1486" s="4"/>
      <c r="IK1486" s="4"/>
      <c r="IL1486" s="4"/>
      <c r="IM1486" s="4"/>
      <c r="IN1486" s="4"/>
      <c r="IO1486" s="4"/>
      <c r="IP1486" s="4"/>
      <c r="IQ1486" s="4"/>
      <c r="IR1486" s="4"/>
      <c r="IS1486" s="4"/>
      <c r="IT1486" s="4"/>
    </row>
    <row r="1487" spans="243:254" ht="30" customHeight="1" x14ac:dyDescent="0.35">
      <c r="II1487" s="4"/>
      <c r="IJ1487" s="4"/>
      <c r="IK1487" s="4"/>
      <c r="IL1487" s="4"/>
      <c r="IM1487" s="4"/>
      <c r="IN1487" s="4"/>
      <c r="IO1487" s="4"/>
      <c r="IP1487" s="4"/>
      <c r="IQ1487" s="4"/>
      <c r="IR1487" s="4"/>
      <c r="IS1487" s="4"/>
      <c r="IT1487" s="4"/>
    </row>
    <row r="1488" spans="243:254" ht="30" customHeight="1" x14ac:dyDescent="0.35">
      <c r="II1488" s="4"/>
      <c r="IJ1488" s="4"/>
      <c r="IK1488" s="4"/>
      <c r="IL1488" s="4"/>
      <c r="IM1488" s="4"/>
      <c r="IN1488" s="4"/>
      <c r="IO1488" s="4"/>
      <c r="IP1488" s="4"/>
      <c r="IQ1488" s="4"/>
      <c r="IR1488" s="4"/>
      <c r="IS1488" s="4"/>
      <c r="IT1488" s="4"/>
    </row>
    <row r="1489" spans="243:254" ht="30" customHeight="1" x14ac:dyDescent="0.35">
      <c r="II1489" s="4"/>
      <c r="IJ1489" s="4"/>
      <c r="IK1489" s="4"/>
      <c r="IL1489" s="4"/>
      <c r="IM1489" s="4"/>
      <c r="IN1489" s="4"/>
      <c r="IO1489" s="4"/>
      <c r="IP1489" s="4"/>
      <c r="IQ1489" s="4"/>
      <c r="IR1489" s="4"/>
      <c r="IS1489" s="4"/>
      <c r="IT1489" s="4"/>
    </row>
    <row r="1490" spans="243:254" ht="30" customHeight="1" x14ac:dyDescent="0.35">
      <c r="II1490" s="4"/>
      <c r="IJ1490" s="4"/>
      <c r="IK1490" s="4"/>
      <c r="IL1490" s="4"/>
      <c r="IM1490" s="4"/>
      <c r="IN1490" s="4"/>
      <c r="IO1490" s="4"/>
      <c r="IP1490" s="4"/>
      <c r="IQ1490" s="4"/>
      <c r="IR1490" s="4"/>
      <c r="IS1490" s="4"/>
      <c r="IT1490" s="4"/>
    </row>
    <row r="1491" spans="243:254" ht="30" customHeight="1" x14ac:dyDescent="0.35">
      <c r="II1491" s="4"/>
      <c r="IJ1491" s="4"/>
      <c r="IK1491" s="4"/>
      <c r="IL1491" s="4"/>
      <c r="IM1491" s="4"/>
      <c r="IN1491" s="4"/>
      <c r="IO1491" s="4"/>
      <c r="IP1491" s="4"/>
      <c r="IQ1491" s="4"/>
      <c r="IR1491" s="4"/>
      <c r="IS1491" s="4"/>
      <c r="IT1491" s="4"/>
    </row>
    <row r="1492" spans="243:254" ht="30" customHeight="1" x14ac:dyDescent="0.35">
      <c r="II1492" s="4"/>
      <c r="IJ1492" s="4"/>
      <c r="IK1492" s="4"/>
      <c r="IL1492" s="4"/>
      <c r="IM1492" s="4"/>
      <c r="IN1492" s="4"/>
      <c r="IO1492" s="4"/>
      <c r="IP1492" s="4"/>
      <c r="IQ1492" s="4"/>
      <c r="IR1492" s="4"/>
      <c r="IS1492" s="4"/>
      <c r="IT1492" s="4"/>
    </row>
    <row r="1493" spans="243:254" ht="30" customHeight="1" x14ac:dyDescent="0.35">
      <c r="II1493" s="4"/>
      <c r="IJ1493" s="4"/>
      <c r="IK1493" s="4"/>
      <c r="IL1493" s="4"/>
      <c r="IM1493" s="4"/>
      <c r="IN1493" s="4"/>
      <c r="IO1493" s="4"/>
      <c r="IP1493" s="4"/>
      <c r="IQ1493" s="4"/>
      <c r="IR1493" s="4"/>
      <c r="IS1493" s="4"/>
      <c r="IT1493" s="4"/>
    </row>
    <row r="1494" spans="243:254" ht="30" customHeight="1" x14ac:dyDescent="0.35">
      <c r="II1494" s="4"/>
      <c r="IJ1494" s="4"/>
      <c r="IK1494" s="4"/>
      <c r="IL1494" s="4"/>
      <c r="IM1494" s="4"/>
      <c r="IN1494" s="4"/>
      <c r="IO1494" s="4"/>
      <c r="IP1494" s="4"/>
      <c r="IQ1494" s="4"/>
      <c r="IR1494" s="4"/>
      <c r="IS1494" s="4"/>
      <c r="IT1494" s="4"/>
    </row>
    <row r="1495" spans="243:254" ht="30" customHeight="1" x14ac:dyDescent="0.35">
      <c r="II1495" s="4"/>
      <c r="IJ1495" s="4"/>
      <c r="IK1495" s="4"/>
      <c r="IL1495" s="4"/>
      <c r="IM1495" s="4"/>
      <c r="IN1495" s="4"/>
      <c r="IO1495" s="4"/>
      <c r="IP1495" s="4"/>
      <c r="IQ1495" s="4"/>
      <c r="IR1495" s="4"/>
      <c r="IS1495" s="4"/>
      <c r="IT1495" s="4"/>
    </row>
    <row r="1496" spans="243:254" ht="30" customHeight="1" x14ac:dyDescent="0.35">
      <c r="II1496" s="4"/>
      <c r="IJ1496" s="4"/>
      <c r="IK1496" s="4"/>
      <c r="IL1496" s="4"/>
      <c r="IM1496" s="4"/>
      <c r="IN1496" s="4"/>
      <c r="IO1496" s="4"/>
      <c r="IP1496" s="4"/>
      <c r="IQ1496" s="4"/>
      <c r="IR1496" s="4"/>
      <c r="IS1496" s="4"/>
      <c r="IT1496" s="4"/>
    </row>
    <row r="1497" spans="243:254" ht="30" customHeight="1" x14ac:dyDescent="0.35">
      <c r="II1497" s="4"/>
      <c r="IJ1497" s="4"/>
      <c r="IK1497" s="4"/>
      <c r="IL1497" s="4"/>
      <c r="IM1497" s="4"/>
      <c r="IN1497" s="4"/>
      <c r="IO1497" s="4"/>
      <c r="IP1497" s="4"/>
      <c r="IQ1497" s="4"/>
      <c r="IR1497" s="4"/>
      <c r="IS1497" s="4"/>
      <c r="IT1497" s="4"/>
    </row>
    <row r="1498" spans="243:254" ht="30" customHeight="1" x14ac:dyDescent="0.35">
      <c r="II1498" s="4"/>
      <c r="IJ1498" s="4"/>
      <c r="IK1498" s="4"/>
      <c r="IL1498" s="4"/>
      <c r="IM1498" s="4"/>
      <c r="IN1498" s="4"/>
      <c r="IO1498" s="4"/>
      <c r="IP1498" s="4"/>
      <c r="IQ1498" s="4"/>
      <c r="IR1498" s="4"/>
      <c r="IS1498" s="4"/>
      <c r="IT1498" s="4"/>
    </row>
    <row r="1499" spans="243:254" ht="30" customHeight="1" x14ac:dyDescent="0.35">
      <c r="II1499" s="4"/>
      <c r="IJ1499" s="4"/>
      <c r="IK1499" s="4"/>
      <c r="IL1499" s="4"/>
      <c r="IM1499" s="4"/>
      <c r="IN1499" s="4"/>
      <c r="IO1499" s="4"/>
      <c r="IP1499" s="4"/>
      <c r="IQ1499" s="4"/>
      <c r="IR1499" s="4"/>
      <c r="IS1499" s="4"/>
      <c r="IT1499" s="4"/>
    </row>
    <row r="1500" spans="243:254" ht="30" customHeight="1" x14ac:dyDescent="0.35">
      <c r="II1500" s="4"/>
      <c r="IJ1500" s="4"/>
      <c r="IK1500" s="4"/>
      <c r="IL1500" s="4"/>
      <c r="IM1500" s="4"/>
      <c r="IN1500" s="4"/>
      <c r="IO1500" s="4"/>
      <c r="IP1500" s="4"/>
      <c r="IQ1500" s="4"/>
      <c r="IR1500" s="4"/>
      <c r="IS1500" s="4"/>
      <c r="IT1500" s="4"/>
    </row>
    <row r="1501" spans="243:254" ht="30" customHeight="1" x14ac:dyDescent="0.35">
      <c r="II1501" s="4"/>
      <c r="IJ1501" s="4"/>
      <c r="IK1501" s="4"/>
      <c r="IL1501" s="4"/>
      <c r="IM1501" s="4"/>
      <c r="IN1501" s="4"/>
      <c r="IO1501" s="4"/>
      <c r="IP1501" s="4"/>
      <c r="IQ1501" s="4"/>
      <c r="IR1501" s="4"/>
      <c r="IS1501" s="4"/>
      <c r="IT1501" s="4"/>
    </row>
    <row r="1502" spans="243:254" ht="30" customHeight="1" x14ac:dyDescent="0.35">
      <c r="II1502" s="4"/>
      <c r="IJ1502" s="4"/>
      <c r="IK1502" s="4"/>
      <c r="IL1502" s="4"/>
      <c r="IM1502" s="4"/>
      <c r="IN1502" s="4"/>
      <c r="IO1502" s="4"/>
      <c r="IP1502" s="4"/>
      <c r="IQ1502" s="4"/>
      <c r="IR1502" s="4"/>
      <c r="IS1502" s="4"/>
      <c r="IT1502" s="4"/>
    </row>
    <row r="1503" spans="243:254" ht="30" customHeight="1" x14ac:dyDescent="0.35">
      <c r="II1503" s="4"/>
      <c r="IJ1503" s="4"/>
      <c r="IK1503" s="4"/>
      <c r="IL1503" s="4"/>
      <c r="IM1503" s="4"/>
      <c r="IN1503" s="4"/>
      <c r="IO1503" s="4"/>
      <c r="IP1503" s="4"/>
      <c r="IQ1503" s="4"/>
      <c r="IR1503" s="4"/>
      <c r="IS1503" s="4"/>
      <c r="IT1503" s="4"/>
    </row>
    <row r="1504" spans="243:254" ht="30" customHeight="1" x14ac:dyDescent="0.35">
      <c r="II1504" s="4"/>
      <c r="IJ1504" s="4"/>
      <c r="IK1504" s="4"/>
      <c r="IL1504" s="4"/>
      <c r="IM1504" s="4"/>
      <c r="IN1504" s="4"/>
      <c r="IO1504" s="4"/>
      <c r="IP1504" s="4"/>
      <c r="IQ1504" s="4"/>
      <c r="IR1504" s="4"/>
      <c r="IS1504" s="4"/>
      <c r="IT1504" s="4"/>
    </row>
    <row r="1505" spans="243:254" ht="30" customHeight="1" x14ac:dyDescent="0.35">
      <c r="II1505" s="4"/>
      <c r="IJ1505" s="4"/>
      <c r="IK1505" s="4"/>
      <c r="IL1505" s="4"/>
      <c r="IM1505" s="4"/>
      <c r="IN1505" s="4"/>
      <c r="IO1505" s="4"/>
      <c r="IP1505" s="4"/>
      <c r="IQ1505" s="4"/>
      <c r="IR1505" s="4"/>
      <c r="IS1505" s="4"/>
      <c r="IT1505" s="4"/>
    </row>
    <row r="1506" spans="243:254" ht="30" customHeight="1" x14ac:dyDescent="0.35">
      <c r="II1506" s="4"/>
      <c r="IJ1506" s="4"/>
      <c r="IK1506" s="4"/>
      <c r="IL1506" s="4"/>
      <c r="IM1506" s="4"/>
      <c r="IN1506" s="4"/>
      <c r="IO1506" s="4"/>
      <c r="IP1506" s="4"/>
      <c r="IQ1506" s="4"/>
      <c r="IR1506" s="4"/>
      <c r="IS1506" s="4"/>
      <c r="IT1506" s="4"/>
    </row>
    <row r="1507" spans="243:254" ht="30" customHeight="1" x14ac:dyDescent="0.35">
      <c r="II1507" s="4"/>
      <c r="IJ1507" s="4"/>
      <c r="IK1507" s="4"/>
      <c r="IL1507" s="4"/>
      <c r="IM1507" s="4"/>
      <c r="IN1507" s="4"/>
      <c r="IO1507" s="4"/>
      <c r="IP1507" s="4"/>
      <c r="IQ1507" s="4"/>
      <c r="IR1507" s="4"/>
      <c r="IS1507" s="4"/>
      <c r="IT1507" s="4"/>
    </row>
    <row r="1508" spans="243:254" ht="30" customHeight="1" x14ac:dyDescent="0.35">
      <c r="II1508" s="4"/>
      <c r="IJ1508" s="4"/>
      <c r="IK1508" s="4"/>
      <c r="IL1508" s="4"/>
      <c r="IM1508" s="4"/>
      <c r="IN1508" s="4"/>
      <c r="IO1508" s="4"/>
      <c r="IP1508" s="4"/>
      <c r="IQ1508" s="4"/>
      <c r="IR1508" s="4"/>
      <c r="IS1508" s="4"/>
      <c r="IT1508" s="4"/>
    </row>
    <row r="1509" spans="243:254" ht="30" customHeight="1" x14ac:dyDescent="0.35">
      <c r="II1509" s="4"/>
      <c r="IJ1509" s="4"/>
      <c r="IK1509" s="4"/>
      <c r="IL1509" s="4"/>
      <c r="IM1509" s="4"/>
      <c r="IN1509" s="4"/>
      <c r="IO1509" s="4"/>
      <c r="IP1509" s="4"/>
      <c r="IQ1509" s="4"/>
      <c r="IR1509" s="4"/>
      <c r="IS1509" s="4"/>
      <c r="IT1509" s="4"/>
    </row>
    <row r="1510" spans="243:254" ht="30" customHeight="1" x14ac:dyDescent="0.35">
      <c r="II1510" s="4"/>
      <c r="IJ1510" s="4"/>
      <c r="IK1510" s="4"/>
      <c r="IL1510" s="4"/>
      <c r="IM1510" s="4"/>
      <c r="IN1510" s="4"/>
      <c r="IO1510" s="4"/>
      <c r="IP1510" s="4"/>
      <c r="IQ1510" s="4"/>
      <c r="IR1510" s="4"/>
      <c r="IS1510" s="4"/>
      <c r="IT1510" s="4"/>
    </row>
    <row r="1511" spans="243:254" ht="30" customHeight="1" x14ac:dyDescent="0.35">
      <c r="II1511" s="4"/>
      <c r="IJ1511" s="4"/>
      <c r="IK1511" s="4"/>
      <c r="IL1511" s="4"/>
      <c r="IM1511" s="4"/>
      <c r="IN1511" s="4"/>
      <c r="IO1511" s="4"/>
      <c r="IP1511" s="4"/>
      <c r="IQ1511" s="4"/>
      <c r="IR1511" s="4"/>
      <c r="IS1511" s="4"/>
      <c r="IT1511" s="4"/>
    </row>
    <row r="1512" spans="243:254" ht="30" customHeight="1" x14ac:dyDescent="0.35">
      <c r="II1512" s="4"/>
      <c r="IJ1512" s="4"/>
      <c r="IK1512" s="4"/>
      <c r="IL1512" s="4"/>
      <c r="IM1512" s="4"/>
      <c r="IN1512" s="4"/>
      <c r="IO1512" s="4"/>
      <c r="IP1512" s="4"/>
      <c r="IQ1512" s="4"/>
      <c r="IR1512" s="4"/>
      <c r="IS1512" s="4"/>
      <c r="IT1512" s="4"/>
    </row>
    <row r="1513" spans="243:254" ht="30" customHeight="1" x14ac:dyDescent="0.35">
      <c r="II1513" s="4"/>
      <c r="IJ1513" s="4"/>
      <c r="IK1513" s="4"/>
      <c r="IL1513" s="4"/>
      <c r="IM1513" s="4"/>
      <c r="IN1513" s="4"/>
      <c r="IO1513" s="4"/>
      <c r="IP1513" s="4"/>
      <c r="IQ1513" s="4"/>
      <c r="IR1513" s="4"/>
      <c r="IS1513" s="4"/>
      <c r="IT1513" s="4"/>
    </row>
    <row r="1514" spans="243:254" ht="30" customHeight="1" x14ac:dyDescent="0.35">
      <c r="II1514" s="4"/>
      <c r="IJ1514" s="4"/>
      <c r="IK1514" s="4"/>
      <c r="IL1514" s="4"/>
      <c r="IM1514" s="4"/>
      <c r="IN1514" s="4"/>
      <c r="IO1514" s="4"/>
      <c r="IP1514" s="4"/>
      <c r="IQ1514" s="4"/>
      <c r="IR1514" s="4"/>
      <c r="IS1514" s="4"/>
      <c r="IT1514" s="4"/>
    </row>
    <row r="1515" spans="243:254" ht="30" customHeight="1" x14ac:dyDescent="0.35">
      <c r="II1515" s="4"/>
      <c r="IJ1515" s="4"/>
      <c r="IK1515" s="4"/>
      <c r="IL1515" s="4"/>
      <c r="IM1515" s="4"/>
      <c r="IN1515" s="4"/>
      <c r="IO1515" s="4"/>
      <c r="IP1515" s="4"/>
      <c r="IQ1515" s="4"/>
      <c r="IR1515" s="4"/>
      <c r="IS1515" s="4"/>
      <c r="IT1515" s="4"/>
    </row>
    <row r="1516" spans="243:254" ht="30" customHeight="1" x14ac:dyDescent="0.35">
      <c r="II1516" s="4"/>
      <c r="IJ1516" s="4"/>
      <c r="IK1516" s="4"/>
      <c r="IL1516" s="4"/>
      <c r="IM1516" s="4"/>
      <c r="IN1516" s="4"/>
      <c r="IO1516" s="4"/>
      <c r="IP1516" s="4"/>
      <c r="IQ1516" s="4"/>
      <c r="IR1516" s="4"/>
      <c r="IS1516" s="4"/>
      <c r="IT1516" s="4"/>
    </row>
    <row r="1517" spans="243:254" ht="30" customHeight="1" x14ac:dyDescent="0.35">
      <c r="II1517" s="4"/>
      <c r="IJ1517" s="4"/>
      <c r="IK1517" s="4"/>
      <c r="IL1517" s="4"/>
      <c r="IM1517" s="4"/>
      <c r="IN1517" s="4"/>
      <c r="IO1517" s="4"/>
      <c r="IP1517" s="4"/>
      <c r="IQ1517" s="4"/>
      <c r="IR1517" s="4"/>
      <c r="IS1517" s="4"/>
      <c r="IT1517" s="4"/>
    </row>
    <row r="1518" spans="243:254" ht="30" customHeight="1" x14ac:dyDescent="0.35">
      <c r="II1518" s="4"/>
      <c r="IJ1518" s="4"/>
      <c r="IK1518" s="4"/>
      <c r="IL1518" s="4"/>
      <c r="IM1518" s="4"/>
      <c r="IN1518" s="4"/>
      <c r="IO1518" s="4"/>
      <c r="IP1518" s="4"/>
      <c r="IQ1518" s="4"/>
      <c r="IR1518" s="4"/>
      <c r="IS1518" s="4"/>
      <c r="IT1518" s="4"/>
    </row>
    <row r="1519" spans="243:254" ht="30" customHeight="1" x14ac:dyDescent="0.35">
      <c r="II1519" s="4"/>
      <c r="IJ1519" s="4"/>
      <c r="IK1519" s="4"/>
      <c r="IL1519" s="4"/>
      <c r="IM1519" s="4"/>
      <c r="IN1519" s="4"/>
      <c r="IO1519" s="4"/>
      <c r="IP1519" s="4"/>
      <c r="IQ1519" s="4"/>
      <c r="IR1519" s="4"/>
      <c r="IS1519" s="4"/>
      <c r="IT1519" s="4"/>
    </row>
    <row r="1520" spans="243:254" ht="30" customHeight="1" x14ac:dyDescent="0.35">
      <c r="II1520" s="4"/>
      <c r="IJ1520" s="4"/>
      <c r="IK1520" s="4"/>
      <c r="IL1520" s="4"/>
      <c r="IM1520" s="4"/>
      <c r="IN1520" s="4"/>
      <c r="IO1520" s="4"/>
      <c r="IP1520" s="4"/>
      <c r="IQ1520" s="4"/>
      <c r="IR1520" s="4"/>
      <c r="IS1520" s="4"/>
      <c r="IT1520" s="4"/>
    </row>
    <row r="1521" spans="243:254" ht="30" customHeight="1" x14ac:dyDescent="0.35">
      <c r="II1521" s="4"/>
      <c r="IJ1521" s="4"/>
      <c r="IK1521" s="4"/>
      <c r="IL1521" s="4"/>
      <c r="IM1521" s="4"/>
      <c r="IN1521" s="4"/>
      <c r="IO1521" s="4"/>
      <c r="IP1521" s="4"/>
      <c r="IQ1521" s="4"/>
      <c r="IR1521" s="4"/>
      <c r="IS1521" s="4"/>
      <c r="IT1521" s="4"/>
    </row>
    <row r="1522" spans="243:254" ht="30" customHeight="1" x14ac:dyDescent="0.35">
      <c r="II1522" s="4"/>
      <c r="IJ1522" s="4"/>
      <c r="IK1522" s="4"/>
      <c r="IL1522" s="4"/>
      <c r="IM1522" s="4"/>
      <c r="IN1522" s="4"/>
      <c r="IO1522" s="4"/>
      <c r="IP1522" s="4"/>
      <c r="IQ1522" s="4"/>
      <c r="IR1522" s="4"/>
      <c r="IS1522" s="4"/>
      <c r="IT1522" s="4"/>
    </row>
    <row r="1523" spans="243:254" ht="30" customHeight="1" x14ac:dyDescent="0.35">
      <c r="II1523" s="4"/>
      <c r="IJ1523" s="4"/>
      <c r="IK1523" s="4"/>
      <c r="IL1523" s="4"/>
      <c r="IM1523" s="4"/>
      <c r="IN1523" s="4"/>
      <c r="IO1523" s="4"/>
      <c r="IP1523" s="4"/>
      <c r="IQ1523" s="4"/>
      <c r="IR1523" s="4"/>
      <c r="IS1523" s="4"/>
      <c r="IT1523" s="4"/>
    </row>
    <row r="1524" spans="243:254" ht="30" customHeight="1" x14ac:dyDescent="0.35">
      <c r="II1524" s="4"/>
      <c r="IJ1524" s="4"/>
      <c r="IK1524" s="4"/>
      <c r="IL1524" s="4"/>
      <c r="IM1524" s="4"/>
      <c r="IN1524" s="4"/>
      <c r="IO1524" s="4"/>
      <c r="IP1524" s="4"/>
      <c r="IQ1524" s="4"/>
      <c r="IR1524" s="4"/>
      <c r="IS1524" s="4"/>
      <c r="IT1524" s="4"/>
    </row>
    <row r="1525" spans="243:254" ht="30" customHeight="1" x14ac:dyDescent="0.35">
      <c r="II1525" s="4"/>
      <c r="IJ1525" s="4"/>
      <c r="IK1525" s="4"/>
      <c r="IL1525" s="4"/>
      <c r="IM1525" s="4"/>
      <c r="IN1525" s="4"/>
      <c r="IO1525" s="4"/>
      <c r="IP1525" s="4"/>
      <c r="IQ1525" s="4"/>
      <c r="IR1525" s="4"/>
      <c r="IS1525" s="4"/>
      <c r="IT1525" s="4"/>
    </row>
    <row r="1526" spans="243:254" ht="30" customHeight="1" x14ac:dyDescent="0.35">
      <c r="II1526" s="4"/>
      <c r="IJ1526" s="4"/>
      <c r="IK1526" s="4"/>
      <c r="IL1526" s="4"/>
      <c r="IM1526" s="4"/>
      <c r="IN1526" s="4"/>
      <c r="IO1526" s="4"/>
      <c r="IP1526" s="4"/>
      <c r="IQ1526" s="4"/>
      <c r="IR1526" s="4"/>
      <c r="IS1526" s="4"/>
      <c r="IT1526" s="4"/>
    </row>
    <row r="1527" spans="243:254" ht="30" customHeight="1" x14ac:dyDescent="0.35">
      <c r="II1527" s="4"/>
      <c r="IJ1527" s="4"/>
      <c r="IK1527" s="4"/>
      <c r="IL1527" s="4"/>
      <c r="IM1527" s="4"/>
      <c r="IN1527" s="4"/>
      <c r="IO1527" s="4"/>
      <c r="IP1527" s="4"/>
      <c r="IQ1527" s="4"/>
      <c r="IR1527" s="4"/>
      <c r="IS1527" s="4"/>
      <c r="IT1527" s="4"/>
    </row>
    <row r="1528" spans="243:254" ht="30" customHeight="1" x14ac:dyDescent="0.35">
      <c r="II1528" s="4"/>
      <c r="IJ1528" s="4"/>
      <c r="IK1528" s="4"/>
      <c r="IL1528" s="4"/>
      <c r="IM1528" s="4"/>
      <c r="IN1528" s="4"/>
      <c r="IO1528" s="4"/>
      <c r="IP1528" s="4"/>
      <c r="IQ1528" s="4"/>
      <c r="IR1528" s="4"/>
      <c r="IS1528" s="4"/>
      <c r="IT1528" s="4"/>
    </row>
    <row r="1529" spans="243:254" ht="30" customHeight="1" x14ac:dyDescent="0.35">
      <c r="II1529" s="4"/>
      <c r="IJ1529" s="4"/>
      <c r="IK1529" s="4"/>
      <c r="IL1529" s="4"/>
      <c r="IM1529" s="4"/>
      <c r="IN1529" s="4"/>
      <c r="IO1529" s="4"/>
      <c r="IP1529" s="4"/>
      <c r="IQ1529" s="4"/>
      <c r="IR1529" s="4"/>
      <c r="IS1529" s="4"/>
      <c r="IT1529" s="4"/>
    </row>
    <row r="1530" spans="243:254" ht="30" customHeight="1" x14ac:dyDescent="0.35">
      <c r="II1530" s="4"/>
      <c r="IJ1530" s="4"/>
      <c r="IK1530" s="4"/>
      <c r="IL1530" s="4"/>
      <c r="IM1530" s="4"/>
      <c r="IN1530" s="4"/>
      <c r="IO1530" s="4"/>
      <c r="IP1530" s="4"/>
      <c r="IQ1530" s="4"/>
      <c r="IR1530" s="4"/>
      <c r="IS1530" s="4"/>
      <c r="IT1530" s="4"/>
    </row>
    <row r="1531" spans="243:254" ht="30" customHeight="1" x14ac:dyDescent="0.35">
      <c r="II1531" s="4"/>
      <c r="IJ1531" s="4"/>
      <c r="IK1531" s="4"/>
      <c r="IL1531" s="4"/>
      <c r="IM1531" s="4"/>
      <c r="IN1531" s="4"/>
      <c r="IO1531" s="4"/>
      <c r="IP1531" s="4"/>
      <c r="IQ1531" s="4"/>
      <c r="IR1531" s="4"/>
      <c r="IS1531" s="4"/>
      <c r="IT1531" s="4"/>
    </row>
    <row r="1532" spans="243:254" ht="30" customHeight="1" x14ac:dyDescent="0.35">
      <c r="II1532" s="4"/>
      <c r="IJ1532" s="4"/>
      <c r="IK1532" s="4"/>
      <c r="IL1532" s="4"/>
      <c r="IM1532" s="4"/>
      <c r="IN1532" s="4"/>
      <c r="IO1532" s="4"/>
      <c r="IP1532" s="4"/>
      <c r="IQ1532" s="4"/>
      <c r="IR1532" s="4"/>
      <c r="IS1532" s="4"/>
      <c r="IT1532" s="4"/>
    </row>
    <row r="1533" spans="243:254" ht="30" customHeight="1" x14ac:dyDescent="0.35">
      <c r="II1533" s="4"/>
      <c r="IJ1533" s="4"/>
      <c r="IK1533" s="4"/>
      <c r="IL1533" s="4"/>
      <c r="IM1533" s="4"/>
      <c r="IN1533" s="4"/>
      <c r="IO1533" s="4"/>
      <c r="IP1533" s="4"/>
      <c r="IQ1533" s="4"/>
      <c r="IR1533" s="4"/>
      <c r="IS1533" s="4"/>
      <c r="IT1533" s="4"/>
    </row>
    <row r="1534" spans="243:254" ht="30" customHeight="1" x14ac:dyDescent="0.35">
      <c r="II1534" s="4"/>
      <c r="IJ1534" s="4"/>
      <c r="IK1534" s="4"/>
      <c r="IL1534" s="4"/>
      <c r="IM1534" s="4"/>
      <c r="IN1534" s="4"/>
      <c r="IO1534" s="4"/>
      <c r="IP1534" s="4"/>
      <c r="IQ1534" s="4"/>
      <c r="IR1534" s="4"/>
      <c r="IS1534" s="4"/>
      <c r="IT1534" s="4"/>
    </row>
    <row r="1535" spans="243:254" ht="30" customHeight="1" x14ac:dyDescent="0.35">
      <c r="II1535" s="4"/>
      <c r="IJ1535" s="4"/>
      <c r="IK1535" s="4"/>
      <c r="IL1535" s="4"/>
      <c r="IM1535" s="4"/>
      <c r="IN1535" s="4"/>
      <c r="IO1535" s="4"/>
      <c r="IP1535" s="4"/>
      <c r="IQ1535" s="4"/>
      <c r="IR1535" s="4"/>
      <c r="IS1535" s="4"/>
      <c r="IT1535" s="4"/>
    </row>
    <row r="1536" spans="243:254" ht="30" customHeight="1" x14ac:dyDescent="0.35">
      <c r="II1536" s="4"/>
      <c r="IJ1536" s="4"/>
      <c r="IK1536" s="4"/>
      <c r="IL1536" s="4"/>
      <c r="IM1536" s="4"/>
      <c r="IN1536" s="4"/>
      <c r="IO1536" s="4"/>
      <c r="IP1536" s="4"/>
      <c r="IQ1536" s="4"/>
      <c r="IR1536" s="4"/>
      <c r="IS1536" s="4"/>
      <c r="IT1536" s="4"/>
    </row>
    <row r="1537" spans="243:254" ht="30" customHeight="1" x14ac:dyDescent="0.35">
      <c r="II1537" s="4"/>
      <c r="IJ1537" s="4"/>
      <c r="IK1537" s="4"/>
      <c r="IL1537" s="4"/>
      <c r="IM1537" s="4"/>
      <c r="IN1537" s="4"/>
      <c r="IO1537" s="4"/>
      <c r="IP1537" s="4"/>
      <c r="IQ1537" s="4"/>
      <c r="IR1537" s="4"/>
      <c r="IS1537" s="4"/>
      <c r="IT1537" s="4"/>
    </row>
    <row r="1538" spans="243:254" ht="30" customHeight="1" x14ac:dyDescent="0.35">
      <c r="II1538" s="4"/>
      <c r="IJ1538" s="4"/>
      <c r="IK1538" s="4"/>
      <c r="IL1538" s="4"/>
      <c r="IM1538" s="4"/>
      <c r="IN1538" s="4"/>
      <c r="IO1538" s="4"/>
      <c r="IP1538" s="4"/>
      <c r="IQ1538" s="4"/>
      <c r="IR1538" s="4"/>
      <c r="IS1538" s="4"/>
      <c r="IT1538" s="4"/>
    </row>
    <row r="1539" spans="243:254" ht="30" customHeight="1" x14ac:dyDescent="0.35">
      <c r="II1539" s="4"/>
      <c r="IJ1539" s="4"/>
      <c r="IK1539" s="4"/>
      <c r="IL1539" s="4"/>
      <c r="IM1539" s="4"/>
      <c r="IN1539" s="4"/>
      <c r="IO1539" s="4"/>
      <c r="IP1539" s="4"/>
      <c r="IQ1539" s="4"/>
      <c r="IR1539" s="4"/>
      <c r="IS1539" s="4"/>
      <c r="IT1539" s="4"/>
    </row>
    <row r="1540" spans="243:254" ht="30" customHeight="1" x14ac:dyDescent="0.35">
      <c r="II1540" s="4"/>
      <c r="IJ1540" s="4"/>
      <c r="IK1540" s="4"/>
      <c r="IL1540" s="4"/>
      <c r="IM1540" s="4"/>
      <c r="IN1540" s="4"/>
      <c r="IO1540" s="4"/>
      <c r="IP1540" s="4"/>
      <c r="IQ1540" s="4"/>
      <c r="IR1540" s="4"/>
      <c r="IS1540" s="4"/>
      <c r="IT1540" s="4"/>
    </row>
    <row r="1541" spans="243:254" ht="30" customHeight="1" x14ac:dyDescent="0.35">
      <c r="II1541" s="4"/>
      <c r="IJ1541" s="4"/>
      <c r="IK1541" s="4"/>
      <c r="IL1541" s="4"/>
      <c r="IM1541" s="4"/>
      <c r="IN1541" s="4"/>
      <c r="IO1541" s="4"/>
      <c r="IP1541" s="4"/>
      <c r="IQ1541" s="4"/>
      <c r="IR1541" s="4"/>
      <c r="IS1541" s="4"/>
      <c r="IT1541" s="4"/>
    </row>
    <row r="1542" spans="243:254" ht="30" customHeight="1" x14ac:dyDescent="0.35">
      <c r="II1542" s="4"/>
      <c r="IJ1542" s="4"/>
      <c r="IK1542" s="4"/>
      <c r="IL1542" s="4"/>
      <c r="IM1542" s="4"/>
      <c r="IN1542" s="4"/>
      <c r="IO1542" s="4"/>
      <c r="IP1542" s="4"/>
      <c r="IQ1542" s="4"/>
      <c r="IR1542" s="4"/>
      <c r="IS1542" s="4"/>
      <c r="IT1542" s="4"/>
    </row>
    <row r="1543" spans="243:254" ht="30" customHeight="1" x14ac:dyDescent="0.35">
      <c r="II1543" s="4"/>
      <c r="IJ1543" s="4"/>
      <c r="IK1543" s="4"/>
      <c r="IL1543" s="4"/>
      <c r="IM1543" s="4"/>
      <c r="IN1543" s="4"/>
      <c r="IO1543" s="4"/>
      <c r="IP1543" s="4"/>
      <c r="IQ1543" s="4"/>
      <c r="IR1543" s="4"/>
      <c r="IS1543" s="4"/>
      <c r="IT1543" s="4"/>
    </row>
    <row r="1544" spans="243:254" ht="30" customHeight="1" x14ac:dyDescent="0.35">
      <c r="II1544" s="4"/>
      <c r="IJ1544" s="4"/>
      <c r="IK1544" s="4"/>
      <c r="IL1544" s="4"/>
      <c r="IM1544" s="4"/>
      <c r="IN1544" s="4"/>
      <c r="IO1544" s="4"/>
      <c r="IP1544" s="4"/>
      <c r="IQ1544" s="4"/>
      <c r="IR1544" s="4"/>
      <c r="IS1544" s="4"/>
      <c r="IT1544" s="4"/>
    </row>
    <row r="1545" spans="243:254" ht="30" customHeight="1" x14ac:dyDescent="0.35">
      <c r="II1545" s="4"/>
      <c r="IJ1545" s="4"/>
      <c r="IK1545" s="4"/>
      <c r="IL1545" s="4"/>
      <c r="IM1545" s="4"/>
      <c r="IN1545" s="4"/>
      <c r="IO1545" s="4"/>
      <c r="IP1545" s="4"/>
      <c r="IQ1545" s="4"/>
      <c r="IR1545" s="4"/>
      <c r="IS1545" s="4"/>
      <c r="IT1545" s="4"/>
    </row>
    <row r="1546" spans="243:254" ht="30" customHeight="1" x14ac:dyDescent="0.35">
      <c r="II1546" s="4"/>
      <c r="IJ1546" s="4"/>
      <c r="IK1546" s="4"/>
      <c r="IL1546" s="4"/>
      <c r="IM1546" s="4"/>
      <c r="IN1546" s="4"/>
      <c r="IO1546" s="4"/>
      <c r="IP1546" s="4"/>
      <c r="IQ1546" s="4"/>
      <c r="IR1546" s="4"/>
      <c r="IS1546" s="4"/>
      <c r="IT1546" s="4"/>
    </row>
    <row r="1547" spans="243:254" ht="30" customHeight="1" x14ac:dyDescent="0.35">
      <c r="II1547" s="4"/>
      <c r="IJ1547" s="4"/>
      <c r="IK1547" s="4"/>
      <c r="IL1547" s="4"/>
      <c r="IM1547" s="4"/>
      <c r="IN1547" s="4"/>
      <c r="IO1547" s="4"/>
      <c r="IP1547" s="4"/>
      <c r="IQ1547" s="4"/>
      <c r="IR1547" s="4"/>
      <c r="IS1547" s="4"/>
      <c r="IT1547" s="4"/>
    </row>
    <row r="1548" spans="243:254" ht="30" customHeight="1" x14ac:dyDescent="0.35">
      <c r="II1548" s="4"/>
      <c r="IJ1548" s="4"/>
      <c r="IK1548" s="4"/>
      <c r="IL1548" s="4"/>
      <c r="IM1548" s="4"/>
      <c r="IN1548" s="4"/>
      <c r="IO1548" s="4"/>
      <c r="IP1548" s="4"/>
      <c r="IQ1548" s="4"/>
      <c r="IR1548" s="4"/>
      <c r="IS1548" s="4"/>
      <c r="IT1548" s="4"/>
    </row>
    <row r="1549" spans="243:254" ht="30" customHeight="1" x14ac:dyDescent="0.35">
      <c r="II1549" s="4"/>
      <c r="IJ1549" s="4"/>
      <c r="IK1549" s="4"/>
      <c r="IL1549" s="4"/>
      <c r="IM1549" s="4"/>
      <c r="IN1549" s="4"/>
      <c r="IO1549" s="4"/>
      <c r="IP1549" s="4"/>
      <c r="IQ1549" s="4"/>
      <c r="IR1549" s="4"/>
      <c r="IS1549" s="4"/>
      <c r="IT1549" s="4"/>
    </row>
    <row r="1550" spans="243:254" ht="30" customHeight="1" x14ac:dyDescent="0.35">
      <c r="II1550" s="4"/>
      <c r="IJ1550" s="4"/>
      <c r="IK1550" s="4"/>
      <c r="IL1550" s="4"/>
      <c r="IM1550" s="4"/>
      <c r="IN1550" s="4"/>
      <c r="IO1550" s="4"/>
      <c r="IP1550" s="4"/>
      <c r="IQ1550" s="4"/>
      <c r="IR1550" s="4"/>
      <c r="IS1550" s="4"/>
      <c r="IT1550" s="4"/>
    </row>
    <row r="1551" spans="243:254" ht="30" customHeight="1" x14ac:dyDescent="0.35">
      <c r="II1551" s="4"/>
      <c r="IJ1551" s="4"/>
      <c r="IK1551" s="4"/>
      <c r="IL1551" s="4"/>
      <c r="IM1551" s="4"/>
      <c r="IN1551" s="4"/>
      <c r="IO1551" s="4"/>
      <c r="IP1551" s="4"/>
      <c r="IQ1551" s="4"/>
      <c r="IR1551" s="4"/>
      <c r="IS1551" s="4"/>
      <c r="IT1551" s="4"/>
    </row>
    <row r="1552" spans="243:254" ht="30" customHeight="1" x14ac:dyDescent="0.35">
      <c r="II1552" s="4"/>
      <c r="IJ1552" s="4"/>
      <c r="IK1552" s="4"/>
      <c r="IL1552" s="4"/>
      <c r="IM1552" s="4"/>
      <c r="IN1552" s="4"/>
      <c r="IO1552" s="4"/>
      <c r="IP1552" s="4"/>
      <c r="IQ1552" s="4"/>
      <c r="IR1552" s="4"/>
      <c r="IS1552" s="4"/>
      <c r="IT1552" s="4"/>
    </row>
    <row r="1553" spans="243:254" ht="30" customHeight="1" x14ac:dyDescent="0.35">
      <c r="II1553" s="4"/>
      <c r="IJ1553" s="4"/>
      <c r="IK1553" s="4"/>
      <c r="IL1553" s="4"/>
      <c r="IM1553" s="4"/>
      <c r="IN1553" s="4"/>
      <c r="IO1553" s="4"/>
      <c r="IP1553" s="4"/>
      <c r="IQ1553" s="4"/>
      <c r="IR1553" s="4"/>
      <c r="IS1553" s="4"/>
      <c r="IT1553" s="4"/>
    </row>
    <row r="1554" spans="243:254" ht="30" customHeight="1" x14ac:dyDescent="0.35">
      <c r="II1554" s="4"/>
      <c r="IJ1554" s="4"/>
      <c r="IK1554" s="4"/>
      <c r="IL1554" s="4"/>
      <c r="IM1554" s="4"/>
      <c r="IN1554" s="4"/>
      <c r="IO1554" s="4"/>
      <c r="IP1554" s="4"/>
      <c r="IQ1554" s="4"/>
      <c r="IR1554" s="4"/>
      <c r="IS1554" s="4"/>
      <c r="IT1554" s="4"/>
    </row>
    <row r="1555" spans="243:254" ht="30" customHeight="1" x14ac:dyDescent="0.35">
      <c r="II1555" s="4"/>
      <c r="IJ1555" s="4"/>
      <c r="IK1555" s="4"/>
      <c r="IL1555" s="4"/>
      <c r="IM1555" s="4"/>
      <c r="IN1555" s="4"/>
      <c r="IO1555" s="4"/>
      <c r="IP1555" s="4"/>
      <c r="IQ1555" s="4"/>
      <c r="IR1555" s="4"/>
      <c r="IS1555" s="4"/>
      <c r="IT1555" s="4"/>
    </row>
    <row r="1556" spans="243:254" ht="30" customHeight="1" x14ac:dyDescent="0.35">
      <c r="II1556" s="4"/>
      <c r="IJ1556" s="4"/>
      <c r="IK1556" s="4"/>
      <c r="IL1556" s="4"/>
      <c r="IM1556" s="4"/>
      <c r="IN1556" s="4"/>
      <c r="IO1556" s="4"/>
      <c r="IP1556" s="4"/>
      <c r="IQ1556" s="4"/>
      <c r="IR1556" s="4"/>
      <c r="IS1556" s="4"/>
      <c r="IT1556" s="4"/>
    </row>
    <row r="1557" spans="243:254" ht="30" customHeight="1" x14ac:dyDescent="0.35">
      <c r="II1557" s="4"/>
      <c r="IJ1557" s="4"/>
      <c r="IK1557" s="4"/>
      <c r="IL1557" s="4"/>
      <c r="IM1557" s="4"/>
      <c r="IN1557" s="4"/>
      <c r="IO1557" s="4"/>
      <c r="IP1557" s="4"/>
      <c r="IQ1557" s="4"/>
      <c r="IR1557" s="4"/>
      <c r="IS1557" s="4"/>
      <c r="IT1557" s="4"/>
    </row>
    <row r="1558" spans="243:254" ht="30" customHeight="1" x14ac:dyDescent="0.35">
      <c r="II1558" s="4"/>
      <c r="IJ1558" s="4"/>
      <c r="IK1558" s="4"/>
      <c r="IL1558" s="4"/>
      <c r="IM1558" s="4"/>
      <c r="IN1558" s="4"/>
      <c r="IO1558" s="4"/>
      <c r="IP1558" s="4"/>
      <c r="IQ1558" s="4"/>
      <c r="IR1558" s="4"/>
      <c r="IS1558" s="4"/>
      <c r="IT1558" s="4"/>
    </row>
    <row r="1559" spans="243:254" ht="30" customHeight="1" x14ac:dyDescent="0.35">
      <c r="II1559" s="4"/>
      <c r="IJ1559" s="4"/>
      <c r="IK1559" s="4"/>
      <c r="IL1559" s="4"/>
      <c r="IM1559" s="4"/>
      <c r="IN1559" s="4"/>
      <c r="IO1559" s="4"/>
      <c r="IP1559" s="4"/>
      <c r="IQ1559" s="4"/>
      <c r="IR1559" s="4"/>
      <c r="IS1559" s="4"/>
      <c r="IT1559" s="4"/>
    </row>
    <row r="1560" spans="243:254" ht="30" customHeight="1" x14ac:dyDescent="0.35">
      <c r="II1560" s="4"/>
      <c r="IJ1560" s="4"/>
      <c r="IK1560" s="4"/>
      <c r="IL1560" s="4"/>
      <c r="IM1560" s="4"/>
      <c r="IN1560" s="4"/>
      <c r="IO1560" s="4"/>
      <c r="IP1560" s="4"/>
      <c r="IQ1560" s="4"/>
      <c r="IR1560" s="4"/>
      <c r="IS1560" s="4"/>
      <c r="IT1560" s="4"/>
    </row>
    <row r="1561" spans="243:254" ht="30" customHeight="1" x14ac:dyDescent="0.35">
      <c r="II1561" s="4"/>
      <c r="IJ1561" s="4"/>
      <c r="IK1561" s="4"/>
      <c r="IL1561" s="4"/>
      <c r="IM1561" s="4"/>
      <c r="IN1561" s="4"/>
      <c r="IO1561" s="4"/>
      <c r="IP1561" s="4"/>
      <c r="IQ1561" s="4"/>
      <c r="IR1561" s="4"/>
      <c r="IS1561" s="4"/>
      <c r="IT1561" s="4"/>
    </row>
    <row r="1562" spans="243:254" ht="30" customHeight="1" x14ac:dyDescent="0.35">
      <c r="II1562" s="4"/>
      <c r="IJ1562" s="4"/>
      <c r="IK1562" s="4"/>
      <c r="IL1562" s="4"/>
      <c r="IM1562" s="4"/>
      <c r="IN1562" s="4"/>
      <c r="IO1562" s="4"/>
      <c r="IP1562" s="4"/>
      <c r="IQ1562" s="4"/>
      <c r="IR1562" s="4"/>
      <c r="IS1562" s="4"/>
      <c r="IT1562" s="4"/>
    </row>
    <row r="1563" spans="243:254" ht="30" customHeight="1" x14ac:dyDescent="0.35">
      <c r="II1563" s="4"/>
      <c r="IJ1563" s="4"/>
      <c r="IK1563" s="4"/>
      <c r="IL1563" s="4"/>
      <c r="IM1563" s="4"/>
      <c r="IN1563" s="4"/>
      <c r="IO1563" s="4"/>
      <c r="IP1563" s="4"/>
      <c r="IQ1563" s="4"/>
      <c r="IR1563" s="4"/>
      <c r="IS1563" s="4"/>
      <c r="IT1563" s="4"/>
    </row>
    <row r="1564" spans="243:254" ht="30" customHeight="1" x14ac:dyDescent="0.35">
      <c r="II1564" s="4"/>
      <c r="IJ1564" s="4"/>
      <c r="IK1564" s="4"/>
      <c r="IL1564" s="4"/>
      <c r="IM1564" s="4"/>
      <c r="IN1564" s="4"/>
      <c r="IO1564" s="4"/>
      <c r="IP1564" s="4"/>
      <c r="IQ1564" s="4"/>
      <c r="IR1564" s="4"/>
      <c r="IS1564" s="4"/>
      <c r="IT1564" s="4"/>
    </row>
    <row r="1565" spans="243:254" ht="30" customHeight="1" x14ac:dyDescent="0.35">
      <c r="II1565" s="4"/>
      <c r="IJ1565" s="4"/>
      <c r="IK1565" s="4"/>
      <c r="IL1565" s="4"/>
      <c r="IM1565" s="4"/>
      <c r="IN1565" s="4"/>
      <c r="IO1565" s="4"/>
      <c r="IP1565" s="4"/>
      <c r="IQ1565" s="4"/>
      <c r="IR1565" s="4"/>
      <c r="IS1565" s="4"/>
      <c r="IT1565" s="4"/>
    </row>
    <row r="1566" spans="243:254" ht="30" customHeight="1" x14ac:dyDescent="0.35">
      <c r="II1566" s="4"/>
      <c r="IJ1566" s="4"/>
      <c r="IK1566" s="4"/>
      <c r="IL1566" s="4"/>
      <c r="IM1566" s="4"/>
      <c r="IN1566" s="4"/>
      <c r="IO1566" s="4"/>
      <c r="IP1566" s="4"/>
      <c r="IQ1566" s="4"/>
      <c r="IR1566" s="4"/>
      <c r="IS1566" s="4"/>
      <c r="IT1566" s="4"/>
    </row>
    <row r="1567" spans="243:254" ht="30" customHeight="1" x14ac:dyDescent="0.35">
      <c r="II1567" s="4"/>
      <c r="IJ1567" s="4"/>
      <c r="IK1567" s="4"/>
      <c r="IL1567" s="4"/>
      <c r="IM1567" s="4"/>
      <c r="IN1567" s="4"/>
      <c r="IO1567" s="4"/>
      <c r="IP1567" s="4"/>
      <c r="IQ1567" s="4"/>
      <c r="IR1567" s="4"/>
      <c r="IS1567" s="4"/>
      <c r="IT1567" s="4"/>
    </row>
    <row r="1568" spans="243:254" ht="30" customHeight="1" x14ac:dyDescent="0.35">
      <c r="II1568" s="4"/>
      <c r="IJ1568" s="4"/>
      <c r="IK1568" s="4"/>
      <c r="IL1568" s="4"/>
      <c r="IM1568" s="4"/>
      <c r="IN1568" s="4"/>
      <c r="IO1568" s="4"/>
      <c r="IP1568" s="4"/>
      <c r="IQ1568" s="4"/>
      <c r="IR1568" s="4"/>
      <c r="IS1568" s="4"/>
      <c r="IT1568" s="4"/>
    </row>
    <row r="1569" spans="243:254" ht="30" customHeight="1" x14ac:dyDescent="0.35">
      <c r="II1569" s="4"/>
      <c r="IJ1569" s="4"/>
      <c r="IK1569" s="4"/>
      <c r="IL1569" s="4"/>
      <c r="IM1569" s="4"/>
      <c r="IN1569" s="4"/>
      <c r="IO1569" s="4"/>
      <c r="IP1569" s="4"/>
      <c r="IQ1569" s="4"/>
      <c r="IR1569" s="4"/>
      <c r="IS1569" s="4"/>
      <c r="IT1569" s="4"/>
    </row>
    <row r="1570" spans="243:254" ht="30" customHeight="1" x14ac:dyDescent="0.35">
      <c r="II1570" s="4"/>
      <c r="IJ1570" s="4"/>
      <c r="IK1570" s="4"/>
      <c r="IL1570" s="4"/>
      <c r="IM1570" s="4"/>
      <c r="IN1570" s="4"/>
      <c r="IO1570" s="4"/>
      <c r="IP1570" s="4"/>
      <c r="IQ1570" s="4"/>
      <c r="IR1570" s="4"/>
      <c r="IS1570" s="4"/>
      <c r="IT1570" s="4"/>
    </row>
    <row r="1571" spans="243:254" ht="30" customHeight="1" x14ac:dyDescent="0.35">
      <c r="II1571" s="4"/>
      <c r="IJ1571" s="4"/>
      <c r="IK1571" s="4"/>
      <c r="IL1571" s="4"/>
      <c r="IM1571" s="4"/>
      <c r="IN1571" s="4"/>
      <c r="IO1571" s="4"/>
      <c r="IP1571" s="4"/>
      <c r="IQ1571" s="4"/>
      <c r="IR1571" s="4"/>
      <c r="IS1571" s="4"/>
      <c r="IT1571" s="4"/>
    </row>
    <row r="1572" spans="243:254" ht="30" customHeight="1" x14ac:dyDescent="0.35">
      <c r="II1572" s="4"/>
      <c r="IJ1572" s="4"/>
      <c r="IK1572" s="4"/>
      <c r="IL1572" s="4"/>
      <c r="IM1572" s="4"/>
      <c r="IN1572" s="4"/>
      <c r="IO1572" s="4"/>
      <c r="IP1572" s="4"/>
      <c r="IQ1572" s="4"/>
      <c r="IR1572" s="4"/>
      <c r="IS1572" s="4"/>
      <c r="IT1572" s="4"/>
    </row>
    <row r="1573" spans="243:254" ht="30" customHeight="1" x14ac:dyDescent="0.35">
      <c r="II1573" s="4"/>
      <c r="IJ1573" s="4"/>
      <c r="IK1573" s="4"/>
      <c r="IL1573" s="4"/>
      <c r="IM1573" s="4"/>
      <c r="IN1573" s="4"/>
      <c r="IO1573" s="4"/>
      <c r="IP1573" s="4"/>
      <c r="IQ1573" s="4"/>
      <c r="IR1573" s="4"/>
      <c r="IS1573" s="4"/>
      <c r="IT1573" s="4"/>
    </row>
    <row r="1574" spans="243:254" ht="30" customHeight="1" x14ac:dyDescent="0.35">
      <c r="II1574" s="4"/>
      <c r="IJ1574" s="4"/>
      <c r="IK1574" s="4"/>
      <c r="IL1574" s="4"/>
      <c r="IM1574" s="4"/>
      <c r="IN1574" s="4"/>
      <c r="IO1574" s="4"/>
      <c r="IP1574" s="4"/>
      <c r="IQ1574" s="4"/>
      <c r="IR1574" s="4"/>
      <c r="IS1574" s="4"/>
      <c r="IT1574" s="4"/>
    </row>
    <row r="1575" spans="243:254" ht="30" customHeight="1" x14ac:dyDescent="0.35">
      <c r="II1575" s="4"/>
      <c r="IJ1575" s="4"/>
      <c r="IK1575" s="4"/>
      <c r="IL1575" s="4"/>
      <c r="IM1575" s="4"/>
      <c r="IN1575" s="4"/>
      <c r="IO1575" s="4"/>
      <c r="IP1575" s="4"/>
      <c r="IQ1575" s="4"/>
      <c r="IR1575" s="4"/>
      <c r="IS1575" s="4"/>
      <c r="IT1575" s="4"/>
    </row>
    <row r="1576" spans="243:254" ht="30" customHeight="1" x14ac:dyDescent="0.35">
      <c r="II1576" s="4"/>
      <c r="IJ1576" s="4"/>
      <c r="IK1576" s="4"/>
      <c r="IL1576" s="4"/>
      <c r="IM1576" s="4"/>
      <c r="IN1576" s="4"/>
      <c r="IO1576" s="4"/>
      <c r="IP1576" s="4"/>
      <c r="IQ1576" s="4"/>
      <c r="IR1576" s="4"/>
      <c r="IS1576" s="4"/>
      <c r="IT1576" s="4"/>
    </row>
    <row r="1577" spans="243:254" ht="30" customHeight="1" x14ac:dyDescent="0.35">
      <c r="II1577" s="4"/>
      <c r="IJ1577" s="4"/>
      <c r="IK1577" s="4"/>
      <c r="IL1577" s="4"/>
      <c r="IM1577" s="4"/>
      <c r="IN1577" s="4"/>
      <c r="IO1577" s="4"/>
      <c r="IP1577" s="4"/>
      <c r="IQ1577" s="4"/>
      <c r="IR1577" s="4"/>
      <c r="IS1577" s="4"/>
      <c r="IT1577" s="4"/>
    </row>
    <row r="1578" spans="243:254" ht="30" customHeight="1" x14ac:dyDescent="0.35">
      <c r="II1578" s="4"/>
      <c r="IJ1578" s="4"/>
      <c r="IK1578" s="4"/>
      <c r="IL1578" s="4"/>
      <c r="IM1578" s="4"/>
      <c r="IN1578" s="4"/>
      <c r="IO1578" s="4"/>
      <c r="IP1578" s="4"/>
      <c r="IQ1578" s="4"/>
      <c r="IR1578" s="4"/>
      <c r="IS1578" s="4"/>
      <c r="IT1578" s="4"/>
    </row>
    <row r="1579" spans="243:254" ht="30" customHeight="1" x14ac:dyDescent="0.35">
      <c r="II1579" s="4"/>
      <c r="IJ1579" s="4"/>
      <c r="IK1579" s="4"/>
      <c r="IL1579" s="4"/>
      <c r="IM1579" s="4"/>
      <c r="IN1579" s="4"/>
      <c r="IO1579" s="4"/>
      <c r="IP1579" s="4"/>
      <c r="IQ1579" s="4"/>
      <c r="IR1579" s="4"/>
      <c r="IS1579" s="4"/>
      <c r="IT1579" s="4"/>
    </row>
    <row r="1580" spans="243:254" ht="30" customHeight="1" x14ac:dyDescent="0.35">
      <c r="II1580" s="4"/>
      <c r="IJ1580" s="4"/>
      <c r="IK1580" s="4"/>
      <c r="IL1580" s="4"/>
      <c r="IM1580" s="4"/>
      <c r="IN1580" s="4"/>
      <c r="IO1580" s="4"/>
      <c r="IP1580" s="4"/>
      <c r="IQ1580" s="4"/>
      <c r="IR1580" s="4"/>
      <c r="IS1580" s="4"/>
      <c r="IT1580" s="4"/>
    </row>
    <row r="1581" spans="243:254" ht="30" customHeight="1" x14ac:dyDescent="0.35">
      <c r="II1581" s="4"/>
      <c r="IJ1581" s="4"/>
      <c r="IK1581" s="4"/>
      <c r="IL1581" s="4"/>
      <c r="IM1581" s="4"/>
      <c r="IN1581" s="4"/>
      <c r="IO1581" s="4"/>
      <c r="IP1581" s="4"/>
      <c r="IQ1581" s="4"/>
      <c r="IR1581" s="4"/>
      <c r="IS1581" s="4"/>
      <c r="IT1581" s="4"/>
    </row>
    <row r="1582" spans="243:254" ht="30" customHeight="1" x14ac:dyDescent="0.35">
      <c r="II1582" s="4"/>
      <c r="IJ1582" s="4"/>
      <c r="IK1582" s="4"/>
      <c r="IL1582" s="4"/>
      <c r="IM1582" s="4"/>
      <c r="IN1582" s="4"/>
      <c r="IO1582" s="4"/>
      <c r="IP1582" s="4"/>
      <c r="IQ1582" s="4"/>
      <c r="IR1582" s="4"/>
      <c r="IS1582" s="4"/>
      <c r="IT1582" s="4"/>
    </row>
    <row r="1583" spans="243:254" ht="30" customHeight="1" x14ac:dyDescent="0.35">
      <c r="II1583" s="4"/>
      <c r="IJ1583" s="4"/>
      <c r="IK1583" s="4"/>
      <c r="IL1583" s="4"/>
      <c r="IM1583" s="4"/>
      <c r="IN1583" s="4"/>
      <c r="IO1583" s="4"/>
      <c r="IP1583" s="4"/>
      <c r="IQ1583" s="4"/>
      <c r="IR1583" s="4"/>
      <c r="IS1583" s="4"/>
      <c r="IT1583" s="4"/>
    </row>
    <row r="1584" spans="243:254" ht="30" customHeight="1" x14ac:dyDescent="0.35">
      <c r="II1584" s="4"/>
      <c r="IJ1584" s="4"/>
      <c r="IK1584" s="4"/>
      <c r="IL1584" s="4"/>
      <c r="IM1584" s="4"/>
      <c r="IN1584" s="4"/>
      <c r="IO1584" s="4"/>
      <c r="IP1584" s="4"/>
      <c r="IQ1584" s="4"/>
      <c r="IR1584" s="4"/>
      <c r="IS1584" s="4"/>
      <c r="IT1584" s="4"/>
    </row>
    <row r="1585" spans="243:254" ht="30" customHeight="1" x14ac:dyDescent="0.35">
      <c r="II1585" s="4"/>
      <c r="IJ1585" s="4"/>
      <c r="IK1585" s="4"/>
      <c r="IL1585" s="4"/>
      <c r="IM1585" s="4"/>
      <c r="IN1585" s="4"/>
      <c r="IO1585" s="4"/>
      <c r="IP1585" s="4"/>
      <c r="IQ1585" s="4"/>
      <c r="IR1585" s="4"/>
      <c r="IS1585" s="4"/>
      <c r="IT1585" s="4"/>
    </row>
    <row r="1586" spans="243:254" ht="30" customHeight="1" x14ac:dyDescent="0.35">
      <c r="II1586" s="4"/>
      <c r="IJ1586" s="4"/>
      <c r="IK1586" s="4"/>
      <c r="IL1586" s="4"/>
      <c r="IM1586" s="4"/>
      <c r="IN1586" s="4"/>
      <c r="IO1586" s="4"/>
      <c r="IP1586" s="4"/>
      <c r="IQ1586" s="4"/>
      <c r="IR1586" s="4"/>
      <c r="IS1586" s="4"/>
      <c r="IT1586" s="4"/>
    </row>
    <row r="1587" spans="243:254" ht="30" customHeight="1" x14ac:dyDescent="0.35">
      <c r="II1587" s="4"/>
      <c r="IJ1587" s="4"/>
      <c r="IK1587" s="4"/>
      <c r="IL1587" s="4"/>
      <c r="IM1587" s="4"/>
      <c r="IN1587" s="4"/>
      <c r="IO1587" s="4"/>
      <c r="IP1587" s="4"/>
      <c r="IQ1587" s="4"/>
      <c r="IR1587" s="4"/>
      <c r="IS1587" s="4"/>
      <c r="IT1587" s="4"/>
    </row>
    <row r="1588" spans="243:254" ht="30" customHeight="1" x14ac:dyDescent="0.35">
      <c r="II1588" s="4"/>
      <c r="IJ1588" s="4"/>
      <c r="IK1588" s="4"/>
      <c r="IL1588" s="4"/>
      <c r="IM1588" s="4"/>
      <c r="IN1588" s="4"/>
      <c r="IO1588" s="4"/>
      <c r="IP1588" s="4"/>
      <c r="IQ1588" s="4"/>
      <c r="IR1588" s="4"/>
      <c r="IS1588" s="4"/>
      <c r="IT1588" s="4"/>
    </row>
    <row r="1589" spans="243:254" ht="30" customHeight="1" x14ac:dyDescent="0.35">
      <c r="II1589" s="4"/>
      <c r="IJ1589" s="4"/>
      <c r="IK1589" s="4"/>
      <c r="IL1589" s="4"/>
      <c r="IM1589" s="4"/>
      <c r="IN1589" s="4"/>
      <c r="IO1589" s="4"/>
      <c r="IP1589" s="4"/>
      <c r="IQ1589" s="4"/>
      <c r="IR1589" s="4"/>
      <c r="IS1589" s="4"/>
      <c r="IT1589" s="4"/>
    </row>
    <row r="1590" spans="243:254" ht="30" customHeight="1" x14ac:dyDescent="0.35">
      <c r="II1590" s="4"/>
      <c r="IJ1590" s="4"/>
      <c r="IK1590" s="4"/>
      <c r="IL1590" s="4"/>
      <c r="IM1590" s="4"/>
      <c r="IN1590" s="4"/>
      <c r="IO1590" s="4"/>
      <c r="IP1590" s="4"/>
      <c r="IQ1590" s="4"/>
      <c r="IR1590" s="4"/>
      <c r="IS1590" s="4"/>
      <c r="IT1590" s="4"/>
    </row>
    <row r="1591" spans="243:254" ht="30" customHeight="1" x14ac:dyDescent="0.35">
      <c r="II1591" s="4"/>
      <c r="IJ1591" s="4"/>
      <c r="IK1591" s="4"/>
      <c r="IL1591" s="4"/>
      <c r="IM1591" s="4"/>
      <c r="IN1591" s="4"/>
      <c r="IO1591" s="4"/>
      <c r="IP1591" s="4"/>
      <c r="IQ1591" s="4"/>
      <c r="IR1591" s="4"/>
      <c r="IS1591" s="4"/>
      <c r="IT1591" s="4"/>
    </row>
    <row r="1592" spans="243:254" ht="30" customHeight="1" x14ac:dyDescent="0.35">
      <c r="II1592" s="4"/>
      <c r="IJ1592" s="4"/>
      <c r="IK1592" s="4"/>
      <c r="IL1592" s="4"/>
      <c r="IM1592" s="4"/>
      <c r="IN1592" s="4"/>
      <c r="IO1592" s="4"/>
      <c r="IP1592" s="4"/>
      <c r="IQ1592" s="4"/>
      <c r="IR1592" s="4"/>
      <c r="IS1592" s="4"/>
      <c r="IT1592" s="4"/>
    </row>
    <row r="1593" spans="243:254" ht="30" customHeight="1" x14ac:dyDescent="0.35">
      <c r="II1593" s="4"/>
      <c r="IJ1593" s="4"/>
      <c r="IK1593" s="4"/>
      <c r="IL1593" s="4"/>
      <c r="IM1593" s="4"/>
      <c r="IN1593" s="4"/>
      <c r="IO1593" s="4"/>
      <c r="IP1593" s="4"/>
      <c r="IQ1593" s="4"/>
      <c r="IR1593" s="4"/>
      <c r="IS1593" s="4"/>
      <c r="IT1593" s="4"/>
    </row>
    <row r="1594" spans="243:254" ht="30" customHeight="1" x14ac:dyDescent="0.35">
      <c r="II1594" s="4"/>
      <c r="IJ1594" s="4"/>
      <c r="IK1594" s="4"/>
      <c r="IL1594" s="4"/>
      <c r="IM1594" s="4"/>
      <c r="IN1594" s="4"/>
      <c r="IO1594" s="4"/>
      <c r="IP1594" s="4"/>
      <c r="IQ1594" s="4"/>
      <c r="IR1594" s="4"/>
      <c r="IS1594" s="4"/>
      <c r="IT1594" s="4"/>
    </row>
    <row r="1595" spans="243:254" ht="30" customHeight="1" x14ac:dyDescent="0.35">
      <c r="II1595" s="4"/>
      <c r="IJ1595" s="4"/>
      <c r="IK1595" s="4"/>
      <c r="IL1595" s="4"/>
      <c r="IM1595" s="4"/>
      <c r="IN1595" s="4"/>
      <c r="IO1595" s="4"/>
      <c r="IP1595" s="4"/>
      <c r="IQ1595" s="4"/>
      <c r="IR1595" s="4"/>
      <c r="IS1595" s="4"/>
      <c r="IT1595" s="4"/>
    </row>
    <row r="1596" spans="243:254" ht="30" customHeight="1" x14ac:dyDescent="0.35">
      <c r="II1596" s="4"/>
      <c r="IJ1596" s="4"/>
      <c r="IK1596" s="4"/>
      <c r="IL1596" s="4"/>
      <c r="IM1596" s="4"/>
      <c r="IN1596" s="4"/>
      <c r="IO1596" s="4"/>
      <c r="IP1596" s="4"/>
      <c r="IQ1596" s="4"/>
      <c r="IR1596" s="4"/>
      <c r="IS1596" s="4"/>
      <c r="IT1596" s="4"/>
    </row>
    <row r="1597" spans="243:254" ht="30" customHeight="1" x14ac:dyDescent="0.35">
      <c r="II1597" s="4"/>
      <c r="IJ1597" s="4"/>
      <c r="IK1597" s="4"/>
      <c r="IL1597" s="4"/>
      <c r="IM1597" s="4"/>
      <c r="IN1597" s="4"/>
      <c r="IO1597" s="4"/>
      <c r="IP1597" s="4"/>
      <c r="IQ1597" s="4"/>
      <c r="IR1597" s="4"/>
      <c r="IS1597" s="4"/>
      <c r="IT1597" s="4"/>
    </row>
    <row r="1598" spans="243:254" ht="30" customHeight="1" x14ac:dyDescent="0.35">
      <c r="II1598" s="4"/>
      <c r="IJ1598" s="4"/>
      <c r="IK1598" s="4"/>
      <c r="IL1598" s="4"/>
      <c r="IM1598" s="4"/>
      <c r="IN1598" s="4"/>
      <c r="IO1598" s="4"/>
      <c r="IP1598" s="4"/>
      <c r="IQ1598" s="4"/>
      <c r="IR1598" s="4"/>
      <c r="IS1598" s="4"/>
      <c r="IT1598" s="4"/>
    </row>
    <row r="1599" spans="243:254" ht="30" customHeight="1" x14ac:dyDescent="0.35">
      <c r="II1599" s="4"/>
      <c r="IJ1599" s="4"/>
      <c r="IK1599" s="4"/>
      <c r="IL1599" s="4"/>
      <c r="IM1599" s="4"/>
      <c r="IN1599" s="4"/>
      <c r="IO1599" s="4"/>
      <c r="IP1599" s="4"/>
      <c r="IQ1599" s="4"/>
      <c r="IR1599" s="4"/>
      <c r="IS1599" s="4"/>
      <c r="IT1599" s="4"/>
    </row>
    <row r="1600" spans="243:254" ht="30" customHeight="1" x14ac:dyDescent="0.35">
      <c r="II1600" s="4"/>
      <c r="IJ1600" s="4"/>
      <c r="IK1600" s="4"/>
      <c r="IL1600" s="4"/>
      <c r="IM1600" s="4"/>
      <c r="IN1600" s="4"/>
      <c r="IO1600" s="4"/>
      <c r="IP1600" s="4"/>
      <c r="IQ1600" s="4"/>
      <c r="IR1600" s="4"/>
      <c r="IS1600" s="4"/>
      <c r="IT1600" s="4"/>
    </row>
    <row r="1601" spans="243:254" ht="30" customHeight="1" x14ac:dyDescent="0.35">
      <c r="II1601" s="4"/>
      <c r="IJ1601" s="4"/>
      <c r="IK1601" s="4"/>
      <c r="IL1601" s="4"/>
      <c r="IM1601" s="4"/>
      <c r="IN1601" s="4"/>
      <c r="IO1601" s="4"/>
      <c r="IP1601" s="4"/>
      <c r="IQ1601" s="4"/>
      <c r="IR1601" s="4"/>
      <c r="IS1601" s="4"/>
      <c r="IT1601" s="4"/>
    </row>
    <row r="1602" spans="243:254" ht="30" customHeight="1" x14ac:dyDescent="0.35">
      <c r="II1602" s="4"/>
      <c r="IJ1602" s="4"/>
      <c r="IK1602" s="4"/>
      <c r="IL1602" s="4"/>
      <c r="IM1602" s="4"/>
      <c r="IN1602" s="4"/>
      <c r="IO1602" s="4"/>
      <c r="IP1602" s="4"/>
      <c r="IQ1602" s="4"/>
      <c r="IR1602" s="4"/>
      <c r="IS1602" s="4"/>
      <c r="IT1602" s="4"/>
    </row>
    <row r="1603" spans="243:254" ht="30" customHeight="1" x14ac:dyDescent="0.35">
      <c r="II1603" s="4"/>
      <c r="IJ1603" s="4"/>
      <c r="IK1603" s="4"/>
      <c r="IL1603" s="4"/>
      <c r="IM1603" s="4"/>
      <c r="IN1603" s="4"/>
      <c r="IO1603" s="4"/>
      <c r="IP1603" s="4"/>
      <c r="IQ1603" s="4"/>
      <c r="IR1603" s="4"/>
      <c r="IS1603" s="4"/>
      <c r="IT1603" s="4"/>
    </row>
    <row r="1604" spans="243:254" ht="30" customHeight="1" x14ac:dyDescent="0.35">
      <c r="II1604" s="4"/>
      <c r="IJ1604" s="4"/>
      <c r="IK1604" s="4"/>
      <c r="IL1604" s="4"/>
      <c r="IM1604" s="4"/>
      <c r="IN1604" s="4"/>
      <c r="IO1604" s="4"/>
      <c r="IP1604" s="4"/>
      <c r="IQ1604" s="4"/>
      <c r="IR1604" s="4"/>
      <c r="IS1604" s="4"/>
      <c r="IT1604" s="4"/>
    </row>
    <row r="1605" spans="243:254" ht="30" customHeight="1" x14ac:dyDescent="0.35">
      <c r="II1605" s="4"/>
      <c r="IJ1605" s="4"/>
      <c r="IK1605" s="4"/>
      <c r="IL1605" s="4"/>
      <c r="IM1605" s="4"/>
      <c r="IN1605" s="4"/>
      <c r="IO1605" s="4"/>
      <c r="IP1605" s="4"/>
      <c r="IQ1605" s="4"/>
      <c r="IR1605" s="4"/>
      <c r="IS1605" s="4"/>
      <c r="IT1605" s="4"/>
    </row>
    <row r="1606" spans="243:254" ht="30" customHeight="1" x14ac:dyDescent="0.35">
      <c r="II1606" s="4"/>
      <c r="IJ1606" s="4"/>
      <c r="IK1606" s="4"/>
      <c r="IL1606" s="4"/>
      <c r="IM1606" s="4"/>
      <c r="IN1606" s="4"/>
      <c r="IO1606" s="4"/>
      <c r="IP1606" s="4"/>
      <c r="IQ1606" s="4"/>
      <c r="IR1606" s="4"/>
      <c r="IS1606" s="4"/>
      <c r="IT1606" s="4"/>
    </row>
    <row r="1607" spans="243:254" ht="30" customHeight="1" x14ac:dyDescent="0.35">
      <c r="II1607" s="4"/>
      <c r="IJ1607" s="4"/>
      <c r="IK1607" s="4"/>
      <c r="IL1607" s="4"/>
      <c r="IM1607" s="4"/>
      <c r="IN1607" s="4"/>
      <c r="IO1607" s="4"/>
      <c r="IP1607" s="4"/>
      <c r="IQ1607" s="4"/>
      <c r="IR1607" s="4"/>
      <c r="IS1607" s="4"/>
      <c r="IT1607" s="4"/>
    </row>
    <row r="1608" spans="243:254" ht="30" customHeight="1" x14ac:dyDescent="0.35">
      <c r="II1608" s="4"/>
      <c r="IJ1608" s="4"/>
      <c r="IK1608" s="4"/>
      <c r="IL1608" s="4"/>
      <c r="IM1608" s="4"/>
      <c r="IN1608" s="4"/>
      <c r="IO1608" s="4"/>
      <c r="IP1608" s="4"/>
      <c r="IQ1608" s="4"/>
      <c r="IR1608" s="4"/>
      <c r="IS1608" s="4"/>
      <c r="IT1608" s="4"/>
    </row>
    <row r="1609" spans="243:254" ht="30" customHeight="1" x14ac:dyDescent="0.35">
      <c r="II1609" s="4"/>
      <c r="IJ1609" s="4"/>
      <c r="IK1609" s="4"/>
      <c r="IL1609" s="4"/>
      <c r="IM1609" s="4"/>
      <c r="IN1609" s="4"/>
      <c r="IO1609" s="4"/>
      <c r="IP1609" s="4"/>
      <c r="IQ1609" s="4"/>
      <c r="IR1609" s="4"/>
      <c r="IS1609" s="4"/>
      <c r="IT1609" s="4"/>
    </row>
    <row r="1610" spans="243:254" ht="30" customHeight="1" x14ac:dyDescent="0.35">
      <c r="II1610" s="4"/>
      <c r="IJ1610" s="4"/>
      <c r="IK1610" s="4"/>
      <c r="IL1610" s="4"/>
      <c r="IM1610" s="4"/>
      <c r="IN1610" s="4"/>
      <c r="IO1610" s="4"/>
      <c r="IP1610" s="4"/>
      <c r="IQ1610" s="4"/>
      <c r="IR1610" s="4"/>
      <c r="IS1610" s="4"/>
      <c r="IT1610" s="4"/>
    </row>
    <row r="1611" spans="243:254" ht="30" customHeight="1" x14ac:dyDescent="0.35">
      <c r="II1611" s="4"/>
      <c r="IJ1611" s="4"/>
      <c r="IK1611" s="4"/>
      <c r="IL1611" s="4"/>
      <c r="IM1611" s="4"/>
      <c r="IN1611" s="4"/>
      <c r="IO1611" s="4"/>
      <c r="IP1611" s="4"/>
      <c r="IQ1611" s="4"/>
      <c r="IR1611" s="4"/>
      <c r="IS1611" s="4"/>
      <c r="IT1611" s="4"/>
    </row>
    <row r="1612" spans="243:254" ht="30" customHeight="1" x14ac:dyDescent="0.35">
      <c r="II1612" s="4"/>
      <c r="IJ1612" s="4"/>
      <c r="IK1612" s="4"/>
      <c r="IL1612" s="4"/>
      <c r="IM1612" s="4"/>
      <c r="IN1612" s="4"/>
      <c r="IO1612" s="4"/>
      <c r="IP1612" s="4"/>
      <c r="IQ1612" s="4"/>
      <c r="IR1612" s="4"/>
      <c r="IS1612" s="4"/>
      <c r="IT1612" s="4"/>
    </row>
    <row r="1613" spans="243:254" ht="30" customHeight="1" x14ac:dyDescent="0.35">
      <c r="II1613" s="4"/>
      <c r="IJ1613" s="4"/>
      <c r="IK1613" s="4"/>
      <c r="IL1613" s="4"/>
      <c r="IM1613" s="4"/>
      <c r="IN1613" s="4"/>
      <c r="IO1613" s="4"/>
      <c r="IP1613" s="4"/>
      <c r="IQ1613" s="4"/>
      <c r="IR1613" s="4"/>
      <c r="IS1613" s="4"/>
      <c r="IT1613" s="4"/>
    </row>
    <row r="1614" spans="243:254" ht="30" customHeight="1" x14ac:dyDescent="0.35">
      <c r="II1614" s="4"/>
      <c r="IJ1614" s="4"/>
      <c r="IK1614" s="4"/>
      <c r="IL1614" s="4"/>
      <c r="IM1614" s="4"/>
      <c r="IN1614" s="4"/>
      <c r="IO1614" s="4"/>
      <c r="IP1614" s="4"/>
      <c r="IQ1614" s="4"/>
      <c r="IR1614" s="4"/>
      <c r="IS1614" s="4"/>
      <c r="IT1614" s="4"/>
    </row>
    <row r="1615" spans="243:254" ht="30" customHeight="1" x14ac:dyDescent="0.35">
      <c r="II1615" s="4"/>
      <c r="IJ1615" s="4"/>
      <c r="IK1615" s="4"/>
      <c r="IL1615" s="4"/>
      <c r="IM1615" s="4"/>
      <c r="IN1615" s="4"/>
      <c r="IO1615" s="4"/>
      <c r="IP1615" s="4"/>
      <c r="IQ1615" s="4"/>
      <c r="IR1615" s="4"/>
      <c r="IS1615" s="4"/>
      <c r="IT1615" s="4"/>
    </row>
    <row r="1616" spans="243:254" ht="30" customHeight="1" x14ac:dyDescent="0.35">
      <c r="II1616" s="4"/>
      <c r="IJ1616" s="4"/>
      <c r="IK1616" s="4"/>
      <c r="IL1616" s="4"/>
      <c r="IM1616" s="4"/>
      <c r="IN1616" s="4"/>
      <c r="IO1616" s="4"/>
      <c r="IP1616" s="4"/>
      <c r="IQ1616" s="4"/>
      <c r="IR1616" s="4"/>
      <c r="IS1616" s="4"/>
      <c r="IT1616" s="4"/>
    </row>
    <row r="1617" spans="243:254" ht="30" customHeight="1" x14ac:dyDescent="0.35">
      <c r="II1617" s="4"/>
      <c r="IJ1617" s="4"/>
      <c r="IK1617" s="4"/>
      <c r="IL1617" s="4"/>
      <c r="IM1617" s="4"/>
      <c r="IN1617" s="4"/>
      <c r="IO1617" s="4"/>
      <c r="IP1617" s="4"/>
      <c r="IQ1617" s="4"/>
      <c r="IR1617" s="4"/>
      <c r="IS1617" s="4"/>
      <c r="IT1617" s="4"/>
    </row>
    <row r="1618" spans="243:254" ht="30" customHeight="1" x14ac:dyDescent="0.35">
      <c r="II1618" s="4"/>
      <c r="IJ1618" s="4"/>
      <c r="IK1618" s="4"/>
      <c r="IL1618" s="4"/>
      <c r="IM1618" s="4"/>
      <c r="IN1618" s="4"/>
      <c r="IO1618" s="4"/>
      <c r="IP1618" s="4"/>
      <c r="IQ1618" s="4"/>
      <c r="IR1618" s="4"/>
      <c r="IS1618" s="4"/>
      <c r="IT1618" s="4"/>
    </row>
    <row r="1619" spans="243:254" ht="30" customHeight="1" x14ac:dyDescent="0.35">
      <c r="II1619" s="4"/>
      <c r="IJ1619" s="4"/>
      <c r="IK1619" s="4"/>
      <c r="IL1619" s="4"/>
      <c r="IM1619" s="4"/>
      <c r="IN1619" s="4"/>
      <c r="IO1619" s="4"/>
      <c r="IP1619" s="4"/>
      <c r="IQ1619" s="4"/>
      <c r="IR1619" s="4"/>
      <c r="IS1619" s="4"/>
      <c r="IT1619" s="4"/>
    </row>
    <row r="1620" spans="243:254" ht="30" customHeight="1" x14ac:dyDescent="0.35">
      <c r="II1620" s="4"/>
      <c r="IJ1620" s="4"/>
      <c r="IK1620" s="4"/>
      <c r="IL1620" s="4"/>
      <c r="IM1620" s="4"/>
      <c r="IN1620" s="4"/>
      <c r="IO1620" s="4"/>
      <c r="IP1620" s="4"/>
      <c r="IQ1620" s="4"/>
      <c r="IR1620" s="4"/>
      <c r="IS1620" s="4"/>
      <c r="IT1620" s="4"/>
    </row>
    <row r="1621" spans="243:254" ht="30" customHeight="1" x14ac:dyDescent="0.35">
      <c r="II1621" s="4"/>
      <c r="IJ1621" s="4"/>
      <c r="IK1621" s="4"/>
      <c r="IL1621" s="4"/>
      <c r="IM1621" s="4"/>
      <c r="IN1621" s="4"/>
      <c r="IO1621" s="4"/>
      <c r="IP1621" s="4"/>
      <c r="IQ1621" s="4"/>
      <c r="IR1621" s="4"/>
      <c r="IS1621" s="4"/>
      <c r="IT1621" s="4"/>
    </row>
    <row r="1622" spans="243:254" ht="30" customHeight="1" x14ac:dyDescent="0.35">
      <c r="II1622" s="4"/>
      <c r="IJ1622" s="4"/>
      <c r="IK1622" s="4"/>
      <c r="IL1622" s="4"/>
      <c r="IM1622" s="4"/>
      <c r="IN1622" s="4"/>
      <c r="IO1622" s="4"/>
      <c r="IP1622" s="4"/>
      <c r="IQ1622" s="4"/>
      <c r="IR1622" s="4"/>
      <c r="IS1622" s="4"/>
      <c r="IT1622" s="4"/>
    </row>
    <row r="1623" spans="243:254" ht="30" customHeight="1" x14ac:dyDescent="0.35">
      <c r="II1623" s="4"/>
      <c r="IJ1623" s="4"/>
      <c r="IK1623" s="4"/>
      <c r="IL1623" s="4"/>
      <c r="IM1623" s="4"/>
      <c r="IN1623" s="4"/>
      <c r="IO1623" s="4"/>
      <c r="IP1623" s="4"/>
      <c r="IQ1623" s="4"/>
      <c r="IR1623" s="4"/>
      <c r="IS1623" s="4"/>
      <c r="IT1623" s="4"/>
    </row>
    <row r="1624" spans="243:254" ht="30" customHeight="1" x14ac:dyDescent="0.35">
      <c r="II1624" s="4"/>
      <c r="IJ1624" s="4"/>
      <c r="IK1624" s="4"/>
      <c r="IL1624" s="4"/>
      <c r="IM1624" s="4"/>
      <c r="IN1624" s="4"/>
      <c r="IO1624" s="4"/>
      <c r="IP1624" s="4"/>
      <c r="IQ1624" s="4"/>
      <c r="IR1624" s="4"/>
      <c r="IS1624" s="4"/>
      <c r="IT1624" s="4"/>
    </row>
    <row r="1625" spans="243:254" ht="30" customHeight="1" x14ac:dyDescent="0.35">
      <c r="II1625" s="4"/>
      <c r="IJ1625" s="4"/>
      <c r="IK1625" s="4"/>
      <c r="IL1625" s="4"/>
      <c r="IM1625" s="4"/>
      <c r="IN1625" s="4"/>
      <c r="IO1625" s="4"/>
      <c r="IP1625" s="4"/>
      <c r="IQ1625" s="4"/>
      <c r="IR1625" s="4"/>
      <c r="IS1625" s="4"/>
      <c r="IT1625" s="4"/>
    </row>
    <row r="1626" spans="243:254" ht="30" customHeight="1" x14ac:dyDescent="0.35">
      <c r="II1626" s="4"/>
      <c r="IJ1626" s="4"/>
      <c r="IK1626" s="4"/>
      <c r="IL1626" s="4"/>
      <c r="IM1626" s="4"/>
      <c r="IN1626" s="4"/>
      <c r="IO1626" s="4"/>
      <c r="IP1626" s="4"/>
      <c r="IQ1626" s="4"/>
      <c r="IR1626" s="4"/>
      <c r="IS1626" s="4"/>
      <c r="IT1626" s="4"/>
    </row>
    <row r="1627" spans="243:254" ht="30" customHeight="1" x14ac:dyDescent="0.35">
      <c r="II1627" s="4"/>
      <c r="IJ1627" s="4"/>
      <c r="IK1627" s="4"/>
      <c r="IL1627" s="4"/>
      <c r="IM1627" s="4"/>
      <c r="IN1627" s="4"/>
      <c r="IO1627" s="4"/>
      <c r="IP1627" s="4"/>
      <c r="IQ1627" s="4"/>
      <c r="IR1627" s="4"/>
      <c r="IS1627" s="4"/>
      <c r="IT1627" s="4"/>
    </row>
    <row r="1628" spans="243:254" ht="30" customHeight="1" x14ac:dyDescent="0.35">
      <c r="II1628" s="4"/>
      <c r="IJ1628" s="4"/>
      <c r="IK1628" s="4"/>
      <c r="IL1628" s="4"/>
      <c r="IM1628" s="4"/>
      <c r="IN1628" s="4"/>
      <c r="IO1628" s="4"/>
      <c r="IP1628" s="4"/>
      <c r="IQ1628" s="4"/>
      <c r="IR1628" s="4"/>
      <c r="IS1628" s="4"/>
      <c r="IT1628" s="4"/>
    </row>
    <row r="1629" spans="243:254" ht="30" customHeight="1" x14ac:dyDescent="0.35">
      <c r="II1629" s="4"/>
      <c r="IJ1629" s="4"/>
      <c r="IK1629" s="4"/>
      <c r="IL1629" s="4"/>
      <c r="IM1629" s="4"/>
      <c r="IN1629" s="4"/>
      <c r="IO1629" s="4"/>
      <c r="IP1629" s="4"/>
      <c r="IQ1629" s="4"/>
      <c r="IR1629" s="4"/>
      <c r="IS1629" s="4"/>
      <c r="IT1629" s="4"/>
    </row>
    <row r="1630" spans="243:254" ht="30" customHeight="1" x14ac:dyDescent="0.35">
      <c r="II1630" s="4"/>
      <c r="IJ1630" s="4"/>
      <c r="IK1630" s="4"/>
      <c r="IL1630" s="4"/>
      <c r="IM1630" s="4"/>
      <c r="IN1630" s="4"/>
      <c r="IO1630" s="4"/>
      <c r="IP1630" s="4"/>
      <c r="IQ1630" s="4"/>
      <c r="IR1630" s="4"/>
      <c r="IS1630" s="4"/>
      <c r="IT1630" s="4"/>
    </row>
    <row r="1631" spans="243:254" ht="30" customHeight="1" x14ac:dyDescent="0.35">
      <c r="II1631" s="4"/>
      <c r="IJ1631" s="4"/>
      <c r="IK1631" s="4"/>
      <c r="IL1631" s="4"/>
      <c r="IM1631" s="4"/>
      <c r="IN1631" s="4"/>
      <c r="IO1631" s="4"/>
      <c r="IP1631" s="4"/>
      <c r="IQ1631" s="4"/>
      <c r="IR1631" s="4"/>
      <c r="IS1631" s="4"/>
      <c r="IT1631" s="4"/>
    </row>
    <row r="1632" spans="243:254" ht="30" customHeight="1" x14ac:dyDescent="0.35">
      <c r="II1632" s="4"/>
      <c r="IJ1632" s="4"/>
      <c r="IK1632" s="4"/>
      <c r="IL1632" s="4"/>
      <c r="IM1632" s="4"/>
      <c r="IN1632" s="4"/>
      <c r="IO1632" s="4"/>
      <c r="IP1632" s="4"/>
      <c r="IQ1632" s="4"/>
      <c r="IR1632" s="4"/>
      <c r="IS1632" s="4"/>
      <c r="IT1632" s="4"/>
    </row>
    <row r="1633" spans="243:254" ht="30" customHeight="1" x14ac:dyDescent="0.35">
      <c r="II1633" s="4"/>
      <c r="IJ1633" s="4"/>
      <c r="IK1633" s="4"/>
      <c r="IL1633" s="4"/>
      <c r="IM1633" s="4"/>
      <c r="IN1633" s="4"/>
      <c r="IO1633" s="4"/>
      <c r="IP1633" s="4"/>
      <c r="IQ1633" s="4"/>
      <c r="IR1633" s="4"/>
      <c r="IS1633" s="4"/>
      <c r="IT1633" s="4"/>
    </row>
    <row r="1634" spans="243:254" ht="30" customHeight="1" x14ac:dyDescent="0.35">
      <c r="II1634" s="4"/>
      <c r="IJ1634" s="4"/>
      <c r="IK1634" s="4"/>
      <c r="IL1634" s="4"/>
      <c r="IM1634" s="4"/>
      <c r="IN1634" s="4"/>
      <c r="IO1634" s="4"/>
      <c r="IP1634" s="4"/>
      <c r="IQ1634" s="4"/>
      <c r="IR1634" s="4"/>
      <c r="IS1634" s="4"/>
      <c r="IT1634" s="4"/>
    </row>
    <row r="1635" spans="243:254" ht="30" customHeight="1" x14ac:dyDescent="0.35">
      <c r="II1635" s="4"/>
      <c r="IJ1635" s="4"/>
      <c r="IK1635" s="4"/>
      <c r="IL1635" s="4"/>
      <c r="IM1635" s="4"/>
      <c r="IN1635" s="4"/>
      <c r="IO1635" s="4"/>
      <c r="IP1635" s="4"/>
      <c r="IQ1635" s="4"/>
      <c r="IR1635" s="4"/>
      <c r="IS1635" s="4"/>
      <c r="IT1635" s="4"/>
    </row>
    <row r="1636" spans="243:254" ht="30" customHeight="1" x14ac:dyDescent="0.35">
      <c r="II1636" s="4"/>
      <c r="IJ1636" s="4"/>
      <c r="IK1636" s="4"/>
      <c r="IL1636" s="4"/>
      <c r="IM1636" s="4"/>
      <c r="IN1636" s="4"/>
      <c r="IO1636" s="4"/>
      <c r="IP1636" s="4"/>
      <c r="IQ1636" s="4"/>
      <c r="IR1636" s="4"/>
      <c r="IS1636" s="4"/>
      <c r="IT1636" s="4"/>
    </row>
    <row r="1637" spans="243:254" ht="30" customHeight="1" x14ac:dyDescent="0.35">
      <c r="II1637" s="4"/>
      <c r="IJ1637" s="4"/>
      <c r="IK1637" s="4"/>
      <c r="IL1637" s="4"/>
      <c r="IM1637" s="4"/>
      <c r="IN1637" s="4"/>
      <c r="IO1637" s="4"/>
      <c r="IP1637" s="4"/>
      <c r="IQ1637" s="4"/>
      <c r="IR1637" s="4"/>
      <c r="IS1637" s="4"/>
      <c r="IT1637" s="4"/>
    </row>
    <row r="1638" spans="243:254" ht="30" customHeight="1" x14ac:dyDescent="0.35">
      <c r="II1638" s="4"/>
      <c r="IJ1638" s="4"/>
      <c r="IK1638" s="4"/>
      <c r="IL1638" s="4"/>
      <c r="IM1638" s="4"/>
      <c r="IN1638" s="4"/>
      <c r="IO1638" s="4"/>
      <c r="IP1638" s="4"/>
      <c r="IQ1638" s="4"/>
      <c r="IR1638" s="4"/>
      <c r="IS1638" s="4"/>
      <c r="IT1638" s="4"/>
    </row>
    <row r="1639" spans="243:254" ht="30" customHeight="1" x14ac:dyDescent="0.35">
      <c r="II1639" s="4"/>
      <c r="IJ1639" s="4"/>
      <c r="IK1639" s="4"/>
      <c r="IL1639" s="4"/>
      <c r="IM1639" s="4"/>
      <c r="IN1639" s="4"/>
      <c r="IO1639" s="4"/>
      <c r="IP1639" s="4"/>
      <c r="IQ1639" s="4"/>
      <c r="IR1639" s="4"/>
      <c r="IS1639" s="4"/>
      <c r="IT1639" s="4"/>
    </row>
    <row r="1640" spans="243:254" ht="30" customHeight="1" x14ac:dyDescent="0.35">
      <c r="II1640" s="4"/>
      <c r="IJ1640" s="4"/>
      <c r="IK1640" s="4"/>
      <c r="IL1640" s="4"/>
      <c r="IM1640" s="4"/>
      <c r="IN1640" s="4"/>
      <c r="IO1640" s="4"/>
      <c r="IP1640" s="4"/>
      <c r="IQ1640" s="4"/>
      <c r="IR1640" s="4"/>
      <c r="IS1640" s="4"/>
      <c r="IT1640" s="4"/>
    </row>
    <row r="1641" spans="243:254" ht="30" customHeight="1" x14ac:dyDescent="0.35">
      <c r="II1641" s="4"/>
      <c r="IJ1641" s="4"/>
      <c r="IK1641" s="4"/>
      <c r="IL1641" s="4"/>
      <c r="IM1641" s="4"/>
      <c r="IN1641" s="4"/>
      <c r="IO1641" s="4"/>
      <c r="IP1641" s="4"/>
      <c r="IQ1641" s="4"/>
      <c r="IR1641" s="4"/>
      <c r="IS1641" s="4"/>
      <c r="IT1641" s="4"/>
    </row>
    <row r="1642" spans="243:254" ht="30" customHeight="1" x14ac:dyDescent="0.35">
      <c r="II1642" s="4"/>
      <c r="IJ1642" s="4"/>
      <c r="IK1642" s="4"/>
      <c r="IL1642" s="4"/>
      <c r="IM1642" s="4"/>
      <c r="IN1642" s="4"/>
      <c r="IO1642" s="4"/>
      <c r="IP1642" s="4"/>
      <c r="IQ1642" s="4"/>
      <c r="IR1642" s="4"/>
      <c r="IS1642" s="4"/>
      <c r="IT1642" s="4"/>
    </row>
    <row r="1643" spans="243:254" ht="30" customHeight="1" x14ac:dyDescent="0.35">
      <c r="II1643" s="4"/>
      <c r="IJ1643" s="4"/>
      <c r="IK1643" s="4"/>
      <c r="IL1643" s="4"/>
      <c r="IM1643" s="4"/>
      <c r="IN1643" s="4"/>
      <c r="IO1643" s="4"/>
      <c r="IP1643" s="4"/>
      <c r="IQ1643" s="4"/>
      <c r="IR1643" s="4"/>
      <c r="IS1643" s="4"/>
      <c r="IT1643" s="4"/>
    </row>
    <row r="1644" spans="243:254" ht="30" customHeight="1" x14ac:dyDescent="0.35">
      <c r="II1644" s="4"/>
      <c r="IJ1644" s="4"/>
      <c r="IK1644" s="4"/>
      <c r="IL1644" s="4"/>
      <c r="IM1644" s="4"/>
      <c r="IN1644" s="4"/>
      <c r="IO1644" s="4"/>
      <c r="IP1644" s="4"/>
      <c r="IQ1644" s="4"/>
      <c r="IR1644" s="4"/>
      <c r="IS1644" s="4"/>
      <c r="IT1644" s="4"/>
    </row>
    <row r="1645" spans="243:254" ht="30" customHeight="1" x14ac:dyDescent="0.35">
      <c r="II1645" s="4"/>
      <c r="IJ1645" s="4"/>
      <c r="IK1645" s="4"/>
      <c r="IL1645" s="4"/>
      <c r="IM1645" s="4"/>
      <c r="IN1645" s="4"/>
      <c r="IO1645" s="4"/>
      <c r="IP1645" s="4"/>
      <c r="IQ1645" s="4"/>
      <c r="IR1645" s="4"/>
      <c r="IS1645" s="4"/>
      <c r="IT1645" s="4"/>
    </row>
    <row r="1646" spans="243:254" ht="30" customHeight="1" x14ac:dyDescent="0.35">
      <c r="II1646" s="4"/>
      <c r="IJ1646" s="4"/>
      <c r="IK1646" s="4"/>
      <c r="IL1646" s="4"/>
      <c r="IM1646" s="4"/>
      <c r="IN1646" s="4"/>
      <c r="IO1646" s="4"/>
      <c r="IP1646" s="4"/>
      <c r="IQ1646" s="4"/>
      <c r="IR1646" s="4"/>
      <c r="IS1646" s="4"/>
      <c r="IT1646" s="4"/>
    </row>
    <row r="1647" spans="243:254" ht="30" customHeight="1" x14ac:dyDescent="0.35">
      <c r="II1647" s="4"/>
      <c r="IJ1647" s="4"/>
      <c r="IK1647" s="4"/>
      <c r="IL1647" s="4"/>
      <c r="IM1647" s="4"/>
      <c r="IN1647" s="4"/>
      <c r="IO1647" s="4"/>
      <c r="IP1647" s="4"/>
      <c r="IQ1647" s="4"/>
      <c r="IR1647" s="4"/>
      <c r="IS1647" s="4"/>
      <c r="IT1647" s="4"/>
    </row>
    <row r="1648" spans="243:254" ht="30" customHeight="1" x14ac:dyDescent="0.35">
      <c r="II1648" s="4"/>
      <c r="IJ1648" s="4"/>
      <c r="IK1648" s="4"/>
      <c r="IL1648" s="4"/>
      <c r="IM1648" s="4"/>
      <c r="IN1648" s="4"/>
      <c r="IO1648" s="4"/>
      <c r="IP1648" s="4"/>
      <c r="IQ1648" s="4"/>
      <c r="IR1648" s="4"/>
      <c r="IS1648" s="4"/>
      <c r="IT1648" s="4"/>
    </row>
    <row r="1649" spans="243:254" ht="30" customHeight="1" x14ac:dyDescent="0.35">
      <c r="II1649" s="4"/>
      <c r="IJ1649" s="4"/>
      <c r="IK1649" s="4"/>
      <c r="IL1649" s="4"/>
      <c r="IM1649" s="4"/>
      <c r="IN1649" s="4"/>
      <c r="IO1649" s="4"/>
      <c r="IP1649" s="4"/>
      <c r="IQ1649" s="4"/>
      <c r="IR1649" s="4"/>
      <c r="IS1649" s="4"/>
      <c r="IT1649" s="4"/>
    </row>
    <row r="1650" spans="243:254" ht="30" customHeight="1" x14ac:dyDescent="0.35">
      <c r="II1650" s="4"/>
      <c r="IJ1650" s="4"/>
      <c r="IK1650" s="4"/>
      <c r="IL1650" s="4"/>
      <c r="IM1650" s="4"/>
      <c r="IN1650" s="4"/>
      <c r="IO1650" s="4"/>
      <c r="IP1650" s="4"/>
      <c r="IQ1650" s="4"/>
      <c r="IR1650" s="4"/>
      <c r="IS1650" s="4"/>
      <c r="IT1650" s="4"/>
    </row>
    <row r="1651" spans="243:254" ht="30" customHeight="1" x14ac:dyDescent="0.35">
      <c r="II1651" s="4"/>
      <c r="IJ1651" s="4"/>
      <c r="IK1651" s="4"/>
      <c r="IL1651" s="4"/>
      <c r="IM1651" s="4"/>
      <c r="IN1651" s="4"/>
      <c r="IO1651" s="4"/>
      <c r="IP1651" s="4"/>
      <c r="IQ1651" s="4"/>
      <c r="IR1651" s="4"/>
      <c r="IS1651" s="4"/>
      <c r="IT1651" s="4"/>
    </row>
    <row r="1652" spans="243:254" ht="30" customHeight="1" x14ac:dyDescent="0.35">
      <c r="II1652" s="4"/>
      <c r="IJ1652" s="4"/>
      <c r="IK1652" s="4"/>
      <c r="IL1652" s="4"/>
      <c r="IM1652" s="4"/>
      <c r="IN1652" s="4"/>
      <c r="IO1652" s="4"/>
      <c r="IP1652" s="4"/>
      <c r="IQ1652" s="4"/>
      <c r="IR1652" s="4"/>
      <c r="IS1652" s="4"/>
      <c r="IT1652" s="4"/>
    </row>
    <row r="1653" spans="243:254" ht="30" customHeight="1" x14ac:dyDescent="0.35">
      <c r="II1653" s="4"/>
      <c r="IJ1653" s="4"/>
      <c r="IK1653" s="4"/>
      <c r="IL1653" s="4"/>
      <c r="IM1653" s="4"/>
      <c r="IN1653" s="4"/>
      <c r="IO1653" s="4"/>
      <c r="IP1653" s="4"/>
      <c r="IQ1653" s="4"/>
      <c r="IR1653" s="4"/>
      <c r="IS1653" s="4"/>
      <c r="IT1653" s="4"/>
    </row>
    <row r="1654" spans="243:254" ht="30" customHeight="1" x14ac:dyDescent="0.35">
      <c r="II1654" s="4"/>
      <c r="IJ1654" s="4"/>
      <c r="IK1654" s="4"/>
      <c r="IL1654" s="4"/>
      <c r="IM1654" s="4"/>
      <c r="IN1654" s="4"/>
      <c r="IO1654" s="4"/>
      <c r="IP1654" s="4"/>
      <c r="IQ1654" s="4"/>
      <c r="IR1654" s="4"/>
      <c r="IS1654" s="4"/>
      <c r="IT1654" s="4"/>
    </row>
    <row r="1655" spans="243:254" ht="30" customHeight="1" x14ac:dyDescent="0.35">
      <c r="II1655" s="4"/>
      <c r="IJ1655" s="4"/>
      <c r="IK1655" s="4"/>
      <c r="IL1655" s="4"/>
      <c r="IM1655" s="4"/>
      <c r="IN1655" s="4"/>
      <c r="IO1655" s="4"/>
      <c r="IP1655" s="4"/>
      <c r="IQ1655" s="4"/>
      <c r="IR1655" s="4"/>
      <c r="IS1655" s="4"/>
      <c r="IT1655" s="4"/>
    </row>
    <row r="1656" spans="243:254" ht="30" customHeight="1" x14ac:dyDescent="0.35">
      <c r="II1656" s="4"/>
      <c r="IJ1656" s="4"/>
      <c r="IK1656" s="4"/>
      <c r="IL1656" s="4"/>
      <c r="IM1656" s="4"/>
      <c r="IN1656" s="4"/>
      <c r="IO1656" s="4"/>
      <c r="IP1656" s="4"/>
      <c r="IQ1656" s="4"/>
      <c r="IR1656" s="4"/>
      <c r="IS1656" s="4"/>
      <c r="IT1656" s="4"/>
    </row>
    <row r="1657" spans="243:254" ht="30" customHeight="1" x14ac:dyDescent="0.35">
      <c r="II1657" s="4"/>
      <c r="IJ1657" s="4"/>
      <c r="IK1657" s="4"/>
      <c r="IL1657" s="4"/>
      <c r="IM1657" s="4"/>
      <c r="IN1657" s="4"/>
      <c r="IO1657" s="4"/>
      <c r="IP1657" s="4"/>
      <c r="IQ1657" s="4"/>
      <c r="IR1657" s="4"/>
      <c r="IS1657" s="4"/>
      <c r="IT1657" s="4"/>
    </row>
    <row r="1658" spans="243:254" ht="30" customHeight="1" x14ac:dyDescent="0.35">
      <c r="II1658" s="4"/>
      <c r="IJ1658" s="4"/>
      <c r="IK1658" s="4"/>
      <c r="IL1658" s="4"/>
      <c r="IM1658" s="4"/>
      <c r="IN1658" s="4"/>
      <c r="IO1658" s="4"/>
      <c r="IP1658" s="4"/>
      <c r="IQ1658" s="4"/>
      <c r="IR1658" s="4"/>
      <c r="IS1658" s="4"/>
      <c r="IT1658" s="4"/>
    </row>
    <row r="1659" spans="243:254" ht="30" customHeight="1" x14ac:dyDescent="0.35">
      <c r="II1659" s="4"/>
      <c r="IJ1659" s="4"/>
      <c r="IK1659" s="4"/>
      <c r="IL1659" s="4"/>
      <c r="IM1659" s="4"/>
      <c r="IN1659" s="4"/>
      <c r="IO1659" s="4"/>
      <c r="IP1659" s="4"/>
      <c r="IQ1659" s="4"/>
      <c r="IR1659" s="4"/>
      <c r="IS1659" s="4"/>
      <c r="IT1659" s="4"/>
    </row>
    <row r="1660" spans="243:254" ht="30" customHeight="1" x14ac:dyDescent="0.35">
      <c r="II1660" s="4"/>
      <c r="IJ1660" s="4"/>
      <c r="IK1660" s="4"/>
      <c r="IL1660" s="4"/>
      <c r="IM1660" s="4"/>
      <c r="IN1660" s="4"/>
      <c r="IO1660" s="4"/>
      <c r="IP1660" s="4"/>
      <c r="IQ1660" s="4"/>
      <c r="IR1660" s="4"/>
      <c r="IS1660" s="4"/>
      <c r="IT1660" s="4"/>
    </row>
    <row r="1661" spans="243:254" ht="30" customHeight="1" x14ac:dyDescent="0.35">
      <c r="II1661" s="4"/>
      <c r="IJ1661" s="4"/>
      <c r="IK1661" s="4"/>
      <c r="IL1661" s="4"/>
      <c r="IM1661" s="4"/>
      <c r="IN1661" s="4"/>
      <c r="IO1661" s="4"/>
      <c r="IP1661" s="4"/>
      <c r="IQ1661" s="4"/>
      <c r="IR1661" s="4"/>
      <c r="IS1661" s="4"/>
      <c r="IT1661" s="4"/>
    </row>
    <row r="1662" spans="243:254" ht="30" customHeight="1" x14ac:dyDescent="0.35">
      <c r="II1662" s="4"/>
      <c r="IJ1662" s="4"/>
      <c r="IK1662" s="4"/>
      <c r="IL1662" s="4"/>
      <c r="IM1662" s="4"/>
      <c r="IN1662" s="4"/>
      <c r="IO1662" s="4"/>
      <c r="IP1662" s="4"/>
      <c r="IQ1662" s="4"/>
      <c r="IR1662" s="4"/>
      <c r="IS1662" s="4"/>
      <c r="IT1662" s="4"/>
    </row>
    <row r="1663" spans="243:254" ht="30" customHeight="1" x14ac:dyDescent="0.35">
      <c r="II1663" s="4"/>
      <c r="IJ1663" s="4"/>
      <c r="IK1663" s="4"/>
      <c r="IL1663" s="4"/>
      <c r="IM1663" s="4"/>
      <c r="IN1663" s="4"/>
      <c r="IO1663" s="4"/>
      <c r="IP1663" s="4"/>
      <c r="IQ1663" s="4"/>
      <c r="IR1663" s="4"/>
      <c r="IS1663" s="4"/>
      <c r="IT1663" s="4"/>
    </row>
    <row r="1664" spans="243:254" ht="30" customHeight="1" x14ac:dyDescent="0.35">
      <c r="II1664" s="4"/>
      <c r="IJ1664" s="4"/>
      <c r="IK1664" s="4"/>
      <c r="IL1664" s="4"/>
      <c r="IM1664" s="4"/>
      <c r="IN1664" s="4"/>
      <c r="IO1664" s="4"/>
      <c r="IP1664" s="4"/>
      <c r="IQ1664" s="4"/>
      <c r="IR1664" s="4"/>
      <c r="IS1664" s="4"/>
      <c r="IT1664" s="4"/>
    </row>
    <row r="1665" spans="243:254" ht="30" customHeight="1" x14ac:dyDescent="0.35">
      <c r="II1665" s="4"/>
      <c r="IJ1665" s="4"/>
      <c r="IK1665" s="4"/>
      <c r="IL1665" s="4"/>
      <c r="IM1665" s="4"/>
      <c r="IN1665" s="4"/>
      <c r="IO1665" s="4"/>
      <c r="IP1665" s="4"/>
      <c r="IQ1665" s="4"/>
      <c r="IR1665" s="4"/>
      <c r="IS1665" s="4"/>
      <c r="IT1665" s="4"/>
    </row>
    <row r="1666" spans="243:254" ht="30" customHeight="1" x14ac:dyDescent="0.35">
      <c r="II1666" s="4"/>
      <c r="IJ1666" s="4"/>
      <c r="IK1666" s="4"/>
      <c r="IL1666" s="4"/>
      <c r="IM1666" s="4"/>
      <c r="IN1666" s="4"/>
      <c r="IO1666" s="4"/>
      <c r="IP1666" s="4"/>
      <c r="IQ1666" s="4"/>
      <c r="IR1666" s="4"/>
      <c r="IS1666" s="4"/>
      <c r="IT1666" s="4"/>
    </row>
    <row r="1667" spans="243:254" ht="30" customHeight="1" x14ac:dyDescent="0.35">
      <c r="II1667" s="4"/>
      <c r="IJ1667" s="4"/>
      <c r="IK1667" s="4"/>
      <c r="IL1667" s="4"/>
      <c r="IM1667" s="4"/>
      <c r="IN1667" s="4"/>
      <c r="IO1667" s="4"/>
      <c r="IP1667" s="4"/>
      <c r="IQ1667" s="4"/>
      <c r="IR1667" s="4"/>
      <c r="IS1667" s="4"/>
      <c r="IT1667" s="4"/>
    </row>
    <row r="1668" spans="243:254" ht="30" customHeight="1" x14ac:dyDescent="0.35">
      <c r="II1668" s="4"/>
      <c r="IJ1668" s="4"/>
      <c r="IK1668" s="4"/>
      <c r="IL1668" s="4"/>
      <c r="IM1668" s="4"/>
      <c r="IN1668" s="4"/>
      <c r="IO1668" s="4"/>
      <c r="IP1668" s="4"/>
      <c r="IQ1668" s="4"/>
      <c r="IR1668" s="4"/>
      <c r="IS1668" s="4"/>
      <c r="IT1668" s="4"/>
    </row>
    <row r="1669" spans="243:254" ht="30" customHeight="1" x14ac:dyDescent="0.35">
      <c r="II1669" s="4"/>
      <c r="IJ1669" s="4"/>
      <c r="IK1669" s="4"/>
      <c r="IL1669" s="4"/>
      <c r="IM1669" s="4"/>
      <c r="IN1669" s="4"/>
      <c r="IO1669" s="4"/>
      <c r="IP1669" s="4"/>
      <c r="IQ1669" s="4"/>
      <c r="IR1669" s="4"/>
      <c r="IS1669" s="4"/>
      <c r="IT1669" s="4"/>
    </row>
    <row r="1670" spans="243:254" ht="30" customHeight="1" x14ac:dyDescent="0.35">
      <c r="II1670" s="4"/>
      <c r="IJ1670" s="4"/>
      <c r="IK1670" s="4"/>
      <c r="IL1670" s="4"/>
      <c r="IM1670" s="4"/>
      <c r="IN1670" s="4"/>
      <c r="IO1670" s="4"/>
      <c r="IP1670" s="4"/>
      <c r="IQ1670" s="4"/>
      <c r="IR1670" s="4"/>
      <c r="IS1670" s="4"/>
      <c r="IT1670" s="4"/>
    </row>
    <row r="1671" spans="243:254" ht="30" customHeight="1" x14ac:dyDescent="0.35">
      <c r="II1671" s="4"/>
      <c r="IJ1671" s="4"/>
      <c r="IK1671" s="4"/>
      <c r="IL1671" s="4"/>
      <c r="IM1671" s="4"/>
      <c r="IN1671" s="4"/>
      <c r="IO1671" s="4"/>
      <c r="IP1671" s="4"/>
      <c r="IQ1671" s="4"/>
      <c r="IR1671" s="4"/>
      <c r="IS1671" s="4"/>
      <c r="IT1671" s="4"/>
    </row>
    <row r="1672" spans="243:254" ht="30" customHeight="1" x14ac:dyDescent="0.35">
      <c r="II1672" s="4"/>
      <c r="IJ1672" s="4"/>
      <c r="IK1672" s="4"/>
      <c r="IL1672" s="4"/>
      <c r="IM1672" s="4"/>
      <c r="IN1672" s="4"/>
      <c r="IO1672" s="4"/>
      <c r="IP1672" s="4"/>
      <c r="IQ1672" s="4"/>
      <c r="IR1672" s="4"/>
      <c r="IS1672" s="4"/>
      <c r="IT1672" s="4"/>
    </row>
    <row r="1673" spans="243:254" ht="30" customHeight="1" x14ac:dyDescent="0.35">
      <c r="II1673" s="4"/>
      <c r="IJ1673" s="4"/>
      <c r="IK1673" s="4"/>
      <c r="IL1673" s="4"/>
      <c r="IM1673" s="4"/>
      <c r="IN1673" s="4"/>
      <c r="IO1673" s="4"/>
      <c r="IP1673" s="4"/>
      <c r="IQ1673" s="4"/>
      <c r="IR1673" s="4"/>
      <c r="IS1673" s="4"/>
      <c r="IT1673" s="4"/>
    </row>
    <row r="1674" spans="243:254" ht="30" customHeight="1" x14ac:dyDescent="0.35">
      <c r="II1674" s="4"/>
      <c r="IJ1674" s="4"/>
      <c r="IK1674" s="4"/>
      <c r="IL1674" s="4"/>
      <c r="IM1674" s="4"/>
      <c r="IN1674" s="4"/>
      <c r="IO1674" s="4"/>
      <c r="IP1674" s="4"/>
      <c r="IQ1674" s="4"/>
      <c r="IR1674" s="4"/>
      <c r="IS1674" s="4"/>
      <c r="IT1674" s="4"/>
    </row>
    <row r="1675" spans="243:254" ht="30" customHeight="1" x14ac:dyDescent="0.35">
      <c r="II1675" s="4"/>
      <c r="IJ1675" s="4"/>
      <c r="IK1675" s="4"/>
      <c r="IL1675" s="4"/>
      <c r="IM1675" s="4"/>
      <c r="IN1675" s="4"/>
      <c r="IO1675" s="4"/>
      <c r="IP1675" s="4"/>
      <c r="IQ1675" s="4"/>
      <c r="IR1675" s="4"/>
      <c r="IS1675" s="4"/>
      <c r="IT1675" s="4"/>
    </row>
    <row r="1676" spans="243:254" ht="30" customHeight="1" x14ac:dyDescent="0.35">
      <c r="II1676" s="4"/>
      <c r="IJ1676" s="4"/>
      <c r="IK1676" s="4"/>
      <c r="IL1676" s="4"/>
      <c r="IM1676" s="4"/>
      <c r="IN1676" s="4"/>
      <c r="IO1676" s="4"/>
      <c r="IP1676" s="4"/>
      <c r="IQ1676" s="4"/>
      <c r="IR1676" s="4"/>
      <c r="IS1676" s="4"/>
      <c r="IT1676" s="4"/>
    </row>
    <row r="1677" spans="243:254" ht="30" customHeight="1" x14ac:dyDescent="0.35">
      <c r="II1677" s="4"/>
      <c r="IJ1677" s="4"/>
      <c r="IK1677" s="4"/>
      <c r="IL1677" s="4"/>
      <c r="IM1677" s="4"/>
      <c r="IN1677" s="4"/>
      <c r="IO1677" s="4"/>
      <c r="IP1677" s="4"/>
      <c r="IQ1677" s="4"/>
      <c r="IR1677" s="4"/>
      <c r="IS1677" s="4"/>
      <c r="IT1677" s="4"/>
    </row>
    <row r="1678" spans="243:254" ht="30" customHeight="1" x14ac:dyDescent="0.35">
      <c r="II1678" s="4"/>
      <c r="IJ1678" s="4"/>
      <c r="IK1678" s="4"/>
      <c r="IL1678" s="4"/>
      <c r="IM1678" s="4"/>
      <c r="IN1678" s="4"/>
      <c r="IO1678" s="4"/>
      <c r="IP1678" s="4"/>
      <c r="IQ1678" s="4"/>
      <c r="IR1678" s="4"/>
      <c r="IS1678" s="4"/>
      <c r="IT1678" s="4"/>
    </row>
    <row r="1679" spans="243:254" ht="30" customHeight="1" x14ac:dyDescent="0.35">
      <c r="II1679" s="4"/>
      <c r="IJ1679" s="4"/>
      <c r="IK1679" s="4"/>
      <c r="IL1679" s="4"/>
      <c r="IM1679" s="4"/>
      <c r="IN1679" s="4"/>
      <c r="IO1679" s="4"/>
      <c r="IP1679" s="4"/>
      <c r="IQ1679" s="4"/>
      <c r="IR1679" s="4"/>
      <c r="IS1679" s="4"/>
      <c r="IT1679" s="4"/>
    </row>
    <row r="1680" spans="243:254" ht="30" customHeight="1" x14ac:dyDescent="0.35">
      <c r="II1680" s="4"/>
      <c r="IJ1680" s="4"/>
      <c r="IK1680" s="4"/>
      <c r="IL1680" s="4"/>
      <c r="IM1680" s="4"/>
      <c r="IN1680" s="4"/>
      <c r="IO1680" s="4"/>
      <c r="IP1680" s="4"/>
      <c r="IQ1680" s="4"/>
      <c r="IR1680" s="4"/>
      <c r="IS1680" s="4"/>
      <c r="IT1680" s="4"/>
    </row>
    <row r="1681" spans="243:254" ht="30" customHeight="1" x14ac:dyDescent="0.35">
      <c r="II1681" s="4"/>
      <c r="IJ1681" s="4"/>
      <c r="IK1681" s="4"/>
      <c r="IL1681" s="4"/>
      <c r="IM1681" s="4"/>
      <c r="IN1681" s="4"/>
      <c r="IO1681" s="4"/>
      <c r="IP1681" s="4"/>
      <c r="IQ1681" s="4"/>
      <c r="IR1681" s="4"/>
      <c r="IS1681" s="4"/>
      <c r="IT1681" s="4"/>
    </row>
    <row r="1682" spans="243:254" ht="30" customHeight="1" x14ac:dyDescent="0.35">
      <c r="II1682" s="4"/>
      <c r="IJ1682" s="4"/>
      <c r="IK1682" s="4"/>
      <c r="IL1682" s="4"/>
      <c r="IM1682" s="4"/>
      <c r="IN1682" s="4"/>
      <c r="IO1682" s="4"/>
      <c r="IP1682" s="4"/>
      <c r="IQ1682" s="4"/>
      <c r="IR1682" s="4"/>
      <c r="IS1682" s="4"/>
      <c r="IT1682" s="4"/>
    </row>
    <row r="1683" spans="243:254" ht="30" customHeight="1" x14ac:dyDescent="0.35">
      <c r="II1683" s="4"/>
      <c r="IJ1683" s="4"/>
      <c r="IK1683" s="4"/>
      <c r="IL1683" s="4"/>
      <c r="IM1683" s="4"/>
      <c r="IN1683" s="4"/>
      <c r="IO1683" s="4"/>
      <c r="IP1683" s="4"/>
      <c r="IQ1683" s="4"/>
      <c r="IR1683" s="4"/>
      <c r="IS1683" s="4"/>
      <c r="IT1683" s="4"/>
    </row>
    <row r="1684" spans="243:254" ht="30" customHeight="1" x14ac:dyDescent="0.35">
      <c r="II1684" s="4"/>
      <c r="IJ1684" s="4"/>
      <c r="IK1684" s="4"/>
      <c r="IL1684" s="4"/>
      <c r="IM1684" s="4"/>
      <c r="IN1684" s="4"/>
      <c r="IO1684" s="4"/>
      <c r="IP1684" s="4"/>
      <c r="IQ1684" s="4"/>
      <c r="IR1684" s="4"/>
      <c r="IS1684" s="4"/>
      <c r="IT1684" s="4"/>
    </row>
    <row r="1685" spans="243:254" ht="30" customHeight="1" x14ac:dyDescent="0.35">
      <c r="II1685" s="4"/>
      <c r="IJ1685" s="4"/>
      <c r="IK1685" s="4"/>
      <c r="IL1685" s="4"/>
      <c r="IM1685" s="4"/>
      <c r="IN1685" s="4"/>
      <c r="IO1685" s="4"/>
      <c r="IP1685" s="4"/>
      <c r="IQ1685" s="4"/>
      <c r="IR1685" s="4"/>
      <c r="IS1685" s="4"/>
      <c r="IT1685" s="4"/>
    </row>
    <row r="1686" spans="243:254" ht="30" customHeight="1" x14ac:dyDescent="0.35">
      <c r="II1686" s="4"/>
      <c r="IJ1686" s="4"/>
      <c r="IK1686" s="4"/>
      <c r="IL1686" s="4"/>
      <c r="IM1686" s="4"/>
      <c r="IN1686" s="4"/>
      <c r="IO1686" s="4"/>
      <c r="IP1686" s="4"/>
      <c r="IQ1686" s="4"/>
      <c r="IR1686" s="4"/>
      <c r="IS1686" s="4"/>
      <c r="IT1686" s="4"/>
    </row>
    <row r="1687" spans="243:254" ht="30" customHeight="1" x14ac:dyDescent="0.35">
      <c r="II1687" s="4"/>
      <c r="IJ1687" s="4"/>
      <c r="IK1687" s="4"/>
      <c r="IL1687" s="4"/>
      <c r="IM1687" s="4"/>
      <c r="IN1687" s="4"/>
      <c r="IO1687" s="4"/>
      <c r="IP1687" s="4"/>
      <c r="IQ1687" s="4"/>
      <c r="IR1687" s="4"/>
      <c r="IS1687" s="4"/>
      <c r="IT1687" s="4"/>
    </row>
    <row r="1688" spans="243:254" ht="30" customHeight="1" x14ac:dyDescent="0.35">
      <c r="II1688" s="4"/>
      <c r="IJ1688" s="4"/>
      <c r="IK1688" s="4"/>
      <c r="IL1688" s="4"/>
      <c r="IM1688" s="4"/>
      <c r="IN1688" s="4"/>
      <c r="IO1688" s="4"/>
      <c r="IP1688" s="4"/>
      <c r="IQ1688" s="4"/>
      <c r="IR1688" s="4"/>
      <c r="IS1688" s="4"/>
      <c r="IT1688" s="4"/>
    </row>
    <row r="1689" spans="243:254" ht="30" customHeight="1" x14ac:dyDescent="0.35">
      <c r="II1689" s="4"/>
      <c r="IJ1689" s="4"/>
      <c r="IK1689" s="4"/>
      <c r="IL1689" s="4"/>
      <c r="IM1689" s="4"/>
      <c r="IN1689" s="4"/>
      <c r="IO1689" s="4"/>
      <c r="IP1689" s="4"/>
      <c r="IQ1689" s="4"/>
      <c r="IR1689" s="4"/>
      <c r="IS1689" s="4"/>
      <c r="IT1689" s="4"/>
    </row>
    <row r="1690" spans="243:254" ht="30" customHeight="1" x14ac:dyDescent="0.35">
      <c r="II1690" s="4"/>
      <c r="IJ1690" s="4"/>
      <c r="IK1690" s="4"/>
      <c r="IL1690" s="4"/>
      <c r="IM1690" s="4"/>
      <c r="IN1690" s="4"/>
      <c r="IO1690" s="4"/>
      <c r="IP1690" s="4"/>
      <c r="IQ1690" s="4"/>
      <c r="IR1690" s="4"/>
      <c r="IS1690" s="4"/>
      <c r="IT1690" s="4"/>
    </row>
    <row r="1691" spans="243:254" ht="30" customHeight="1" x14ac:dyDescent="0.35">
      <c r="II1691" s="4"/>
      <c r="IJ1691" s="4"/>
      <c r="IK1691" s="4"/>
      <c r="IL1691" s="4"/>
      <c r="IM1691" s="4"/>
      <c r="IN1691" s="4"/>
      <c r="IO1691" s="4"/>
      <c r="IP1691" s="4"/>
      <c r="IQ1691" s="4"/>
      <c r="IR1691" s="4"/>
      <c r="IS1691" s="4"/>
      <c r="IT1691" s="4"/>
    </row>
    <row r="1692" spans="243:254" ht="30" customHeight="1" x14ac:dyDescent="0.35">
      <c r="II1692" s="4"/>
      <c r="IJ1692" s="4"/>
      <c r="IK1692" s="4"/>
      <c r="IL1692" s="4"/>
      <c r="IM1692" s="4"/>
      <c r="IN1692" s="4"/>
      <c r="IO1692" s="4"/>
      <c r="IP1692" s="4"/>
      <c r="IQ1692" s="4"/>
      <c r="IR1692" s="4"/>
      <c r="IS1692" s="4"/>
      <c r="IT1692" s="4"/>
    </row>
    <row r="1693" spans="243:254" ht="30" customHeight="1" x14ac:dyDescent="0.35">
      <c r="II1693" s="4"/>
      <c r="IJ1693" s="4"/>
      <c r="IK1693" s="4"/>
      <c r="IL1693" s="4"/>
      <c r="IM1693" s="4"/>
      <c r="IN1693" s="4"/>
      <c r="IO1693" s="4"/>
      <c r="IP1693" s="4"/>
      <c r="IQ1693" s="4"/>
      <c r="IR1693" s="4"/>
      <c r="IS1693" s="4"/>
      <c r="IT1693" s="4"/>
    </row>
    <row r="1694" spans="243:254" ht="30" customHeight="1" x14ac:dyDescent="0.35">
      <c r="II1694" s="4"/>
      <c r="IJ1694" s="4"/>
      <c r="IK1694" s="4"/>
      <c r="IL1694" s="4"/>
      <c r="IM1694" s="4"/>
      <c r="IN1694" s="4"/>
      <c r="IO1694" s="4"/>
      <c r="IP1694" s="4"/>
      <c r="IQ1694" s="4"/>
      <c r="IR1694" s="4"/>
      <c r="IS1694" s="4"/>
      <c r="IT1694" s="4"/>
    </row>
    <row r="1695" spans="243:254" ht="30" customHeight="1" x14ac:dyDescent="0.35">
      <c r="II1695" s="4"/>
      <c r="IJ1695" s="4"/>
      <c r="IK1695" s="4"/>
      <c r="IL1695" s="4"/>
      <c r="IM1695" s="4"/>
      <c r="IN1695" s="4"/>
      <c r="IO1695" s="4"/>
      <c r="IP1695" s="4"/>
      <c r="IQ1695" s="4"/>
      <c r="IR1695" s="4"/>
      <c r="IS1695" s="4"/>
      <c r="IT1695" s="4"/>
    </row>
    <row r="1696" spans="243:254" ht="30" customHeight="1" x14ac:dyDescent="0.35">
      <c r="II1696" s="4"/>
      <c r="IJ1696" s="4"/>
      <c r="IK1696" s="4"/>
      <c r="IL1696" s="4"/>
      <c r="IM1696" s="4"/>
      <c r="IN1696" s="4"/>
      <c r="IO1696" s="4"/>
      <c r="IP1696" s="4"/>
      <c r="IQ1696" s="4"/>
      <c r="IR1696" s="4"/>
      <c r="IS1696" s="4"/>
      <c r="IT1696" s="4"/>
    </row>
    <row r="1697" spans="243:254" ht="30" customHeight="1" x14ac:dyDescent="0.35">
      <c r="II1697" s="4"/>
      <c r="IJ1697" s="4"/>
      <c r="IK1697" s="4"/>
      <c r="IL1697" s="4"/>
      <c r="IM1697" s="4"/>
      <c r="IN1697" s="4"/>
      <c r="IO1697" s="4"/>
      <c r="IP1697" s="4"/>
      <c r="IQ1697" s="4"/>
      <c r="IR1697" s="4"/>
      <c r="IS1697" s="4"/>
      <c r="IT1697" s="4"/>
    </row>
    <row r="1698" spans="243:254" ht="30" customHeight="1" x14ac:dyDescent="0.35">
      <c r="II1698" s="4"/>
      <c r="IJ1698" s="4"/>
      <c r="IK1698" s="4"/>
      <c r="IL1698" s="4"/>
      <c r="IM1698" s="4"/>
      <c r="IN1698" s="4"/>
      <c r="IO1698" s="4"/>
      <c r="IP1698" s="4"/>
      <c r="IQ1698" s="4"/>
      <c r="IR1698" s="4"/>
      <c r="IS1698" s="4"/>
      <c r="IT1698" s="4"/>
    </row>
    <row r="1699" spans="243:254" ht="30" customHeight="1" x14ac:dyDescent="0.35">
      <c r="II1699" s="4"/>
      <c r="IJ1699" s="4"/>
      <c r="IK1699" s="4"/>
      <c r="IL1699" s="4"/>
      <c r="IM1699" s="4"/>
      <c r="IN1699" s="4"/>
      <c r="IO1699" s="4"/>
      <c r="IP1699" s="4"/>
      <c r="IQ1699" s="4"/>
      <c r="IR1699" s="4"/>
      <c r="IS1699" s="4"/>
      <c r="IT1699" s="4"/>
    </row>
    <row r="1700" spans="243:254" ht="30" customHeight="1" x14ac:dyDescent="0.35">
      <c r="II1700" s="4"/>
      <c r="IJ1700" s="4"/>
      <c r="IK1700" s="4"/>
      <c r="IL1700" s="4"/>
      <c r="IM1700" s="4"/>
      <c r="IN1700" s="4"/>
      <c r="IO1700" s="4"/>
      <c r="IP1700" s="4"/>
      <c r="IQ1700" s="4"/>
      <c r="IR1700" s="4"/>
      <c r="IS1700" s="4"/>
      <c r="IT1700" s="4"/>
    </row>
    <row r="1701" spans="243:254" ht="30" customHeight="1" x14ac:dyDescent="0.35">
      <c r="II1701" s="4"/>
      <c r="IJ1701" s="4"/>
      <c r="IK1701" s="4"/>
      <c r="IL1701" s="4"/>
      <c r="IM1701" s="4"/>
      <c r="IN1701" s="4"/>
      <c r="IO1701" s="4"/>
      <c r="IP1701" s="4"/>
      <c r="IQ1701" s="4"/>
      <c r="IR1701" s="4"/>
      <c r="IS1701" s="4"/>
      <c r="IT1701" s="4"/>
    </row>
    <row r="1702" spans="243:254" ht="30" customHeight="1" x14ac:dyDescent="0.35">
      <c r="II1702" s="4"/>
      <c r="IJ1702" s="4"/>
      <c r="IK1702" s="4"/>
      <c r="IL1702" s="4"/>
      <c r="IM1702" s="4"/>
      <c r="IN1702" s="4"/>
      <c r="IO1702" s="4"/>
      <c r="IP1702" s="4"/>
      <c r="IQ1702" s="4"/>
      <c r="IR1702" s="4"/>
      <c r="IS1702" s="4"/>
      <c r="IT1702" s="4"/>
    </row>
    <row r="1703" spans="243:254" ht="30" customHeight="1" x14ac:dyDescent="0.35">
      <c r="II1703" s="4"/>
      <c r="IJ1703" s="4"/>
      <c r="IK1703" s="4"/>
      <c r="IL1703" s="4"/>
      <c r="IM1703" s="4"/>
      <c r="IN1703" s="4"/>
      <c r="IO1703" s="4"/>
      <c r="IP1703" s="4"/>
      <c r="IQ1703" s="4"/>
      <c r="IR1703" s="4"/>
      <c r="IS1703" s="4"/>
      <c r="IT1703" s="4"/>
    </row>
    <row r="1704" spans="243:254" ht="30" customHeight="1" x14ac:dyDescent="0.35">
      <c r="II1704" s="4"/>
      <c r="IJ1704" s="4"/>
      <c r="IK1704" s="4"/>
      <c r="IL1704" s="4"/>
      <c r="IM1704" s="4"/>
      <c r="IN1704" s="4"/>
      <c r="IO1704" s="4"/>
      <c r="IP1704" s="4"/>
      <c r="IQ1704" s="4"/>
      <c r="IR1704" s="4"/>
      <c r="IS1704" s="4"/>
      <c r="IT1704" s="4"/>
    </row>
    <row r="1705" spans="243:254" ht="30" customHeight="1" x14ac:dyDescent="0.35">
      <c r="II1705" s="4"/>
      <c r="IJ1705" s="4"/>
      <c r="IK1705" s="4"/>
      <c r="IL1705" s="4"/>
      <c r="IM1705" s="4"/>
      <c r="IN1705" s="4"/>
      <c r="IO1705" s="4"/>
      <c r="IP1705" s="4"/>
      <c r="IQ1705" s="4"/>
      <c r="IR1705" s="4"/>
      <c r="IS1705" s="4"/>
      <c r="IT1705" s="4"/>
    </row>
    <row r="1706" spans="243:254" ht="30" customHeight="1" x14ac:dyDescent="0.35">
      <c r="II1706" s="4"/>
      <c r="IJ1706" s="4"/>
      <c r="IK1706" s="4"/>
      <c r="IL1706" s="4"/>
      <c r="IM1706" s="4"/>
      <c r="IN1706" s="4"/>
      <c r="IO1706" s="4"/>
      <c r="IP1706" s="4"/>
      <c r="IQ1706" s="4"/>
      <c r="IR1706" s="4"/>
      <c r="IS1706" s="4"/>
      <c r="IT1706" s="4"/>
    </row>
    <row r="1707" spans="243:254" ht="30" customHeight="1" x14ac:dyDescent="0.35">
      <c r="II1707" s="4"/>
      <c r="IJ1707" s="4"/>
      <c r="IK1707" s="4"/>
      <c r="IL1707" s="4"/>
      <c r="IM1707" s="4"/>
      <c r="IN1707" s="4"/>
      <c r="IO1707" s="4"/>
      <c r="IP1707" s="4"/>
      <c r="IQ1707" s="4"/>
      <c r="IR1707" s="4"/>
      <c r="IS1707" s="4"/>
      <c r="IT1707" s="4"/>
    </row>
    <row r="1708" spans="243:254" ht="30" customHeight="1" x14ac:dyDescent="0.35">
      <c r="II1708" s="4"/>
      <c r="IJ1708" s="4"/>
      <c r="IK1708" s="4"/>
      <c r="IL1708" s="4"/>
      <c r="IM1708" s="4"/>
      <c r="IN1708" s="4"/>
      <c r="IO1708" s="4"/>
      <c r="IP1708" s="4"/>
      <c r="IQ1708" s="4"/>
      <c r="IR1708" s="4"/>
      <c r="IS1708" s="4"/>
      <c r="IT1708" s="4"/>
    </row>
    <row r="1709" spans="243:254" ht="30" customHeight="1" x14ac:dyDescent="0.35">
      <c r="II1709" s="4"/>
      <c r="IJ1709" s="4"/>
      <c r="IK1709" s="4"/>
      <c r="IL1709" s="4"/>
      <c r="IM1709" s="4"/>
      <c r="IN1709" s="4"/>
      <c r="IO1709" s="4"/>
      <c r="IP1709" s="4"/>
      <c r="IQ1709" s="4"/>
      <c r="IR1709" s="4"/>
      <c r="IS1709" s="4"/>
      <c r="IT1709" s="4"/>
    </row>
    <row r="1710" spans="243:254" ht="30" customHeight="1" x14ac:dyDescent="0.35">
      <c r="II1710" s="4"/>
      <c r="IJ1710" s="4"/>
      <c r="IK1710" s="4"/>
      <c r="IL1710" s="4"/>
      <c r="IM1710" s="4"/>
      <c r="IN1710" s="4"/>
      <c r="IO1710" s="4"/>
      <c r="IP1710" s="4"/>
      <c r="IQ1710" s="4"/>
      <c r="IR1710" s="4"/>
      <c r="IS1710" s="4"/>
      <c r="IT1710" s="4"/>
    </row>
    <row r="1711" spans="243:254" ht="30" customHeight="1" x14ac:dyDescent="0.35">
      <c r="II1711" s="4"/>
      <c r="IJ1711" s="4"/>
      <c r="IK1711" s="4"/>
      <c r="IL1711" s="4"/>
      <c r="IM1711" s="4"/>
      <c r="IN1711" s="4"/>
      <c r="IO1711" s="4"/>
      <c r="IP1711" s="4"/>
      <c r="IQ1711" s="4"/>
      <c r="IR1711" s="4"/>
      <c r="IS1711" s="4"/>
      <c r="IT1711" s="4"/>
    </row>
    <row r="1712" spans="243:254" ht="30" customHeight="1" x14ac:dyDescent="0.35">
      <c r="II1712" s="4"/>
      <c r="IJ1712" s="4"/>
      <c r="IK1712" s="4"/>
      <c r="IL1712" s="4"/>
      <c r="IM1712" s="4"/>
      <c r="IN1712" s="4"/>
      <c r="IO1712" s="4"/>
      <c r="IP1712" s="4"/>
      <c r="IQ1712" s="4"/>
      <c r="IR1712" s="4"/>
      <c r="IS1712" s="4"/>
      <c r="IT1712" s="4"/>
    </row>
    <row r="1713" spans="243:254" ht="30" customHeight="1" x14ac:dyDescent="0.35">
      <c r="II1713" s="4"/>
      <c r="IJ1713" s="4"/>
      <c r="IK1713" s="4"/>
      <c r="IL1713" s="4"/>
      <c r="IM1713" s="4"/>
      <c r="IN1713" s="4"/>
      <c r="IO1713" s="4"/>
      <c r="IP1713" s="4"/>
      <c r="IQ1713" s="4"/>
      <c r="IR1713" s="4"/>
      <c r="IS1713" s="4"/>
      <c r="IT1713" s="4"/>
    </row>
    <row r="1714" spans="243:254" ht="30" customHeight="1" x14ac:dyDescent="0.35">
      <c r="II1714" s="4"/>
      <c r="IJ1714" s="4"/>
      <c r="IK1714" s="4"/>
      <c r="IL1714" s="4"/>
      <c r="IM1714" s="4"/>
      <c r="IN1714" s="4"/>
      <c r="IO1714" s="4"/>
      <c r="IP1714" s="4"/>
      <c r="IQ1714" s="4"/>
      <c r="IR1714" s="4"/>
      <c r="IS1714" s="4"/>
      <c r="IT1714" s="4"/>
    </row>
    <row r="1715" spans="243:254" ht="30" customHeight="1" x14ac:dyDescent="0.35">
      <c r="II1715" s="4"/>
      <c r="IJ1715" s="4"/>
      <c r="IK1715" s="4"/>
      <c r="IL1715" s="4"/>
      <c r="IM1715" s="4"/>
      <c r="IN1715" s="4"/>
      <c r="IO1715" s="4"/>
      <c r="IP1715" s="4"/>
      <c r="IQ1715" s="4"/>
      <c r="IR1715" s="4"/>
      <c r="IS1715" s="4"/>
      <c r="IT1715" s="4"/>
    </row>
    <row r="1716" spans="243:254" ht="30" customHeight="1" x14ac:dyDescent="0.35">
      <c r="II1716" s="4"/>
      <c r="IJ1716" s="4"/>
      <c r="IK1716" s="4"/>
      <c r="IL1716" s="4"/>
      <c r="IM1716" s="4"/>
      <c r="IN1716" s="4"/>
      <c r="IO1716" s="4"/>
      <c r="IP1716" s="4"/>
      <c r="IQ1716" s="4"/>
      <c r="IR1716" s="4"/>
      <c r="IS1716" s="4"/>
      <c r="IT1716" s="4"/>
    </row>
    <row r="1717" spans="243:254" ht="30" customHeight="1" x14ac:dyDescent="0.35">
      <c r="II1717" s="4"/>
      <c r="IJ1717" s="4"/>
      <c r="IK1717" s="4"/>
      <c r="IL1717" s="4"/>
      <c r="IM1717" s="4"/>
      <c r="IN1717" s="4"/>
      <c r="IO1717" s="4"/>
      <c r="IP1717" s="4"/>
      <c r="IQ1717" s="4"/>
      <c r="IR1717" s="4"/>
      <c r="IS1717" s="4"/>
      <c r="IT1717" s="4"/>
    </row>
    <row r="1718" spans="243:254" ht="30" customHeight="1" x14ac:dyDescent="0.35">
      <c r="II1718" s="4"/>
      <c r="IJ1718" s="4"/>
      <c r="IK1718" s="4"/>
      <c r="IL1718" s="4"/>
      <c r="IM1718" s="4"/>
      <c r="IN1718" s="4"/>
      <c r="IO1718" s="4"/>
      <c r="IP1718" s="4"/>
      <c r="IQ1718" s="4"/>
      <c r="IR1718" s="4"/>
      <c r="IS1718" s="4"/>
      <c r="IT1718" s="4"/>
    </row>
    <row r="1719" spans="243:254" ht="30" customHeight="1" x14ac:dyDescent="0.35">
      <c r="II1719" s="4"/>
      <c r="IJ1719" s="4"/>
      <c r="IK1719" s="4"/>
      <c r="IL1719" s="4"/>
      <c r="IM1719" s="4"/>
      <c r="IN1719" s="4"/>
      <c r="IO1719" s="4"/>
      <c r="IP1719" s="4"/>
      <c r="IQ1719" s="4"/>
      <c r="IR1719" s="4"/>
      <c r="IS1719" s="4"/>
      <c r="IT1719" s="4"/>
    </row>
    <row r="1720" spans="243:254" ht="30" customHeight="1" x14ac:dyDescent="0.35">
      <c r="II1720" s="4"/>
      <c r="IJ1720" s="4"/>
      <c r="IK1720" s="4"/>
      <c r="IL1720" s="4"/>
      <c r="IM1720" s="4"/>
      <c r="IN1720" s="4"/>
      <c r="IO1720" s="4"/>
      <c r="IP1720" s="4"/>
      <c r="IQ1720" s="4"/>
      <c r="IR1720" s="4"/>
      <c r="IS1720" s="4"/>
      <c r="IT1720" s="4"/>
    </row>
    <row r="1721" spans="243:254" ht="30" customHeight="1" x14ac:dyDescent="0.35">
      <c r="II1721" s="4"/>
      <c r="IJ1721" s="4"/>
      <c r="IK1721" s="4"/>
      <c r="IL1721" s="4"/>
      <c r="IM1721" s="4"/>
      <c r="IN1721" s="4"/>
      <c r="IO1721" s="4"/>
      <c r="IP1721" s="4"/>
      <c r="IQ1721" s="4"/>
      <c r="IR1721" s="4"/>
      <c r="IS1721" s="4"/>
      <c r="IT1721" s="4"/>
    </row>
    <row r="1722" spans="243:254" ht="30" customHeight="1" x14ac:dyDescent="0.35">
      <c r="II1722" s="4"/>
      <c r="IJ1722" s="4"/>
      <c r="IK1722" s="4"/>
      <c r="IL1722" s="4"/>
      <c r="IM1722" s="4"/>
      <c r="IN1722" s="4"/>
      <c r="IO1722" s="4"/>
      <c r="IP1722" s="4"/>
      <c r="IQ1722" s="4"/>
      <c r="IR1722" s="4"/>
      <c r="IS1722" s="4"/>
      <c r="IT1722" s="4"/>
    </row>
    <row r="1723" spans="243:254" ht="30" customHeight="1" x14ac:dyDescent="0.35">
      <c r="II1723" s="4"/>
      <c r="IJ1723" s="4"/>
      <c r="IK1723" s="4"/>
      <c r="IL1723" s="4"/>
      <c r="IM1723" s="4"/>
      <c r="IN1723" s="4"/>
      <c r="IO1723" s="4"/>
      <c r="IP1723" s="4"/>
      <c r="IQ1723" s="4"/>
      <c r="IR1723" s="4"/>
      <c r="IS1723" s="4"/>
      <c r="IT1723" s="4"/>
    </row>
    <row r="1724" spans="243:254" ht="30" customHeight="1" x14ac:dyDescent="0.35">
      <c r="II1724" s="4"/>
      <c r="IJ1724" s="4"/>
      <c r="IK1724" s="4"/>
      <c r="IL1724" s="4"/>
      <c r="IM1724" s="4"/>
      <c r="IN1724" s="4"/>
      <c r="IO1724" s="4"/>
      <c r="IP1724" s="4"/>
      <c r="IQ1724" s="4"/>
      <c r="IR1724" s="4"/>
      <c r="IS1724" s="4"/>
      <c r="IT1724" s="4"/>
    </row>
    <row r="1725" spans="243:254" ht="30" customHeight="1" x14ac:dyDescent="0.35">
      <c r="II1725" s="4"/>
      <c r="IJ1725" s="4"/>
      <c r="IK1725" s="4"/>
      <c r="IL1725" s="4"/>
      <c r="IM1725" s="4"/>
      <c r="IN1725" s="4"/>
      <c r="IO1725" s="4"/>
      <c r="IP1725" s="4"/>
      <c r="IQ1725" s="4"/>
      <c r="IR1725" s="4"/>
      <c r="IS1725" s="4"/>
      <c r="IT1725" s="4"/>
    </row>
    <row r="1726" spans="243:254" ht="30" customHeight="1" x14ac:dyDescent="0.35">
      <c r="II1726" s="4"/>
      <c r="IJ1726" s="4"/>
      <c r="IK1726" s="4"/>
      <c r="IL1726" s="4"/>
      <c r="IM1726" s="4"/>
      <c r="IN1726" s="4"/>
      <c r="IO1726" s="4"/>
      <c r="IP1726" s="4"/>
      <c r="IQ1726" s="4"/>
      <c r="IR1726" s="4"/>
      <c r="IS1726" s="4"/>
      <c r="IT1726" s="4"/>
    </row>
    <row r="1727" spans="243:254" ht="30" customHeight="1" x14ac:dyDescent="0.35">
      <c r="II1727" s="4"/>
      <c r="IJ1727" s="4"/>
      <c r="IK1727" s="4"/>
      <c r="IL1727" s="4"/>
      <c r="IM1727" s="4"/>
      <c r="IN1727" s="4"/>
      <c r="IO1727" s="4"/>
      <c r="IP1727" s="4"/>
      <c r="IQ1727" s="4"/>
      <c r="IR1727" s="4"/>
      <c r="IS1727" s="4"/>
      <c r="IT1727" s="4"/>
    </row>
    <row r="1728" spans="243:254" ht="30" customHeight="1" x14ac:dyDescent="0.35">
      <c r="II1728" s="4"/>
      <c r="IJ1728" s="4"/>
      <c r="IK1728" s="4"/>
      <c r="IL1728" s="4"/>
      <c r="IM1728" s="4"/>
      <c r="IN1728" s="4"/>
      <c r="IO1728" s="4"/>
      <c r="IP1728" s="4"/>
      <c r="IQ1728" s="4"/>
      <c r="IR1728" s="4"/>
      <c r="IS1728" s="4"/>
      <c r="IT1728" s="4"/>
    </row>
    <row r="1729" spans="243:254" ht="30" customHeight="1" x14ac:dyDescent="0.35">
      <c r="II1729" s="4"/>
      <c r="IJ1729" s="4"/>
      <c r="IK1729" s="4"/>
      <c r="IL1729" s="4"/>
      <c r="IM1729" s="4"/>
      <c r="IN1729" s="4"/>
      <c r="IO1729" s="4"/>
      <c r="IP1729" s="4"/>
      <c r="IQ1729" s="4"/>
      <c r="IR1729" s="4"/>
      <c r="IS1729" s="4"/>
      <c r="IT1729" s="4"/>
    </row>
    <row r="1730" spans="243:254" ht="30" customHeight="1" x14ac:dyDescent="0.35">
      <c r="II1730" s="4"/>
      <c r="IJ1730" s="4"/>
      <c r="IK1730" s="4"/>
      <c r="IL1730" s="4"/>
      <c r="IM1730" s="4"/>
      <c r="IN1730" s="4"/>
      <c r="IO1730" s="4"/>
      <c r="IP1730" s="4"/>
      <c r="IQ1730" s="4"/>
      <c r="IR1730" s="4"/>
      <c r="IS1730" s="4"/>
      <c r="IT1730" s="4"/>
    </row>
    <row r="1731" spans="243:254" ht="30" customHeight="1" x14ac:dyDescent="0.35">
      <c r="II1731" s="4"/>
      <c r="IJ1731" s="4"/>
      <c r="IK1731" s="4"/>
      <c r="IL1731" s="4"/>
      <c r="IM1731" s="4"/>
      <c r="IN1731" s="4"/>
      <c r="IO1731" s="4"/>
      <c r="IP1731" s="4"/>
      <c r="IQ1731" s="4"/>
      <c r="IR1731" s="4"/>
      <c r="IS1731" s="4"/>
      <c r="IT1731" s="4"/>
    </row>
    <row r="1732" spans="243:254" ht="30" customHeight="1" x14ac:dyDescent="0.35">
      <c r="II1732" s="4"/>
      <c r="IJ1732" s="4"/>
      <c r="IK1732" s="4"/>
      <c r="IL1732" s="4"/>
      <c r="IM1732" s="4"/>
      <c r="IN1732" s="4"/>
      <c r="IO1732" s="4"/>
      <c r="IP1732" s="4"/>
      <c r="IQ1732" s="4"/>
      <c r="IR1732" s="4"/>
      <c r="IS1732" s="4"/>
      <c r="IT1732" s="4"/>
    </row>
    <row r="1733" spans="243:254" ht="30" customHeight="1" x14ac:dyDescent="0.35">
      <c r="II1733" s="4"/>
      <c r="IJ1733" s="4"/>
      <c r="IK1733" s="4"/>
      <c r="IL1733" s="4"/>
      <c r="IM1733" s="4"/>
      <c r="IN1733" s="4"/>
      <c r="IO1733" s="4"/>
      <c r="IP1733" s="4"/>
      <c r="IQ1733" s="4"/>
      <c r="IR1733" s="4"/>
      <c r="IS1733" s="4"/>
      <c r="IT1733" s="4"/>
    </row>
    <row r="1734" spans="243:254" ht="30" customHeight="1" x14ac:dyDescent="0.35">
      <c r="II1734" s="4"/>
      <c r="IJ1734" s="4"/>
      <c r="IK1734" s="4"/>
      <c r="IL1734" s="4"/>
      <c r="IM1734" s="4"/>
      <c r="IN1734" s="4"/>
      <c r="IO1734" s="4"/>
      <c r="IP1734" s="4"/>
      <c r="IQ1734" s="4"/>
      <c r="IR1734" s="4"/>
      <c r="IS1734" s="4"/>
      <c r="IT1734" s="4"/>
    </row>
    <row r="1735" spans="243:254" ht="30" customHeight="1" x14ac:dyDescent="0.35">
      <c r="II1735" s="4"/>
      <c r="IJ1735" s="4"/>
      <c r="IK1735" s="4"/>
      <c r="IL1735" s="4"/>
      <c r="IM1735" s="4"/>
      <c r="IN1735" s="4"/>
      <c r="IO1735" s="4"/>
      <c r="IP1735" s="4"/>
      <c r="IQ1735" s="4"/>
      <c r="IR1735" s="4"/>
      <c r="IS1735" s="4"/>
      <c r="IT1735" s="4"/>
    </row>
    <row r="1736" spans="243:254" ht="30" customHeight="1" x14ac:dyDescent="0.35">
      <c r="II1736" s="4"/>
      <c r="IJ1736" s="4"/>
      <c r="IK1736" s="4"/>
      <c r="IL1736" s="4"/>
      <c r="IM1736" s="4"/>
      <c r="IN1736" s="4"/>
      <c r="IO1736" s="4"/>
      <c r="IP1736" s="4"/>
      <c r="IQ1736" s="4"/>
      <c r="IR1736" s="4"/>
      <c r="IS1736" s="4"/>
      <c r="IT1736" s="4"/>
    </row>
    <row r="1737" spans="243:254" ht="30" customHeight="1" x14ac:dyDescent="0.35">
      <c r="II1737" s="4"/>
      <c r="IJ1737" s="4"/>
      <c r="IK1737" s="4"/>
      <c r="IL1737" s="4"/>
      <c r="IM1737" s="4"/>
      <c r="IN1737" s="4"/>
      <c r="IO1737" s="4"/>
      <c r="IP1737" s="4"/>
      <c r="IQ1737" s="4"/>
      <c r="IR1737" s="4"/>
      <c r="IS1737" s="4"/>
      <c r="IT1737" s="4"/>
    </row>
    <row r="1738" spans="243:254" ht="30" customHeight="1" x14ac:dyDescent="0.35">
      <c r="II1738" s="4"/>
      <c r="IJ1738" s="4"/>
      <c r="IK1738" s="4"/>
      <c r="IL1738" s="4"/>
      <c r="IM1738" s="4"/>
      <c r="IN1738" s="4"/>
      <c r="IO1738" s="4"/>
      <c r="IP1738" s="4"/>
      <c r="IQ1738" s="4"/>
      <c r="IR1738" s="4"/>
      <c r="IS1738" s="4"/>
      <c r="IT1738" s="4"/>
    </row>
    <row r="1739" spans="243:254" ht="30" customHeight="1" x14ac:dyDescent="0.35">
      <c r="II1739" s="4"/>
      <c r="IJ1739" s="4"/>
      <c r="IK1739" s="4"/>
      <c r="IL1739" s="4"/>
      <c r="IM1739" s="4"/>
      <c r="IN1739" s="4"/>
      <c r="IO1739" s="4"/>
      <c r="IP1739" s="4"/>
      <c r="IQ1739" s="4"/>
      <c r="IR1739" s="4"/>
      <c r="IS1739" s="4"/>
      <c r="IT1739" s="4"/>
    </row>
    <row r="1740" spans="243:254" ht="30" customHeight="1" x14ac:dyDescent="0.35">
      <c r="II1740" s="4"/>
      <c r="IJ1740" s="4"/>
      <c r="IK1740" s="4"/>
      <c r="IL1740" s="4"/>
      <c r="IM1740" s="4"/>
      <c r="IN1740" s="4"/>
      <c r="IO1740" s="4"/>
      <c r="IP1740" s="4"/>
      <c r="IQ1740" s="4"/>
      <c r="IR1740" s="4"/>
      <c r="IS1740" s="4"/>
      <c r="IT1740" s="4"/>
    </row>
    <row r="1741" spans="243:254" ht="30" customHeight="1" x14ac:dyDescent="0.35">
      <c r="II1741" s="4"/>
      <c r="IJ1741" s="4"/>
      <c r="IK1741" s="4"/>
      <c r="IL1741" s="4"/>
      <c r="IM1741" s="4"/>
      <c r="IN1741" s="4"/>
      <c r="IO1741" s="4"/>
      <c r="IP1741" s="4"/>
      <c r="IQ1741" s="4"/>
      <c r="IR1741" s="4"/>
      <c r="IS1741" s="4"/>
      <c r="IT1741" s="4"/>
    </row>
    <row r="1742" spans="243:254" ht="30" customHeight="1" x14ac:dyDescent="0.35">
      <c r="II1742" s="4"/>
      <c r="IJ1742" s="4"/>
      <c r="IK1742" s="4"/>
      <c r="IL1742" s="4"/>
      <c r="IM1742" s="4"/>
      <c r="IN1742" s="4"/>
      <c r="IO1742" s="4"/>
      <c r="IP1742" s="4"/>
      <c r="IQ1742" s="4"/>
      <c r="IR1742" s="4"/>
      <c r="IS1742" s="4"/>
      <c r="IT1742" s="4"/>
    </row>
    <row r="1743" spans="243:254" ht="30" customHeight="1" x14ac:dyDescent="0.35">
      <c r="II1743" s="4"/>
      <c r="IJ1743" s="4"/>
      <c r="IK1743" s="4"/>
      <c r="IL1743" s="4"/>
      <c r="IM1743" s="4"/>
      <c r="IN1743" s="4"/>
      <c r="IO1743" s="4"/>
      <c r="IP1743" s="4"/>
      <c r="IQ1743" s="4"/>
      <c r="IR1743" s="4"/>
      <c r="IS1743" s="4"/>
      <c r="IT1743" s="4"/>
    </row>
    <row r="1744" spans="243:254" ht="30" customHeight="1" x14ac:dyDescent="0.35">
      <c r="II1744" s="4"/>
      <c r="IJ1744" s="4"/>
      <c r="IK1744" s="4"/>
      <c r="IL1744" s="4"/>
      <c r="IM1744" s="4"/>
      <c r="IN1744" s="4"/>
      <c r="IO1744" s="4"/>
      <c r="IP1744" s="4"/>
      <c r="IQ1744" s="4"/>
      <c r="IR1744" s="4"/>
      <c r="IS1744" s="4"/>
      <c r="IT1744" s="4"/>
    </row>
    <row r="1745" spans="243:254" ht="30" customHeight="1" x14ac:dyDescent="0.35">
      <c r="II1745" s="4"/>
      <c r="IJ1745" s="4"/>
      <c r="IK1745" s="4"/>
      <c r="IL1745" s="4"/>
      <c r="IM1745" s="4"/>
      <c r="IN1745" s="4"/>
      <c r="IO1745" s="4"/>
      <c r="IP1745" s="4"/>
      <c r="IQ1745" s="4"/>
      <c r="IR1745" s="4"/>
      <c r="IS1745" s="4"/>
      <c r="IT1745" s="4"/>
    </row>
    <row r="1746" spans="243:254" ht="30" customHeight="1" x14ac:dyDescent="0.35">
      <c r="II1746" s="4"/>
      <c r="IJ1746" s="4"/>
      <c r="IK1746" s="4"/>
      <c r="IL1746" s="4"/>
      <c r="IM1746" s="4"/>
      <c r="IN1746" s="4"/>
      <c r="IO1746" s="4"/>
      <c r="IP1746" s="4"/>
      <c r="IQ1746" s="4"/>
      <c r="IR1746" s="4"/>
      <c r="IS1746" s="4"/>
      <c r="IT1746" s="4"/>
    </row>
    <row r="1747" spans="243:254" ht="30" customHeight="1" x14ac:dyDescent="0.35">
      <c r="II1747" s="4"/>
      <c r="IJ1747" s="4"/>
      <c r="IK1747" s="4"/>
      <c r="IL1747" s="4"/>
      <c r="IM1747" s="4"/>
      <c r="IN1747" s="4"/>
      <c r="IO1747" s="4"/>
      <c r="IP1747" s="4"/>
      <c r="IQ1747" s="4"/>
      <c r="IR1747" s="4"/>
      <c r="IS1747" s="4"/>
      <c r="IT1747" s="4"/>
    </row>
    <row r="1748" spans="243:254" ht="30" customHeight="1" x14ac:dyDescent="0.35">
      <c r="II1748" s="4"/>
      <c r="IJ1748" s="4"/>
      <c r="IK1748" s="4"/>
      <c r="IL1748" s="4"/>
      <c r="IM1748" s="4"/>
      <c r="IN1748" s="4"/>
      <c r="IO1748" s="4"/>
      <c r="IP1748" s="4"/>
      <c r="IQ1748" s="4"/>
      <c r="IR1748" s="4"/>
      <c r="IS1748" s="4"/>
      <c r="IT1748" s="4"/>
    </row>
    <row r="1749" spans="243:254" ht="30" customHeight="1" x14ac:dyDescent="0.35">
      <c r="II1749" s="4"/>
      <c r="IJ1749" s="4"/>
      <c r="IK1749" s="4"/>
      <c r="IL1749" s="4"/>
      <c r="IM1749" s="4"/>
      <c r="IN1749" s="4"/>
      <c r="IO1749" s="4"/>
      <c r="IP1749" s="4"/>
      <c r="IQ1749" s="4"/>
      <c r="IR1749" s="4"/>
      <c r="IS1749" s="4"/>
      <c r="IT1749" s="4"/>
    </row>
    <row r="1750" spans="243:254" ht="30" customHeight="1" x14ac:dyDescent="0.35">
      <c r="II1750" s="4"/>
      <c r="IJ1750" s="4"/>
      <c r="IK1750" s="4"/>
      <c r="IL1750" s="4"/>
      <c r="IM1750" s="4"/>
      <c r="IN1750" s="4"/>
      <c r="IO1750" s="4"/>
      <c r="IP1750" s="4"/>
      <c r="IQ1750" s="4"/>
      <c r="IR1750" s="4"/>
      <c r="IS1750" s="4"/>
      <c r="IT1750" s="4"/>
    </row>
    <row r="1751" spans="243:254" ht="30" customHeight="1" x14ac:dyDescent="0.35">
      <c r="II1751" s="4"/>
      <c r="IJ1751" s="4"/>
      <c r="IK1751" s="4"/>
      <c r="IL1751" s="4"/>
      <c r="IM1751" s="4"/>
      <c r="IN1751" s="4"/>
      <c r="IO1751" s="4"/>
      <c r="IP1751" s="4"/>
      <c r="IQ1751" s="4"/>
      <c r="IR1751" s="4"/>
      <c r="IS1751" s="4"/>
      <c r="IT1751" s="4"/>
    </row>
    <row r="1752" spans="243:254" ht="30" customHeight="1" x14ac:dyDescent="0.35">
      <c r="II1752" s="4"/>
      <c r="IJ1752" s="4"/>
      <c r="IK1752" s="4"/>
      <c r="IL1752" s="4"/>
      <c r="IM1752" s="4"/>
      <c r="IN1752" s="4"/>
      <c r="IO1752" s="4"/>
      <c r="IP1752" s="4"/>
      <c r="IQ1752" s="4"/>
      <c r="IR1752" s="4"/>
      <c r="IS1752" s="4"/>
      <c r="IT1752" s="4"/>
    </row>
    <row r="1753" spans="243:254" ht="30" customHeight="1" x14ac:dyDescent="0.35">
      <c r="II1753" s="4"/>
      <c r="IJ1753" s="4"/>
      <c r="IK1753" s="4"/>
      <c r="IL1753" s="4"/>
      <c r="IM1753" s="4"/>
      <c r="IN1753" s="4"/>
      <c r="IO1753" s="4"/>
      <c r="IP1753" s="4"/>
      <c r="IQ1753" s="4"/>
      <c r="IR1753" s="4"/>
      <c r="IS1753" s="4"/>
      <c r="IT1753" s="4"/>
    </row>
    <row r="1754" spans="243:254" ht="30" customHeight="1" x14ac:dyDescent="0.35">
      <c r="II1754" s="4"/>
      <c r="IJ1754" s="4"/>
      <c r="IK1754" s="4"/>
      <c r="IL1754" s="4"/>
      <c r="IM1754" s="4"/>
      <c r="IN1754" s="4"/>
      <c r="IO1754" s="4"/>
      <c r="IP1754" s="4"/>
      <c r="IQ1754" s="4"/>
      <c r="IR1754" s="4"/>
      <c r="IS1754" s="4"/>
      <c r="IT1754" s="4"/>
    </row>
    <row r="1755" spans="243:254" ht="30" customHeight="1" x14ac:dyDescent="0.35">
      <c r="II1755" s="4"/>
      <c r="IJ1755" s="4"/>
      <c r="IK1755" s="4"/>
      <c r="IL1755" s="4"/>
      <c r="IM1755" s="4"/>
      <c r="IN1755" s="4"/>
      <c r="IO1755" s="4"/>
      <c r="IP1755" s="4"/>
      <c r="IQ1755" s="4"/>
      <c r="IR1755" s="4"/>
      <c r="IS1755" s="4"/>
      <c r="IT1755" s="4"/>
    </row>
    <row r="1756" spans="243:254" ht="30" customHeight="1" x14ac:dyDescent="0.35">
      <c r="II1756" s="4"/>
      <c r="IJ1756" s="4"/>
      <c r="IK1756" s="4"/>
      <c r="IL1756" s="4"/>
      <c r="IM1756" s="4"/>
      <c r="IN1756" s="4"/>
      <c r="IO1756" s="4"/>
      <c r="IP1756" s="4"/>
      <c r="IQ1756" s="4"/>
      <c r="IR1756" s="4"/>
      <c r="IS1756" s="4"/>
      <c r="IT1756" s="4"/>
    </row>
    <row r="1757" spans="243:254" ht="30" customHeight="1" x14ac:dyDescent="0.35">
      <c r="II1757" s="4"/>
      <c r="IJ1757" s="4"/>
      <c r="IK1757" s="4"/>
      <c r="IL1757" s="4"/>
      <c r="IM1757" s="4"/>
      <c r="IN1757" s="4"/>
      <c r="IO1757" s="4"/>
      <c r="IP1757" s="4"/>
      <c r="IQ1757" s="4"/>
      <c r="IR1757" s="4"/>
      <c r="IS1757" s="4"/>
      <c r="IT1757" s="4"/>
    </row>
    <row r="1758" spans="243:254" ht="30" customHeight="1" x14ac:dyDescent="0.35">
      <c r="II1758" s="4"/>
      <c r="IJ1758" s="4"/>
      <c r="IK1758" s="4"/>
      <c r="IL1758" s="4"/>
      <c r="IM1758" s="4"/>
      <c r="IN1758" s="4"/>
      <c r="IO1758" s="4"/>
      <c r="IP1758" s="4"/>
      <c r="IQ1758" s="4"/>
      <c r="IR1758" s="4"/>
      <c r="IS1758" s="4"/>
      <c r="IT1758" s="4"/>
    </row>
    <row r="1759" spans="243:254" ht="30" customHeight="1" x14ac:dyDescent="0.35">
      <c r="II1759" s="4"/>
      <c r="IJ1759" s="4"/>
      <c r="IK1759" s="4"/>
      <c r="IL1759" s="4"/>
      <c r="IM1759" s="4"/>
      <c r="IN1759" s="4"/>
      <c r="IO1759" s="4"/>
      <c r="IP1759" s="4"/>
      <c r="IQ1759" s="4"/>
      <c r="IR1759" s="4"/>
      <c r="IS1759" s="4"/>
      <c r="IT1759" s="4"/>
    </row>
    <row r="1760" spans="243:254" ht="30" customHeight="1" x14ac:dyDescent="0.35">
      <c r="II1760" s="4"/>
      <c r="IJ1760" s="4"/>
      <c r="IK1760" s="4"/>
      <c r="IL1760" s="4"/>
      <c r="IM1760" s="4"/>
      <c r="IN1760" s="4"/>
      <c r="IO1760" s="4"/>
      <c r="IP1760" s="4"/>
      <c r="IQ1760" s="4"/>
      <c r="IR1760" s="4"/>
      <c r="IS1760" s="4"/>
      <c r="IT1760" s="4"/>
    </row>
    <row r="1761" spans="243:254" ht="30" customHeight="1" x14ac:dyDescent="0.35">
      <c r="II1761" s="4"/>
      <c r="IJ1761" s="4"/>
      <c r="IK1761" s="4"/>
      <c r="IL1761" s="4"/>
      <c r="IM1761" s="4"/>
      <c r="IN1761" s="4"/>
      <c r="IO1761" s="4"/>
      <c r="IP1761" s="4"/>
      <c r="IQ1761" s="4"/>
      <c r="IR1761" s="4"/>
      <c r="IS1761" s="4"/>
      <c r="IT1761" s="4"/>
    </row>
    <row r="1762" spans="243:254" ht="30" customHeight="1" x14ac:dyDescent="0.35">
      <c r="II1762" s="4"/>
      <c r="IJ1762" s="4"/>
      <c r="IK1762" s="4"/>
      <c r="IL1762" s="4"/>
      <c r="IM1762" s="4"/>
      <c r="IN1762" s="4"/>
      <c r="IO1762" s="4"/>
      <c r="IP1762" s="4"/>
      <c r="IQ1762" s="4"/>
      <c r="IR1762" s="4"/>
      <c r="IS1762" s="4"/>
      <c r="IT1762" s="4"/>
    </row>
    <row r="1763" spans="243:254" ht="30" customHeight="1" x14ac:dyDescent="0.35">
      <c r="II1763" s="4"/>
      <c r="IJ1763" s="4"/>
      <c r="IK1763" s="4"/>
      <c r="IL1763" s="4"/>
      <c r="IM1763" s="4"/>
      <c r="IN1763" s="4"/>
      <c r="IO1763" s="4"/>
      <c r="IP1763" s="4"/>
      <c r="IQ1763" s="4"/>
      <c r="IR1763" s="4"/>
      <c r="IS1763" s="4"/>
      <c r="IT1763" s="4"/>
    </row>
    <row r="1764" spans="243:254" ht="30" customHeight="1" x14ac:dyDescent="0.35">
      <c r="II1764" s="4"/>
      <c r="IJ1764" s="4"/>
      <c r="IK1764" s="4"/>
      <c r="IL1764" s="4"/>
      <c r="IM1764" s="4"/>
      <c r="IN1764" s="4"/>
      <c r="IO1764" s="4"/>
      <c r="IP1764" s="4"/>
      <c r="IQ1764" s="4"/>
      <c r="IR1764" s="4"/>
      <c r="IS1764" s="4"/>
      <c r="IT1764" s="4"/>
    </row>
    <row r="1765" spans="243:254" ht="30" customHeight="1" x14ac:dyDescent="0.35">
      <c r="II1765" s="4"/>
      <c r="IJ1765" s="4"/>
      <c r="IK1765" s="4"/>
      <c r="IL1765" s="4"/>
      <c r="IM1765" s="4"/>
      <c r="IN1765" s="4"/>
      <c r="IO1765" s="4"/>
      <c r="IP1765" s="4"/>
      <c r="IQ1765" s="4"/>
      <c r="IR1765" s="4"/>
      <c r="IS1765" s="4"/>
      <c r="IT1765" s="4"/>
    </row>
    <row r="1766" spans="243:254" ht="30" customHeight="1" x14ac:dyDescent="0.35">
      <c r="II1766" s="4"/>
      <c r="IJ1766" s="4"/>
      <c r="IK1766" s="4"/>
      <c r="IL1766" s="4"/>
      <c r="IM1766" s="4"/>
      <c r="IN1766" s="4"/>
      <c r="IO1766" s="4"/>
      <c r="IP1766" s="4"/>
      <c r="IQ1766" s="4"/>
      <c r="IR1766" s="4"/>
      <c r="IS1766" s="4"/>
      <c r="IT1766" s="4"/>
    </row>
    <row r="1767" spans="243:254" ht="30" customHeight="1" x14ac:dyDescent="0.35">
      <c r="II1767" s="4"/>
      <c r="IJ1767" s="4"/>
      <c r="IK1767" s="4"/>
      <c r="IL1767" s="4"/>
      <c r="IM1767" s="4"/>
      <c r="IN1767" s="4"/>
      <c r="IO1767" s="4"/>
      <c r="IP1767" s="4"/>
      <c r="IQ1767" s="4"/>
      <c r="IR1767" s="4"/>
      <c r="IS1767" s="4"/>
      <c r="IT1767" s="4"/>
    </row>
    <row r="1768" spans="243:254" ht="30" customHeight="1" x14ac:dyDescent="0.35">
      <c r="II1768" s="4"/>
      <c r="IJ1768" s="4"/>
      <c r="IK1768" s="4"/>
      <c r="IL1768" s="4"/>
      <c r="IM1768" s="4"/>
      <c r="IN1768" s="4"/>
      <c r="IO1768" s="4"/>
      <c r="IP1768" s="4"/>
      <c r="IQ1768" s="4"/>
      <c r="IR1768" s="4"/>
      <c r="IS1768" s="4"/>
      <c r="IT1768" s="4"/>
    </row>
    <row r="1769" spans="243:254" ht="30" customHeight="1" x14ac:dyDescent="0.35">
      <c r="II1769" s="4"/>
      <c r="IJ1769" s="4"/>
      <c r="IK1769" s="4"/>
      <c r="IL1769" s="4"/>
      <c r="IM1769" s="4"/>
      <c r="IN1769" s="4"/>
      <c r="IO1769" s="4"/>
      <c r="IP1769" s="4"/>
      <c r="IQ1769" s="4"/>
      <c r="IR1769" s="4"/>
      <c r="IS1769" s="4"/>
      <c r="IT1769" s="4"/>
    </row>
    <row r="1770" spans="243:254" ht="30" customHeight="1" x14ac:dyDescent="0.35">
      <c r="II1770" s="4"/>
      <c r="IJ1770" s="4"/>
      <c r="IK1770" s="4"/>
      <c r="IL1770" s="4"/>
      <c r="IM1770" s="4"/>
      <c r="IN1770" s="4"/>
      <c r="IO1770" s="4"/>
      <c r="IP1770" s="4"/>
      <c r="IQ1770" s="4"/>
      <c r="IR1770" s="4"/>
      <c r="IS1770" s="4"/>
      <c r="IT1770" s="4"/>
    </row>
    <row r="1771" spans="243:254" ht="30" customHeight="1" x14ac:dyDescent="0.35">
      <c r="II1771" s="4"/>
      <c r="IJ1771" s="4"/>
      <c r="IK1771" s="4"/>
      <c r="IL1771" s="4"/>
      <c r="IM1771" s="4"/>
      <c r="IN1771" s="4"/>
      <c r="IO1771" s="4"/>
      <c r="IP1771" s="4"/>
      <c r="IQ1771" s="4"/>
      <c r="IR1771" s="4"/>
      <c r="IS1771" s="4"/>
      <c r="IT1771" s="4"/>
    </row>
    <row r="1772" spans="243:254" ht="30" customHeight="1" x14ac:dyDescent="0.35">
      <c r="II1772" s="4"/>
      <c r="IJ1772" s="4"/>
      <c r="IK1772" s="4"/>
      <c r="IL1772" s="4"/>
      <c r="IM1772" s="4"/>
      <c r="IN1772" s="4"/>
      <c r="IO1772" s="4"/>
      <c r="IP1772" s="4"/>
      <c r="IQ1772" s="4"/>
      <c r="IR1772" s="4"/>
      <c r="IS1772" s="4"/>
      <c r="IT1772" s="4"/>
    </row>
    <row r="1773" spans="243:254" ht="30" customHeight="1" x14ac:dyDescent="0.35">
      <c r="II1773" s="4"/>
      <c r="IJ1773" s="4"/>
      <c r="IK1773" s="4"/>
      <c r="IL1773" s="4"/>
      <c r="IM1773" s="4"/>
      <c r="IN1773" s="4"/>
      <c r="IO1773" s="4"/>
      <c r="IP1773" s="4"/>
      <c r="IQ1773" s="4"/>
      <c r="IR1773" s="4"/>
      <c r="IS1773" s="4"/>
      <c r="IT1773" s="4"/>
    </row>
    <row r="1774" spans="243:254" ht="30" customHeight="1" x14ac:dyDescent="0.35">
      <c r="II1774" s="4"/>
      <c r="IJ1774" s="4"/>
      <c r="IK1774" s="4"/>
      <c r="IL1774" s="4"/>
      <c r="IM1774" s="4"/>
      <c r="IN1774" s="4"/>
      <c r="IO1774" s="4"/>
      <c r="IP1774" s="4"/>
      <c r="IQ1774" s="4"/>
      <c r="IR1774" s="4"/>
      <c r="IS1774" s="4"/>
      <c r="IT1774" s="4"/>
    </row>
    <row r="1775" spans="243:254" ht="30" customHeight="1" x14ac:dyDescent="0.35">
      <c r="II1775" s="4"/>
      <c r="IJ1775" s="4"/>
      <c r="IK1775" s="4"/>
      <c r="IL1775" s="4"/>
      <c r="IM1775" s="4"/>
      <c r="IN1775" s="4"/>
      <c r="IO1775" s="4"/>
      <c r="IP1775" s="4"/>
      <c r="IQ1775" s="4"/>
      <c r="IR1775" s="4"/>
      <c r="IS1775" s="4"/>
      <c r="IT1775" s="4"/>
    </row>
    <row r="1776" spans="243:254" ht="30" customHeight="1" x14ac:dyDescent="0.35">
      <c r="II1776" s="4"/>
      <c r="IJ1776" s="4"/>
      <c r="IK1776" s="4"/>
      <c r="IL1776" s="4"/>
      <c r="IM1776" s="4"/>
      <c r="IN1776" s="4"/>
      <c r="IO1776" s="4"/>
      <c r="IP1776" s="4"/>
      <c r="IQ1776" s="4"/>
      <c r="IR1776" s="4"/>
      <c r="IS1776" s="4"/>
      <c r="IT1776" s="4"/>
    </row>
    <row r="1777" spans="243:254" ht="30" customHeight="1" x14ac:dyDescent="0.35">
      <c r="II1777" s="4"/>
      <c r="IJ1777" s="4"/>
      <c r="IK1777" s="4"/>
      <c r="IL1777" s="4"/>
      <c r="IM1777" s="4"/>
      <c r="IN1777" s="4"/>
      <c r="IO1777" s="4"/>
      <c r="IP1777" s="4"/>
      <c r="IQ1777" s="4"/>
      <c r="IR1777" s="4"/>
      <c r="IS1777" s="4"/>
      <c r="IT1777" s="4"/>
    </row>
    <row r="1778" spans="243:254" ht="30" customHeight="1" x14ac:dyDescent="0.35">
      <c r="II1778" s="4"/>
      <c r="IJ1778" s="4"/>
      <c r="IK1778" s="4"/>
      <c r="IL1778" s="4"/>
      <c r="IM1778" s="4"/>
      <c r="IN1778" s="4"/>
      <c r="IO1778" s="4"/>
      <c r="IP1778" s="4"/>
      <c r="IQ1778" s="4"/>
      <c r="IR1778" s="4"/>
      <c r="IS1778" s="4"/>
      <c r="IT1778" s="4"/>
    </row>
    <row r="1779" spans="243:254" ht="30" customHeight="1" x14ac:dyDescent="0.35">
      <c r="II1779" s="4"/>
      <c r="IJ1779" s="4"/>
      <c r="IK1779" s="4"/>
      <c r="IL1779" s="4"/>
      <c r="IM1779" s="4"/>
      <c r="IN1779" s="4"/>
      <c r="IO1779" s="4"/>
      <c r="IP1779" s="4"/>
      <c r="IQ1779" s="4"/>
      <c r="IR1779" s="4"/>
      <c r="IS1779" s="4"/>
      <c r="IT1779" s="4"/>
    </row>
    <row r="1780" spans="243:254" ht="30" customHeight="1" x14ac:dyDescent="0.35">
      <c r="II1780" s="4"/>
      <c r="IJ1780" s="4"/>
      <c r="IK1780" s="4"/>
      <c r="IL1780" s="4"/>
      <c r="IM1780" s="4"/>
      <c r="IN1780" s="4"/>
      <c r="IO1780" s="4"/>
      <c r="IP1780" s="4"/>
      <c r="IQ1780" s="4"/>
      <c r="IR1780" s="4"/>
      <c r="IS1780" s="4"/>
      <c r="IT1780" s="4"/>
    </row>
    <row r="1781" spans="243:254" ht="30" customHeight="1" x14ac:dyDescent="0.35">
      <c r="II1781" s="4"/>
      <c r="IJ1781" s="4"/>
      <c r="IK1781" s="4"/>
      <c r="IL1781" s="4"/>
      <c r="IM1781" s="4"/>
      <c r="IN1781" s="4"/>
      <c r="IO1781" s="4"/>
      <c r="IP1781" s="4"/>
      <c r="IQ1781" s="4"/>
      <c r="IR1781" s="4"/>
      <c r="IS1781" s="4"/>
      <c r="IT1781" s="4"/>
    </row>
    <row r="1782" spans="243:254" ht="30" customHeight="1" x14ac:dyDescent="0.35">
      <c r="II1782" s="4"/>
      <c r="IJ1782" s="4"/>
      <c r="IK1782" s="4"/>
      <c r="IL1782" s="4"/>
      <c r="IM1782" s="4"/>
      <c r="IN1782" s="4"/>
      <c r="IO1782" s="4"/>
      <c r="IP1782" s="4"/>
      <c r="IQ1782" s="4"/>
      <c r="IR1782" s="4"/>
      <c r="IS1782" s="4"/>
      <c r="IT1782" s="4"/>
    </row>
    <row r="1783" spans="243:254" ht="30" customHeight="1" x14ac:dyDescent="0.35">
      <c r="II1783" s="4"/>
      <c r="IJ1783" s="4"/>
      <c r="IK1783" s="4"/>
      <c r="IL1783" s="4"/>
      <c r="IM1783" s="4"/>
      <c r="IN1783" s="4"/>
      <c r="IO1783" s="4"/>
      <c r="IP1783" s="4"/>
      <c r="IQ1783" s="4"/>
      <c r="IR1783" s="4"/>
      <c r="IS1783" s="4"/>
      <c r="IT1783" s="4"/>
    </row>
    <row r="1784" spans="243:254" ht="30" customHeight="1" x14ac:dyDescent="0.35">
      <c r="II1784" s="4"/>
      <c r="IJ1784" s="4"/>
      <c r="IK1784" s="4"/>
      <c r="IL1784" s="4"/>
      <c r="IM1784" s="4"/>
      <c r="IN1784" s="4"/>
      <c r="IO1784" s="4"/>
      <c r="IP1784" s="4"/>
      <c r="IQ1784" s="4"/>
      <c r="IR1784" s="4"/>
      <c r="IS1784" s="4"/>
      <c r="IT1784" s="4"/>
    </row>
    <row r="1785" spans="243:254" ht="30" customHeight="1" x14ac:dyDescent="0.35">
      <c r="II1785" s="4"/>
      <c r="IJ1785" s="4"/>
      <c r="IK1785" s="4"/>
      <c r="IL1785" s="4"/>
      <c r="IM1785" s="4"/>
      <c r="IN1785" s="4"/>
      <c r="IO1785" s="4"/>
      <c r="IP1785" s="4"/>
      <c r="IQ1785" s="4"/>
      <c r="IR1785" s="4"/>
      <c r="IS1785" s="4"/>
      <c r="IT1785" s="4"/>
    </row>
    <row r="1786" spans="243:254" ht="30" customHeight="1" x14ac:dyDescent="0.35">
      <c r="II1786" s="4"/>
      <c r="IJ1786" s="4"/>
      <c r="IK1786" s="4"/>
      <c r="IL1786" s="4"/>
      <c r="IM1786" s="4"/>
      <c r="IN1786" s="4"/>
      <c r="IO1786" s="4"/>
      <c r="IP1786" s="4"/>
      <c r="IQ1786" s="4"/>
      <c r="IR1786" s="4"/>
      <c r="IS1786" s="4"/>
      <c r="IT1786" s="4"/>
    </row>
    <row r="1787" spans="243:254" ht="30" customHeight="1" x14ac:dyDescent="0.35">
      <c r="II1787" s="4"/>
      <c r="IJ1787" s="4"/>
      <c r="IK1787" s="4"/>
      <c r="IL1787" s="4"/>
      <c r="IM1787" s="4"/>
      <c r="IN1787" s="4"/>
      <c r="IO1787" s="4"/>
      <c r="IP1787" s="4"/>
      <c r="IQ1787" s="4"/>
      <c r="IR1787" s="4"/>
      <c r="IS1787" s="4"/>
      <c r="IT1787" s="4"/>
    </row>
    <row r="1788" spans="243:254" ht="30" customHeight="1" x14ac:dyDescent="0.35">
      <c r="II1788" s="4"/>
      <c r="IJ1788" s="4"/>
      <c r="IK1788" s="4"/>
      <c r="IL1788" s="4"/>
      <c r="IM1788" s="4"/>
      <c r="IN1788" s="4"/>
      <c r="IO1788" s="4"/>
      <c r="IP1788" s="4"/>
      <c r="IQ1788" s="4"/>
      <c r="IR1788" s="4"/>
      <c r="IS1788" s="4"/>
      <c r="IT1788" s="4"/>
    </row>
    <row r="1789" spans="243:254" ht="30" customHeight="1" x14ac:dyDescent="0.35">
      <c r="II1789" s="4"/>
      <c r="IJ1789" s="4"/>
      <c r="IK1789" s="4"/>
      <c r="IL1789" s="4"/>
      <c r="IM1789" s="4"/>
      <c r="IN1789" s="4"/>
      <c r="IO1789" s="4"/>
      <c r="IP1789" s="4"/>
      <c r="IQ1789" s="4"/>
      <c r="IR1789" s="4"/>
      <c r="IS1789" s="4"/>
      <c r="IT1789" s="4"/>
    </row>
    <row r="1790" spans="243:254" ht="30" customHeight="1" x14ac:dyDescent="0.35">
      <c r="II1790" s="4"/>
      <c r="IJ1790" s="4"/>
      <c r="IK1790" s="4"/>
      <c r="IL1790" s="4"/>
      <c r="IM1790" s="4"/>
      <c r="IN1790" s="4"/>
      <c r="IO1790" s="4"/>
      <c r="IP1790" s="4"/>
      <c r="IQ1790" s="4"/>
      <c r="IR1790" s="4"/>
      <c r="IS1790" s="4"/>
      <c r="IT1790" s="4"/>
    </row>
    <row r="1791" spans="243:254" ht="30" customHeight="1" x14ac:dyDescent="0.35">
      <c r="II1791" s="4"/>
      <c r="IJ1791" s="4"/>
      <c r="IK1791" s="4"/>
      <c r="IL1791" s="4"/>
      <c r="IM1791" s="4"/>
      <c r="IN1791" s="4"/>
      <c r="IO1791" s="4"/>
      <c r="IP1791" s="4"/>
      <c r="IQ1791" s="4"/>
      <c r="IR1791" s="4"/>
      <c r="IS1791" s="4"/>
      <c r="IT1791" s="4"/>
    </row>
    <row r="1792" spans="243:254" ht="30" customHeight="1" x14ac:dyDescent="0.35">
      <c r="II1792" s="4"/>
      <c r="IJ1792" s="4"/>
      <c r="IK1792" s="4"/>
      <c r="IL1792" s="4"/>
      <c r="IM1792" s="4"/>
      <c r="IN1792" s="4"/>
      <c r="IO1792" s="4"/>
      <c r="IP1792" s="4"/>
      <c r="IQ1792" s="4"/>
      <c r="IR1792" s="4"/>
      <c r="IS1792" s="4"/>
      <c r="IT1792" s="4"/>
    </row>
    <row r="1793" spans="243:254" ht="30" customHeight="1" x14ac:dyDescent="0.35">
      <c r="II1793" s="4"/>
      <c r="IJ1793" s="4"/>
      <c r="IK1793" s="4"/>
      <c r="IL1793" s="4"/>
      <c r="IM1793" s="4"/>
      <c r="IN1793" s="4"/>
      <c r="IO1793" s="4"/>
      <c r="IP1793" s="4"/>
      <c r="IQ1793" s="4"/>
      <c r="IR1793" s="4"/>
      <c r="IS1793" s="4"/>
      <c r="IT1793" s="4"/>
    </row>
    <row r="1794" spans="243:254" ht="30" customHeight="1" x14ac:dyDescent="0.35">
      <c r="II1794" s="4"/>
      <c r="IJ1794" s="4"/>
      <c r="IK1794" s="4"/>
      <c r="IL1794" s="4"/>
      <c r="IM1794" s="4"/>
      <c r="IN1794" s="4"/>
      <c r="IO1794" s="4"/>
      <c r="IP1794" s="4"/>
      <c r="IQ1794" s="4"/>
      <c r="IR1794" s="4"/>
      <c r="IS1794" s="4"/>
      <c r="IT1794" s="4"/>
    </row>
    <row r="1795" spans="243:254" ht="30" customHeight="1" x14ac:dyDescent="0.35">
      <c r="II1795" s="4"/>
      <c r="IJ1795" s="4"/>
      <c r="IK1795" s="4"/>
      <c r="IL1795" s="4"/>
      <c r="IM1795" s="4"/>
      <c r="IN1795" s="4"/>
      <c r="IO1795" s="4"/>
      <c r="IP1795" s="4"/>
      <c r="IQ1795" s="4"/>
      <c r="IR1795" s="4"/>
      <c r="IS1795" s="4"/>
      <c r="IT1795" s="4"/>
    </row>
    <row r="1796" spans="243:254" ht="30" customHeight="1" x14ac:dyDescent="0.35">
      <c r="II1796" s="4"/>
      <c r="IJ1796" s="4"/>
      <c r="IK1796" s="4"/>
      <c r="IL1796" s="4"/>
      <c r="IM1796" s="4"/>
      <c r="IN1796" s="4"/>
      <c r="IO1796" s="4"/>
      <c r="IP1796" s="4"/>
      <c r="IQ1796" s="4"/>
      <c r="IR1796" s="4"/>
      <c r="IS1796" s="4"/>
      <c r="IT1796" s="4"/>
    </row>
    <row r="1797" spans="243:254" ht="30" customHeight="1" x14ac:dyDescent="0.35">
      <c r="II1797" s="4"/>
      <c r="IJ1797" s="4"/>
      <c r="IK1797" s="4"/>
      <c r="IL1797" s="4"/>
      <c r="IM1797" s="4"/>
      <c r="IN1797" s="4"/>
      <c r="IO1797" s="4"/>
      <c r="IP1797" s="4"/>
      <c r="IQ1797" s="4"/>
      <c r="IR1797" s="4"/>
      <c r="IS1797" s="4"/>
      <c r="IT1797" s="4"/>
    </row>
    <row r="1798" spans="243:254" ht="30" customHeight="1" x14ac:dyDescent="0.35">
      <c r="II1798" s="4"/>
      <c r="IJ1798" s="4"/>
      <c r="IK1798" s="4"/>
      <c r="IL1798" s="4"/>
      <c r="IM1798" s="4"/>
      <c r="IN1798" s="4"/>
      <c r="IO1798" s="4"/>
      <c r="IP1798" s="4"/>
      <c r="IQ1798" s="4"/>
      <c r="IR1798" s="4"/>
      <c r="IS1798" s="4"/>
      <c r="IT1798" s="4"/>
    </row>
    <row r="1799" spans="243:254" ht="30" customHeight="1" x14ac:dyDescent="0.35">
      <c r="II1799" s="4"/>
      <c r="IJ1799" s="4"/>
      <c r="IK1799" s="4"/>
      <c r="IL1799" s="4"/>
      <c r="IM1799" s="4"/>
      <c r="IN1799" s="4"/>
      <c r="IO1799" s="4"/>
      <c r="IP1799" s="4"/>
      <c r="IQ1799" s="4"/>
      <c r="IR1799" s="4"/>
      <c r="IS1799" s="4"/>
      <c r="IT1799" s="4"/>
    </row>
    <row r="1800" spans="243:254" ht="30" customHeight="1" x14ac:dyDescent="0.35">
      <c r="II1800" s="4"/>
      <c r="IJ1800" s="4"/>
      <c r="IK1800" s="4"/>
      <c r="IL1800" s="4"/>
      <c r="IM1800" s="4"/>
      <c r="IN1800" s="4"/>
      <c r="IO1800" s="4"/>
      <c r="IP1800" s="4"/>
      <c r="IQ1800" s="4"/>
      <c r="IR1800" s="4"/>
      <c r="IS1800" s="4"/>
      <c r="IT1800" s="4"/>
    </row>
    <row r="1801" spans="243:254" ht="30" customHeight="1" x14ac:dyDescent="0.35">
      <c r="II1801" s="4"/>
      <c r="IJ1801" s="4"/>
      <c r="IK1801" s="4"/>
      <c r="IL1801" s="4"/>
      <c r="IM1801" s="4"/>
      <c r="IN1801" s="4"/>
      <c r="IO1801" s="4"/>
      <c r="IP1801" s="4"/>
      <c r="IQ1801" s="4"/>
      <c r="IR1801" s="4"/>
      <c r="IS1801" s="4"/>
      <c r="IT1801" s="4"/>
    </row>
    <row r="1802" spans="243:254" ht="30" customHeight="1" x14ac:dyDescent="0.35">
      <c r="II1802" s="4"/>
      <c r="IJ1802" s="4"/>
      <c r="IK1802" s="4"/>
      <c r="IL1802" s="4"/>
      <c r="IM1802" s="4"/>
      <c r="IN1802" s="4"/>
      <c r="IO1802" s="4"/>
      <c r="IP1802" s="4"/>
      <c r="IQ1802" s="4"/>
      <c r="IR1802" s="4"/>
      <c r="IS1802" s="4"/>
      <c r="IT1802" s="4"/>
    </row>
    <row r="1803" spans="243:254" ht="30" customHeight="1" x14ac:dyDescent="0.35">
      <c r="II1803" s="4"/>
      <c r="IJ1803" s="4"/>
      <c r="IK1803" s="4"/>
      <c r="IL1803" s="4"/>
      <c r="IM1803" s="4"/>
      <c r="IN1803" s="4"/>
      <c r="IO1803" s="4"/>
      <c r="IP1803" s="4"/>
      <c r="IQ1803" s="4"/>
      <c r="IR1803" s="4"/>
      <c r="IS1803" s="4"/>
      <c r="IT1803" s="4"/>
    </row>
    <row r="1804" spans="243:254" ht="30" customHeight="1" x14ac:dyDescent="0.35">
      <c r="II1804" s="4"/>
      <c r="IJ1804" s="4"/>
      <c r="IK1804" s="4"/>
      <c r="IL1804" s="4"/>
      <c r="IM1804" s="4"/>
      <c r="IN1804" s="4"/>
      <c r="IO1804" s="4"/>
      <c r="IP1804" s="4"/>
      <c r="IQ1804" s="4"/>
      <c r="IR1804" s="4"/>
      <c r="IS1804" s="4"/>
      <c r="IT1804" s="4"/>
    </row>
    <row r="1805" spans="243:254" ht="30" customHeight="1" x14ac:dyDescent="0.35">
      <c r="II1805" s="4"/>
      <c r="IJ1805" s="4"/>
      <c r="IK1805" s="4"/>
      <c r="IL1805" s="4"/>
      <c r="IM1805" s="4"/>
      <c r="IN1805" s="4"/>
      <c r="IO1805" s="4"/>
      <c r="IP1805" s="4"/>
      <c r="IQ1805" s="4"/>
      <c r="IR1805" s="4"/>
      <c r="IS1805" s="4"/>
      <c r="IT1805" s="4"/>
    </row>
    <row r="1806" spans="243:254" ht="30" customHeight="1" x14ac:dyDescent="0.35">
      <c r="II1806" s="4"/>
      <c r="IJ1806" s="4"/>
      <c r="IK1806" s="4"/>
      <c r="IL1806" s="4"/>
      <c r="IM1806" s="4"/>
      <c r="IN1806" s="4"/>
      <c r="IO1806" s="4"/>
      <c r="IP1806" s="4"/>
      <c r="IQ1806" s="4"/>
      <c r="IR1806" s="4"/>
      <c r="IS1806" s="4"/>
      <c r="IT1806" s="4"/>
    </row>
    <row r="1807" spans="243:254" ht="30" customHeight="1" x14ac:dyDescent="0.35">
      <c r="II1807" s="4"/>
      <c r="IJ1807" s="4"/>
      <c r="IK1807" s="4"/>
      <c r="IL1807" s="4"/>
      <c r="IM1807" s="4"/>
      <c r="IN1807" s="4"/>
      <c r="IO1807" s="4"/>
      <c r="IP1807" s="4"/>
      <c r="IQ1807" s="4"/>
      <c r="IR1807" s="4"/>
      <c r="IS1807" s="4"/>
      <c r="IT1807" s="4"/>
    </row>
    <row r="1808" spans="243:254" ht="30" customHeight="1" x14ac:dyDescent="0.35">
      <c r="II1808" s="4"/>
      <c r="IJ1808" s="4"/>
      <c r="IK1808" s="4"/>
      <c r="IL1808" s="4"/>
      <c r="IM1808" s="4"/>
      <c r="IN1808" s="4"/>
      <c r="IO1808" s="4"/>
      <c r="IP1808" s="4"/>
      <c r="IQ1808" s="4"/>
      <c r="IR1808" s="4"/>
      <c r="IS1808" s="4"/>
      <c r="IT1808" s="4"/>
    </row>
    <row r="1809" spans="243:254" ht="30" customHeight="1" x14ac:dyDescent="0.35">
      <c r="II1809" s="4"/>
      <c r="IJ1809" s="4"/>
      <c r="IK1809" s="4"/>
      <c r="IL1809" s="4"/>
      <c r="IM1809" s="4"/>
      <c r="IN1809" s="4"/>
      <c r="IO1809" s="4"/>
      <c r="IP1809" s="4"/>
      <c r="IQ1809" s="4"/>
      <c r="IR1809" s="4"/>
      <c r="IS1809" s="4"/>
      <c r="IT1809" s="4"/>
    </row>
    <row r="1810" spans="243:254" ht="30" customHeight="1" x14ac:dyDescent="0.35">
      <c r="II1810" s="4"/>
      <c r="IJ1810" s="4"/>
      <c r="IK1810" s="4"/>
      <c r="IL1810" s="4"/>
      <c r="IM1810" s="4"/>
      <c r="IN1810" s="4"/>
      <c r="IO1810" s="4"/>
      <c r="IP1810" s="4"/>
      <c r="IQ1810" s="4"/>
      <c r="IR1810" s="4"/>
      <c r="IS1810" s="4"/>
      <c r="IT1810" s="4"/>
    </row>
    <row r="1811" spans="243:254" ht="30" customHeight="1" x14ac:dyDescent="0.35">
      <c r="II1811" s="4"/>
      <c r="IJ1811" s="4"/>
      <c r="IK1811" s="4"/>
      <c r="IL1811" s="4"/>
      <c r="IM1811" s="4"/>
      <c r="IN1811" s="4"/>
      <c r="IO1811" s="4"/>
      <c r="IP1811" s="4"/>
      <c r="IQ1811" s="4"/>
      <c r="IR1811" s="4"/>
      <c r="IS1811" s="4"/>
      <c r="IT1811" s="4"/>
    </row>
    <row r="1812" spans="243:254" ht="30" customHeight="1" x14ac:dyDescent="0.35">
      <c r="II1812" s="4"/>
      <c r="IJ1812" s="4"/>
      <c r="IK1812" s="4"/>
      <c r="IL1812" s="4"/>
      <c r="IM1812" s="4"/>
      <c r="IN1812" s="4"/>
      <c r="IO1812" s="4"/>
      <c r="IP1812" s="4"/>
      <c r="IQ1812" s="4"/>
      <c r="IR1812" s="4"/>
      <c r="IS1812" s="4"/>
      <c r="IT1812" s="4"/>
    </row>
    <row r="1813" spans="243:254" ht="30" customHeight="1" x14ac:dyDescent="0.35">
      <c r="II1813" s="4"/>
      <c r="IJ1813" s="4"/>
      <c r="IK1813" s="4"/>
      <c r="IL1813" s="4"/>
      <c r="IM1813" s="4"/>
      <c r="IN1813" s="4"/>
      <c r="IO1813" s="4"/>
      <c r="IP1813" s="4"/>
      <c r="IQ1813" s="4"/>
      <c r="IR1813" s="4"/>
      <c r="IS1813" s="4"/>
      <c r="IT1813" s="4"/>
    </row>
    <row r="1814" spans="243:254" ht="30" customHeight="1" x14ac:dyDescent="0.35">
      <c r="II1814" s="4"/>
      <c r="IJ1814" s="4"/>
      <c r="IK1814" s="4"/>
      <c r="IL1814" s="4"/>
      <c r="IM1814" s="4"/>
      <c r="IN1814" s="4"/>
      <c r="IO1814" s="4"/>
      <c r="IP1814" s="4"/>
      <c r="IQ1814" s="4"/>
      <c r="IR1814" s="4"/>
      <c r="IS1814" s="4"/>
      <c r="IT1814" s="4"/>
    </row>
    <row r="1815" spans="243:254" ht="30" customHeight="1" x14ac:dyDescent="0.35">
      <c r="II1815" s="4"/>
      <c r="IJ1815" s="4"/>
      <c r="IK1815" s="4"/>
      <c r="IL1815" s="4"/>
      <c r="IM1815" s="4"/>
      <c r="IN1815" s="4"/>
      <c r="IO1815" s="4"/>
      <c r="IP1815" s="4"/>
      <c r="IQ1815" s="4"/>
      <c r="IR1815" s="4"/>
      <c r="IS1815" s="4"/>
      <c r="IT1815" s="4"/>
    </row>
    <row r="1816" spans="243:254" ht="30" customHeight="1" x14ac:dyDescent="0.35">
      <c r="II1816" s="4"/>
      <c r="IJ1816" s="4"/>
      <c r="IK1816" s="4"/>
      <c r="IL1816" s="4"/>
      <c r="IM1816" s="4"/>
      <c r="IN1816" s="4"/>
      <c r="IO1816" s="4"/>
      <c r="IP1816" s="4"/>
      <c r="IQ1816" s="4"/>
      <c r="IR1816" s="4"/>
      <c r="IS1816" s="4"/>
      <c r="IT1816" s="4"/>
    </row>
    <row r="1817" spans="243:254" ht="30" customHeight="1" x14ac:dyDescent="0.35">
      <c r="II1817" s="4"/>
      <c r="IJ1817" s="4"/>
      <c r="IK1817" s="4"/>
      <c r="IL1817" s="4"/>
      <c r="IM1817" s="4"/>
      <c r="IN1817" s="4"/>
      <c r="IO1817" s="4"/>
      <c r="IP1817" s="4"/>
      <c r="IQ1817" s="4"/>
      <c r="IR1817" s="4"/>
      <c r="IS1817" s="4"/>
      <c r="IT1817" s="4"/>
    </row>
    <row r="1818" spans="243:254" ht="30" customHeight="1" x14ac:dyDescent="0.35">
      <c r="II1818" s="4"/>
      <c r="IJ1818" s="4"/>
      <c r="IK1818" s="4"/>
      <c r="IL1818" s="4"/>
      <c r="IM1818" s="4"/>
      <c r="IN1818" s="4"/>
      <c r="IO1818" s="4"/>
      <c r="IP1818" s="4"/>
      <c r="IQ1818" s="4"/>
      <c r="IR1818" s="4"/>
      <c r="IS1818" s="4"/>
      <c r="IT1818" s="4"/>
    </row>
    <row r="1819" spans="243:254" ht="30" customHeight="1" x14ac:dyDescent="0.35">
      <c r="II1819" s="4"/>
      <c r="IJ1819" s="4"/>
      <c r="IK1819" s="4"/>
      <c r="IL1819" s="4"/>
      <c r="IM1819" s="4"/>
      <c r="IN1819" s="4"/>
      <c r="IO1819" s="4"/>
      <c r="IP1819" s="4"/>
      <c r="IQ1819" s="4"/>
      <c r="IR1819" s="4"/>
      <c r="IS1819" s="4"/>
      <c r="IT1819" s="4"/>
    </row>
    <row r="1820" spans="243:254" ht="30" customHeight="1" x14ac:dyDescent="0.35">
      <c r="II1820" s="4"/>
      <c r="IJ1820" s="4"/>
      <c r="IK1820" s="4"/>
      <c r="IL1820" s="4"/>
      <c r="IM1820" s="4"/>
      <c r="IN1820" s="4"/>
      <c r="IO1820" s="4"/>
      <c r="IP1820" s="4"/>
      <c r="IQ1820" s="4"/>
      <c r="IR1820" s="4"/>
      <c r="IS1820" s="4"/>
      <c r="IT1820" s="4"/>
    </row>
    <row r="1821" spans="243:254" ht="30" customHeight="1" x14ac:dyDescent="0.35">
      <c r="II1821" s="4"/>
      <c r="IJ1821" s="4"/>
      <c r="IK1821" s="4"/>
      <c r="IL1821" s="4"/>
      <c r="IM1821" s="4"/>
      <c r="IN1821" s="4"/>
      <c r="IO1821" s="4"/>
      <c r="IP1821" s="4"/>
      <c r="IQ1821" s="4"/>
      <c r="IR1821" s="4"/>
      <c r="IS1821" s="4"/>
      <c r="IT1821" s="4"/>
    </row>
    <row r="1822" spans="243:254" ht="30" customHeight="1" x14ac:dyDescent="0.35">
      <c r="II1822" s="4"/>
      <c r="IJ1822" s="4"/>
      <c r="IK1822" s="4"/>
      <c r="IL1822" s="4"/>
      <c r="IM1822" s="4"/>
      <c r="IN1822" s="4"/>
      <c r="IO1822" s="4"/>
      <c r="IP1822" s="4"/>
      <c r="IQ1822" s="4"/>
      <c r="IR1822" s="4"/>
      <c r="IS1822" s="4"/>
      <c r="IT1822" s="4"/>
    </row>
    <row r="1823" spans="243:254" ht="30" customHeight="1" x14ac:dyDescent="0.35">
      <c r="II1823" s="4"/>
      <c r="IJ1823" s="4"/>
      <c r="IK1823" s="4"/>
      <c r="IL1823" s="4"/>
      <c r="IM1823" s="4"/>
      <c r="IN1823" s="4"/>
      <c r="IO1823" s="4"/>
      <c r="IP1823" s="4"/>
      <c r="IQ1823" s="4"/>
      <c r="IR1823" s="4"/>
      <c r="IS1823" s="4"/>
      <c r="IT1823" s="4"/>
    </row>
    <row r="1824" spans="243:254" ht="30" customHeight="1" x14ac:dyDescent="0.35">
      <c r="II1824" s="4"/>
      <c r="IJ1824" s="4"/>
      <c r="IK1824" s="4"/>
      <c r="IL1824" s="4"/>
      <c r="IM1824" s="4"/>
      <c r="IN1824" s="4"/>
      <c r="IO1824" s="4"/>
      <c r="IP1824" s="4"/>
      <c r="IQ1824" s="4"/>
      <c r="IR1824" s="4"/>
      <c r="IS1824" s="4"/>
      <c r="IT1824" s="4"/>
    </row>
    <row r="1825" spans="243:254" ht="30" customHeight="1" x14ac:dyDescent="0.35">
      <c r="II1825" s="4"/>
      <c r="IJ1825" s="4"/>
      <c r="IK1825" s="4"/>
      <c r="IL1825" s="4"/>
      <c r="IM1825" s="4"/>
      <c r="IN1825" s="4"/>
      <c r="IO1825" s="4"/>
      <c r="IP1825" s="4"/>
      <c r="IQ1825" s="4"/>
      <c r="IR1825" s="4"/>
      <c r="IS1825" s="4"/>
      <c r="IT1825" s="4"/>
    </row>
    <row r="1826" spans="243:254" ht="30" customHeight="1" x14ac:dyDescent="0.35">
      <c r="II1826" s="4"/>
      <c r="IJ1826" s="4"/>
      <c r="IK1826" s="4"/>
      <c r="IL1826" s="4"/>
      <c r="IM1826" s="4"/>
      <c r="IN1826" s="4"/>
      <c r="IO1826" s="4"/>
      <c r="IP1826" s="4"/>
      <c r="IQ1826" s="4"/>
      <c r="IR1826" s="4"/>
      <c r="IS1826" s="4"/>
      <c r="IT1826" s="4"/>
    </row>
    <row r="1827" spans="243:254" ht="30" customHeight="1" x14ac:dyDescent="0.35">
      <c r="II1827" s="4"/>
      <c r="IJ1827" s="4"/>
      <c r="IK1827" s="4"/>
      <c r="IL1827" s="4"/>
      <c r="IM1827" s="4"/>
      <c r="IN1827" s="4"/>
      <c r="IO1827" s="4"/>
      <c r="IP1827" s="4"/>
      <c r="IQ1827" s="4"/>
      <c r="IR1827" s="4"/>
      <c r="IS1827" s="4"/>
      <c r="IT1827" s="4"/>
    </row>
    <row r="1828" spans="243:254" ht="30" customHeight="1" x14ac:dyDescent="0.35">
      <c r="II1828" s="4"/>
      <c r="IJ1828" s="4"/>
      <c r="IK1828" s="4"/>
      <c r="IL1828" s="4"/>
      <c r="IM1828" s="4"/>
      <c r="IN1828" s="4"/>
      <c r="IO1828" s="4"/>
      <c r="IP1828" s="4"/>
      <c r="IQ1828" s="4"/>
      <c r="IR1828" s="4"/>
      <c r="IS1828" s="4"/>
      <c r="IT1828" s="4"/>
    </row>
    <row r="1829" spans="243:254" ht="30" customHeight="1" x14ac:dyDescent="0.35">
      <c r="II1829" s="4"/>
      <c r="IJ1829" s="4"/>
      <c r="IK1829" s="4"/>
      <c r="IL1829" s="4"/>
      <c r="IM1829" s="4"/>
      <c r="IN1829" s="4"/>
      <c r="IO1829" s="4"/>
      <c r="IP1829" s="4"/>
      <c r="IQ1829" s="4"/>
      <c r="IR1829" s="4"/>
      <c r="IS1829" s="4"/>
      <c r="IT1829" s="4"/>
    </row>
    <row r="1830" spans="243:254" ht="30" customHeight="1" x14ac:dyDescent="0.35">
      <c r="II1830" s="4"/>
      <c r="IJ1830" s="4"/>
      <c r="IK1830" s="4"/>
      <c r="IL1830" s="4"/>
      <c r="IM1830" s="4"/>
      <c r="IN1830" s="4"/>
      <c r="IO1830" s="4"/>
      <c r="IP1830" s="4"/>
      <c r="IQ1830" s="4"/>
      <c r="IR1830" s="4"/>
      <c r="IS1830" s="4"/>
      <c r="IT1830" s="4"/>
    </row>
    <row r="1831" spans="243:254" ht="30" customHeight="1" x14ac:dyDescent="0.35">
      <c r="II1831" s="4"/>
      <c r="IJ1831" s="4"/>
      <c r="IK1831" s="4"/>
      <c r="IL1831" s="4"/>
      <c r="IM1831" s="4"/>
      <c r="IN1831" s="4"/>
      <c r="IO1831" s="4"/>
      <c r="IP1831" s="4"/>
      <c r="IQ1831" s="4"/>
      <c r="IR1831" s="4"/>
      <c r="IS1831" s="4"/>
      <c r="IT1831" s="4"/>
    </row>
    <row r="1832" spans="243:254" ht="30" customHeight="1" x14ac:dyDescent="0.35">
      <c r="II1832" s="4"/>
      <c r="IJ1832" s="4"/>
      <c r="IK1832" s="4"/>
      <c r="IL1832" s="4"/>
      <c r="IM1832" s="4"/>
      <c r="IN1832" s="4"/>
      <c r="IO1832" s="4"/>
      <c r="IP1832" s="4"/>
      <c r="IQ1832" s="4"/>
      <c r="IR1832" s="4"/>
      <c r="IS1832" s="4"/>
      <c r="IT1832" s="4"/>
    </row>
    <row r="1833" spans="243:254" ht="30" customHeight="1" x14ac:dyDescent="0.35">
      <c r="II1833" s="4"/>
      <c r="IJ1833" s="4"/>
      <c r="IK1833" s="4"/>
      <c r="IL1833" s="4"/>
      <c r="IM1833" s="4"/>
      <c r="IN1833" s="4"/>
      <c r="IO1833" s="4"/>
      <c r="IP1833" s="4"/>
      <c r="IQ1833" s="4"/>
      <c r="IR1833" s="4"/>
      <c r="IS1833" s="4"/>
      <c r="IT1833" s="4"/>
    </row>
    <row r="1834" spans="243:254" ht="30" customHeight="1" x14ac:dyDescent="0.35">
      <c r="II1834" s="4"/>
      <c r="IJ1834" s="4"/>
      <c r="IK1834" s="4"/>
      <c r="IL1834" s="4"/>
      <c r="IM1834" s="4"/>
      <c r="IN1834" s="4"/>
      <c r="IO1834" s="4"/>
      <c r="IP1834" s="4"/>
      <c r="IQ1834" s="4"/>
      <c r="IR1834" s="4"/>
      <c r="IS1834" s="4"/>
      <c r="IT1834" s="4"/>
    </row>
    <row r="1835" spans="243:254" ht="30" customHeight="1" x14ac:dyDescent="0.35">
      <c r="II1835" s="4"/>
      <c r="IJ1835" s="4"/>
      <c r="IK1835" s="4"/>
      <c r="IL1835" s="4"/>
      <c r="IM1835" s="4"/>
      <c r="IN1835" s="4"/>
      <c r="IO1835" s="4"/>
      <c r="IP1835" s="4"/>
      <c r="IQ1835" s="4"/>
      <c r="IR1835" s="4"/>
      <c r="IS1835" s="4"/>
      <c r="IT1835" s="4"/>
    </row>
    <row r="1836" spans="243:254" ht="30" customHeight="1" x14ac:dyDescent="0.35">
      <c r="II1836" s="4"/>
      <c r="IJ1836" s="4"/>
      <c r="IK1836" s="4"/>
      <c r="IL1836" s="4"/>
      <c r="IM1836" s="4"/>
      <c r="IN1836" s="4"/>
      <c r="IO1836" s="4"/>
      <c r="IP1836" s="4"/>
      <c r="IQ1836" s="4"/>
      <c r="IR1836" s="4"/>
      <c r="IS1836" s="4"/>
      <c r="IT1836" s="4"/>
    </row>
    <row r="1837" spans="243:254" ht="30" customHeight="1" x14ac:dyDescent="0.35">
      <c r="II1837" s="4"/>
      <c r="IJ1837" s="4"/>
      <c r="IK1837" s="4"/>
      <c r="IL1837" s="4"/>
      <c r="IM1837" s="4"/>
      <c r="IN1837" s="4"/>
      <c r="IO1837" s="4"/>
      <c r="IP1837" s="4"/>
      <c r="IQ1837" s="4"/>
      <c r="IR1837" s="4"/>
      <c r="IS1837" s="4"/>
      <c r="IT1837" s="4"/>
    </row>
    <row r="1838" spans="243:254" ht="30" customHeight="1" x14ac:dyDescent="0.35">
      <c r="II1838" s="4"/>
      <c r="IJ1838" s="4"/>
      <c r="IK1838" s="4"/>
      <c r="IL1838" s="4"/>
      <c r="IM1838" s="4"/>
      <c r="IN1838" s="4"/>
      <c r="IO1838" s="4"/>
      <c r="IP1838" s="4"/>
      <c r="IQ1838" s="4"/>
      <c r="IR1838" s="4"/>
      <c r="IS1838" s="4"/>
      <c r="IT1838" s="4"/>
    </row>
    <row r="1839" spans="243:254" ht="30" customHeight="1" x14ac:dyDescent="0.35">
      <c r="II1839" s="4"/>
      <c r="IJ1839" s="4"/>
      <c r="IK1839" s="4"/>
      <c r="IL1839" s="4"/>
      <c r="IM1839" s="4"/>
      <c r="IN1839" s="4"/>
      <c r="IO1839" s="4"/>
      <c r="IP1839" s="4"/>
      <c r="IQ1839" s="4"/>
      <c r="IR1839" s="4"/>
      <c r="IS1839" s="4"/>
      <c r="IT1839" s="4"/>
    </row>
    <row r="1840" spans="243:254" ht="30" customHeight="1" x14ac:dyDescent="0.35">
      <c r="II1840" s="4"/>
      <c r="IJ1840" s="4"/>
      <c r="IK1840" s="4"/>
      <c r="IL1840" s="4"/>
      <c r="IM1840" s="4"/>
      <c r="IN1840" s="4"/>
      <c r="IO1840" s="4"/>
      <c r="IP1840" s="4"/>
      <c r="IQ1840" s="4"/>
      <c r="IR1840" s="4"/>
      <c r="IS1840" s="4"/>
      <c r="IT1840" s="4"/>
    </row>
    <row r="1841" spans="243:254" ht="30" customHeight="1" x14ac:dyDescent="0.35">
      <c r="II1841" s="4"/>
      <c r="IJ1841" s="4"/>
      <c r="IK1841" s="4"/>
      <c r="IL1841" s="4"/>
      <c r="IM1841" s="4"/>
      <c r="IN1841" s="4"/>
      <c r="IO1841" s="4"/>
      <c r="IP1841" s="4"/>
      <c r="IQ1841" s="4"/>
      <c r="IR1841" s="4"/>
      <c r="IS1841" s="4"/>
      <c r="IT1841" s="4"/>
    </row>
    <row r="1842" spans="243:254" ht="30" customHeight="1" x14ac:dyDescent="0.35">
      <c r="II1842" s="4"/>
      <c r="IJ1842" s="4"/>
      <c r="IK1842" s="4"/>
      <c r="IL1842" s="4"/>
      <c r="IM1842" s="4"/>
      <c r="IN1842" s="4"/>
      <c r="IO1842" s="4"/>
      <c r="IP1842" s="4"/>
      <c r="IQ1842" s="4"/>
      <c r="IR1842" s="4"/>
      <c r="IS1842" s="4"/>
      <c r="IT1842" s="4"/>
    </row>
    <row r="1843" spans="243:254" ht="30" customHeight="1" x14ac:dyDescent="0.35">
      <c r="II1843" s="4"/>
      <c r="IJ1843" s="4"/>
      <c r="IK1843" s="4"/>
      <c r="IL1843" s="4"/>
      <c r="IM1843" s="4"/>
      <c r="IN1843" s="4"/>
      <c r="IO1843" s="4"/>
      <c r="IP1843" s="4"/>
      <c r="IQ1843" s="4"/>
      <c r="IR1843" s="4"/>
      <c r="IS1843" s="4"/>
      <c r="IT1843" s="4"/>
    </row>
    <row r="1844" spans="243:254" ht="30" customHeight="1" x14ac:dyDescent="0.35">
      <c r="II1844" s="4"/>
      <c r="IJ1844" s="4"/>
      <c r="IK1844" s="4"/>
      <c r="IL1844" s="4"/>
      <c r="IM1844" s="4"/>
      <c r="IN1844" s="4"/>
      <c r="IO1844" s="4"/>
      <c r="IP1844" s="4"/>
      <c r="IQ1844" s="4"/>
      <c r="IR1844" s="4"/>
      <c r="IS1844" s="4"/>
      <c r="IT1844" s="4"/>
    </row>
    <row r="1845" spans="243:254" ht="30" customHeight="1" x14ac:dyDescent="0.35">
      <c r="II1845" s="4"/>
      <c r="IJ1845" s="4"/>
      <c r="IK1845" s="4"/>
      <c r="IL1845" s="4"/>
      <c r="IM1845" s="4"/>
      <c r="IN1845" s="4"/>
      <c r="IO1845" s="4"/>
      <c r="IP1845" s="4"/>
      <c r="IQ1845" s="4"/>
      <c r="IR1845" s="4"/>
      <c r="IS1845" s="4"/>
      <c r="IT1845" s="4"/>
    </row>
    <row r="1846" spans="243:254" ht="30" customHeight="1" x14ac:dyDescent="0.35">
      <c r="II1846" s="4"/>
      <c r="IJ1846" s="4"/>
      <c r="IK1846" s="4"/>
      <c r="IL1846" s="4"/>
      <c r="IM1846" s="4"/>
      <c r="IN1846" s="4"/>
      <c r="IO1846" s="4"/>
      <c r="IP1846" s="4"/>
      <c r="IQ1846" s="4"/>
      <c r="IR1846" s="4"/>
      <c r="IS1846" s="4"/>
      <c r="IT1846" s="4"/>
    </row>
    <row r="1847" spans="243:254" ht="30" customHeight="1" x14ac:dyDescent="0.35">
      <c r="II1847" s="4"/>
      <c r="IJ1847" s="4"/>
      <c r="IK1847" s="4"/>
      <c r="IL1847" s="4"/>
      <c r="IM1847" s="4"/>
      <c r="IN1847" s="4"/>
      <c r="IO1847" s="4"/>
      <c r="IP1847" s="4"/>
      <c r="IQ1847" s="4"/>
      <c r="IR1847" s="4"/>
      <c r="IS1847" s="4"/>
      <c r="IT1847" s="4"/>
    </row>
    <row r="1848" spans="243:254" ht="30" customHeight="1" x14ac:dyDescent="0.35">
      <c r="II1848" s="4"/>
      <c r="IJ1848" s="4"/>
      <c r="IK1848" s="4"/>
      <c r="IL1848" s="4"/>
      <c r="IM1848" s="4"/>
      <c r="IN1848" s="4"/>
      <c r="IO1848" s="4"/>
      <c r="IP1848" s="4"/>
      <c r="IQ1848" s="4"/>
      <c r="IR1848" s="4"/>
      <c r="IS1848" s="4"/>
      <c r="IT1848" s="4"/>
    </row>
    <row r="1849" spans="243:254" ht="30" customHeight="1" x14ac:dyDescent="0.35">
      <c r="II1849" s="4"/>
      <c r="IJ1849" s="4"/>
      <c r="IK1849" s="4"/>
      <c r="IL1849" s="4"/>
      <c r="IM1849" s="4"/>
      <c r="IN1849" s="4"/>
      <c r="IO1849" s="4"/>
      <c r="IP1849" s="4"/>
      <c r="IQ1849" s="4"/>
      <c r="IR1849" s="4"/>
      <c r="IS1849" s="4"/>
      <c r="IT1849" s="4"/>
    </row>
    <row r="1850" spans="243:254" ht="30" customHeight="1" x14ac:dyDescent="0.35">
      <c r="II1850" s="4"/>
      <c r="IJ1850" s="4"/>
      <c r="IK1850" s="4"/>
      <c r="IL1850" s="4"/>
      <c r="IM1850" s="4"/>
      <c r="IN1850" s="4"/>
      <c r="IO1850" s="4"/>
      <c r="IP1850" s="4"/>
      <c r="IQ1850" s="4"/>
      <c r="IR1850" s="4"/>
      <c r="IS1850" s="4"/>
      <c r="IT1850" s="4"/>
    </row>
    <row r="1851" spans="243:254" ht="30" customHeight="1" x14ac:dyDescent="0.35">
      <c r="II1851" s="4"/>
      <c r="IJ1851" s="4"/>
      <c r="IK1851" s="4"/>
      <c r="IL1851" s="4"/>
      <c r="IM1851" s="4"/>
      <c r="IN1851" s="4"/>
      <c r="IO1851" s="4"/>
      <c r="IP1851" s="4"/>
      <c r="IQ1851" s="4"/>
      <c r="IR1851" s="4"/>
      <c r="IS1851" s="4"/>
      <c r="IT1851" s="4"/>
    </row>
    <row r="1852" spans="243:254" ht="30" customHeight="1" x14ac:dyDescent="0.35">
      <c r="II1852" s="4"/>
      <c r="IJ1852" s="4"/>
      <c r="IK1852" s="4"/>
      <c r="IL1852" s="4"/>
      <c r="IM1852" s="4"/>
      <c r="IN1852" s="4"/>
      <c r="IO1852" s="4"/>
      <c r="IP1852" s="4"/>
      <c r="IQ1852" s="4"/>
      <c r="IR1852" s="4"/>
      <c r="IS1852" s="4"/>
      <c r="IT1852" s="4"/>
    </row>
    <row r="1853" spans="243:254" ht="30" customHeight="1" x14ac:dyDescent="0.35">
      <c r="II1853" s="4"/>
      <c r="IJ1853" s="4"/>
      <c r="IK1853" s="4"/>
      <c r="IL1853" s="4"/>
      <c r="IM1853" s="4"/>
      <c r="IN1853" s="4"/>
      <c r="IO1853" s="4"/>
      <c r="IP1853" s="4"/>
      <c r="IQ1853" s="4"/>
      <c r="IR1853" s="4"/>
      <c r="IS1853" s="4"/>
      <c r="IT1853" s="4"/>
    </row>
    <row r="1854" spans="243:254" ht="30" customHeight="1" x14ac:dyDescent="0.35">
      <c r="II1854" s="4"/>
      <c r="IJ1854" s="4"/>
      <c r="IK1854" s="4"/>
      <c r="IL1854" s="4"/>
      <c r="IM1854" s="4"/>
      <c r="IN1854" s="4"/>
      <c r="IO1854" s="4"/>
      <c r="IP1854" s="4"/>
      <c r="IQ1854" s="4"/>
      <c r="IR1854" s="4"/>
      <c r="IS1854" s="4"/>
      <c r="IT1854" s="4"/>
    </row>
    <row r="1855" spans="243:254" ht="30" customHeight="1" x14ac:dyDescent="0.35">
      <c r="II1855" s="4"/>
      <c r="IJ1855" s="4"/>
      <c r="IK1855" s="4"/>
      <c r="IL1855" s="4"/>
      <c r="IM1855" s="4"/>
      <c r="IN1855" s="4"/>
      <c r="IO1855" s="4"/>
      <c r="IP1855" s="4"/>
      <c r="IQ1855" s="4"/>
      <c r="IR1855" s="4"/>
      <c r="IS1855" s="4"/>
      <c r="IT1855" s="4"/>
    </row>
    <row r="1856" spans="243:254" ht="30" customHeight="1" x14ac:dyDescent="0.35">
      <c r="II1856" s="4"/>
      <c r="IJ1856" s="4"/>
      <c r="IK1856" s="4"/>
      <c r="IL1856" s="4"/>
      <c r="IM1856" s="4"/>
      <c r="IN1856" s="4"/>
      <c r="IO1856" s="4"/>
      <c r="IP1856" s="4"/>
      <c r="IQ1856" s="4"/>
      <c r="IR1856" s="4"/>
      <c r="IS1856" s="4"/>
      <c r="IT1856" s="4"/>
    </row>
    <row r="1857" spans="243:254" ht="30" customHeight="1" x14ac:dyDescent="0.35">
      <c r="II1857" s="4"/>
      <c r="IJ1857" s="4"/>
      <c r="IK1857" s="4"/>
      <c r="IL1857" s="4"/>
      <c r="IM1857" s="4"/>
      <c r="IN1857" s="4"/>
      <c r="IO1857" s="4"/>
      <c r="IP1857" s="4"/>
      <c r="IQ1857" s="4"/>
      <c r="IR1857" s="4"/>
      <c r="IS1857" s="4"/>
      <c r="IT1857" s="4"/>
    </row>
    <row r="1858" spans="243:254" ht="30" customHeight="1" x14ac:dyDescent="0.35">
      <c r="II1858" s="4"/>
      <c r="IJ1858" s="4"/>
      <c r="IK1858" s="4"/>
      <c r="IL1858" s="4"/>
      <c r="IM1858" s="4"/>
      <c r="IN1858" s="4"/>
      <c r="IO1858" s="4"/>
      <c r="IP1858" s="4"/>
      <c r="IQ1858" s="4"/>
      <c r="IR1858" s="4"/>
      <c r="IS1858" s="4"/>
      <c r="IT1858" s="4"/>
    </row>
    <row r="1859" spans="243:254" ht="30" customHeight="1" x14ac:dyDescent="0.35">
      <c r="II1859" s="4"/>
      <c r="IJ1859" s="4"/>
      <c r="IK1859" s="4"/>
      <c r="IL1859" s="4"/>
      <c r="IM1859" s="4"/>
      <c r="IN1859" s="4"/>
      <c r="IO1859" s="4"/>
      <c r="IP1859" s="4"/>
      <c r="IQ1859" s="4"/>
      <c r="IR1859" s="4"/>
      <c r="IS1859" s="4"/>
      <c r="IT1859" s="4"/>
    </row>
    <row r="1860" spans="243:254" ht="30" customHeight="1" x14ac:dyDescent="0.35">
      <c r="II1860" s="4"/>
      <c r="IJ1860" s="4"/>
      <c r="IK1860" s="4"/>
      <c r="IL1860" s="4"/>
      <c r="IM1860" s="4"/>
      <c r="IN1860" s="4"/>
      <c r="IO1860" s="4"/>
      <c r="IP1860" s="4"/>
      <c r="IQ1860" s="4"/>
      <c r="IR1860" s="4"/>
      <c r="IS1860" s="4"/>
      <c r="IT1860" s="4"/>
    </row>
    <row r="1861" spans="243:254" ht="30" customHeight="1" x14ac:dyDescent="0.35">
      <c r="II1861" s="4"/>
      <c r="IJ1861" s="4"/>
      <c r="IK1861" s="4"/>
      <c r="IL1861" s="4"/>
      <c r="IM1861" s="4"/>
      <c r="IN1861" s="4"/>
      <c r="IO1861" s="4"/>
      <c r="IP1861" s="4"/>
      <c r="IQ1861" s="4"/>
      <c r="IR1861" s="4"/>
      <c r="IS1861" s="4"/>
      <c r="IT1861" s="4"/>
    </row>
    <row r="1862" spans="243:254" ht="30" customHeight="1" x14ac:dyDescent="0.35">
      <c r="II1862" s="4"/>
      <c r="IJ1862" s="4"/>
      <c r="IK1862" s="4"/>
      <c r="IL1862" s="4"/>
      <c r="IM1862" s="4"/>
      <c r="IN1862" s="4"/>
      <c r="IO1862" s="4"/>
      <c r="IP1862" s="4"/>
      <c r="IQ1862" s="4"/>
      <c r="IR1862" s="4"/>
      <c r="IS1862" s="4"/>
      <c r="IT1862" s="4"/>
    </row>
    <row r="1863" spans="243:254" ht="30" customHeight="1" x14ac:dyDescent="0.35">
      <c r="II1863" s="4"/>
      <c r="IJ1863" s="4"/>
      <c r="IK1863" s="4"/>
      <c r="IL1863" s="4"/>
      <c r="IM1863" s="4"/>
      <c r="IN1863" s="4"/>
      <c r="IO1863" s="4"/>
      <c r="IP1863" s="4"/>
      <c r="IQ1863" s="4"/>
      <c r="IR1863" s="4"/>
      <c r="IS1863" s="4"/>
      <c r="IT1863" s="4"/>
    </row>
    <row r="1864" spans="243:254" ht="30" customHeight="1" x14ac:dyDescent="0.35">
      <c r="II1864" s="4"/>
      <c r="IJ1864" s="4"/>
      <c r="IK1864" s="4"/>
      <c r="IL1864" s="4"/>
      <c r="IM1864" s="4"/>
      <c r="IN1864" s="4"/>
      <c r="IO1864" s="4"/>
      <c r="IP1864" s="4"/>
      <c r="IQ1864" s="4"/>
      <c r="IR1864" s="4"/>
      <c r="IS1864" s="4"/>
      <c r="IT1864" s="4"/>
    </row>
    <row r="1865" spans="243:254" ht="30" customHeight="1" x14ac:dyDescent="0.35">
      <c r="II1865" s="4"/>
      <c r="IJ1865" s="4"/>
      <c r="IK1865" s="4"/>
      <c r="IL1865" s="4"/>
      <c r="IM1865" s="4"/>
      <c r="IN1865" s="4"/>
      <c r="IO1865" s="4"/>
      <c r="IP1865" s="4"/>
      <c r="IQ1865" s="4"/>
      <c r="IR1865" s="4"/>
      <c r="IS1865" s="4"/>
      <c r="IT1865" s="4"/>
    </row>
    <row r="1866" spans="243:254" ht="30" customHeight="1" x14ac:dyDescent="0.35">
      <c r="II1866" s="4"/>
      <c r="IJ1866" s="4"/>
      <c r="IK1866" s="4"/>
      <c r="IL1866" s="4"/>
      <c r="IM1866" s="4"/>
      <c r="IN1866" s="4"/>
      <c r="IO1866" s="4"/>
      <c r="IP1866" s="4"/>
      <c r="IQ1866" s="4"/>
      <c r="IR1866" s="4"/>
      <c r="IS1866" s="4"/>
      <c r="IT1866" s="4"/>
    </row>
    <row r="1867" spans="243:254" ht="30" customHeight="1" x14ac:dyDescent="0.35">
      <c r="II1867" s="4"/>
      <c r="IJ1867" s="4"/>
      <c r="IK1867" s="4"/>
      <c r="IL1867" s="4"/>
      <c r="IM1867" s="4"/>
      <c r="IN1867" s="4"/>
      <c r="IO1867" s="4"/>
      <c r="IP1867" s="4"/>
      <c r="IQ1867" s="4"/>
      <c r="IR1867" s="4"/>
      <c r="IS1867" s="4"/>
      <c r="IT1867" s="4"/>
    </row>
    <row r="1868" spans="243:254" ht="30" customHeight="1" x14ac:dyDescent="0.35">
      <c r="II1868" s="4"/>
      <c r="IJ1868" s="4"/>
      <c r="IK1868" s="4"/>
      <c r="IL1868" s="4"/>
      <c r="IM1868" s="4"/>
      <c r="IN1868" s="4"/>
      <c r="IO1868" s="4"/>
      <c r="IP1868" s="4"/>
      <c r="IQ1868" s="4"/>
      <c r="IR1868" s="4"/>
      <c r="IS1868" s="4"/>
      <c r="IT1868" s="4"/>
    </row>
    <row r="1869" spans="243:254" ht="30" customHeight="1" x14ac:dyDescent="0.35">
      <c r="II1869" s="4"/>
      <c r="IJ1869" s="4"/>
      <c r="IK1869" s="4"/>
      <c r="IL1869" s="4"/>
      <c r="IM1869" s="4"/>
      <c r="IN1869" s="4"/>
      <c r="IO1869" s="4"/>
      <c r="IP1869" s="4"/>
      <c r="IQ1869" s="4"/>
      <c r="IR1869" s="4"/>
      <c r="IS1869" s="4"/>
      <c r="IT1869" s="4"/>
    </row>
    <row r="1870" spans="243:254" ht="30" customHeight="1" x14ac:dyDescent="0.35">
      <c r="II1870" s="4"/>
      <c r="IJ1870" s="4"/>
      <c r="IK1870" s="4"/>
      <c r="IL1870" s="4"/>
      <c r="IM1870" s="4"/>
      <c r="IN1870" s="4"/>
      <c r="IO1870" s="4"/>
      <c r="IP1870" s="4"/>
      <c r="IQ1870" s="4"/>
      <c r="IR1870" s="4"/>
      <c r="IS1870" s="4"/>
      <c r="IT1870" s="4"/>
    </row>
    <row r="1871" spans="243:254" ht="30" customHeight="1" x14ac:dyDescent="0.35">
      <c r="II1871" s="4"/>
      <c r="IJ1871" s="4"/>
      <c r="IK1871" s="4"/>
      <c r="IL1871" s="4"/>
      <c r="IM1871" s="4"/>
      <c r="IN1871" s="4"/>
      <c r="IO1871" s="4"/>
      <c r="IP1871" s="4"/>
      <c r="IQ1871" s="4"/>
      <c r="IR1871" s="4"/>
      <c r="IS1871" s="4"/>
      <c r="IT1871" s="4"/>
    </row>
    <row r="1872" spans="243:254" ht="30" customHeight="1" x14ac:dyDescent="0.35">
      <c r="II1872" s="4"/>
      <c r="IJ1872" s="4"/>
      <c r="IK1872" s="4"/>
      <c r="IL1872" s="4"/>
      <c r="IM1872" s="4"/>
      <c r="IN1872" s="4"/>
      <c r="IO1872" s="4"/>
      <c r="IP1872" s="4"/>
      <c r="IQ1872" s="4"/>
      <c r="IR1872" s="4"/>
      <c r="IS1872" s="4"/>
      <c r="IT1872" s="4"/>
    </row>
    <row r="1873" spans="243:254" ht="30" customHeight="1" x14ac:dyDescent="0.35">
      <c r="II1873" s="4"/>
      <c r="IJ1873" s="4"/>
      <c r="IK1873" s="4"/>
      <c r="IL1873" s="4"/>
      <c r="IM1873" s="4"/>
      <c r="IN1873" s="4"/>
      <c r="IO1873" s="4"/>
      <c r="IP1873" s="4"/>
      <c r="IQ1873" s="4"/>
      <c r="IR1873" s="4"/>
      <c r="IS1873" s="4"/>
      <c r="IT1873" s="4"/>
    </row>
    <row r="1874" spans="243:254" ht="30" customHeight="1" x14ac:dyDescent="0.35">
      <c r="II1874" s="4"/>
      <c r="IJ1874" s="4"/>
      <c r="IK1874" s="4"/>
      <c r="IL1874" s="4"/>
      <c r="IM1874" s="4"/>
      <c r="IN1874" s="4"/>
      <c r="IO1874" s="4"/>
      <c r="IP1874" s="4"/>
      <c r="IQ1874" s="4"/>
      <c r="IR1874" s="4"/>
      <c r="IS1874" s="4"/>
      <c r="IT1874" s="4"/>
    </row>
    <row r="1875" spans="243:254" ht="30" customHeight="1" x14ac:dyDescent="0.35">
      <c r="II1875" s="4"/>
      <c r="IJ1875" s="4"/>
      <c r="IK1875" s="4"/>
      <c r="IL1875" s="4"/>
      <c r="IM1875" s="4"/>
      <c r="IN1875" s="4"/>
      <c r="IO1875" s="4"/>
      <c r="IP1875" s="4"/>
      <c r="IQ1875" s="4"/>
      <c r="IR1875" s="4"/>
      <c r="IS1875" s="4"/>
      <c r="IT1875" s="4"/>
    </row>
    <row r="1876" spans="243:254" ht="30" customHeight="1" x14ac:dyDescent="0.35">
      <c r="II1876" s="4"/>
      <c r="IJ1876" s="4"/>
      <c r="IK1876" s="4"/>
      <c r="IL1876" s="4"/>
      <c r="IM1876" s="4"/>
      <c r="IN1876" s="4"/>
      <c r="IO1876" s="4"/>
      <c r="IP1876" s="4"/>
      <c r="IQ1876" s="4"/>
      <c r="IR1876" s="4"/>
      <c r="IS1876" s="4"/>
      <c r="IT1876" s="4"/>
    </row>
    <row r="1877" spans="243:254" ht="30" customHeight="1" x14ac:dyDescent="0.35">
      <c r="II1877" s="4"/>
      <c r="IJ1877" s="4"/>
      <c r="IK1877" s="4"/>
      <c r="IL1877" s="4"/>
      <c r="IM1877" s="4"/>
      <c r="IN1877" s="4"/>
      <c r="IO1877" s="4"/>
      <c r="IP1877" s="4"/>
      <c r="IQ1877" s="4"/>
      <c r="IR1877" s="4"/>
      <c r="IS1877" s="4"/>
      <c r="IT1877" s="4"/>
    </row>
    <row r="1878" spans="243:254" ht="30" customHeight="1" x14ac:dyDescent="0.35">
      <c r="II1878" s="4"/>
      <c r="IJ1878" s="4"/>
      <c r="IK1878" s="4"/>
      <c r="IL1878" s="4"/>
      <c r="IM1878" s="4"/>
      <c r="IN1878" s="4"/>
      <c r="IO1878" s="4"/>
      <c r="IP1878" s="4"/>
      <c r="IQ1878" s="4"/>
      <c r="IR1878" s="4"/>
      <c r="IS1878" s="4"/>
      <c r="IT1878" s="4"/>
    </row>
    <row r="1879" spans="243:254" ht="30" customHeight="1" x14ac:dyDescent="0.35">
      <c r="II1879" s="4"/>
      <c r="IJ1879" s="4"/>
      <c r="IK1879" s="4"/>
      <c r="IL1879" s="4"/>
      <c r="IM1879" s="4"/>
      <c r="IN1879" s="4"/>
      <c r="IO1879" s="4"/>
      <c r="IP1879" s="4"/>
      <c r="IQ1879" s="4"/>
      <c r="IR1879" s="4"/>
      <c r="IS1879" s="4"/>
      <c r="IT1879" s="4"/>
    </row>
    <row r="1880" spans="243:254" ht="30" customHeight="1" x14ac:dyDescent="0.35">
      <c r="II1880" s="4"/>
      <c r="IJ1880" s="4"/>
      <c r="IK1880" s="4"/>
      <c r="IL1880" s="4"/>
      <c r="IM1880" s="4"/>
      <c r="IN1880" s="4"/>
      <c r="IO1880" s="4"/>
      <c r="IP1880" s="4"/>
      <c r="IQ1880" s="4"/>
      <c r="IR1880" s="4"/>
      <c r="IS1880" s="4"/>
      <c r="IT1880" s="4"/>
    </row>
    <row r="1881" spans="243:254" ht="30" customHeight="1" x14ac:dyDescent="0.35">
      <c r="II1881" s="4"/>
      <c r="IJ1881" s="4"/>
      <c r="IK1881" s="4"/>
      <c r="IL1881" s="4"/>
      <c r="IM1881" s="4"/>
      <c r="IN1881" s="4"/>
      <c r="IO1881" s="4"/>
      <c r="IP1881" s="4"/>
      <c r="IQ1881" s="4"/>
      <c r="IR1881" s="4"/>
      <c r="IS1881" s="4"/>
      <c r="IT1881" s="4"/>
    </row>
    <row r="1882" spans="243:254" ht="30" customHeight="1" x14ac:dyDescent="0.35">
      <c r="II1882" s="4"/>
      <c r="IJ1882" s="4"/>
      <c r="IK1882" s="4"/>
      <c r="IL1882" s="4"/>
      <c r="IM1882" s="4"/>
      <c r="IN1882" s="4"/>
      <c r="IO1882" s="4"/>
      <c r="IP1882" s="4"/>
      <c r="IQ1882" s="4"/>
      <c r="IR1882" s="4"/>
      <c r="IS1882" s="4"/>
      <c r="IT1882" s="4"/>
    </row>
    <row r="1883" spans="243:254" ht="30" customHeight="1" x14ac:dyDescent="0.35">
      <c r="II1883" s="4"/>
      <c r="IJ1883" s="4"/>
      <c r="IK1883" s="4"/>
      <c r="IL1883" s="4"/>
      <c r="IM1883" s="4"/>
      <c r="IN1883" s="4"/>
      <c r="IO1883" s="4"/>
      <c r="IP1883" s="4"/>
      <c r="IQ1883" s="4"/>
      <c r="IR1883" s="4"/>
      <c r="IS1883" s="4"/>
      <c r="IT1883" s="4"/>
    </row>
    <row r="1884" spans="243:254" ht="30" customHeight="1" x14ac:dyDescent="0.35">
      <c r="II1884" s="4"/>
      <c r="IJ1884" s="4"/>
      <c r="IK1884" s="4"/>
      <c r="IL1884" s="4"/>
      <c r="IM1884" s="4"/>
      <c r="IN1884" s="4"/>
      <c r="IO1884" s="4"/>
      <c r="IP1884" s="4"/>
      <c r="IQ1884" s="4"/>
      <c r="IR1884" s="4"/>
      <c r="IS1884" s="4"/>
      <c r="IT1884" s="4"/>
    </row>
    <row r="1885" spans="243:254" ht="30" customHeight="1" x14ac:dyDescent="0.35">
      <c r="II1885" s="4"/>
      <c r="IJ1885" s="4"/>
      <c r="IK1885" s="4"/>
      <c r="IL1885" s="4"/>
      <c r="IM1885" s="4"/>
      <c r="IN1885" s="4"/>
      <c r="IO1885" s="4"/>
      <c r="IP1885" s="4"/>
      <c r="IQ1885" s="4"/>
      <c r="IR1885" s="4"/>
      <c r="IS1885" s="4"/>
      <c r="IT1885" s="4"/>
    </row>
    <row r="1886" spans="243:254" ht="30" customHeight="1" x14ac:dyDescent="0.35">
      <c r="II1886" s="4"/>
      <c r="IJ1886" s="4"/>
      <c r="IK1886" s="4"/>
      <c r="IL1886" s="4"/>
      <c r="IM1886" s="4"/>
      <c r="IN1886" s="4"/>
      <c r="IO1886" s="4"/>
      <c r="IP1886" s="4"/>
      <c r="IQ1886" s="4"/>
      <c r="IR1886" s="4"/>
      <c r="IS1886" s="4"/>
      <c r="IT1886" s="4"/>
    </row>
    <row r="1887" spans="243:254" ht="30" customHeight="1" x14ac:dyDescent="0.35">
      <c r="II1887" s="4"/>
      <c r="IJ1887" s="4"/>
      <c r="IK1887" s="4"/>
      <c r="IL1887" s="4"/>
      <c r="IM1887" s="4"/>
      <c r="IN1887" s="4"/>
      <c r="IO1887" s="4"/>
      <c r="IP1887" s="4"/>
      <c r="IQ1887" s="4"/>
      <c r="IR1887" s="4"/>
      <c r="IS1887" s="4"/>
      <c r="IT1887" s="4"/>
    </row>
    <row r="1888" spans="243:254" ht="30" customHeight="1" x14ac:dyDescent="0.35">
      <c r="II1888" s="4"/>
      <c r="IJ1888" s="4"/>
      <c r="IK1888" s="4"/>
      <c r="IL1888" s="4"/>
      <c r="IM1888" s="4"/>
      <c r="IN1888" s="4"/>
      <c r="IO1888" s="4"/>
      <c r="IP1888" s="4"/>
      <c r="IQ1888" s="4"/>
      <c r="IR1888" s="4"/>
      <c r="IS1888" s="4"/>
      <c r="IT1888" s="4"/>
    </row>
    <row r="1889" spans="243:254" ht="30" customHeight="1" x14ac:dyDescent="0.35">
      <c r="II1889" s="4"/>
      <c r="IJ1889" s="4"/>
      <c r="IK1889" s="4"/>
      <c r="IL1889" s="4"/>
      <c r="IM1889" s="4"/>
      <c r="IN1889" s="4"/>
      <c r="IO1889" s="4"/>
      <c r="IP1889" s="4"/>
      <c r="IQ1889" s="4"/>
      <c r="IR1889" s="4"/>
      <c r="IS1889" s="4"/>
      <c r="IT1889" s="4"/>
    </row>
    <row r="1890" spans="243:254" ht="30" customHeight="1" x14ac:dyDescent="0.35">
      <c r="II1890" s="4"/>
      <c r="IJ1890" s="4"/>
      <c r="IK1890" s="4"/>
      <c r="IL1890" s="4"/>
      <c r="IM1890" s="4"/>
      <c r="IN1890" s="4"/>
      <c r="IO1890" s="4"/>
      <c r="IP1890" s="4"/>
      <c r="IQ1890" s="4"/>
      <c r="IR1890" s="4"/>
      <c r="IS1890" s="4"/>
      <c r="IT1890" s="4"/>
    </row>
    <row r="1891" spans="243:254" ht="30" customHeight="1" x14ac:dyDescent="0.35">
      <c r="II1891" s="4"/>
      <c r="IJ1891" s="4"/>
      <c r="IK1891" s="4"/>
      <c r="IL1891" s="4"/>
      <c r="IM1891" s="4"/>
      <c r="IN1891" s="4"/>
      <c r="IO1891" s="4"/>
      <c r="IP1891" s="4"/>
      <c r="IQ1891" s="4"/>
      <c r="IR1891" s="4"/>
      <c r="IS1891" s="4"/>
      <c r="IT1891" s="4"/>
    </row>
    <row r="1892" spans="243:254" ht="30" customHeight="1" x14ac:dyDescent="0.35">
      <c r="II1892" s="4"/>
      <c r="IJ1892" s="4"/>
      <c r="IK1892" s="4"/>
      <c r="IL1892" s="4"/>
      <c r="IM1892" s="4"/>
      <c r="IN1892" s="4"/>
      <c r="IO1892" s="4"/>
      <c r="IP1892" s="4"/>
      <c r="IQ1892" s="4"/>
      <c r="IR1892" s="4"/>
      <c r="IS1892" s="4"/>
      <c r="IT1892" s="4"/>
    </row>
    <row r="1893" spans="243:254" ht="30" customHeight="1" x14ac:dyDescent="0.35">
      <c r="II1893" s="4"/>
      <c r="IJ1893" s="4"/>
      <c r="IK1893" s="4"/>
      <c r="IL1893" s="4"/>
      <c r="IM1893" s="4"/>
      <c r="IN1893" s="4"/>
      <c r="IO1893" s="4"/>
      <c r="IP1893" s="4"/>
      <c r="IQ1893" s="4"/>
      <c r="IR1893" s="4"/>
      <c r="IS1893" s="4"/>
      <c r="IT1893" s="4"/>
    </row>
    <row r="1894" spans="243:254" ht="30" customHeight="1" x14ac:dyDescent="0.35">
      <c r="II1894" s="4"/>
      <c r="IJ1894" s="4"/>
      <c r="IK1894" s="4"/>
      <c r="IL1894" s="4"/>
      <c r="IM1894" s="4"/>
      <c r="IN1894" s="4"/>
      <c r="IO1894" s="4"/>
      <c r="IP1894" s="4"/>
      <c r="IQ1894" s="4"/>
      <c r="IR1894" s="4"/>
      <c r="IS1894" s="4"/>
      <c r="IT1894" s="4"/>
    </row>
    <row r="1895" spans="243:254" ht="30" customHeight="1" x14ac:dyDescent="0.35">
      <c r="II1895" s="4"/>
      <c r="IJ1895" s="4"/>
      <c r="IK1895" s="4"/>
      <c r="IL1895" s="4"/>
      <c r="IM1895" s="4"/>
      <c r="IN1895" s="4"/>
      <c r="IO1895" s="4"/>
      <c r="IP1895" s="4"/>
      <c r="IQ1895" s="4"/>
      <c r="IR1895" s="4"/>
      <c r="IS1895" s="4"/>
      <c r="IT1895" s="4"/>
    </row>
    <row r="1896" spans="243:254" ht="30" customHeight="1" x14ac:dyDescent="0.35">
      <c r="II1896" s="4"/>
      <c r="IJ1896" s="4"/>
      <c r="IK1896" s="4"/>
      <c r="IL1896" s="4"/>
      <c r="IM1896" s="4"/>
      <c r="IN1896" s="4"/>
      <c r="IO1896" s="4"/>
      <c r="IP1896" s="4"/>
      <c r="IQ1896" s="4"/>
      <c r="IR1896" s="4"/>
      <c r="IS1896" s="4"/>
      <c r="IT1896" s="4"/>
    </row>
    <row r="1897" spans="243:254" ht="30" customHeight="1" x14ac:dyDescent="0.35">
      <c r="II1897" s="4"/>
      <c r="IJ1897" s="4"/>
      <c r="IK1897" s="4"/>
      <c r="IL1897" s="4"/>
      <c r="IM1897" s="4"/>
      <c r="IN1897" s="4"/>
      <c r="IO1897" s="4"/>
      <c r="IP1897" s="4"/>
      <c r="IQ1897" s="4"/>
      <c r="IR1897" s="4"/>
      <c r="IS1897" s="4"/>
      <c r="IT1897" s="4"/>
    </row>
    <row r="1898" spans="243:254" ht="30" customHeight="1" x14ac:dyDescent="0.35">
      <c r="II1898" s="4"/>
      <c r="IJ1898" s="4"/>
      <c r="IK1898" s="4"/>
      <c r="IL1898" s="4"/>
      <c r="IM1898" s="4"/>
      <c r="IN1898" s="4"/>
      <c r="IO1898" s="4"/>
      <c r="IP1898" s="4"/>
      <c r="IQ1898" s="4"/>
      <c r="IR1898" s="4"/>
      <c r="IS1898" s="4"/>
      <c r="IT1898" s="4"/>
    </row>
    <row r="1899" spans="243:254" ht="30" customHeight="1" x14ac:dyDescent="0.35">
      <c r="II1899" s="4"/>
      <c r="IJ1899" s="4"/>
      <c r="IK1899" s="4"/>
      <c r="IL1899" s="4"/>
      <c r="IM1899" s="4"/>
      <c r="IN1899" s="4"/>
      <c r="IO1899" s="4"/>
      <c r="IP1899" s="4"/>
      <c r="IQ1899" s="4"/>
      <c r="IR1899" s="4"/>
      <c r="IS1899" s="4"/>
      <c r="IT1899" s="4"/>
    </row>
    <row r="1900" spans="243:254" ht="30" customHeight="1" x14ac:dyDescent="0.35">
      <c r="II1900" s="4"/>
      <c r="IJ1900" s="4"/>
      <c r="IK1900" s="4"/>
      <c r="IL1900" s="4"/>
      <c r="IM1900" s="4"/>
      <c r="IN1900" s="4"/>
      <c r="IO1900" s="4"/>
      <c r="IP1900" s="4"/>
      <c r="IQ1900" s="4"/>
      <c r="IR1900" s="4"/>
      <c r="IS1900" s="4"/>
      <c r="IT1900" s="4"/>
    </row>
    <row r="1901" spans="243:254" ht="30" customHeight="1" x14ac:dyDescent="0.35">
      <c r="II1901" s="4"/>
      <c r="IJ1901" s="4"/>
      <c r="IK1901" s="4"/>
      <c r="IL1901" s="4"/>
      <c r="IM1901" s="4"/>
      <c r="IN1901" s="4"/>
      <c r="IO1901" s="4"/>
      <c r="IP1901" s="4"/>
      <c r="IQ1901" s="4"/>
      <c r="IR1901" s="4"/>
      <c r="IS1901" s="4"/>
      <c r="IT1901" s="4"/>
    </row>
    <row r="1902" spans="243:254" ht="30" customHeight="1" x14ac:dyDescent="0.35">
      <c r="II1902" s="4"/>
      <c r="IJ1902" s="4"/>
      <c r="IK1902" s="4"/>
      <c r="IL1902" s="4"/>
      <c r="IM1902" s="4"/>
      <c r="IN1902" s="4"/>
      <c r="IO1902" s="4"/>
      <c r="IP1902" s="4"/>
      <c r="IQ1902" s="4"/>
      <c r="IR1902" s="4"/>
      <c r="IS1902" s="4"/>
      <c r="IT1902" s="4"/>
    </row>
    <row r="1903" spans="243:254" ht="30" customHeight="1" x14ac:dyDescent="0.35">
      <c r="II1903" s="4"/>
      <c r="IJ1903" s="4"/>
      <c r="IK1903" s="4"/>
      <c r="IL1903" s="4"/>
      <c r="IM1903" s="4"/>
      <c r="IN1903" s="4"/>
      <c r="IO1903" s="4"/>
      <c r="IP1903" s="4"/>
      <c r="IQ1903" s="4"/>
      <c r="IR1903" s="4"/>
      <c r="IS1903" s="4"/>
      <c r="IT1903" s="4"/>
    </row>
    <row r="1904" spans="243:254" ht="30" customHeight="1" x14ac:dyDescent="0.35">
      <c r="II1904" s="4"/>
      <c r="IJ1904" s="4"/>
      <c r="IK1904" s="4"/>
      <c r="IL1904" s="4"/>
      <c r="IM1904" s="4"/>
      <c r="IN1904" s="4"/>
      <c r="IO1904" s="4"/>
      <c r="IP1904" s="4"/>
      <c r="IQ1904" s="4"/>
      <c r="IR1904" s="4"/>
      <c r="IS1904" s="4"/>
      <c r="IT1904" s="4"/>
    </row>
    <row r="1905" spans="243:254" ht="30" customHeight="1" x14ac:dyDescent="0.35">
      <c r="II1905" s="4"/>
      <c r="IJ1905" s="4"/>
      <c r="IK1905" s="4"/>
      <c r="IL1905" s="4"/>
      <c r="IM1905" s="4"/>
      <c r="IN1905" s="4"/>
      <c r="IO1905" s="4"/>
      <c r="IP1905" s="4"/>
      <c r="IQ1905" s="4"/>
      <c r="IR1905" s="4"/>
      <c r="IS1905" s="4"/>
      <c r="IT1905" s="4"/>
    </row>
    <row r="1906" spans="243:254" ht="30" customHeight="1" x14ac:dyDescent="0.35">
      <c r="II1906" s="4"/>
      <c r="IJ1906" s="4"/>
      <c r="IK1906" s="4"/>
      <c r="IL1906" s="4"/>
      <c r="IM1906" s="4"/>
      <c r="IN1906" s="4"/>
      <c r="IO1906" s="4"/>
      <c r="IP1906" s="4"/>
      <c r="IQ1906" s="4"/>
      <c r="IR1906" s="4"/>
      <c r="IS1906" s="4"/>
      <c r="IT1906" s="4"/>
    </row>
    <row r="1907" spans="243:254" ht="30" customHeight="1" x14ac:dyDescent="0.35">
      <c r="II1907" s="4"/>
      <c r="IJ1907" s="4"/>
      <c r="IK1907" s="4"/>
      <c r="IL1907" s="4"/>
      <c r="IM1907" s="4"/>
      <c r="IN1907" s="4"/>
      <c r="IO1907" s="4"/>
      <c r="IP1907" s="4"/>
      <c r="IQ1907" s="4"/>
      <c r="IR1907" s="4"/>
      <c r="IS1907" s="4"/>
      <c r="IT1907" s="4"/>
    </row>
    <row r="1908" spans="243:254" ht="30" customHeight="1" x14ac:dyDescent="0.35">
      <c r="II1908" s="4"/>
      <c r="IJ1908" s="4"/>
      <c r="IK1908" s="4"/>
      <c r="IL1908" s="4"/>
      <c r="IM1908" s="4"/>
      <c r="IN1908" s="4"/>
      <c r="IO1908" s="4"/>
      <c r="IP1908" s="4"/>
      <c r="IQ1908" s="4"/>
      <c r="IR1908" s="4"/>
      <c r="IS1908" s="4"/>
      <c r="IT1908" s="4"/>
    </row>
    <row r="1909" spans="243:254" ht="30" customHeight="1" x14ac:dyDescent="0.35">
      <c r="II1909" s="4"/>
      <c r="IJ1909" s="4"/>
      <c r="IK1909" s="4"/>
      <c r="IL1909" s="4"/>
      <c r="IM1909" s="4"/>
      <c r="IN1909" s="4"/>
      <c r="IO1909" s="4"/>
      <c r="IP1909" s="4"/>
      <c r="IQ1909" s="4"/>
      <c r="IR1909" s="4"/>
      <c r="IS1909" s="4"/>
      <c r="IT1909" s="4"/>
    </row>
    <row r="1910" spans="243:254" ht="30" customHeight="1" x14ac:dyDescent="0.35">
      <c r="II1910" s="4"/>
      <c r="IJ1910" s="4"/>
      <c r="IK1910" s="4"/>
      <c r="IL1910" s="4"/>
      <c r="IM1910" s="4"/>
      <c r="IN1910" s="4"/>
      <c r="IO1910" s="4"/>
      <c r="IP1910" s="4"/>
      <c r="IQ1910" s="4"/>
      <c r="IR1910" s="4"/>
      <c r="IS1910" s="4"/>
      <c r="IT1910" s="4"/>
    </row>
    <row r="1911" spans="243:254" ht="30" customHeight="1" x14ac:dyDescent="0.35">
      <c r="II1911" s="4"/>
      <c r="IJ1911" s="4"/>
      <c r="IK1911" s="4"/>
      <c r="IL1911" s="4"/>
      <c r="IM1911" s="4"/>
      <c r="IN1911" s="4"/>
      <c r="IO1911" s="4"/>
      <c r="IP1911" s="4"/>
      <c r="IQ1911" s="4"/>
      <c r="IR1911" s="4"/>
      <c r="IS1911" s="4"/>
      <c r="IT1911" s="4"/>
    </row>
    <row r="1912" spans="243:254" ht="30" customHeight="1" x14ac:dyDescent="0.35">
      <c r="II1912" s="4"/>
      <c r="IJ1912" s="4"/>
      <c r="IK1912" s="4"/>
      <c r="IL1912" s="4"/>
      <c r="IM1912" s="4"/>
      <c r="IN1912" s="4"/>
      <c r="IO1912" s="4"/>
      <c r="IP1912" s="4"/>
      <c r="IQ1912" s="4"/>
      <c r="IR1912" s="4"/>
      <c r="IS1912" s="4"/>
      <c r="IT1912" s="4"/>
    </row>
    <row r="1913" spans="243:254" ht="30" customHeight="1" x14ac:dyDescent="0.35">
      <c r="II1913" s="4"/>
      <c r="IJ1913" s="4"/>
      <c r="IK1913" s="4"/>
      <c r="IL1913" s="4"/>
      <c r="IM1913" s="4"/>
      <c r="IN1913" s="4"/>
      <c r="IO1913" s="4"/>
      <c r="IP1913" s="4"/>
      <c r="IQ1913" s="4"/>
      <c r="IR1913" s="4"/>
      <c r="IS1913" s="4"/>
      <c r="IT1913" s="4"/>
    </row>
    <row r="1914" spans="243:254" ht="30" customHeight="1" x14ac:dyDescent="0.35">
      <c r="II1914" s="4"/>
      <c r="IJ1914" s="4"/>
      <c r="IK1914" s="4"/>
      <c r="IL1914" s="4"/>
      <c r="IM1914" s="4"/>
      <c r="IN1914" s="4"/>
      <c r="IO1914" s="4"/>
      <c r="IP1914" s="4"/>
      <c r="IQ1914" s="4"/>
      <c r="IR1914" s="4"/>
      <c r="IS1914" s="4"/>
      <c r="IT1914" s="4"/>
    </row>
    <row r="1915" spans="243:254" ht="30" customHeight="1" x14ac:dyDescent="0.35">
      <c r="II1915" s="4"/>
      <c r="IJ1915" s="4"/>
      <c r="IK1915" s="4"/>
      <c r="IL1915" s="4"/>
      <c r="IM1915" s="4"/>
      <c r="IN1915" s="4"/>
      <c r="IO1915" s="4"/>
      <c r="IP1915" s="4"/>
      <c r="IQ1915" s="4"/>
      <c r="IR1915" s="4"/>
      <c r="IS1915" s="4"/>
      <c r="IT1915" s="4"/>
    </row>
    <row r="1916" spans="243:254" ht="30" customHeight="1" x14ac:dyDescent="0.35">
      <c r="II1916" s="4"/>
      <c r="IJ1916" s="4"/>
      <c r="IK1916" s="4"/>
      <c r="IL1916" s="4"/>
      <c r="IM1916" s="4"/>
      <c r="IN1916" s="4"/>
      <c r="IO1916" s="4"/>
      <c r="IP1916" s="4"/>
      <c r="IQ1916" s="4"/>
      <c r="IR1916" s="4"/>
      <c r="IS1916" s="4"/>
      <c r="IT1916" s="4"/>
    </row>
    <row r="1917" spans="243:254" ht="30" customHeight="1" x14ac:dyDescent="0.35">
      <c r="II1917" s="4"/>
      <c r="IJ1917" s="4"/>
      <c r="IK1917" s="4"/>
      <c r="IL1917" s="4"/>
      <c r="IM1917" s="4"/>
      <c r="IN1917" s="4"/>
      <c r="IO1917" s="4"/>
      <c r="IP1917" s="4"/>
      <c r="IQ1917" s="4"/>
      <c r="IR1917" s="4"/>
      <c r="IS1917" s="4"/>
      <c r="IT1917" s="4"/>
    </row>
    <row r="1918" spans="243:254" ht="30" customHeight="1" x14ac:dyDescent="0.35">
      <c r="II1918" s="4"/>
      <c r="IJ1918" s="4"/>
      <c r="IK1918" s="4"/>
      <c r="IL1918" s="4"/>
      <c r="IM1918" s="4"/>
      <c r="IN1918" s="4"/>
      <c r="IO1918" s="4"/>
      <c r="IP1918" s="4"/>
      <c r="IQ1918" s="4"/>
      <c r="IR1918" s="4"/>
      <c r="IS1918" s="4"/>
      <c r="IT1918" s="4"/>
    </row>
    <row r="1919" spans="243:254" ht="30" customHeight="1" x14ac:dyDescent="0.35">
      <c r="II1919" s="4"/>
      <c r="IJ1919" s="4"/>
      <c r="IK1919" s="4"/>
      <c r="IL1919" s="4"/>
      <c r="IM1919" s="4"/>
      <c r="IN1919" s="4"/>
      <c r="IO1919" s="4"/>
      <c r="IP1919" s="4"/>
      <c r="IQ1919" s="4"/>
      <c r="IR1919" s="4"/>
      <c r="IS1919" s="4"/>
      <c r="IT1919" s="4"/>
    </row>
    <row r="1920" spans="243:254" ht="30" customHeight="1" x14ac:dyDescent="0.35">
      <c r="II1920" s="4"/>
      <c r="IJ1920" s="4"/>
      <c r="IK1920" s="4"/>
      <c r="IL1920" s="4"/>
      <c r="IM1920" s="4"/>
      <c r="IN1920" s="4"/>
      <c r="IO1920" s="4"/>
      <c r="IP1920" s="4"/>
      <c r="IQ1920" s="4"/>
      <c r="IR1920" s="4"/>
      <c r="IS1920" s="4"/>
      <c r="IT1920" s="4"/>
    </row>
    <row r="1921" spans="243:254" ht="30" customHeight="1" x14ac:dyDescent="0.35">
      <c r="II1921" s="4"/>
      <c r="IJ1921" s="4"/>
      <c r="IK1921" s="4"/>
      <c r="IL1921" s="4"/>
      <c r="IM1921" s="4"/>
      <c r="IN1921" s="4"/>
      <c r="IO1921" s="4"/>
      <c r="IP1921" s="4"/>
      <c r="IQ1921" s="4"/>
      <c r="IR1921" s="4"/>
      <c r="IS1921" s="4"/>
      <c r="IT1921" s="4"/>
    </row>
    <row r="1922" spans="243:254" ht="30" customHeight="1" x14ac:dyDescent="0.35">
      <c r="II1922" s="4"/>
      <c r="IJ1922" s="4"/>
      <c r="IK1922" s="4"/>
      <c r="IL1922" s="4"/>
      <c r="IM1922" s="4"/>
      <c r="IN1922" s="4"/>
      <c r="IO1922" s="4"/>
      <c r="IP1922" s="4"/>
      <c r="IQ1922" s="4"/>
      <c r="IR1922" s="4"/>
      <c r="IS1922" s="4"/>
      <c r="IT1922" s="4"/>
    </row>
    <row r="1923" spans="243:254" ht="30" customHeight="1" x14ac:dyDescent="0.35">
      <c r="II1923" s="4"/>
      <c r="IJ1923" s="4"/>
      <c r="IK1923" s="4"/>
      <c r="IL1923" s="4"/>
      <c r="IM1923" s="4"/>
      <c r="IN1923" s="4"/>
      <c r="IO1923" s="4"/>
      <c r="IP1923" s="4"/>
      <c r="IQ1923" s="4"/>
      <c r="IR1923" s="4"/>
      <c r="IS1923" s="4"/>
      <c r="IT1923" s="4"/>
    </row>
    <row r="1924" spans="243:254" ht="30" customHeight="1" x14ac:dyDescent="0.35">
      <c r="II1924" s="4"/>
      <c r="IJ1924" s="4"/>
      <c r="IK1924" s="4"/>
      <c r="IL1924" s="4"/>
      <c r="IM1924" s="4"/>
      <c r="IN1924" s="4"/>
      <c r="IO1924" s="4"/>
      <c r="IP1924" s="4"/>
      <c r="IQ1924" s="4"/>
      <c r="IR1924" s="4"/>
      <c r="IS1924" s="4"/>
      <c r="IT1924" s="4"/>
    </row>
    <row r="1925" spans="243:254" ht="30" customHeight="1" x14ac:dyDescent="0.35">
      <c r="II1925" s="4"/>
      <c r="IJ1925" s="4"/>
      <c r="IK1925" s="4"/>
      <c r="IL1925" s="4"/>
      <c r="IM1925" s="4"/>
      <c r="IN1925" s="4"/>
      <c r="IO1925" s="4"/>
      <c r="IP1925" s="4"/>
      <c r="IQ1925" s="4"/>
      <c r="IR1925" s="4"/>
      <c r="IS1925" s="4"/>
      <c r="IT1925" s="4"/>
    </row>
    <row r="1926" spans="243:254" ht="30" customHeight="1" x14ac:dyDescent="0.35">
      <c r="II1926" s="4"/>
      <c r="IJ1926" s="4"/>
      <c r="IK1926" s="4"/>
      <c r="IL1926" s="4"/>
      <c r="IM1926" s="4"/>
      <c r="IN1926" s="4"/>
      <c r="IO1926" s="4"/>
      <c r="IP1926" s="4"/>
      <c r="IQ1926" s="4"/>
      <c r="IR1926" s="4"/>
      <c r="IS1926" s="4"/>
      <c r="IT1926" s="4"/>
    </row>
    <row r="1927" spans="243:254" ht="30" customHeight="1" x14ac:dyDescent="0.35">
      <c r="II1927" s="4"/>
      <c r="IJ1927" s="4"/>
      <c r="IK1927" s="4"/>
      <c r="IL1927" s="4"/>
      <c r="IM1927" s="4"/>
      <c r="IN1927" s="4"/>
      <c r="IO1927" s="4"/>
      <c r="IP1927" s="4"/>
      <c r="IQ1927" s="4"/>
      <c r="IR1927" s="4"/>
      <c r="IS1927" s="4"/>
      <c r="IT1927" s="4"/>
    </row>
    <row r="1928" spans="243:254" ht="30" customHeight="1" x14ac:dyDescent="0.35">
      <c r="II1928" s="4"/>
      <c r="IJ1928" s="4"/>
      <c r="IK1928" s="4"/>
      <c r="IL1928" s="4"/>
      <c r="IM1928" s="4"/>
      <c r="IN1928" s="4"/>
      <c r="IO1928" s="4"/>
      <c r="IP1928" s="4"/>
      <c r="IQ1928" s="4"/>
      <c r="IR1928" s="4"/>
      <c r="IS1928" s="4"/>
      <c r="IT1928" s="4"/>
    </row>
    <row r="1929" spans="243:254" ht="30" customHeight="1" x14ac:dyDescent="0.35">
      <c r="II1929" s="4"/>
      <c r="IJ1929" s="4"/>
      <c r="IK1929" s="4"/>
      <c r="IL1929" s="4"/>
      <c r="IM1929" s="4"/>
      <c r="IN1929" s="4"/>
      <c r="IO1929" s="4"/>
      <c r="IP1929" s="4"/>
      <c r="IQ1929" s="4"/>
      <c r="IR1929" s="4"/>
      <c r="IS1929" s="4"/>
      <c r="IT1929" s="4"/>
    </row>
    <row r="1930" spans="243:254" ht="30" customHeight="1" x14ac:dyDescent="0.35">
      <c r="II1930" s="4"/>
      <c r="IJ1930" s="4"/>
      <c r="IK1930" s="4"/>
      <c r="IL1930" s="4"/>
      <c r="IM1930" s="4"/>
      <c r="IN1930" s="4"/>
      <c r="IO1930" s="4"/>
      <c r="IP1930" s="4"/>
      <c r="IQ1930" s="4"/>
      <c r="IR1930" s="4"/>
      <c r="IS1930" s="4"/>
      <c r="IT1930" s="4"/>
    </row>
    <row r="1931" spans="243:254" ht="30" customHeight="1" x14ac:dyDescent="0.35">
      <c r="II1931" s="4"/>
      <c r="IJ1931" s="4"/>
      <c r="IK1931" s="4"/>
      <c r="IL1931" s="4"/>
      <c r="IM1931" s="4"/>
      <c r="IN1931" s="4"/>
      <c r="IO1931" s="4"/>
      <c r="IP1931" s="4"/>
      <c r="IQ1931" s="4"/>
      <c r="IR1931" s="4"/>
      <c r="IS1931" s="4"/>
      <c r="IT1931" s="4"/>
    </row>
    <row r="1932" spans="243:254" ht="30" customHeight="1" x14ac:dyDescent="0.35">
      <c r="II1932" s="4"/>
      <c r="IJ1932" s="4"/>
      <c r="IK1932" s="4"/>
      <c r="IL1932" s="4"/>
      <c r="IM1932" s="4"/>
      <c r="IN1932" s="4"/>
      <c r="IO1932" s="4"/>
      <c r="IP1932" s="4"/>
      <c r="IQ1932" s="4"/>
      <c r="IR1932" s="4"/>
      <c r="IS1932" s="4"/>
      <c r="IT1932" s="4"/>
    </row>
    <row r="1933" spans="243:254" ht="30" customHeight="1" x14ac:dyDescent="0.35">
      <c r="II1933" s="4"/>
      <c r="IJ1933" s="4"/>
      <c r="IK1933" s="4"/>
      <c r="IL1933" s="4"/>
      <c r="IM1933" s="4"/>
      <c r="IN1933" s="4"/>
      <c r="IO1933" s="4"/>
      <c r="IP1933" s="4"/>
      <c r="IQ1933" s="4"/>
      <c r="IR1933" s="4"/>
      <c r="IS1933" s="4"/>
      <c r="IT1933" s="4"/>
    </row>
    <row r="1934" spans="243:254" ht="30" customHeight="1" x14ac:dyDescent="0.35">
      <c r="II1934" s="4"/>
      <c r="IJ1934" s="4"/>
      <c r="IK1934" s="4"/>
      <c r="IL1934" s="4"/>
      <c r="IM1934" s="4"/>
      <c r="IN1934" s="4"/>
      <c r="IO1934" s="4"/>
      <c r="IP1934" s="4"/>
      <c r="IQ1934" s="4"/>
      <c r="IR1934" s="4"/>
      <c r="IS1934" s="4"/>
      <c r="IT1934" s="4"/>
    </row>
    <row r="1935" spans="243:254" ht="30" customHeight="1" x14ac:dyDescent="0.35">
      <c r="II1935" s="4"/>
      <c r="IJ1935" s="4"/>
      <c r="IK1935" s="4"/>
      <c r="IL1935" s="4"/>
      <c r="IM1935" s="4"/>
      <c r="IN1935" s="4"/>
      <c r="IO1935" s="4"/>
      <c r="IP1935" s="4"/>
      <c r="IQ1935" s="4"/>
      <c r="IR1935" s="4"/>
      <c r="IS1935" s="4"/>
      <c r="IT1935" s="4"/>
    </row>
    <row r="1936" spans="243:254" ht="30" customHeight="1" x14ac:dyDescent="0.35">
      <c r="II1936" s="4"/>
      <c r="IJ1936" s="4"/>
      <c r="IK1936" s="4"/>
      <c r="IL1936" s="4"/>
      <c r="IM1936" s="4"/>
      <c r="IN1936" s="4"/>
      <c r="IO1936" s="4"/>
      <c r="IP1936" s="4"/>
      <c r="IQ1936" s="4"/>
      <c r="IR1936" s="4"/>
      <c r="IS1936" s="4"/>
      <c r="IT1936" s="4"/>
    </row>
    <row r="1937" spans="243:254" ht="30" customHeight="1" x14ac:dyDescent="0.35">
      <c r="II1937" s="4"/>
      <c r="IJ1937" s="4"/>
      <c r="IK1937" s="4"/>
      <c r="IL1937" s="4"/>
      <c r="IM1937" s="4"/>
      <c r="IN1937" s="4"/>
      <c r="IO1937" s="4"/>
      <c r="IP1937" s="4"/>
      <c r="IQ1937" s="4"/>
      <c r="IR1937" s="4"/>
      <c r="IS1937" s="4"/>
      <c r="IT1937" s="4"/>
    </row>
    <row r="1938" spans="243:254" ht="30" customHeight="1" x14ac:dyDescent="0.35">
      <c r="II1938" s="4"/>
      <c r="IJ1938" s="4"/>
      <c r="IK1938" s="4"/>
      <c r="IL1938" s="4"/>
      <c r="IM1938" s="4"/>
      <c r="IN1938" s="4"/>
      <c r="IO1938" s="4"/>
      <c r="IP1938" s="4"/>
      <c r="IQ1938" s="4"/>
      <c r="IR1938" s="4"/>
      <c r="IS1938" s="4"/>
      <c r="IT1938" s="4"/>
    </row>
    <row r="1939" spans="243:254" ht="30" customHeight="1" x14ac:dyDescent="0.35">
      <c r="II1939" s="4"/>
      <c r="IJ1939" s="4"/>
      <c r="IK1939" s="4"/>
      <c r="IL1939" s="4"/>
      <c r="IM1939" s="4"/>
      <c r="IN1939" s="4"/>
      <c r="IO1939" s="4"/>
      <c r="IP1939" s="4"/>
      <c r="IQ1939" s="4"/>
      <c r="IR1939" s="4"/>
      <c r="IS1939" s="4"/>
      <c r="IT1939" s="4"/>
    </row>
    <row r="1940" spans="243:254" ht="30" customHeight="1" x14ac:dyDescent="0.35">
      <c r="II1940" s="4"/>
      <c r="IJ1940" s="4"/>
      <c r="IK1940" s="4"/>
      <c r="IL1940" s="4"/>
      <c r="IM1940" s="4"/>
      <c r="IN1940" s="4"/>
      <c r="IO1940" s="4"/>
      <c r="IP1940" s="4"/>
      <c r="IQ1940" s="4"/>
      <c r="IR1940" s="4"/>
      <c r="IS1940" s="4"/>
      <c r="IT1940" s="4"/>
    </row>
    <row r="1941" spans="243:254" ht="30" customHeight="1" x14ac:dyDescent="0.35">
      <c r="II1941" s="4"/>
      <c r="IJ1941" s="4"/>
      <c r="IK1941" s="4"/>
      <c r="IL1941" s="4"/>
      <c r="IM1941" s="4"/>
      <c r="IN1941" s="4"/>
      <c r="IO1941" s="4"/>
      <c r="IP1941" s="4"/>
      <c r="IQ1941" s="4"/>
      <c r="IR1941" s="4"/>
      <c r="IS1941" s="4"/>
      <c r="IT1941" s="4"/>
    </row>
    <row r="1942" spans="243:254" ht="30" customHeight="1" x14ac:dyDescent="0.35">
      <c r="II1942" s="4"/>
      <c r="IJ1942" s="4"/>
      <c r="IK1942" s="4"/>
      <c r="IL1942" s="4"/>
      <c r="IM1942" s="4"/>
      <c r="IN1942" s="4"/>
      <c r="IO1942" s="4"/>
      <c r="IP1942" s="4"/>
      <c r="IQ1942" s="4"/>
      <c r="IR1942" s="4"/>
      <c r="IS1942" s="4"/>
      <c r="IT1942" s="4"/>
    </row>
    <row r="1943" spans="243:254" ht="30" customHeight="1" x14ac:dyDescent="0.35">
      <c r="II1943" s="4"/>
      <c r="IJ1943" s="4"/>
      <c r="IK1943" s="4"/>
      <c r="IL1943" s="4"/>
      <c r="IM1943" s="4"/>
      <c r="IN1943" s="4"/>
      <c r="IO1943" s="4"/>
      <c r="IP1943" s="4"/>
      <c r="IQ1943" s="4"/>
      <c r="IR1943" s="4"/>
      <c r="IS1943" s="4"/>
      <c r="IT1943" s="4"/>
    </row>
    <row r="1944" spans="243:254" ht="30" customHeight="1" x14ac:dyDescent="0.35">
      <c r="II1944" s="4"/>
      <c r="IJ1944" s="4"/>
      <c r="IK1944" s="4"/>
      <c r="IL1944" s="4"/>
      <c r="IM1944" s="4"/>
      <c r="IN1944" s="4"/>
      <c r="IO1944" s="4"/>
      <c r="IP1944" s="4"/>
      <c r="IQ1944" s="4"/>
      <c r="IR1944" s="4"/>
      <c r="IS1944" s="4"/>
      <c r="IT1944" s="4"/>
    </row>
    <row r="1945" spans="243:254" ht="30" customHeight="1" x14ac:dyDescent="0.35">
      <c r="II1945" s="4"/>
      <c r="IJ1945" s="4"/>
      <c r="IK1945" s="4"/>
      <c r="IL1945" s="4"/>
      <c r="IM1945" s="4"/>
      <c r="IN1945" s="4"/>
      <c r="IO1945" s="4"/>
      <c r="IP1945" s="4"/>
      <c r="IQ1945" s="4"/>
      <c r="IR1945" s="4"/>
      <c r="IS1945" s="4"/>
      <c r="IT1945" s="4"/>
    </row>
    <row r="1946" spans="243:254" ht="30" customHeight="1" x14ac:dyDescent="0.35">
      <c r="II1946" s="4"/>
      <c r="IJ1946" s="4"/>
      <c r="IK1946" s="4"/>
      <c r="IL1946" s="4"/>
      <c r="IM1946" s="4"/>
      <c r="IN1946" s="4"/>
      <c r="IO1946" s="4"/>
      <c r="IP1946" s="4"/>
      <c r="IQ1946" s="4"/>
      <c r="IR1946" s="4"/>
      <c r="IS1946" s="4"/>
      <c r="IT1946" s="4"/>
    </row>
    <row r="1947" spans="243:254" ht="30" customHeight="1" x14ac:dyDescent="0.35">
      <c r="II1947" s="4"/>
      <c r="IJ1947" s="4"/>
      <c r="IK1947" s="4"/>
      <c r="IL1947" s="4"/>
      <c r="IM1947" s="4"/>
      <c r="IN1947" s="4"/>
      <c r="IO1947" s="4"/>
      <c r="IP1947" s="4"/>
      <c r="IQ1947" s="4"/>
      <c r="IR1947" s="4"/>
      <c r="IS1947" s="4"/>
      <c r="IT1947" s="4"/>
    </row>
    <row r="1948" spans="243:254" ht="30" customHeight="1" x14ac:dyDescent="0.35">
      <c r="II1948" s="4"/>
      <c r="IJ1948" s="4"/>
      <c r="IK1948" s="4"/>
      <c r="IL1948" s="4"/>
      <c r="IM1948" s="4"/>
      <c r="IN1948" s="4"/>
      <c r="IO1948" s="4"/>
      <c r="IP1948" s="4"/>
      <c r="IQ1948" s="4"/>
      <c r="IR1948" s="4"/>
      <c r="IS1948" s="4"/>
      <c r="IT1948" s="4"/>
    </row>
    <row r="1949" spans="243:254" ht="30" customHeight="1" x14ac:dyDescent="0.35">
      <c r="II1949" s="4"/>
      <c r="IJ1949" s="4"/>
      <c r="IK1949" s="4"/>
      <c r="IL1949" s="4"/>
      <c r="IM1949" s="4"/>
      <c r="IN1949" s="4"/>
      <c r="IO1949" s="4"/>
      <c r="IP1949" s="4"/>
      <c r="IQ1949" s="4"/>
      <c r="IR1949" s="4"/>
      <c r="IS1949" s="4"/>
      <c r="IT1949" s="4"/>
    </row>
    <row r="1950" spans="243:254" ht="30" customHeight="1" x14ac:dyDescent="0.35">
      <c r="II1950" s="4"/>
      <c r="IJ1950" s="4"/>
      <c r="IK1950" s="4"/>
      <c r="IL1950" s="4"/>
      <c r="IM1950" s="4"/>
      <c r="IN1950" s="4"/>
      <c r="IO1950" s="4"/>
      <c r="IP1950" s="4"/>
      <c r="IQ1950" s="4"/>
      <c r="IR1950" s="4"/>
      <c r="IS1950" s="4"/>
      <c r="IT1950" s="4"/>
    </row>
    <row r="1951" spans="243:254" ht="30" customHeight="1" x14ac:dyDescent="0.35">
      <c r="II1951" s="4"/>
      <c r="IJ1951" s="4"/>
      <c r="IK1951" s="4"/>
      <c r="IL1951" s="4"/>
      <c r="IM1951" s="4"/>
      <c r="IN1951" s="4"/>
      <c r="IO1951" s="4"/>
      <c r="IP1951" s="4"/>
      <c r="IQ1951" s="4"/>
      <c r="IR1951" s="4"/>
      <c r="IS1951" s="4"/>
      <c r="IT1951" s="4"/>
    </row>
    <row r="1952" spans="243:254" ht="30" customHeight="1" x14ac:dyDescent="0.35">
      <c r="II1952" s="4"/>
      <c r="IJ1952" s="4"/>
      <c r="IK1952" s="4"/>
      <c r="IL1952" s="4"/>
      <c r="IM1952" s="4"/>
      <c r="IN1952" s="4"/>
      <c r="IO1952" s="4"/>
      <c r="IP1952" s="4"/>
      <c r="IQ1952" s="4"/>
      <c r="IR1952" s="4"/>
      <c r="IS1952" s="4"/>
      <c r="IT1952" s="4"/>
    </row>
    <row r="1953" spans="243:254" ht="30" customHeight="1" x14ac:dyDescent="0.35">
      <c r="II1953" s="4"/>
      <c r="IJ1953" s="4"/>
      <c r="IK1953" s="4"/>
      <c r="IL1953" s="4"/>
      <c r="IM1953" s="4"/>
      <c r="IN1953" s="4"/>
      <c r="IO1953" s="4"/>
      <c r="IP1953" s="4"/>
      <c r="IQ1953" s="4"/>
      <c r="IR1953" s="4"/>
      <c r="IS1953" s="4"/>
      <c r="IT1953" s="4"/>
    </row>
    <row r="1954" spans="243:254" ht="30" customHeight="1" x14ac:dyDescent="0.35">
      <c r="II1954" s="4"/>
      <c r="IJ1954" s="4"/>
      <c r="IK1954" s="4"/>
      <c r="IL1954" s="4"/>
      <c r="IM1954" s="4"/>
      <c r="IN1954" s="4"/>
      <c r="IO1954" s="4"/>
      <c r="IP1954" s="4"/>
      <c r="IQ1954" s="4"/>
      <c r="IR1954" s="4"/>
      <c r="IS1954" s="4"/>
      <c r="IT1954" s="4"/>
    </row>
    <row r="1955" spans="243:254" ht="30" customHeight="1" x14ac:dyDescent="0.35">
      <c r="II1955" s="4"/>
      <c r="IJ1955" s="4"/>
      <c r="IK1955" s="4"/>
      <c r="IL1955" s="4"/>
      <c r="IM1955" s="4"/>
      <c r="IN1955" s="4"/>
      <c r="IO1955" s="4"/>
      <c r="IP1955" s="4"/>
      <c r="IQ1955" s="4"/>
      <c r="IR1955" s="4"/>
      <c r="IS1955" s="4"/>
      <c r="IT1955" s="4"/>
    </row>
    <row r="1956" spans="243:254" ht="30" customHeight="1" x14ac:dyDescent="0.35">
      <c r="II1956" s="4"/>
      <c r="IJ1956" s="4"/>
      <c r="IK1956" s="4"/>
      <c r="IL1956" s="4"/>
      <c r="IM1956" s="4"/>
      <c r="IN1956" s="4"/>
      <c r="IO1956" s="4"/>
      <c r="IP1956" s="4"/>
      <c r="IQ1956" s="4"/>
      <c r="IR1956" s="4"/>
      <c r="IS1956" s="4"/>
      <c r="IT1956" s="4"/>
    </row>
    <row r="1957" spans="243:254" ht="30" customHeight="1" x14ac:dyDescent="0.35">
      <c r="II1957" s="4"/>
      <c r="IJ1957" s="4"/>
      <c r="IK1957" s="4"/>
      <c r="IL1957" s="4"/>
      <c r="IM1957" s="4"/>
      <c r="IN1957" s="4"/>
      <c r="IO1957" s="4"/>
      <c r="IP1957" s="4"/>
      <c r="IQ1957" s="4"/>
      <c r="IR1957" s="4"/>
      <c r="IS1957" s="4"/>
      <c r="IT1957" s="4"/>
    </row>
    <row r="1958" spans="243:254" ht="30" customHeight="1" x14ac:dyDescent="0.35">
      <c r="II1958" s="4"/>
      <c r="IJ1958" s="4"/>
      <c r="IK1958" s="4"/>
      <c r="IL1958" s="4"/>
      <c r="IM1958" s="4"/>
      <c r="IN1958" s="4"/>
      <c r="IO1958" s="4"/>
      <c r="IP1958" s="4"/>
      <c r="IQ1958" s="4"/>
      <c r="IR1958" s="4"/>
      <c r="IS1958" s="4"/>
      <c r="IT1958" s="4"/>
    </row>
    <row r="1959" spans="243:254" ht="30" customHeight="1" x14ac:dyDescent="0.35">
      <c r="II1959" s="4"/>
      <c r="IJ1959" s="4"/>
      <c r="IK1959" s="4"/>
      <c r="IL1959" s="4"/>
      <c r="IM1959" s="4"/>
      <c r="IN1959" s="4"/>
      <c r="IO1959" s="4"/>
      <c r="IP1959" s="4"/>
      <c r="IQ1959" s="4"/>
      <c r="IR1959" s="4"/>
      <c r="IS1959" s="4"/>
      <c r="IT1959" s="4"/>
    </row>
    <row r="1960" spans="243:254" ht="30" customHeight="1" x14ac:dyDescent="0.35">
      <c r="II1960" s="4"/>
      <c r="IJ1960" s="4"/>
      <c r="IK1960" s="4"/>
      <c r="IL1960" s="4"/>
      <c r="IM1960" s="4"/>
      <c r="IN1960" s="4"/>
      <c r="IO1960" s="4"/>
      <c r="IP1960" s="4"/>
      <c r="IQ1960" s="4"/>
      <c r="IR1960" s="4"/>
      <c r="IS1960" s="4"/>
      <c r="IT1960" s="4"/>
    </row>
    <row r="1961" spans="243:254" ht="30" customHeight="1" x14ac:dyDescent="0.35">
      <c r="II1961" s="4"/>
      <c r="IJ1961" s="4"/>
      <c r="IK1961" s="4"/>
      <c r="IL1961" s="4"/>
      <c r="IM1961" s="4"/>
      <c r="IN1961" s="4"/>
      <c r="IO1961" s="4"/>
      <c r="IP1961" s="4"/>
      <c r="IQ1961" s="4"/>
      <c r="IR1961" s="4"/>
      <c r="IS1961" s="4"/>
      <c r="IT1961" s="4"/>
    </row>
    <row r="1962" spans="243:254" ht="30" customHeight="1" x14ac:dyDescent="0.35">
      <c r="II1962" s="4"/>
      <c r="IJ1962" s="4"/>
      <c r="IK1962" s="4"/>
      <c r="IL1962" s="4"/>
      <c r="IM1962" s="4"/>
      <c r="IN1962" s="4"/>
      <c r="IO1962" s="4"/>
      <c r="IP1962" s="4"/>
      <c r="IQ1962" s="4"/>
      <c r="IR1962" s="4"/>
      <c r="IS1962" s="4"/>
      <c r="IT1962" s="4"/>
    </row>
    <row r="1963" spans="243:254" ht="30" customHeight="1" x14ac:dyDescent="0.35">
      <c r="II1963" s="4"/>
      <c r="IJ1963" s="4"/>
      <c r="IK1963" s="4"/>
      <c r="IL1963" s="4"/>
      <c r="IM1963" s="4"/>
      <c r="IN1963" s="4"/>
      <c r="IO1963" s="4"/>
      <c r="IP1963" s="4"/>
      <c r="IQ1963" s="4"/>
      <c r="IR1963" s="4"/>
      <c r="IS1963" s="4"/>
      <c r="IT1963" s="4"/>
    </row>
    <row r="1964" spans="243:254" ht="30" customHeight="1" x14ac:dyDescent="0.35">
      <c r="II1964" s="4"/>
      <c r="IJ1964" s="4"/>
      <c r="IK1964" s="4"/>
      <c r="IL1964" s="4"/>
      <c r="IM1964" s="4"/>
      <c r="IN1964" s="4"/>
      <c r="IO1964" s="4"/>
      <c r="IP1964" s="4"/>
      <c r="IQ1964" s="4"/>
      <c r="IR1964" s="4"/>
      <c r="IS1964" s="4"/>
      <c r="IT1964" s="4"/>
    </row>
    <row r="1965" spans="243:254" ht="30" customHeight="1" x14ac:dyDescent="0.35">
      <c r="II1965" s="4"/>
      <c r="IJ1965" s="4"/>
      <c r="IK1965" s="4"/>
      <c r="IL1965" s="4"/>
      <c r="IM1965" s="4"/>
      <c r="IN1965" s="4"/>
      <c r="IO1965" s="4"/>
      <c r="IP1965" s="4"/>
      <c r="IQ1965" s="4"/>
      <c r="IR1965" s="4"/>
      <c r="IS1965" s="4"/>
      <c r="IT1965" s="4"/>
    </row>
    <row r="1966" spans="243:254" ht="30" customHeight="1" x14ac:dyDescent="0.35">
      <c r="II1966" s="4"/>
      <c r="IJ1966" s="4"/>
      <c r="IK1966" s="4"/>
      <c r="IL1966" s="4"/>
      <c r="IM1966" s="4"/>
      <c r="IN1966" s="4"/>
      <c r="IO1966" s="4"/>
      <c r="IP1966" s="4"/>
      <c r="IQ1966" s="4"/>
      <c r="IR1966" s="4"/>
      <c r="IS1966" s="4"/>
      <c r="IT1966" s="4"/>
    </row>
    <row r="1967" spans="243:254" ht="30" customHeight="1" x14ac:dyDescent="0.35">
      <c r="II1967" s="4"/>
      <c r="IJ1967" s="4"/>
      <c r="IK1967" s="4"/>
      <c r="IL1967" s="4"/>
      <c r="IM1967" s="4"/>
      <c r="IN1967" s="4"/>
      <c r="IO1967" s="4"/>
      <c r="IP1967" s="4"/>
      <c r="IQ1967" s="4"/>
      <c r="IR1967" s="4"/>
      <c r="IS1967" s="4"/>
      <c r="IT1967" s="4"/>
    </row>
    <row r="1968" spans="243:254" ht="30" customHeight="1" x14ac:dyDescent="0.35">
      <c r="II1968" s="4"/>
      <c r="IJ1968" s="4"/>
      <c r="IK1968" s="4"/>
      <c r="IL1968" s="4"/>
      <c r="IM1968" s="4"/>
      <c r="IN1968" s="4"/>
      <c r="IO1968" s="4"/>
      <c r="IP1968" s="4"/>
      <c r="IQ1968" s="4"/>
      <c r="IR1968" s="4"/>
      <c r="IS1968" s="4"/>
      <c r="IT1968" s="4"/>
    </row>
    <row r="1969" spans="243:254" ht="30" customHeight="1" x14ac:dyDescent="0.35">
      <c r="II1969" s="4"/>
      <c r="IJ1969" s="4"/>
      <c r="IK1969" s="4"/>
      <c r="IL1969" s="4"/>
      <c r="IM1969" s="4"/>
      <c r="IN1969" s="4"/>
      <c r="IO1969" s="4"/>
      <c r="IP1969" s="4"/>
      <c r="IQ1969" s="4"/>
      <c r="IR1969" s="4"/>
      <c r="IS1969" s="4"/>
      <c r="IT1969" s="4"/>
    </row>
    <row r="1970" spans="243:254" ht="30" customHeight="1" x14ac:dyDescent="0.35">
      <c r="II1970" s="4"/>
      <c r="IJ1970" s="4"/>
      <c r="IK1970" s="4"/>
      <c r="IL1970" s="4"/>
      <c r="IM1970" s="4"/>
      <c r="IN1970" s="4"/>
      <c r="IO1970" s="4"/>
      <c r="IP1970" s="4"/>
      <c r="IQ1970" s="4"/>
      <c r="IR1970" s="4"/>
      <c r="IS1970" s="4"/>
      <c r="IT1970" s="4"/>
    </row>
    <row r="1971" spans="243:254" ht="30" customHeight="1" x14ac:dyDescent="0.35">
      <c r="II1971" s="4"/>
      <c r="IJ1971" s="4"/>
      <c r="IK1971" s="4"/>
      <c r="IL1971" s="4"/>
      <c r="IM1971" s="4"/>
      <c r="IN1971" s="4"/>
      <c r="IO1971" s="4"/>
      <c r="IP1971" s="4"/>
      <c r="IQ1971" s="4"/>
      <c r="IR1971" s="4"/>
      <c r="IS1971" s="4"/>
      <c r="IT1971" s="4"/>
    </row>
    <row r="1972" spans="243:254" ht="30" customHeight="1" x14ac:dyDescent="0.35">
      <c r="II1972" s="4"/>
      <c r="IJ1972" s="4"/>
      <c r="IK1972" s="4"/>
      <c r="IL1972" s="4"/>
      <c r="IM1972" s="4"/>
      <c r="IN1972" s="4"/>
      <c r="IO1972" s="4"/>
      <c r="IP1972" s="4"/>
      <c r="IQ1972" s="4"/>
      <c r="IR1972" s="4"/>
      <c r="IS1972" s="4"/>
      <c r="IT1972" s="4"/>
    </row>
    <row r="1973" spans="243:254" ht="30" customHeight="1" x14ac:dyDescent="0.35">
      <c r="II1973" s="4"/>
      <c r="IJ1973" s="4"/>
      <c r="IK1973" s="4"/>
      <c r="IL1973" s="4"/>
      <c r="IM1973" s="4"/>
      <c r="IN1973" s="4"/>
      <c r="IO1973" s="4"/>
      <c r="IP1973" s="4"/>
      <c r="IQ1973" s="4"/>
      <c r="IR1973" s="4"/>
      <c r="IS1973" s="4"/>
      <c r="IT1973" s="4"/>
    </row>
    <row r="1974" spans="243:254" ht="30" customHeight="1" x14ac:dyDescent="0.35">
      <c r="II1974" s="4"/>
      <c r="IJ1974" s="4"/>
      <c r="IK1974" s="4"/>
      <c r="IL1974" s="4"/>
      <c r="IM1974" s="4"/>
      <c r="IN1974" s="4"/>
      <c r="IO1974" s="4"/>
      <c r="IP1974" s="4"/>
      <c r="IQ1974" s="4"/>
      <c r="IR1974" s="4"/>
      <c r="IS1974" s="4"/>
      <c r="IT1974" s="4"/>
    </row>
    <row r="1975" spans="243:254" ht="30" customHeight="1" x14ac:dyDescent="0.35">
      <c r="II1975" s="4"/>
      <c r="IJ1975" s="4"/>
      <c r="IK1975" s="4"/>
      <c r="IL1975" s="4"/>
      <c r="IM1975" s="4"/>
      <c r="IN1975" s="4"/>
      <c r="IO1975" s="4"/>
      <c r="IP1975" s="4"/>
      <c r="IQ1975" s="4"/>
      <c r="IR1975" s="4"/>
      <c r="IS1975" s="4"/>
      <c r="IT1975" s="4"/>
    </row>
    <row r="1976" spans="243:254" ht="30" customHeight="1" x14ac:dyDescent="0.35">
      <c r="II1976" s="4"/>
      <c r="IJ1976" s="4"/>
      <c r="IK1976" s="4"/>
      <c r="IL1976" s="4"/>
      <c r="IM1976" s="4"/>
      <c r="IN1976" s="4"/>
      <c r="IO1976" s="4"/>
      <c r="IP1976" s="4"/>
      <c r="IQ1976" s="4"/>
      <c r="IR1976" s="4"/>
      <c r="IS1976" s="4"/>
      <c r="IT1976" s="4"/>
    </row>
    <row r="1977" spans="243:254" ht="30" customHeight="1" x14ac:dyDescent="0.35">
      <c r="II1977" s="4"/>
      <c r="IJ1977" s="4"/>
      <c r="IK1977" s="4"/>
      <c r="IL1977" s="4"/>
      <c r="IM1977" s="4"/>
      <c r="IN1977" s="4"/>
      <c r="IO1977" s="4"/>
      <c r="IP1977" s="4"/>
      <c r="IQ1977" s="4"/>
      <c r="IR1977" s="4"/>
      <c r="IS1977" s="4"/>
      <c r="IT1977" s="4"/>
    </row>
    <row r="1978" spans="243:254" ht="30" customHeight="1" x14ac:dyDescent="0.35">
      <c r="II1978" s="4"/>
      <c r="IJ1978" s="4"/>
      <c r="IK1978" s="4"/>
      <c r="IL1978" s="4"/>
      <c r="IM1978" s="4"/>
      <c r="IN1978" s="4"/>
      <c r="IO1978" s="4"/>
      <c r="IP1978" s="4"/>
      <c r="IQ1978" s="4"/>
      <c r="IR1978" s="4"/>
      <c r="IS1978" s="4"/>
      <c r="IT1978" s="4"/>
    </row>
    <row r="1979" spans="243:254" ht="30" customHeight="1" x14ac:dyDescent="0.35">
      <c r="II1979" s="4"/>
      <c r="IJ1979" s="4"/>
      <c r="IK1979" s="4"/>
      <c r="IL1979" s="4"/>
      <c r="IM1979" s="4"/>
      <c r="IN1979" s="4"/>
      <c r="IO1979" s="4"/>
      <c r="IP1979" s="4"/>
      <c r="IQ1979" s="4"/>
      <c r="IR1979" s="4"/>
      <c r="IS1979" s="4"/>
      <c r="IT1979" s="4"/>
    </row>
    <row r="1980" spans="243:254" ht="30" customHeight="1" x14ac:dyDescent="0.35">
      <c r="II1980" s="4"/>
      <c r="IJ1980" s="4"/>
      <c r="IK1980" s="4"/>
      <c r="IL1980" s="4"/>
      <c r="IM1980" s="4"/>
      <c r="IN1980" s="4"/>
      <c r="IO1980" s="4"/>
      <c r="IP1980" s="4"/>
      <c r="IQ1980" s="4"/>
      <c r="IR1980" s="4"/>
      <c r="IS1980" s="4"/>
      <c r="IT1980" s="4"/>
    </row>
    <row r="1981" spans="243:254" ht="30" customHeight="1" x14ac:dyDescent="0.35">
      <c r="II1981" s="4"/>
      <c r="IJ1981" s="4"/>
      <c r="IK1981" s="4"/>
      <c r="IL1981" s="4"/>
      <c r="IM1981" s="4"/>
      <c r="IN1981" s="4"/>
      <c r="IO1981" s="4"/>
      <c r="IP1981" s="4"/>
      <c r="IQ1981" s="4"/>
      <c r="IR1981" s="4"/>
      <c r="IS1981" s="4"/>
      <c r="IT1981" s="4"/>
    </row>
    <row r="1982" spans="243:254" ht="30" customHeight="1" x14ac:dyDescent="0.35">
      <c r="II1982" s="4"/>
      <c r="IJ1982" s="4"/>
      <c r="IK1982" s="4"/>
      <c r="IL1982" s="4"/>
      <c r="IM1982" s="4"/>
      <c r="IN1982" s="4"/>
      <c r="IO1982" s="4"/>
      <c r="IP1982" s="4"/>
      <c r="IQ1982" s="4"/>
      <c r="IR1982" s="4"/>
      <c r="IS1982" s="4"/>
      <c r="IT1982" s="4"/>
    </row>
    <row r="1983" spans="243:254" ht="30" customHeight="1" x14ac:dyDescent="0.35">
      <c r="II1983" s="4"/>
      <c r="IJ1983" s="4"/>
      <c r="IK1983" s="4"/>
      <c r="IL1983" s="4"/>
      <c r="IM1983" s="4"/>
      <c r="IN1983" s="4"/>
      <c r="IO1983" s="4"/>
      <c r="IP1983" s="4"/>
      <c r="IQ1983" s="4"/>
      <c r="IR1983" s="4"/>
      <c r="IS1983" s="4"/>
      <c r="IT1983" s="4"/>
    </row>
    <row r="1984" spans="243:254" ht="30" customHeight="1" x14ac:dyDescent="0.35">
      <c r="II1984" s="4"/>
      <c r="IJ1984" s="4"/>
      <c r="IK1984" s="4"/>
      <c r="IL1984" s="4"/>
      <c r="IM1984" s="4"/>
      <c r="IN1984" s="4"/>
      <c r="IO1984" s="4"/>
      <c r="IP1984" s="4"/>
      <c r="IQ1984" s="4"/>
      <c r="IR1984" s="4"/>
      <c r="IS1984" s="4"/>
      <c r="IT1984" s="4"/>
    </row>
    <row r="1985" spans="243:254" ht="30" customHeight="1" x14ac:dyDescent="0.35">
      <c r="II1985" s="4"/>
      <c r="IJ1985" s="4"/>
      <c r="IK1985" s="4"/>
      <c r="IL1985" s="4"/>
      <c r="IM1985" s="4"/>
      <c r="IN1985" s="4"/>
      <c r="IO1985" s="4"/>
      <c r="IP1985" s="4"/>
      <c r="IQ1985" s="4"/>
      <c r="IR1985" s="4"/>
      <c r="IS1985" s="4"/>
      <c r="IT1985" s="4"/>
    </row>
    <row r="1986" spans="243:254" ht="30" customHeight="1" x14ac:dyDescent="0.35">
      <c r="II1986" s="4"/>
      <c r="IJ1986" s="4"/>
      <c r="IK1986" s="4"/>
      <c r="IL1986" s="4"/>
      <c r="IM1986" s="4"/>
      <c r="IN1986" s="4"/>
      <c r="IO1986" s="4"/>
      <c r="IP1986" s="4"/>
      <c r="IQ1986" s="4"/>
      <c r="IR1986" s="4"/>
      <c r="IS1986" s="4"/>
      <c r="IT1986" s="4"/>
    </row>
    <row r="1987" spans="243:254" ht="30" customHeight="1" x14ac:dyDescent="0.35">
      <c r="II1987" s="4"/>
      <c r="IJ1987" s="4"/>
      <c r="IK1987" s="4"/>
      <c r="IL1987" s="4"/>
      <c r="IM1987" s="4"/>
      <c r="IN1987" s="4"/>
      <c r="IO1987" s="4"/>
      <c r="IP1987" s="4"/>
      <c r="IQ1987" s="4"/>
      <c r="IR1987" s="4"/>
      <c r="IS1987" s="4"/>
      <c r="IT1987" s="4"/>
    </row>
    <row r="1988" spans="243:254" ht="30" customHeight="1" x14ac:dyDescent="0.35">
      <c r="II1988" s="4"/>
      <c r="IJ1988" s="4"/>
      <c r="IK1988" s="4"/>
      <c r="IL1988" s="4"/>
      <c r="IM1988" s="4"/>
      <c r="IN1988" s="4"/>
      <c r="IO1988" s="4"/>
      <c r="IP1988" s="4"/>
      <c r="IQ1988" s="4"/>
      <c r="IR1988" s="4"/>
      <c r="IS1988" s="4"/>
      <c r="IT1988" s="4"/>
    </row>
    <row r="1989" spans="243:254" ht="30" customHeight="1" x14ac:dyDescent="0.35">
      <c r="II1989" s="4"/>
      <c r="IJ1989" s="4"/>
      <c r="IK1989" s="4"/>
      <c r="IL1989" s="4"/>
      <c r="IM1989" s="4"/>
      <c r="IN1989" s="4"/>
      <c r="IO1989" s="4"/>
      <c r="IP1989" s="4"/>
      <c r="IQ1989" s="4"/>
      <c r="IR1989" s="4"/>
      <c r="IS1989" s="4"/>
      <c r="IT1989" s="4"/>
    </row>
    <row r="1990" spans="243:254" ht="30" customHeight="1" x14ac:dyDescent="0.35">
      <c r="II1990" s="4"/>
      <c r="IJ1990" s="4"/>
      <c r="IK1990" s="4"/>
      <c r="IL1990" s="4"/>
      <c r="IM1990" s="4"/>
      <c r="IN1990" s="4"/>
      <c r="IO1990" s="4"/>
      <c r="IP1990" s="4"/>
      <c r="IQ1990" s="4"/>
      <c r="IR1990" s="4"/>
      <c r="IS1990" s="4"/>
      <c r="IT1990" s="4"/>
    </row>
    <row r="1991" spans="243:254" ht="30" customHeight="1" x14ac:dyDescent="0.35">
      <c r="II1991" s="4"/>
      <c r="IJ1991" s="4"/>
      <c r="IK1991" s="4"/>
      <c r="IL1991" s="4"/>
      <c r="IM1991" s="4"/>
      <c r="IN1991" s="4"/>
      <c r="IO1991" s="4"/>
      <c r="IP1991" s="4"/>
      <c r="IQ1991" s="4"/>
      <c r="IR1991" s="4"/>
      <c r="IS1991" s="4"/>
      <c r="IT1991" s="4"/>
    </row>
    <row r="1992" spans="243:254" ht="30" customHeight="1" x14ac:dyDescent="0.35">
      <c r="II1992" s="4"/>
      <c r="IJ1992" s="4"/>
      <c r="IK1992" s="4"/>
      <c r="IL1992" s="4"/>
      <c r="IM1992" s="4"/>
      <c r="IN1992" s="4"/>
      <c r="IO1992" s="4"/>
      <c r="IP1992" s="4"/>
      <c r="IQ1992" s="4"/>
      <c r="IR1992" s="4"/>
      <c r="IS1992" s="4"/>
      <c r="IT1992" s="4"/>
    </row>
    <row r="1993" spans="243:254" ht="30" customHeight="1" x14ac:dyDescent="0.35">
      <c r="II1993" s="4"/>
      <c r="IJ1993" s="4"/>
      <c r="IK1993" s="4"/>
      <c r="IL1993" s="4"/>
      <c r="IM1993" s="4"/>
      <c r="IN1993" s="4"/>
      <c r="IO1993" s="4"/>
      <c r="IP1993" s="4"/>
      <c r="IQ1993" s="4"/>
      <c r="IR1993" s="4"/>
      <c r="IS1993" s="4"/>
      <c r="IT1993" s="4"/>
    </row>
    <row r="1994" spans="243:254" ht="30" customHeight="1" x14ac:dyDescent="0.35">
      <c r="II1994" s="4"/>
      <c r="IJ1994" s="4"/>
      <c r="IK1994" s="4"/>
      <c r="IL1994" s="4"/>
      <c r="IM1994" s="4"/>
      <c r="IN1994" s="4"/>
      <c r="IO1994" s="4"/>
      <c r="IP1994" s="4"/>
      <c r="IQ1994" s="4"/>
      <c r="IR1994" s="4"/>
      <c r="IS1994" s="4"/>
      <c r="IT1994" s="4"/>
    </row>
    <row r="1995" spans="243:254" ht="30" customHeight="1" x14ac:dyDescent="0.35">
      <c r="II1995" s="4"/>
      <c r="IJ1995" s="4"/>
      <c r="IK1995" s="4"/>
      <c r="IL1995" s="4"/>
      <c r="IM1995" s="4"/>
      <c r="IN1995" s="4"/>
      <c r="IO1995" s="4"/>
      <c r="IP1995" s="4"/>
      <c r="IQ1995" s="4"/>
      <c r="IR1995" s="4"/>
      <c r="IS1995" s="4"/>
      <c r="IT1995" s="4"/>
    </row>
    <row r="1996" spans="243:254" ht="30" customHeight="1" x14ac:dyDescent="0.35">
      <c r="II1996" s="4"/>
      <c r="IJ1996" s="4"/>
      <c r="IK1996" s="4"/>
      <c r="IL1996" s="4"/>
      <c r="IM1996" s="4"/>
      <c r="IN1996" s="4"/>
      <c r="IO1996" s="4"/>
      <c r="IP1996" s="4"/>
      <c r="IQ1996" s="4"/>
      <c r="IR1996" s="4"/>
      <c r="IS1996" s="4"/>
      <c r="IT1996" s="4"/>
    </row>
    <row r="1997" spans="243:254" ht="30" customHeight="1" x14ac:dyDescent="0.35">
      <c r="II1997" s="4"/>
      <c r="IJ1997" s="4"/>
      <c r="IK1997" s="4"/>
      <c r="IL1997" s="4"/>
      <c r="IM1997" s="4"/>
      <c r="IN1997" s="4"/>
      <c r="IO1997" s="4"/>
      <c r="IP1997" s="4"/>
      <c r="IQ1997" s="4"/>
      <c r="IR1997" s="4"/>
      <c r="IS1997" s="4"/>
      <c r="IT1997" s="4"/>
    </row>
    <row r="1998" spans="243:254" ht="30" customHeight="1" x14ac:dyDescent="0.35">
      <c r="II1998" s="4"/>
      <c r="IJ1998" s="4"/>
      <c r="IK1998" s="4"/>
      <c r="IL1998" s="4"/>
      <c r="IM1998" s="4"/>
      <c r="IN1998" s="4"/>
      <c r="IO1998" s="4"/>
      <c r="IP1998" s="4"/>
      <c r="IQ1998" s="4"/>
      <c r="IR1998" s="4"/>
      <c r="IS1998" s="4"/>
      <c r="IT1998" s="4"/>
    </row>
    <row r="1999" spans="243:254" ht="30" customHeight="1" x14ac:dyDescent="0.35"/>
  </sheetData>
  <sheetProtection sheet="1" objects="1" scenarios="1"/>
  <mergeCells count="73">
    <mergeCell ref="HR4:HV4"/>
    <mergeCell ref="HX4:IB4"/>
    <mergeCell ref="ID4:IH4"/>
    <mergeCell ref="A5:A6"/>
    <mergeCell ref="B5:B6"/>
    <mergeCell ref="GH4:GL4"/>
    <mergeCell ref="GN4:GR4"/>
    <mergeCell ref="GT4:GX4"/>
    <mergeCell ref="GZ4:HD4"/>
    <mergeCell ref="HF4:HJ4"/>
    <mergeCell ref="HL4:HP4"/>
    <mergeCell ref="EX4:FB4"/>
    <mergeCell ref="FD4:FH4"/>
    <mergeCell ref="FJ4:FN4"/>
    <mergeCell ref="FP4:FT4"/>
    <mergeCell ref="FV4:FZ4"/>
    <mergeCell ref="GB4:GF4"/>
    <mergeCell ref="DN4:DR4"/>
    <mergeCell ref="DT4:DX4"/>
    <mergeCell ref="DZ4:ED4"/>
    <mergeCell ref="EF4:EJ4"/>
    <mergeCell ref="EL4:EP4"/>
    <mergeCell ref="ER4:EV4"/>
    <mergeCell ref="DH4:DL4"/>
    <mergeCell ref="AT4:AX4"/>
    <mergeCell ref="AZ4:BD4"/>
    <mergeCell ref="BF4:BJ4"/>
    <mergeCell ref="BL4:BP4"/>
    <mergeCell ref="BR4:BV4"/>
    <mergeCell ref="BX4:CB4"/>
    <mergeCell ref="CD4:CH4"/>
    <mergeCell ref="CJ4:CN4"/>
    <mergeCell ref="CP4:CT4"/>
    <mergeCell ref="CV4:CZ4"/>
    <mergeCell ref="DB4:DF4"/>
    <mergeCell ref="GZ3:HD3"/>
    <mergeCell ref="HL3:HP3"/>
    <mergeCell ref="HX3:IB3"/>
    <mergeCell ref="D4:H4"/>
    <mergeCell ref="J4:N4"/>
    <mergeCell ref="P4:T4"/>
    <mergeCell ref="V4:Z4"/>
    <mergeCell ref="AB4:AF4"/>
    <mergeCell ref="AH4:AL4"/>
    <mergeCell ref="AN4:AR4"/>
    <mergeCell ref="EF3:EJ3"/>
    <mergeCell ref="ER3:EV3"/>
    <mergeCell ref="FD3:FH3"/>
    <mergeCell ref="FP3:FT3"/>
    <mergeCell ref="GB3:GF3"/>
    <mergeCell ref="GN3:GR3"/>
    <mergeCell ref="FC1:FO1"/>
    <mergeCell ref="FP1:GB1"/>
    <mergeCell ref="GC1:GO1"/>
    <mergeCell ref="GP1:HB1"/>
    <mergeCell ref="EC1:EO1"/>
    <mergeCell ref="EP1:FB1"/>
    <mergeCell ref="AZ3:BD3"/>
    <mergeCell ref="B1:C1"/>
    <mergeCell ref="CP1:DB1"/>
    <mergeCell ref="DC1:DO1"/>
    <mergeCell ref="DP1:EB1"/>
    <mergeCell ref="B2:C2"/>
    <mergeCell ref="D3:H3"/>
    <mergeCell ref="P3:T3"/>
    <mergeCell ref="AB3:AF3"/>
    <mergeCell ref="AN3:AR3"/>
    <mergeCell ref="DT3:DX3"/>
    <mergeCell ref="BL3:BP3"/>
    <mergeCell ref="BX3:CB3"/>
    <mergeCell ref="CJ3:CN3"/>
    <mergeCell ref="CV3:CZ3"/>
    <mergeCell ref="DH3:DL3"/>
  </mergeCells>
  <dataValidations count="8">
    <dataValidation type="list" allowBlank="1" showInputMessage="1" showErrorMessage="1" sqref="J4:N4 V4:Z4 AH4:AL4 AT4:AX4 BF4:BJ4 BR4:BV4 CD4:CH4 CP4:CT4 DB4:DF4 DN4:DR4" xr:uid="{1796E575-F315-465D-A702-F1E7CFDFB3F8}">
      <formula1>INDIRECT(SUBSTITUTE(SUBSTITUTE(SUBSTITUTE(D3," ","_"), "/", "_"),"-","_"))</formula1>
    </dataValidation>
    <dataValidation type="list" allowBlank="1" showInputMessage="1" showErrorMessage="1" sqref="H6 N6 T6 Z6 AF6 AL6 AR6 AX6 BD6 BJ6 BP6 BV6 CB6 CH6 CN6 CT6 CZ6 DF6 DL6 DR6" xr:uid="{C2C56432-ABCF-4A22-8C37-1D18DFDBF6E8}">
      <formula1>INDIRECT(SUBSTITUTE(SUBSTITUTE(SUBSTITUTE(SUBSTITUTE(D4," ","_"), "/", "_"),"-","_"),",","_"))</formula1>
    </dataValidation>
    <dataValidation type="list" allowBlank="1" showInputMessage="1" showErrorMessage="1" sqref="G6 M6 S6 Y6 AE6 AK6 AQ6 AW6 BC6 BI6 BO6 BU6 CA6 CG6 CM6 CS6 CY6 DE6 DK6 DQ6" xr:uid="{DBA22D8E-7BA6-4669-A678-FF70E9B63035}">
      <formula1>INDIRECT(SUBSTITUTE(SUBSTITUTE(SUBSTITUTE(SUBSTITUTE(D4," ","_"), "/", "_"),"-","_"),",","_"))</formula1>
    </dataValidation>
    <dataValidation type="list" allowBlank="1" showInputMessage="1" showErrorMessage="1" sqref="F6 L6 R6 X6 AD6 AJ6 AP6 AV6 BB6 BH6 BN6 BT6 BZ6 CF6 CL6 CR6 CX6 DD6 DJ6 DP6" xr:uid="{152E14A7-A6EB-4D7E-8846-25F5CBB1D76B}">
      <formula1>INDIRECT(SUBSTITUTE(SUBSTITUTE(SUBSTITUTE(SUBSTITUTE(D4," ","_"), "/", "_"),"-","_"),",","_"))</formula1>
    </dataValidation>
    <dataValidation type="list" allowBlank="1" showInputMessage="1" showErrorMessage="1" sqref="E6 K6 Q6 W6 AC6 AI6 AO6 AU6 BA6 BG6 BM6 BS6 BY6 CE6 CK6 CQ6 CW6 DC6 DI6 DO6" xr:uid="{6C70167F-4543-422B-9A61-DC73E787AA0C}">
      <formula1>INDIRECT(SUBSTITUTE(SUBSTITUTE(SUBSTITUTE(SUBSTITUTE(D4," ","_"), "/", "_"),"-","_"),",","_"))</formula1>
    </dataValidation>
    <dataValidation type="list" allowBlank="1" showInputMessage="1" showErrorMessage="1" sqref="D6 J6 P6 V6 AB6 AH6 AN6 AT6 AZ6 BF6 BL6 BR6 BX6 CD6 CJ6 CP6 CV6 DB6 DH6 DN6" xr:uid="{02BD513E-AA37-4BEE-AEB4-D7F806EA1E34}">
      <formula1>INDIRECT(SUBSTITUTE(SUBSTITUTE(SUBSTITUTE(SUBSTITUTE(D4," ","_"), "/", "_"),"-","_"),",","_"))</formula1>
    </dataValidation>
    <dataValidation type="list" allowBlank="1" showInputMessage="1" showErrorMessage="1" sqref="C6 I6 O6 U6 AA6 AG6 AM6 AS6 AY6 BE6 BK6 BQ6 BW6 CC6 CI6 CO6 CU6 DA6 DG6 DM6" xr:uid="{D89D7D0F-147E-4B55-BF38-C1AA2F93E36F}">
      <formula1>INDIRECT(SUBSTITUTE(SUBSTITUTE(SUBSTITUTE(SUBSTITUTE(D4," ","_"), "/", "_"),"-","_"),",","_"))</formula1>
    </dataValidation>
    <dataValidation type="list" allowBlank="1" showInputMessage="1" showErrorMessage="1" sqref="D4:H4 P4:T4 AB4:AF4 AN4:AR4 AZ4:BD4 BL4:BP4 BX4:CB4 CJ4:CN4 CV4:CZ4 DH4:DL4" xr:uid="{7FE44C26-809F-4D2C-8B24-839BEDDC2C8D}">
      <formula1>INDIRECT(SUBSTITUTE(SUBSTITUTE(SUBSTITUTE(D3," ","_"), "/", "_"),"-","_"))</formula1>
    </dataValidation>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 id="{29263699-233B-44B3-94B4-FDF7C45592CB}">
            <xm:f>OR('OMT eGrants Report'!$D$5="Enter Type",AND('OMT eGrants Report'!$D$5="Staff Salary",'OMT eGrants Report'!$D$7="Enter Level"),$B7=0)</xm:f>
            <x14:dxf>
              <fill>
                <patternFill>
                  <bgColor theme="0" tint="-0.24994659260841701"/>
                </patternFill>
              </fill>
            </x14:dxf>
          </x14:cfRule>
          <xm:sqref>C7:IH54</xm:sqref>
        </x14:conditionalFormatting>
        <x14:conditionalFormatting xmlns:xm="http://schemas.microsoft.com/office/excel/2006/main">
          <x14:cfRule type="expression" priority="1" id="{D1DD6CC2-9B60-4DA9-AFCC-88D74E8C6C27}">
            <xm:f>OR('OMT eGrants Report'!$D$5="Program Budget",AND('OMT eGrants Report'!$D$5="Staff Salary",'OMT eGrants Report'!$D$7="Total"),$B7=0)</xm:f>
            <x14:dxf>
              <fill>
                <patternFill>
                  <bgColor theme="0" tint="-0.24994659260841701"/>
                </patternFill>
              </fill>
            </x14:dxf>
          </x14:cfRule>
          <xm:sqref>C8:IH18 C20:IH30 C32:IH42 C44:IH54</xm:sqref>
        </x14:conditionalFormatting>
      </x14:conditionalFormattings>
    </ext>
    <ext xmlns:x14="http://schemas.microsoft.com/office/spreadsheetml/2009/9/main" uri="{CCE6A557-97BC-4b89-ADB6-D9C93CAAB3DF}">
      <x14:dataValidations xmlns:xm="http://schemas.microsoft.com/office/excel/2006/main" count="3">
        <x14:dataValidation type="custom" allowBlank="1" showInputMessage="1" showErrorMessage="1" xr:uid="{C02C9B5A-6E95-4A80-BA4F-713E7783AF65}">
          <x14:formula1>
            <xm:f>IF(OR('OMT eGrants Report'!$D$5="Enter Type",AND('OMT eGrants Report'!$D$5="Staff Salary",'OMT eGrants Report'!$D$7="Enter Level")),C7="",ROUND(C7,0)&gt;=0)</xm:f>
          </x14:formula1>
          <xm:sqref>C7:IH7 C43:IH43 C31:IH31 C19:IH19</xm:sqref>
        </x14:dataValidation>
        <x14:dataValidation type="custom" allowBlank="1" showInputMessage="1" showErrorMessage="1" xr:uid="{47939E32-0DFE-443E-B8A0-828E4FD4BE0D}">
          <x14:formula1>
            <xm:f>IF(AND('OMT eGrants Report'!$D$5="Staff Salary", 'OMT eGrants Report'!$D$7="Individual"),ROUND(C8,0)&gt;=0,C8="")</xm:f>
          </x14:formula1>
          <xm:sqref>C44:IH54 C8:IH18 C20:IH30 C32:IH42</xm:sqref>
        </x14:dataValidation>
        <x14:dataValidation type="list" allowBlank="1" showInputMessage="1" showErrorMessage="1" xr:uid="{A6728237-8D9D-4187-B6A4-49A0F7BD552E}">
          <x14:formula1>
            <xm:f>'Goals Hidden'!$A$19:$A$31</xm:f>
          </x14:formula1>
          <xm:sqref>D3:H3 P3:T3 AB3:AF3 AN3:AR3 AZ3:BD3 BL3:BP3 BX3:CB3 CJ3:CN3 CV3:CZ3 DH3:DL3 DT3:DX3 EF3:EJ3 ER3:EV3 FD3:FH3 FP3:FT3 GB3:GF3 GN3:GR3 GZ3:HD3 HL3:HP3 HX3:IB3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8F49D-D565-430B-8E35-5B885EBC66F7}">
  <dimension ref="A1:AZ242"/>
  <sheetViews>
    <sheetView topLeftCell="A223" workbookViewId="0">
      <selection activeCell="E123" sqref="E123"/>
    </sheetView>
  </sheetViews>
  <sheetFormatPr defaultRowHeight="14.5" x14ac:dyDescent="0.35"/>
  <cols>
    <col min="1" max="1" width="29.81640625" bestFit="1" customWidth="1"/>
  </cols>
  <sheetData>
    <row r="1" spans="1:52" x14ac:dyDescent="0.35">
      <c r="A1" cm="1">
        <f t="array" ref="A1:AZ242">TRANSPOSE(Goals!A3:IH54)</f>
        <v>0</v>
      </c>
      <c r="B1">
        <v>0</v>
      </c>
      <c r="C1" t="str">
        <v>Reporting Period</v>
      </c>
      <c r="D1">
        <v>0</v>
      </c>
      <c r="E1" t="str">
        <v>Period 1 (July – September)</v>
      </c>
      <c r="F1" t="str">
        <v>Period 1 (July – September)</v>
      </c>
      <c r="G1" t="str">
        <v>Period 1 (July – September)</v>
      </c>
      <c r="H1" t="str">
        <v>Period 1 (July – September)</v>
      </c>
      <c r="I1" t="str">
        <v>Period 1 (July – September)</v>
      </c>
      <c r="J1" t="str">
        <v>Period 1 (July – September)</v>
      </c>
      <c r="K1" t="str">
        <v>Period 1 (July – September)</v>
      </c>
      <c r="L1" t="str">
        <v>Period 1 (July – September)</v>
      </c>
      <c r="M1" t="str">
        <v>Period 1 (July – September)</v>
      </c>
      <c r="N1" t="str">
        <v>Period 1 (July – September)</v>
      </c>
      <c r="O1" t="str">
        <v>Period 1 (July – September)</v>
      </c>
      <c r="P1" t="str">
        <v>Period 1 (July – September)</v>
      </c>
      <c r="Q1" t="str">
        <v>Period 2 (October – December)</v>
      </c>
      <c r="R1" t="str">
        <v>Period 2 (October – December)</v>
      </c>
      <c r="S1" t="str">
        <v>Period 2 (October – December)</v>
      </c>
      <c r="T1" t="str">
        <v>Period 2 (October – December)</v>
      </c>
      <c r="U1" t="str">
        <v>Period 2 (October – December)</v>
      </c>
      <c r="V1" t="str">
        <v>Period 2 (October – December)</v>
      </c>
      <c r="W1" t="str">
        <v>Period 2 (October – December)</v>
      </c>
      <c r="X1" t="str">
        <v>Period 2 (October – December)</v>
      </c>
      <c r="Y1" t="str">
        <v>Period 2 (October – December)</v>
      </c>
      <c r="Z1" t="str">
        <v>Period 2 (October – December)</v>
      </c>
      <c r="AA1" t="str">
        <v>Period 2 (October – December)</v>
      </c>
      <c r="AB1" t="str">
        <v>Period 2 (October – December)</v>
      </c>
      <c r="AC1" t="str">
        <v>Period 3 (January – March)</v>
      </c>
      <c r="AD1" t="str">
        <v>Period 3 (January – March)</v>
      </c>
      <c r="AE1" t="str">
        <v>Period 3 (January – March)</v>
      </c>
      <c r="AF1" t="str">
        <v>Period 3 (January – March)</v>
      </c>
      <c r="AG1" t="str">
        <v>Period 3 (January – March)</v>
      </c>
      <c r="AH1" t="str">
        <v>Period 3 (January – March)</v>
      </c>
      <c r="AI1" t="str">
        <v>Period 3 (January – March)</v>
      </c>
      <c r="AJ1" t="str">
        <v>Period 3 (January – March)</v>
      </c>
      <c r="AK1" t="str">
        <v>Period 3 (January – March)</v>
      </c>
      <c r="AL1" t="str">
        <v>Period 3 (January – March)</v>
      </c>
      <c r="AM1" t="str">
        <v>Period 3 (January – March)</v>
      </c>
      <c r="AN1" t="str">
        <v>Period 3 (January – March)</v>
      </c>
      <c r="AO1" t="str">
        <v>Period 4 (April – June)</v>
      </c>
      <c r="AP1" t="str">
        <v>Period 4 (April – June)</v>
      </c>
      <c r="AQ1" t="str">
        <v>Period 4 (April – June)</v>
      </c>
      <c r="AR1" t="str">
        <v>Period 4 (April – June)</v>
      </c>
      <c r="AS1" t="str">
        <v>Period 4 (April – June)</v>
      </c>
      <c r="AT1" t="str">
        <v>Period 4 (April – June)</v>
      </c>
      <c r="AU1" t="str">
        <v>Period 4 (April – June)</v>
      </c>
      <c r="AV1" t="str">
        <v>Period 4 (April – June)</v>
      </c>
      <c r="AW1" t="str">
        <v>Period 4 (April – June)</v>
      </c>
      <c r="AX1" t="str">
        <v>Period 4 (April – June)</v>
      </c>
      <c r="AY1" t="str">
        <v>Period 4 (April – June)</v>
      </c>
      <c r="AZ1" t="str">
        <v>Period 4 (April – June)</v>
      </c>
    </row>
    <row r="2" spans="1:52" x14ac:dyDescent="0.35">
      <c r="A2">
        <v>0</v>
      </c>
      <c r="B2">
        <v>0</v>
      </c>
      <c r="C2" t="str">
        <v>Please Select Proration Type</v>
      </c>
      <c r="D2">
        <v>0</v>
      </c>
      <c r="E2" t="str">
        <v/>
      </c>
      <c r="F2" t="str">
        <v/>
      </c>
      <c r="G2" t="str">
        <v/>
      </c>
      <c r="H2" t="str">
        <v/>
      </c>
      <c r="I2" t="str">
        <v/>
      </c>
      <c r="J2" t="str">
        <v/>
      </c>
      <c r="K2" t="str">
        <v/>
      </c>
      <c r="L2" t="str">
        <v/>
      </c>
      <c r="M2" t="str">
        <v/>
      </c>
      <c r="N2" t="str">
        <v/>
      </c>
      <c r="O2" t="str">
        <v/>
      </c>
      <c r="P2" t="str">
        <v/>
      </c>
      <c r="Q2" t="str">
        <v/>
      </c>
      <c r="R2" t="str">
        <v/>
      </c>
      <c r="S2" t="str">
        <v/>
      </c>
      <c r="T2" t="str">
        <v/>
      </c>
      <c r="U2" t="str">
        <v/>
      </c>
      <c r="V2" t="str">
        <v/>
      </c>
      <c r="W2" t="str">
        <v/>
      </c>
      <c r="X2" t="str">
        <v/>
      </c>
      <c r="Y2" t="str">
        <v/>
      </c>
      <c r="Z2" t="str">
        <v/>
      </c>
      <c r="AA2" t="str">
        <v/>
      </c>
      <c r="AB2" t="str">
        <v/>
      </c>
      <c r="AC2" t="str">
        <v/>
      </c>
      <c r="AD2" t="str">
        <v/>
      </c>
      <c r="AE2" t="str">
        <v/>
      </c>
      <c r="AF2" t="str">
        <v/>
      </c>
      <c r="AG2" t="str">
        <v/>
      </c>
      <c r="AH2" t="str">
        <v/>
      </c>
      <c r="AI2" t="str">
        <v/>
      </c>
      <c r="AJ2" t="str">
        <v/>
      </c>
      <c r="AK2" t="str">
        <v/>
      </c>
      <c r="AL2" t="str">
        <v/>
      </c>
      <c r="AM2" t="str">
        <v/>
      </c>
      <c r="AN2" t="str">
        <v/>
      </c>
      <c r="AO2" t="str">
        <v/>
      </c>
      <c r="AP2" t="str">
        <v/>
      </c>
      <c r="AQ2" t="str">
        <v/>
      </c>
      <c r="AR2" t="str">
        <v/>
      </c>
      <c r="AS2" t="str">
        <v/>
      </c>
      <c r="AT2" t="str">
        <v/>
      </c>
      <c r="AU2" t="str">
        <v/>
      </c>
      <c r="AV2" t="str">
        <v/>
      </c>
      <c r="AW2" t="str">
        <v/>
      </c>
      <c r="AX2" t="str">
        <v/>
      </c>
      <c r="AY2" t="str">
        <v/>
      </c>
      <c r="AZ2" t="str">
        <v/>
      </c>
    </row>
    <row r="3" spans="1:52" x14ac:dyDescent="0.35">
      <c r="A3" t="str">
        <v>Strategic Area 1:</v>
      </c>
      <c r="B3" t="str">
        <v>Goal #1</v>
      </c>
      <c r="C3" t="str">
        <v>Goal #1
Output #1</v>
      </c>
      <c r="D3">
        <v>0</v>
      </c>
      <c r="E3">
        <v>0</v>
      </c>
      <c r="F3">
        <v>0</v>
      </c>
      <c r="G3">
        <v>0</v>
      </c>
      <c r="H3">
        <v>0</v>
      </c>
      <c r="I3">
        <v>0</v>
      </c>
      <c r="J3">
        <v>0</v>
      </c>
      <c r="K3">
        <v>0</v>
      </c>
      <c r="L3">
        <v>0</v>
      </c>
      <c r="M3">
        <v>0</v>
      </c>
      <c r="N3">
        <v>0</v>
      </c>
      <c r="O3">
        <v>0</v>
      </c>
      <c r="P3">
        <v>0</v>
      </c>
      <c r="Q3">
        <v>0</v>
      </c>
      <c r="R3">
        <v>0</v>
      </c>
      <c r="S3">
        <v>0</v>
      </c>
      <c r="T3">
        <v>0</v>
      </c>
      <c r="U3">
        <v>0</v>
      </c>
      <c r="V3">
        <v>0</v>
      </c>
      <c r="W3">
        <v>0</v>
      </c>
      <c r="X3">
        <v>0</v>
      </c>
      <c r="Y3">
        <v>0</v>
      </c>
      <c r="Z3">
        <v>0</v>
      </c>
      <c r="AA3">
        <v>0</v>
      </c>
      <c r="AB3">
        <v>0</v>
      </c>
      <c r="AC3">
        <v>0</v>
      </c>
      <c r="AD3">
        <v>0</v>
      </c>
      <c r="AE3">
        <v>0</v>
      </c>
      <c r="AF3">
        <v>0</v>
      </c>
      <c r="AG3">
        <v>0</v>
      </c>
      <c r="AH3">
        <v>0</v>
      </c>
      <c r="AI3">
        <v>0</v>
      </c>
      <c r="AJ3">
        <v>0</v>
      </c>
      <c r="AK3">
        <v>0</v>
      </c>
      <c r="AL3">
        <v>0</v>
      </c>
      <c r="AM3">
        <v>0</v>
      </c>
      <c r="AN3">
        <v>0</v>
      </c>
      <c r="AO3">
        <v>0</v>
      </c>
      <c r="AP3">
        <v>0</v>
      </c>
      <c r="AQ3">
        <v>0</v>
      </c>
      <c r="AR3">
        <v>0</v>
      </c>
      <c r="AS3">
        <v>0</v>
      </c>
      <c r="AT3">
        <v>0</v>
      </c>
      <c r="AU3">
        <v>0</v>
      </c>
      <c r="AV3">
        <v>0</v>
      </c>
      <c r="AW3">
        <v>0</v>
      </c>
      <c r="AX3">
        <v>0</v>
      </c>
      <c r="AY3">
        <v>0</v>
      </c>
      <c r="AZ3">
        <v>0</v>
      </c>
    </row>
    <row r="4" spans="1:52" x14ac:dyDescent="0.35">
      <c r="A4" t="str">
        <v>Select Strategic Area</v>
      </c>
      <c r="B4">
        <v>0</v>
      </c>
      <c r="C4" t="str">
        <v>Goal #1
Output #2</v>
      </c>
      <c r="D4">
        <v>0</v>
      </c>
      <c r="E4">
        <v>0</v>
      </c>
      <c r="F4">
        <v>0</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row>
    <row r="5" spans="1:52" x14ac:dyDescent="0.35">
      <c r="A5">
        <v>0</v>
      </c>
      <c r="B5">
        <v>0</v>
      </c>
      <c r="C5" t="str">
        <v>Goal #1
Output #3</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row>
    <row r="6" spans="1:52" x14ac:dyDescent="0.35">
      <c r="A6">
        <v>0</v>
      </c>
      <c r="B6">
        <v>0</v>
      </c>
      <c r="C6" t="str">
        <v>Goal #1
Output #4</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row>
    <row r="7" spans="1:52" x14ac:dyDescent="0.35">
      <c r="A7">
        <v>0</v>
      </c>
      <c r="B7">
        <v>0</v>
      </c>
      <c r="C7" t="str">
        <v>Goal #1
Output #5</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row>
    <row r="8" spans="1:52" x14ac:dyDescent="0.35">
      <c r="A8">
        <v>0</v>
      </c>
      <c r="B8">
        <v>0</v>
      </c>
      <c r="C8" t="str">
        <v>Goal #1
Output #6</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row>
    <row r="9" spans="1:52" x14ac:dyDescent="0.35">
      <c r="A9">
        <v>0</v>
      </c>
      <c r="B9" t="str">
        <v>Goal #2</v>
      </c>
      <c r="C9" t="str">
        <v>Goal #2
Output #1</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row>
    <row r="10" spans="1:52" x14ac:dyDescent="0.35">
      <c r="A10">
        <v>0</v>
      </c>
      <c r="B10">
        <v>0</v>
      </c>
      <c r="C10" t="str">
        <v>Goal #2
Output #2</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row>
    <row r="11" spans="1:52" x14ac:dyDescent="0.35">
      <c r="A11">
        <v>0</v>
      </c>
      <c r="B11">
        <v>0</v>
      </c>
      <c r="C11" t="str">
        <v>Goal #2
Output #3</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row>
    <row r="12" spans="1:52" x14ac:dyDescent="0.35">
      <c r="A12">
        <v>0</v>
      </c>
      <c r="B12">
        <v>0</v>
      </c>
      <c r="C12" t="str">
        <v>Goal #2
Output #4</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row>
    <row r="13" spans="1:52" x14ac:dyDescent="0.35">
      <c r="A13">
        <v>0</v>
      </c>
      <c r="B13">
        <v>0</v>
      </c>
      <c r="C13" t="str">
        <v>Goal #2
Output #5</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row>
    <row r="14" spans="1:52" x14ac:dyDescent="0.35">
      <c r="A14">
        <v>0</v>
      </c>
      <c r="B14">
        <v>0</v>
      </c>
      <c r="C14" t="str">
        <v>Goal #2
Output #6</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row>
    <row r="15" spans="1:52" x14ac:dyDescent="0.35">
      <c r="A15" t="str">
        <v>Strategic Area 2:</v>
      </c>
      <c r="B15" t="str">
        <v>Goal #1</v>
      </c>
      <c r="C15" t="str">
        <v>Goal #1
Output #1</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row>
    <row r="16" spans="1:52" x14ac:dyDescent="0.35">
      <c r="A16" t="str">
        <v>Select Strategic Area</v>
      </c>
      <c r="B16">
        <v>0</v>
      </c>
      <c r="C16" t="str">
        <v>Goal #1
Output #2</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row>
    <row r="17" spans="1:52" x14ac:dyDescent="0.35">
      <c r="A17">
        <v>0</v>
      </c>
      <c r="B17">
        <v>0</v>
      </c>
      <c r="C17" t="str">
        <v>Goal #1
Output #3</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row>
    <row r="18" spans="1:52" x14ac:dyDescent="0.35">
      <c r="A18">
        <v>0</v>
      </c>
      <c r="B18">
        <v>0</v>
      </c>
      <c r="C18" t="str">
        <v>Goal #1
Output #4</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row>
    <row r="19" spans="1:52" x14ac:dyDescent="0.35">
      <c r="A19">
        <v>0</v>
      </c>
      <c r="B19">
        <v>0</v>
      </c>
      <c r="C19" t="str">
        <v>Goal #1
Output #5</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row>
    <row r="20" spans="1:52" x14ac:dyDescent="0.35">
      <c r="A20">
        <v>0</v>
      </c>
      <c r="B20">
        <v>0</v>
      </c>
      <c r="C20" t="str">
        <v>Goal #1
Output #6</v>
      </c>
      <c r="D20">
        <v>0</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row>
    <row r="21" spans="1:52" x14ac:dyDescent="0.35">
      <c r="A21">
        <v>0</v>
      </c>
      <c r="B21" t="str">
        <v>Goal #2</v>
      </c>
      <c r="C21" t="str">
        <v>Goal #2
Output #1</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row>
    <row r="22" spans="1:52" x14ac:dyDescent="0.35">
      <c r="A22">
        <v>0</v>
      </c>
      <c r="B22">
        <v>0</v>
      </c>
      <c r="C22" t="str">
        <v>Goal #2
Output #2</v>
      </c>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row>
    <row r="23" spans="1:52" x14ac:dyDescent="0.35">
      <c r="A23">
        <v>0</v>
      </c>
      <c r="B23">
        <v>0</v>
      </c>
      <c r="C23" t="str">
        <v>Goal #2
Output #3</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row>
    <row r="24" spans="1:52" x14ac:dyDescent="0.35">
      <c r="A24">
        <v>0</v>
      </c>
      <c r="B24">
        <v>0</v>
      </c>
      <c r="C24" t="str">
        <v>Goal #2
Output #4</v>
      </c>
      <c r="D24">
        <v>0</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row>
    <row r="25" spans="1:52" x14ac:dyDescent="0.35">
      <c r="A25">
        <v>0</v>
      </c>
      <c r="B25">
        <v>0</v>
      </c>
      <c r="C25" t="str">
        <v>Goal #2
Output #5</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row>
    <row r="26" spans="1:52" x14ac:dyDescent="0.35">
      <c r="A26">
        <v>0</v>
      </c>
      <c r="B26">
        <v>0</v>
      </c>
      <c r="C26" t="str">
        <v>Goal #2
Output #6</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row>
    <row r="27" spans="1:52" x14ac:dyDescent="0.35">
      <c r="A27" t="str">
        <v>Strategic Area 3:</v>
      </c>
      <c r="B27" t="str">
        <v>Goal #1</v>
      </c>
      <c r="C27" t="str">
        <v>Goal #1
Output #1</v>
      </c>
      <c r="D27">
        <v>0</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row>
    <row r="28" spans="1:52" x14ac:dyDescent="0.35">
      <c r="A28" t="str">
        <v>Select Strategic Area</v>
      </c>
      <c r="B28">
        <v>0</v>
      </c>
      <c r="C28" t="str">
        <v>Goal #1
Output #2</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row>
    <row r="29" spans="1:52" x14ac:dyDescent="0.35">
      <c r="A29">
        <v>0</v>
      </c>
      <c r="B29">
        <v>0</v>
      </c>
      <c r="C29" t="str">
        <v>Goal #1
Output #3</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row>
    <row r="30" spans="1:52" x14ac:dyDescent="0.35">
      <c r="A30">
        <v>0</v>
      </c>
      <c r="B30">
        <v>0</v>
      </c>
      <c r="C30" t="str">
        <v>Goal #1
Output #4</v>
      </c>
      <c r="D30">
        <v>0</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row>
    <row r="31" spans="1:52" x14ac:dyDescent="0.35">
      <c r="A31">
        <v>0</v>
      </c>
      <c r="B31">
        <v>0</v>
      </c>
      <c r="C31" t="str">
        <v>Goal #1
Output #5</v>
      </c>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row>
    <row r="32" spans="1:52" x14ac:dyDescent="0.35">
      <c r="A32">
        <v>0</v>
      </c>
      <c r="B32">
        <v>0</v>
      </c>
      <c r="C32" t="str">
        <v>Goal #1
Output #6</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row>
    <row r="33" spans="1:52" x14ac:dyDescent="0.35">
      <c r="A33">
        <v>0</v>
      </c>
      <c r="B33" t="str">
        <v>Goal #2</v>
      </c>
      <c r="C33" t="str">
        <v>Goal #2
Output #1</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row>
    <row r="34" spans="1:52" x14ac:dyDescent="0.35">
      <c r="A34">
        <v>0</v>
      </c>
      <c r="B34">
        <v>0</v>
      </c>
      <c r="C34" t="str">
        <v>Goal #2
Output #2</v>
      </c>
      <c r="D34">
        <v>0</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row>
    <row r="35" spans="1:52" x14ac:dyDescent="0.35">
      <c r="A35">
        <v>0</v>
      </c>
      <c r="B35">
        <v>0</v>
      </c>
      <c r="C35" t="str">
        <v>Goal #2
Output #3</v>
      </c>
      <c r="D35">
        <v>0</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row>
    <row r="36" spans="1:52" x14ac:dyDescent="0.35">
      <c r="A36">
        <v>0</v>
      </c>
      <c r="B36">
        <v>0</v>
      </c>
      <c r="C36" t="str">
        <v>Goal #2
Output #4</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row>
    <row r="37" spans="1:52" x14ac:dyDescent="0.35">
      <c r="A37">
        <v>0</v>
      </c>
      <c r="B37">
        <v>0</v>
      </c>
      <c r="C37" t="str">
        <v>Goal #2
Output #5</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row>
    <row r="38" spans="1:52" x14ac:dyDescent="0.35">
      <c r="A38">
        <v>0</v>
      </c>
      <c r="B38">
        <v>0</v>
      </c>
      <c r="C38" t="str">
        <v>Goal #2
Output #6</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row>
    <row r="39" spans="1:52" x14ac:dyDescent="0.35">
      <c r="A39" t="str">
        <v>Strategic Area 4:</v>
      </c>
      <c r="B39" t="str">
        <v>Goal #1</v>
      </c>
      <c r="C39" t="str">
        <v>Goal #1
Output #1</v>
      </c>
      <c r="D39">
        <v>0</v>
      </c>
      <c r="E39">
        <v>0</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row>
    <row r="40" spans="1:52" x14ac:dyDescent="0.35">
      <c r="A40" t="str">
        <v>Select Strategic Area</v>
      </c>
      <c r="B40">
        <v>0</v>
      </c>
      <c r="C40" t="str">
        <v>Goal #1
Output #2</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row>
    <row r="41" spans="1:52" x14ac:dyDescent="0.35">
      <c r="A41">
        <v>0</v>
      </c>
      <c r="B41">
        <v>0</v>
      </c>
      <c r="C41" t="str">
        <v>Goal #1
Output #3</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row>
    <row r="42" spans="1:52" x14ac:dyDescent="0.35">
      <c r="A42">
        <v>0</v>
      </c>
      <c r="B42">
        <v>0</v>
      </c>
      <c r="C42" t="str">
        <v>Goal #1
Output #4</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row>
    <row r="43" spans="1:52" x14ac:dyDescent="0.35">
      <c r="A43">
        <v>0</v>
      </c>
      <c r="B43">
        <v>0</v>
      </c>
      <c r="C43" t="str">
        <v>Goal #1
Output #5</v>
      </c>
      <c r="D43">
        <v>0</v>
      </c>
      <c r="E43">
        <v>0</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row>
    <row r="44" spans="1:52" x14ac:dyDescent="0.35">
      <c r="A44">
        <v>0</v>
      </c>
      <c r="B44">
        <v>0</v>
      </c>
      <c r="C44" t="str">
        <v>Goal #1
Output #6</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row>
    <row r="45" spans="1:52" x14ac:dyDescent="0.35">
      <c r="A45">
        <v>0</v>
      </c>
      <c r="B45" t="str">
        <v>Goal #2</v>
      </c>
      <c r="C45" t="str">
        <v>Goal #2
Output #1</v>
      </c>
      <c r="D45">
        <v>0</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row>
    <row r="46" spans="1:52" x14ac:dyDescent="0.35">
      <c r="A46">
        <v>0</v>
      </c>
      <c r="B46">
        <v>0</v>
      </c>
      <c r="C46" t="str">
        <v>Goal #2
Output #2</v>
      </c>
      <c r="D46">
        <v>0</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row>
    <row r="47" spans="1:52" x14ac:dyDescent="0.35">
      <c r="A47">
        <v>0</v>
      </c>
      <c r="B47">
        <v>0</v>
      </c>
      <c r="C47" t="str">
        <v>Goal #2
Output #3</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row>
    <row r="48" spans="1:52" x14ac:dyDescent="0.35">
      <c r="A48">
        <v>0</v>
      </c>
      <c r="B48">
        <v>0</v>
      </c>
      <c r="C48" t="str">
        <v>Goal #2
Output #4</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row>
    <row r="49" spans="1:52" x14ac:dyDescent="0.35">
      <c r="A49">
        <v>0</v>
      </c>
      <c r="B49">
        <v>0</v>
      </c>
      <c r="C49" t="str">
        <v>Goal #2
Output #5</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row>
    <row r="50" spans="1:52" x14ac:dyDescent="0.35">
      <c r="A50">
        <v>0</v>
      </c>
      <c r="B50">
        <v>0</v>
      </c>
      <c r="C50" t="str">
        <v>Goal #2
Output #6</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row>
    <row r="51" spans="1:52" x14ac:dyDescent="0.35">
      <c r="A51" t="str">
        <v>Strategic Area 5:</v>
      </c>
      <c r="B51" t="str">
        <v>Goal #1</v>
      </c>
      <c r="C51" t="str">
        <v>Goal #1
Output #1</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row>
    <row r="52" spans="1:52" x14ac:dyDescent="0.35">
      <c r="A52" t="str">
        <v>Select Strategic Area</v>
      </c>
      <c r="B52">
        <v>0</v>
      </c>
      <c r="C52" t="str">
        <v>Goal #1
Output #2</v>
      </c>
      <c r="D52">
        <v>0</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row>
    <row r="53" spans="1:52" x14ac:dyDescent="0.35">
      <c r="A53">
        <v>0</v>
      </c>
      <c r="B53">
        <v>0</v>
      </c>
      <c r="C53" t="str">
        <v>Goal #1
Output #3</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row>
    <row r="54" spans="1:52" x14ac:dyDescent="0.35">
      <c r="A54">
        <v>0</v>
      </c>
      <c r="B54">
        <v>0</v>
      </c>
      <c r="C54" t="str">
        <v>Goal #1
Output #4</v>
      </c>
      <c r="D54">
        <v>0</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row>
    <row r="55" spans="1:52" x14ac:dyDescent="0.35">
      <c r="A55">
        <v>0</v>
      </c>
      <c r="B55">
        <v>0</v>
      </c>
      <c r="C55" t="str">
        <v>Goal #1
Output #5</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row>
    <row r="56" spans="1:52" x14ac:dyDescent="0.35">
      <c r="A56">
        <v>0</v>
      </c>
      <c r="B56">
        <v>0</v>
      </c>
      <c r="C56" t="str">
        <v>Goal #1
Output #6</v>
      </c>
      <c r="D56">
        <v>0</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row>
    <row r="57" spans="1:52" x14ac:dyDescent="0.35">
      <c r="A57">
        <v>0</v>
      </c>
      <c r="B57" t="str">
        <v>Goal #2</v>
      </c>
      <c r="C57" t="str">
        <v>Goal #2
Output #1</v>
      </c>
      <c r="D57">
        <v>0</v>
      </c>
      <c r="E57">
        <v>0</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row>
    <row r="58" spans="1:52" x14ac:dyDescent="0.35">
      <c r="A58">
        <v>0</v>
      </c>
      <c r="B58">
        <v>0</v>
      </c>
      <c r="C58" t="str">
        <v>Goal #2
Output #2</v>
      </c>
      <c r="D58">
        <v>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row>
    <row r="59" spans="1:52" x14ac:dyDescent="0.35">
      <c r="A59">
        <v>0</v>
      </c>
      <c r="B59">
        <v>0</v>
      </c>
      <c r="C59" t="str">
        <v>Goal #2
Output #3</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row>
    <row r="60" spans="1:52" x14ac:dyDescent="0.35">
      <c r="A60">
        <v>0</v>
      </c>
      <c r="B60">
        <v>0</v>
      </c>
      <c r="C60" t="str">
        <v>Goal #2
Output #4</v>
      </c>
      <c r="D60">
        <v>0</v>
      </c>
      <c r="E60">
        <v>0</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row>
    <row r="61" spans="1:52" x14ac:dyDescent="0.35">
      <c r="A61">
        <v>0</v>
      </c>
      <c r="B61">
        <v>0</v>
      </c>
      <c r="C61" t="str">
        <v>Goal #2
Output #5</v>
      </c>
      <c r="D61">
        <v>0</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row>
    <row r="62" spans="1:52" x14ac:dyDescent="0.35">
      <c r="A62">
        <v>0</v>
      </c>
      <c r="B62">
        <v>0</v>
      </c>
      <c r="C62" t="str">
        <v>Goal #2
Output #6</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row>
    <row r="63" spans="1:52" x14ac:dyDescent="0.35">
      <c r="A63" t="str">
        <v>Strategic Area 6:</v>
      </c>
      <c r="B63" t="str">
        <v>Goal #1</v>
      </c>
      <c r="C63" t="str">
        <v>Goal #1
Output #1</v>
      </c>
      <c r="D63">
        <v>0</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row>
    <row r="64" spans="1:52" x14ac:dyDescent="0.35">
      <c r="A64" t="str">
        <v>Select Strategic Area</v>
      </c>
      <c r="B64">
        <v>0</v>
      </c>
      <c r="C64" t="str">
        <v>Goal #1
Output #2</v>
      </c>
      <c r="D64">
        <v>0</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row>
    <row r="65" spans="1:52" x14ac:dyDescent="0.35">
      <c r="A65">
        <v>0</v>
      </c>
      <c r="B65">
        <v>0</v>
      </c>
      <c r="C65" t="str">
        <v>Goal #1
Output #3</v>
      </c>
      <c r="D65">
        <v>0</v>
      </c>
      <c r="E65">
        <v>0</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row>
    <row r="66" spans="1:52" x14ac:dyDescent="0.35">
      <c r="A66">
        <v>0</v>
      </c>
      <c r="B66">
        <v>0</v>
      </c>
      <c r="C66" t="str">
        <v>Goal #1
Output #4</v>
      </c>
      <c r="D66">
        <v>0</v>
      </c>
      <c r="E66">
        <v>0</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row>
    <row r="67" spans="1:52" x14ac:dyDescent="0.35">
      <c r="A67">
        <v>0</v>
      </c>
      <c r="B67">
        <v>0</v>
      </c>
      <c r="C67" t="str">
        <v>Goal #1
Output #5</v>
      </c>
      <c r="D67">
        <v>0</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row>
    <row r="68" spans="1:52" x14ac:dyDescent="0.35">
      <c r="A68">
        <v>0</v>
      </c>
      <c r="B68">
        <v>0</v>
      </c>
      <c r="C68" t="str">
        <v>Goal #1
Output #6</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row>
    <row r="69" spans="1:52" x14ac:dyDescent="0.35">
      <c r="A69">
        <v>0</v>
      </c>
      <c r="B69" t="str">
        <v>Goal #2</v>
      </c>
      <c r="C69" t="str">
        <v>Goal #2
Output #1</v>
      </c>
      <c r="D69">
        <v>0</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row>
    <row r="70" spans="1:52" x14ac:dyDescent="0.35">
      <c r="A70">
        <v>0</v>
      </c>
      <c r="B70">
        <v>0</v>
      </c>
      <c r="C70" t="str">
        <v>Goal #2
Output #2</v>
      </c>
      <c r="D70">
        <v>0</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row>
    <row r="71" spans="1:52" x14ac:dyDescent="0.35">
      <c r="A71">
        <v>0</v>
      </c>
      <c r="B71">
        <v>0</v>
      </c>
      <c r="C71" t="str">
        <v>Goal #2
Output #3</v>
      </c>
      <c r="D71">
        <v>0</v>
      </c>
      <c r="E71">
        <v>0</v>
      </c>
      <c r="F71">
        <v>0</v>
      </c>
      <c r="G71">
        <v>0</v>
      </c>
      <c r="H71">
        <v>0</v>
      </c>
      <c r="I71">
        <v>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row>
    <row r="72" spans="1:52" x14ac:dyDescent="0.35">
      <c r="A72">
        <v>0</v>
      </c>
      <c r="B72">
        <v>0</v>
      </c>
      <c r="C72" t="str">
        <v>Goal #2
Output #4</v>
      </c>
      <c r="D72">
        <v>0</v>
      </c>
      <c r="E72">
        <v>0</v>
      </c>
      <c r="F72">
        <v>0</v>
      </c>
      <c r="G72">
        <v>0</v>
      </c>
      <c r="H72">
        <v>0</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row>
    <row r="73" spans="1:52" x14ac:dyDescent="0.35">
      <c r="A73">
        <v>0</v>
      </c>
      <c r="B73">
        <v>0</v>
      </c>
      <c r="C73" t="str">
        <v>Goal #2
Output #5</v>
      </c>
      <c r="D73">
        <v>0</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row>
    <row r="74" spans="1:52" x14ac:dyDescent="0.35">
      <c r="A74">
        <v>0</v>
      </c>
      <c r="B74">
        <v>0</v>
      </c>
      <c r="C74" t="str">
        <v>Goal #2
Output #6</v>
      </c>
      <c r="D74">
        <v>0</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row>
    <row r="75" spans="1:52" x14ac:dyDescent="0.35">
      <c r="A75" t="str">
        <v>Strategic Area 7:</v>
      </c>
      <c r="B75" t="str">
        <v>Goal #1</v>
      </c>
      <c r="C75" t="str">
        <v>Goal #1
Output #1</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row>
    <row r="76" spans="1:52" x14ac:dyDescent="0.35">
      <c r="A76" t="str">
        <v>Select Strategic Area</v>
      </c>
      <c r="B76">
        <v>0</v>
      </c>
      <c r="C76" t="str">
        <v>Goal #1
Output #2</v>
      </c>
      <c r="D76">
        <v>0</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row>
    <row r="77" spans="1:52" x14ac:dyDescent="0.35">
      <c r="A77">
        <v>0</v>
      </c>
      <c r="B77">
        <v>0</v>
      </c>
      <c r="C77" t="str">
        <v>Goal #1
Output #3</v>
      </c>
      <c r="D77">
        <v>0</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row>
    <row r="78" spans="1:52" x14ac:dyDescent="0.35">
      <c r="A78">
        <v>0</v>
      </c>
      <c r="B78">
        <v>0</v>
      </c>
      <c r="C78" t="str">
        <v>Goal #1
Output #4</v>
      </c>
      <c r="D78">
        <v>0</v>
      </c>
      <c r="E78">
        <v>0</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row>
    <row r="79" spans="1:52" x14ac:dyDescent="0.35">
      <c r="A79">
        <v>0</v>
      </c>
      <c r="B79">
        <v>0</v>
      </c>
      <c r="C79" t="str">
        <v>Goal #1
Output #5</v>
      </c>
      <c r="D79">
        <v>0</v>
      </c>
      <c r="E79">
        <v>0</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row>
    <row r="80" spans="1:52" x14ac:dyDescent="0.35">
      <c r="A80">
        <v>0</v>
      </c>
      <c r="B80">
        <v>0</v>
      </c>
      <c r="C80" t="str">
        <v>Goal #1
Output #6</v>
      </c>
      <c r="D80">
        <v>0</v>
      </c>
      <c r="E80">
        <v>0</v>
      </c>
      <c r="F80">
        <v>0</v>
      </c>
      <c r="G80">
        <v>0</v>
      </c>
      <c r="H80">
        <v>0</v>
      </c>
      <c r="I80">
        <v>0</v>
      </c>
      <c r="J80">
        <v>0</v>
      </c>
      <c r="K80">
        <v>0</v>
      </c>
      <c r="L80">
        <v>0</v>
      </c>
      <c r="M80">
        <v>0</v>
      </c>
      <c r="N80">
        <v>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row>
    <row r="81" spans="1:52" x14ac:dyDescent="0.35">
      <c r="A81">
        <v>0</v>
      </c>
      <c r="B81" t="str">
        <v>Goal #2</v>
      </c>
      <c r="C81" t="str">
        <v>Goal #2
Output #1</v>
      </c>
      <c r="D81">
        <v>0</v>
      </c>
      <c r="E81">
        <v>0</v>
      </c>
      <c r="F81">
        <v>0</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row>
    <row r="82" spans="1:52" x14ac:dyDescent="0.35">
      <c r="A82">
        <v>0</v>
      </c>
      <c r="B82">
        <v>0</v>
      </c>
      <c r="C82" t="str">
        <v>Goal #2
Output #2</v>
      </c>
      <c r="D82">
        <v>0</v>
      </c>
      <c r="E82">
        <v>0</v>
      </c>
      <c r="F82">
        <v>0</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row>
    <row r="83" spans="1:52" x14ac:dyDescent="0.35">
      <c r="A83">
        <v>0</v>
      </c>
      <c r="B83">
        <v>0</v>
      </c>
      <c r="C83" t="str">
        <v>Goal #2
Output #3</v>
      </c>
      <c r="D83">
        <v>0</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row>
    <row r="84" spans="1:52" x14ac:dyDescent="0.35">
      <c r="A84">
        <v>0</v>
      </c>
      <c r="B84">
        <v>0</v>
      </c>
      <c r="C84" t="str">
        <v>Goal #2
Output #4</v>
      </c>
      <c r="D84">
        <v>0</v>
      </c>
      <c r="E84">
        <v>0</v>
      </c>
      <c r="F84">
        <v>0</v>
      </c>
      <c r="G84">
        <v>0</v>
      </c>
      <c r="H84">
        <v>0</v>
      </c>
      <c r="I84">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row>
    <row r="85" spans="1:52" x14ac:dyDescent="0.35">
      <c r="A85">
        <v>0</v>
      </c>
      <c r="B85">
        <v>0</v>
      </c>
      <c r="C85" t="str">
        <v>Goal #2
Output #5</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row>
    <row r="86" spans="1:52" x14ac:dyDescent="0.35">
      <c r="A86">
        <v>0</v>
      </c>
      <c r="B86">
        <v>0</v>
      </c>
      <c r="C86" t="str">
        <v>Goal #2
Output #6</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row>
    <row r="87" spans="1:52" x14ac:dyDescent="0.35">
      <c r="A87" t="str">
        <v>Strategic Area 8:</v>
      </c>
      <c r="B87" t="str">
        <v>Goal #1</v>
      </c>
      <c r="C87" t="str">
        <v>Goal #1
Output #1</v>
      </c>
      <c r="D87">
        <v>0</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row>
    <row r="88" spans="1:52" x14ac:dyDescent="0.35">
      <c r="A88" t="str">
        <v>Select Strategic Area</v>
      </c>
      <c r="B88">
        <v>0</v>
      </c>
      <c r="C88" t="str">
        <v>Goal #1
Output #2</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row>
    <row r="89" spans="1:52" x14ac:dyDescent="0.35">
      <c r="A89">
        <v>0</v>
      </c>
      <c r="B89">
        <v>0</v>
      </c>
      <c r="C89" t="str">
        <v>Goal #1
Output #3</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row>
    <row r="90" spans="1:52" x14ac:dyDescent="0.35">
      <c r="A90">
        <v>0</v>
      </c>
      <c r="B90">
        <v>0</v>
      </c>
      <c r="C90" t="str">
        <v>Goal #1
Output #4</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row>
    <row r="91" spans="1:52" x14ac:dyDescent="0.35">
      <c r="A91">
        <v>0</v>
      </c>
      <c r="B91">
        <v>0</v>
      </c>
      <c r="C91" t="str">
        <v>Goal #1
Output #5</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row>
    <row r="92" spans="1:52" x14ac:dyDescent="0.35">
      <c r="A92">
        <v>0</v>
      </c>
      <c r="B92">
        <v>0</v>
      </c>
      <c r="C92" t="str">
        <v>Goal #1
Output #6</v>
      </c>
      <c r="D92">
        <v>0</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row>
    <row r="93" spans="1:52" x14ac:dyDescent="0.35">
      <c r="A93">
        <v>0</v>
      </c>
      <c r="B93" t="str">
        <v>Goal #2</v>
      </c>
      <c r="C93" t="str">
        <v>Goal #2
Output #1</v>
      </c>
      <c r="D93">
        <v>0</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row>
    <row r="94" spans="1:52" x14ac:dyDescent="0.35">
      <c r="A94">
        <v>0</v>
      </c>
      <c r="B94">
        <v>0</v>
      </c>
      <c r="C94" t="str">
        <v>Goal #2
Output #2</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row>
    <row r="95" spans="1:52" x14ac:dyDescent="0.35">
      <c r="A95">
        <v>0</v>
      </c>
      <c r="B95">
        <v>0</v>
      </c>
      <c r="C95" t="str">
        <v>Goal #2
Output #3</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row>
    <row r="96" spans="1:52" x14ac:dyDescent="0.35">
      <c r="A96">
        <v>0</v>
      </c>
      <c r="B96">
        <v>0</v>
      </c>
      <c r="C96" t="str">
        <v>Goal #2
Output #4</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row>
    <row r="97" spans="1:52" x14ac:dyDescent="0.35">
      <c r="A97">
        <v>0</v>
      </c>
      <c r="B97">
        <v>0</v>
      </c>
      <c r="C97" t="str">
        <v>Goal #2
Output #5</v>
      </c>
      <c r="D97">
        <v>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row>
    <row r="98" spans="1:52" x14ac:dyDescent="0.35">
      <c r="A98">
        <v>0</v>
      </c>
      <c r="B98">
        <v>0</v>
      </c>
      <c r="C98" t="str">
        <v>Goal #2
Output #6</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row>
    <row r="99" spans="1:52" x14ac:dyDescent="0.35">
      <c r="A99" t="str">
        <v>Strategic Area 9:</v>
      </c>
      <c r="B99" t="str">
        <v>Goal #1</v>
      </c>
      <c r="C99" t="str">
        <v>Goal #1
Output #1</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row>
    <row r="100" spans="1:52" x14ac:dyDescent="0.35">
      <c r="A100" t="str">
        <v>Select Strategic Area</v>
      </c>
      <c r="B100">
        <v>0</v>
      </c>
      <c r="C100" t="str">
        <v>Goal #1
Output #2</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row>
    <row r="101" spans="1:52" x14ac:dyDescent="0.35">
      <c r="A101">
        <v>0</v>
      </c>
      <c r="B101">
        <v>0</v>
      </c>
      <c r="C101" t="str">
        <v>Goal #1
Output #3</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row>
    <row r="102" spans="1:52" x14ac:dyDescent="0.35">
      <c r="A102">
        <v>0</v>
      </c>
      <c r="B102">
        <v>0</v>
      </c>
      <c r="C102" t="str">
        <v>Goal #1
Output #4</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row>
    <row r="103" spans="1:52" x14ac:dyDescent="0.35">
      <c r="A103">
        <v>0</v>
      </c>
      <c r="B103">
        <v>0</v>
      </c>
      <c r="C103" t="str">
        <v>Goal #1
Output #5</v>
      </c>
      <c r="D103">
        <v>0</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row>
    <row r="104" spans="1:52" x14ac:dyDescent="0.35">
      <c r="A104">
        <v>0</v>
      </c>
      <c r="B104">
        <v>0</v>
      </c>
      <c r="C104" t="str">
        <v>Goal #1
Output #6</v>
      </c>
      <c r="D104">
        <v>0</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row>
    <row r="105" spans="1:52" x14ac:dyDescent="0.35">
      <c r="A105">
        <v>0</v>
      </c>
      <c r="B105" t="str">
        <v>Goal #2</v>
      </c>
      <c r="C105" t="str">
        <v>Goal #2
Output #1</v>
      </c>
      <c r="D105">
        <v>0</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row>
    <row r="106" spans="1:52" x14ac:dyDescent="0.35">
      <c r="A106">
        <v>0</v>
      </c>
      <c r="B106">
        <v>0</v>
      </c>
      <c r="C106" t="str">
        <v>Goal #2
Output #2</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row>
    <row r="107" spans="1:52" x14ac:dyDescent="0.35">
      <c r="A107">
        <v>0</v>
      </c>
      <c r="B107">
        <v>0</v>
      </c>
      <c r="C107" t="str">
        <v>Goal #2
Output #3</v>
      </c>
      <c r="D107">
        <v>0</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row>
    <row r="108" spans="1:52" x14ac:dyDescent="0.35">
      <c r="A108">
        <v>0</v>
      </c>
      <c r="B108">
        <v>0</v>
      </c>
      <c r="C108" t="str">
        <v>Goal #2
Output #4</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row>
    <row r="109" spans="1:52" x14ac:dyDescent="0.35">
      <c r="A109">
        <v>0</v>
      </c>
      <c r="B109">
        <v>0</v>
      </c>
      <c r="C109" t="str">
        <v>Goal #2
Output #5</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row>
    <row r="110" spans="1:52" x14ac:dyDescent="0.35">
      <c r="A110">
        <v>0</v>
      </c>
      <c r="B110">
        <v>0</v>
      </c>
      <c r="C110" t="str">
        <v>Goal #2
Output #6</v>
      </c>
      <c r="D110">
        <v>0</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row>
    <row r="111" spans="1:52" x14ac:dyDescent="0.35">
      <c r="A111" t="str">
        <v>Strategic Area 10:</v>
      </c>
      <c r="B111" t="str">
        <v>Goal #1</v>
      </c>
      <c r="C111" t="str">
        <v>Goal #1
Output #1</v>
      </c>
      <c r="D111">
        <v>0</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row>
    <row r="112" spans="1:52" x14ac:dyDescent="0.35">
      <c r="A112" t="str">
        <v>Select Strategic Area</v>
      </c>
      <c r="B112">
        <v>0</v>
      </c>
      <c r="C112" t="str">
        <v>Goal #1
Output #2</v>
      </c>
      <c r="D112">
        <v>0</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row>
    <row r="113" spans="1:52" x14ac:dyDescent="0.35">
      <c r="A113">
        <v>0</v>
      </c>
      <c r="B113">
        <v>0</v>
      </c>
      <c r="C113" t="str">
        <v>Goal #1
Output #3</v>
      </c>
      <c r="D113">
        <v>0</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row>
    <row r="114" spans="1:52" x14ac:dyDescent="0.35">
      <c r="A114">
        <v>0</v>
      </c>
      <c r="B114">
        <v>0</v>
      </c>
      <c r="C114" t="str">
        <v>Goal #1
Output #4</v>
      </c>
      <c r="D114">
        <v>0</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row>
    <row r="115" spans="1:52" x14ac:dyDescent="0.35">
      <c r="A115">
        <v>0</v>
      </c>
      <c r="B115">
        <v>0</v>
      </c>
      <c r="C115" t="str">
        <v>Goal #1
Output #5</v>
      </c>
      <c r="D115">
        <v>0</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row>
    <row r="116" spans="1:52" x14ac:dyDescent="0.35">
      <c r="A116">
        <v>0</v>
      </c>
      <c r="B116">
        <v>0</v>
      </c>
      <c r="C116" t="str">
        <v>Goal #1
Output #6</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row>
    <row r="117" spans="1:52" x14ac:dyDescent="0.35">
      <c r="A117">
        <v>0</v>
      </c>
      <c r="B117" t="str">
        <v>Goal #2</v>
      </c>
      <c r="C117" t="str">
        <v>Goal #2
Output #1</v>
      </c>
      <c r="D117">
        <v>0</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row>
    <row r="118" spans="1:52" x14ac:dyDescent="0.35">
      <c r="A118">
        <v>0</v>
      </c>
      <c r="B118">
        <v>0</v>
      </c>
      <c r="C118" t="str">
        <v>Goal #2
Output #2</v>
      </c>
      <c r="D118">
        <v>0</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row>
    <row r="119" spans="1:52" x14ac:dyDescent="0.35">
      <c r="A119">
        <v>0</v>
      </c>
      <c r="B119">
        <v>0</v>
      </c>
      <c r="C119" t="str">
        <v>Goal #2
Output #3</v>
      </c>
      <c r="D119">
        <v>0</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row>
    <row r="120" spans="1:52" x14ac:dyDescent="0.35">
      <c r="A120">
        <v>0</v>
      </c>
      <c r="B120">
        <v>0</v>
      </c>
      <c r="C120" t="str">
        <v>Goal #2
Output #4</v>
      </c>
      <c r="D120">
        <v>0</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row>
    <row r="121" spans="1:52" x14ac:dyDescent="0.35">
      <c r="A121">
        <v>0</v>
      </c>
      <c r="B121">
        <v>0</v>
      </c>
      <c r="C121" t="str">
        <v>Goal #2
Output #5</v>
      </c>
      <c r="D121">
        <v>0</v>
      </c>
      <c r="E121">
        <v>0</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row>
    <row r="122" spans="1:52" x14ac:dyDescent="0.35">
      <c r="A122">
        <v>0</v>
      </c>
      <c r="B122">
        <v>0</v>
      </c>
      <c r="C122" t="str">
        <v>Goal #2
Output #6</v>
      </c>
      <c r="D122">
        <v>0</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row>
    <row r="123" spans="1:52" x14ac:dyDescent="0.35">
      <c r="A123" t="str">
        <v>Custom Strategic Area 1 - OTHER:</v>
      </c>
      <c r="B123" t="str">
        <v>Custom Goal #1</v>
      </c>
      <c r="C123" t="str">
        <v>Custom Goal #1
Custom Output #1</v>
      </c>
      <c r="D123">
        <v>0</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row>
    <row r="124" spans="1:52" x14ac:dyDescent="0.35">
      <c r="A124" t="str">
        <v>Select Strategic Area</v>
      </c>
      <c r="B124">
        <v>0</v>
      </c>
      <c r="C124" t="str">
        <v>Custom Goal #1
Custom Output #2</v>
      </c>
      <c r="D124">
        <v>0</v>
      </c>
      <c r="E124">
        <v>0</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row>
    <row r="125" spans="1:52" x14ac:dyDescent="0.35">
      <c r="A125">
        <v>0</v>
      </c>
      <c r="B125">
        <v>0</v>
      </c>
      <c r="C125" t="str">
        <v>Custom Goal #1
Custom Output #3</v>
      </c>
      <c r="D125">
        <v>0</v>
      </c>
      <c r="E125">
        <v>0</v>
      </c>
      <c r="F125">
        <v>0</v>
      </c>
      <c r="G125">
        <v>0</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row>
    <row r="126" spans="1:52" x14ac:dyDescent="0.35">
      <c r="A126">
        <v>0</v>
      </c>
      <c r="B126">
        <v>0</v>
      </c>
      <c r="C126" t="str">
        <v>Custom Goal #1
Custom Output #4</v>
      </c>
      <c r="D126">
        <v>0</v>
      </c>
      <c r="E126">
        <v>0</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row>
    <row r="127" spans="1:52" x14ac:dyDescent="0.35">
      <c r="A127">
        <v>0</v>
      </c>
      <c r="B127">
        <v>0</v>
      </c>
      <c r="C127" t="str">
        <v>Custom Goal #1
Custom Output #5</v>
      </c>
      <c r="D127">
        <v>0</v>
      </c>
      <c r="E127">
        <v>0</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row>
    <row r="128" spans="1:52" x14ac:dyDescent="0.35">
      <c r="A128">
        <v>0</v>
      </c>
      <c r="B128">
        <v>0</v>
      </c>
      <c r="C128" t="str">
        <v>Custom Goal #1
Custom Output #6</v>
      </c>
      <c r="D128">
        <v>0</v>
      </c>
      <c r="E128">
        <v>0</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c r="AY128">
        <v>0</v>
      </c>
      <c r="AZ128">
        <v>0</v>
      </c>
    </row>
    <row r="129" spans="1:52" x14ac:dyDescent="0.35">
      <c r="A129">
        <v>0</v>
      </c>
      <c r="B129" t="str">
        <v>Custom Goal #2</v>
      </c>
      <c r="C129" t="str">
        <v>Custom Goal #2
Custom Output #1</v>
      </c>
      <c r="D129">
        <v>0</v>
      </c>
      <c r="E129">
        <v>0</v>
      </c>
      <c r="F129">
        <v>0</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row>
    <row r="130" spans="1:52" x14ac:dyDescent="0.35">
      <c r="A130">
        <v>0</v>
      </c>
      <c r="B130">
        <v>0</v>
      </c>
      <c r="C130" t="str">
        <v>Custom Goal #2
Custom Output #2</v>
      </c>
      <c r="D130">
        <v>0</v>
      </c>
      <c r="E130">
        <v>0</v>
      </c>
      <c r="F130">
        <v>0</v>
      </c>
      <c r="G130">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row>
    <row r="131" spans="1:52" x14ac:dyDescent="0.35">
      <c r="A131">
        <v>0</v>
      </c>
      <c r="B131">
        <v>0</v>
      </c>
      <c r="C131" t="str">
        <v>Custom Goal #2
Custom Output #3</v>
      </c>
      <c r="D131">
        <v>0</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row>
    <row r="132" spans="1:52" x14ac:dyDescent="0.35">
      <c r="A132">
        <v>0</v>
      </c>
      <c r="B132">
        <v>0</v>
      </c>
      <c r="C132" t="str">
        <v>Custom Goal #2
Custom Output #4</v>
      </c>
      <c r="D132">
        <v>0</v>
      </c>
      <c r="E132">
        <v>0</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row>
    <row r="133" spans="1:52" x14ac:dyDescent="0.35">
      <c r="A133">
        <v>0</v>
      </c>
      <c r="B133">
        <v>0</v>
      </c>
      <c r="C133" t="str">
        <v>Custom Goal #2
Custom Output #5</v>
      </c>
      <c r="D133">
        <v>0</v>
      </c>
      <c r="E133">
        <v>0</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row>
    <row r="134" spans="1:52" x14ac:dyDescent="0.35">
      <c r="A134">
        <v>0</v>
      </c>
      <c r="B134">
        <v>0</v>
      </c>
      <c r="C134" t="str">
        <v>Custom Goal #2
Custom Output #6</v>
      </c>
      <c r="D134">
        <v>0</v>
      </c>
      <c r="E134">
        <v>0</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row>
    <row r="135" spans="1:52" x14ac:dyDescent="0.35">
      <c r="A135" t="str">
        <v>Custom Strategic Area 2 - OTHER:</v>
      </c>
      <c r="B135" t="str">
        <v>Custom Goal #1</v>
      </c>
      <c r="C135" t="str">
        <v>Custom Goal #1
Custom Output #1</v>
      </c>
      <c r="D135">
        <v>0</v>
      </c>
      <c r="E135">
        <v>0</v>
      </c>
      <c r="F135">
        <v>0</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row>
    <row r="136" spans="1:52" x14ac:dyDescent="0.35">
      <c r="A136" t="str">
        <v>Select Strategic Area</v>
      </c>
      <c r="B136">
        <v>0</v>
      </c>
      <c r="C136" t="str">
        <v>Custom Goal #1
Custom Output #2</v>
      </c>
      <c r="D136">
        <v>0</v>
      </c>
      <c r="E136">
        <v>0</v>
      </c>
      <c r="F136">
        <v>0</v>
      </c>
      <c r="G136">
        <v>0</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row>
    <row r="137" spans="1:52" x14ac:dyDescent="0.35">
      <c r="A137">
        <v>0</v>
      </c>
      <c r="B137">
        <v>0</v>
      </c>
      <c r="C137" t="str">
        <v>Custom Goal #1
Custom Output #3</v>
      </c>
      <c r="D137">
        <v>0</v>
      </c>
      <c r="E137">
        <v>0</v>
      </c>
      <c r="F137">
        <v>0</v>
      </c>
      <c r="G137">
        <v>0</v>
      </c>
      <c r="H137">
        <v>0</v>
      </c>
      <c r="I137">
        <v>0</v>
      </c>
      <c r="J137">
        <v>0</v>
      </c>
      <c r="K137">
        <v>0</v>
      </c>
      <c r="L137">
        <v>0</v>
      </c>
      <c r="M137">
        <v>0</v>
      </c>
      <c r="N137">
        <v>0</v>
      </c>
      <c r="O137">
        <v>0</v>
      </c>
      <c r="P137">
        <v>0</v>
      </c>
      <c r="Q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row>
    <row r="138" spans="1:52" x14ac:dyDescent="0.35">
      <c r="A138">
        <v>0</v>
      </c>
      <c r="B138">
        <v>0</v>
      </c>
      <c r="C138" t="str">
        <v>Custom Goal #1
Custom Output #4</v>
      </c>
      <c r="D138">
        <v>0</v>
      </c>
      <c r="E138">
        <v>0</v>
      </c>
      <c r="F138">
        <v>0</v>
      </c>
      <c r="G138">
        <v>0</v>
      </c>
      <c r="H138">
        <v>0</v>
      </c>
      <c r="I138">
        <v>0</v>
      </c>
      <c r="J138">
        <v>0</v>
      </c>
      <c r="K138">
        <v>0</v>
      </c>
      <c r="L138">
        <v>0</v>
      </c>
      <c r="M138">
        <v>0</v>
      </c>
      <c r="N138">
        <v>0</v>
      </c>
      <c r="O138">
        <v>0</v>
      </c>
      <c r="P138">
        <v>0</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0</v>
      </c>
      <c r="AY138">
        <v>0</v>
      </c>
      <c r="AZ138">
        <v>0</v>
      </c>
    </row>
    <row r="139" spans="1:52" x14ac:dyDescent="0.35">
      <c r="A139">
        <v>0</v>
      </c>
      <c r="B139">
        <v>0</v>
      </c>
      <c r="C139" t="str">
        <v>Custom Goal #1
Custom Output #5</v>
      </c>
      <c r="D139">
        <v>0</v>
      </c>
      <c r="E139">
        <v>0</v>
      </c>
      <c r="F139">
        <v>0</v>
      </c>
      <c r="G139">
        <v>0</v>
      </c>
      <c r="H139">
        <v>0</v>
      </c>
      <c r="I139">
        <v>0</v>
      </c>
      <c r="J139">
        <v>0</v>
      </c>
      <c r="K139">
        <v>0</v>
      </c>
      <c r="L139">
        <v>0</v>
      </c>
      <c r="M139">
        <v>0</v>
      </c>
      <c r="N139">
        <v>0</v>
      </c>
      <c r="O139">
        <v>0</v>
      </c>
      <c r="P139">
        <v>0</v>
      </c>
      <c r="Q139">
        <v>0</v>
      </c>
      <c r="R139">
        <v>0</v>
      </c>
      <c r="S139">
        <v>0</v>
      </c>
      <c r="T139">
        <v>0</v>
      </c>
      <c r="U139">
        <v>0</v>
      </c>
      <c r="V139">
        <v>0</v>
      </c>
      <c r="W139">
        <v>0</v>
      </c>
      <c r="X139">
        <v>0</v>
      </c>
      <c r="Y139">
        <v>0</v>
      </c>
      <c r="Z139">
        <v>0</v>
      </c>
      <c r="AA139">
        <v>0</v>
      </c>
      <c r="AB139">
        <v>0</v>
      </c>
      <c r="AC139">
        <v>0</v>
      </c>
      <c r="AD139">
        <v>0</v>
      </c>
      <c r="AE139">
        <v>0</v>
      </c>
      <c r="AF139">
        <v>0</v>
      </c>
      <c r="AG139">
        <v>0</v>
      </c>
      <c r="AH139">
        <v>0</v>
      </c>
      <c r="AI139">
        <v>0</v>
      </c>
      <c r="AJ139">
        <v>0</v>
      </c>
      <c r="AK139">
        <v>0</v>
      </c>
      <c r="AL139">
        <v>0</v>
      </c>
      <c r="AM139">
        <v>0</v>
      </c>
      <c r="AN139">
        <v>0</v>
      </c>
      <c r="AO139">
        <v>0</v>
      </c>
      <c r="AP139">
        <v>0</v>
      </c>
      <c r="AQ139">
        <v>0</v>
      </c>
      <c r="AR139">
        <v>0</v>
      </c>
      <c r="AS139">
        <v>0</v>
      </c>
      <c r="AT139">
        <v>0</v>
      </c>
      <c r="AU139">
        <v>0</v>
      </c>
      <c r="AV139">
        <v>0</v>
      </c>
      <c r="AW139">
        <v>0</v>
      </c>
      <c r="AX139">
        <v>0</v>
      </c>
      <c r="AY139">
        <v>0</v>
      </c>
      <c r="AZ139">
        <v>0</v>
      </c>
    </row>
    <row r="140" spans="1:52" x14ac:dyDescent="0.35">
      <c r="A140">
        <v>0</v>
      </c>
      <c r="B140">
        <v>0</v>
      </c>
      <c r="C140" t="str">
        <v>Custom Goal #1
Custom Output #6</v>
      </c>
      <c r="D140">
        <v>0</v>
      </c>
      <c r="E140">
        <v>0</v>
      </c>
      <c r="F140">
        <v>0</v>
      </c>
      <c r="G140">
        <v>0</v>
      </c>
      <c r="H140">
        <v>0</v>
      </c>
      <c r="I140">
        <v>0</v>
      </c>
      <c r="J140">
        <v>0</v>
      </c>
      <c r="K140">
        <v>0</v>
      </c>
      <c r="L140">
        <v>0</v>
      </c>
      <c r="M140">
        <v>0</v>
      </c>
      <c r="N140">
        <v>0</v>
      </c>
      <c r="O140">
        <v>0</v>
      </c>
      <c r="P140">
        <v>0</v>
      </c>
      <c r="Q140">
        <v>0</v>
      </c>
      <c r="R140">
        <v>0</v>
      </c>
      <c r="S140">
        <v>0</v>
      </c>
      <c r="T140">
        <v>0</v>
      </c>
      <c r="U140">
        <v>0</v>
      </c>
      <c r="V140">
        <v>0</v>
      </c>
      <c r="W140">
        <v>0</v>
      </c>
      <c r="X140">
        <v>0</v>
      </c>
      <c r="Y140">
        <v>0</v>
      </c>
      <c r="Z140">
        <v>0</v>
      </c>
      <c r="AA140">
        <v>0</v>
      </c>
      <c r="AB140">
        <v>0</v>
      </c>
      <c r="AC140">
        <v>0</v>
      </c>
      <c r="AD140">
        <v>0</v>
      </c>
      <c r="AE140">
        <v>0</v>
      </c>
      <c r="AF140">
        <v>0</v>
      </c>
      <c r="AG140">
        <v>0</v>
      </c>
      <c r="AH140">
        <v>0</v>
      </c>
      <c r="AI140">
        <v>0</v>
      </c>
      <c r="AJ140">
        <v>0</v>
      </c>
      <c r="AK140">
        <v>0</v>
      </c>
      <c r="AL140">
        <v>0</v>
      </c>
      <c r="AM140">
        <v>0</v>
      </c>
      <c r="AN140">
        <v>0</v>
      </c>
      <c r="AO140">
        <v>0</v>
      </c>
      <c r="AP140">
        <v>0</v>
      </c>
      <c r="AQ140">
        <v>0</v>
      </c>
      <c r="AR140">
        <v>0</v>
      </c>
      <c r="AS140">
        <v>0</v>
      </c>
      <c r="AT140">
        <v>0</v>
      </c>
      <c r="AU140">
        <v>0</v>
      </c>
      <c r="AV140">
        <v>0</v>
      </c>
      <c r="AW140">
        <v>0</v>
      </c>
      <c r="AX140">
        <v>0</v>
      </c>
      <c r="AY140">
        <v>0</v>
      </c>
      <c r="AZ140">
        <v>0</v>
      </c>
    </row>
    <row r="141" spans="1:52" x14ac:dyDescent="0.35">
      <c r="A141">
        <v>0</v>
      </c>
      <c r="B141" t="str">
        <v>Custom Goal #2</v>
      </c>
      <c r="C141" t="str">
        <v>Custom Goal #2
Custom Output #1</v>
      </c>
      <c r="D141">
        <v>0</v>
      </c>
      <c r="E141">
        <v>0</v>
      </c>
      <c r="F141">
        <v>0</v>
      </c>
      <c r="G141">
        <v>0</v>
      </c>
      <c r="H141">
        <v>0</v>
      </c>
      <c r="I141">
        <v>0</v>
      </c>
      <c r="J141">
        <v>0</v>
      </c>
      <c r="K141">
        <v>0</v>
      </c>
      <c r="L141">
        <v>0</v>
      </c>
      <c r="M141">
        <v>0</v>
      </c>
      <c r="N141">
        <v>0</v>
      </c>
      <c r="O141">
        <v>0</v>
      </c>
      <c r="P141">
        <v>0</v>
      </c>
      <c r="Q141">
        <v>0</v>
      </c>
      <c r="R141">
        <v>0</v>
      </c>
      <c r="S141">
        <v>0</v>
      </c>
      <c r="T141">
        <v>0</v>
      </c>
      <c r="U141">
        <v>0</v>
      </c>
      <c r="V141">
        <v>0</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0</v>
      </c>
      <c r="AW141">
        <v>0</v>
      </c>
      <c r="AX141">
        <v>0</v>
      </c>
      <c r="AY141">
        <v>0</v>
      </c>
      <c r="AZ141">
        <v>0</v>
      </c>
    </row>
    <row r="142" spans="1:52" x14ac:dyDescent="0.35">
      <c r="A142">
        <v>0</v>
      </c>
      <c r="B142">
        <v>0</v>
      </c>
      <c r="C142" t="str">
        <v>Custom Goal #2
Custom Output #2</v>
      </c>
      <c r="D142">
        <v>0</v>
      </c>
      <c r="E142">
        <v>0</v>
      </c>
      <c r="F142">
        <v>0</v>
      </c>
      <c r="G142">
        <v>0</v>
      </c>
      <c r="H142">
        <v>0</v>
      </c>
      <c r="I142">
        <v>0</v>
      </c>
      <c r="J142">
        <v>0</v>
      </c>
      <c r="K142">
        <v>0</v>
      </c>
      <c r="L142">
        <v>0</v>
      </c>
      <c r="M142">
        <v>0</v>
      </c>
      <c r="N142">
        <v>0</v>
      </c>
      <c r="O142">
        <v>0</v>
      </c>
      <c r="P142">
        <v>0</v>
      </c>
      <c r="Q142">
        <v>0</v>
      </c>
      <c r="R142">
        <v>0</v>
      </c>
      <c r="S142">
        <v>0</v>
      </c>
      <c r="T142">
        <v>0</v>
      </c>
      <c r="U142">
        <v>0</v>
      </c>
      <c r="V142">
        <v>0</v>
      </c>
      <c r="W142">
        <v>0</v>
      </c>
      <c r="X142">
        <v>0</v>
      </c>
      <c r="Y142">
        <v>0</v>
      </c>
      <c r="Z142">
        <v>0</v>
      </c>
      <c r="AA142">
        <v>0</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c r="AZ142">
        <v>0</v>
      </c>
    </row>
    <row r="143" spans="1:52" x14ac:dyDescent="0.35">
      <c r="A143">
        <v>0</v>
      </c>
      <c r="B143">
        <v>0</v>
      </c>
      <c r="C143" t="str">
        <v>Custom Goal #2
Custom Output #3</v>
      </c>
      <c r="D143">
        <v>0</v>
      </c>
      <c r="E143">
        <v>0</v>
      </c>
      <c r="F143">
        <v>0</v>
      </c>
      <c r="G143">
        <v>0</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c r="AU143">
        <v>0</v>
      </c>
      <c r="AV143">
        <v>0</v>
      </c>
      <c r="AW143">
        <v>0</v>
      </c>
      <c r="AX143">
        <v>0</v>
      </c>
      <c r="AY143">
        <v>0</v>
      </c>
      <c r="AZ143">
        <v>0</v>
      </c>
    </row>
    <row r="144" spans="1:52" x14ac:dyDescent="0.35">
      <c r="A144">
        <v>0</v>
      </c>
      <c r="B144">
        <v>0</v>
      </c>
      <c r="C144" t="str">
        <v>Custom Goal #2
Custom Output #4</v>
      </c>
      <c r="D144">
        <v>0</v>
      </c>
      <c r="E144">
        <v>0</v>
      </c>
      <c r="F144">
        <v>0</v>
      </c>
      <c r="G144">
        <v>0</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c r="AU144">
        <v>0</v>
      </c>
      <c r="AV144">
        <v>0</v>
      </c>
      <c r="AW144">
        <v>0</v>
      </c>
      <c r="AX144">
        <v>0</v>
      </c>
      <c r="AY144">
        <v>0</v>
      </c>
      <c r="AZ144">
        <v>0</v>
      </c>
    </row>
    <row r="145" spans="1:52" x14ac:dyDescent="0.35">
      <c r="A145">
        <v>0</v>
      </c>
      <c r="B145">
        <v>0</v>
      </c>
      <c r="C145" t="str">
        <v>Custom Goal #2
Custom Output #5</v>
      </c>
      <c r="D145">
        <v>0</v>
      </c>
      <c r="E145">
        <v>0</v>
      </c>
      <c r="F145">
        <v>0</v>
      </c>
      <c r="G145">
        <v>0</v>
      </c>
      <c r="H145">
        <v>0</v>
      </c>
      <c r="I145">
        <v>0</v>
      </c>
      <c r="J145">
        <v>0</v>
      </c>
      <c r="K145">
        <v>0</v>
      </c>
      <c r="L145">
        <v>0</v>
      </c>
      <c r="M145">
        <v>0</v>
      </c>
      <c r="N145">
        <v>0</v>
      </c>
      <c r="O145">
        <v>0</v>
      </c>
      <c r="P145">
        <v>0</v>
      </c>
      <c r="Q145">
        <v>0</v>
      </c>
      <c r="R145">
        <v>0</v>
      </c>
      <c r="S145">
        <v>0</v>
      </c>
      <c r="T145">
        <v>0</v>
      </c>
      <c r="U145">
        <v>0</v>
      </c>
      <c r="V145">
        <v>0</v>
      </c>
      <c r="W145">
        <v>0</v>
      </c>
      <c r="X145">
        <v>0</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c r="AU145">
        <v>0</v>
      </c>
      <c r="AV145">
        <v>0</v>
      </c>
      <c r="AW145">
        <v>0</v>
      </c>
      <c r="AX145">
        <v>0</v>
      </c>
      <c r="AY145">
        <v>0</v>
      </c>
      <c r="AZ145">
        <v>0</v>
      </c>
    </row>
    <row r="146" spans="1:52" x14ac:dyDescent="0.35">
      <c r="A146">
        <v>0</v>
      </c>
      <c r="B146">
        <v>0</v>
      </c>
      <c r="C146" t="str">
        <v>Custom Goal #2
Custom Output #6</v>
      </c>
      <c r="D146">
        <v>0</v>
      </c>
      <c r="E146">
        <v>0</v>
      </c>
      <c r="F146">
        <v>0</v>
      </c>
      <c r="G146">
        <v>0</v>
      </c>
      <c r="H146">
        <v>0</v>
      </c>
      <c r="I146">
        <v>0</v>
      </c>
      <c r="J146">
        <v>0</v>
      </c>
      <c r="K146">
        <v>0</v>
      </c>
      <c r="L146">
        <v>0</v>
      </c>
      <c r="M146">
        <v>0</v>
      </c>
      <c r="N146">
        <v>0</v>
      </c>
      <c r="O146">
        <v>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row>
    <row r="147" spans="1:52" x14ac:dyDescent="0.35">
      <c r="A147" t="str">
        <v>Custom Strategic Area 3 - OTHER:</v>
      </c>
      <c r="B147" t="str">
        <v>Custom Goal #1</v>
      </c>
      <c r="C147" t="str">
        <v>Custom Goal #1
Custom Output #1</v>
      </c>
      <c r="D147">
        <v>0</v>
      </c>
      <c r="E147">
        <v>0</v>
      </c>
      <c r="F147">
        <v>0</v>
      </c>
      <c r="G147">
        <v>0</v>
      </c>
      <c r="H147">
        <v>0</v>
      </c>
      <c r="I147">
        <v>0</v>
      </c>
      <c r="J147">
        <v>0</v>
      </c>
      <c r="K147">
        <v>0</v>
      </c>
      <c r="L147">
        <v>0</v>
      </c>
      <c r="M147">
        <v>0</v>
      </c>
      <c r="N147">
        <v>0</v>
      </c>
      <c r="O147">
        <v>0</v>
      </c>
      <c r="P147">
        <v>0</v>
      </c>
      <c r="Q147">
        <v>0</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c r="AW147">
        <v>0</v>
      </c>
      <c r="AX147">
        <v>0</v>
      </c>
      <c r="AY147">
        <v>0</v>
      </c>
      <c r="AZ147">
        <v>0</v>
      </c>
    </row>
    <row r="148" spans="1:52" x14ac:dyDescent="0.35">
      <c r="A148" t="str">
        <v>Select Strategic Area</v>
      </c>
      <c r="B148">
        <v>0</v>
      </c>
      <c r="C148" t="str">
        <v>Custom Goal #1
Custom Output #2</v>
      </c>
      <c r="D148">
        <v>0</v>
      </c>
      <c r="E148">
        <v>0</v>
      </c>
      <c r="F148">
        <v>0</v>
      </c>
      <c r="G148">
        <v>0</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c r="AW148">
        <v>0</v>
      </c>
      <c r="AX148">
        <v>0</v>
      </c>
      <c r="AY148">
        <v>0</v>
      </c>
      <c r="AZ148">
        <v>0</v>
      </c>
    </row>
    <row r="149" spans="1:52" x14ac:dyDescent="0.35">
      <c r="A149">
        <v>0</v>
      </c>
      <c r="B149">
        <v>0</v>
      </c>
      <c r="C149" t="str">
        <v>Custom Goal #1
Custom Output #3</v>
      </c>
      <c r="D149">
        <v>0</v>
      </c>
      <c r="E149">
        <v>0</v>
      </c>
      <c r="F149">
        <v>0</v>
      </c>
      <c r="G149">
        <v>0</v>
      </c>
      <c r="H149">
        <v>0</v>
      </c>
      <c r="I149">
        <v>0</v>
      </c>
      <c r="J149">
        <v>0</v>
      </c>
      <c r="K149">
        <v>0</v>
      </c>
      <c r="L149">
        <v>0</v>
      </c>
      <c r="M149">
        <v>0</v>
      </c>
      <c r="N149">
        <v>0</v>
      </c>
      <c r="O149">
        <v>0</v>
      </c>
      <c r="P149">
        <v>0</v>
      </c>
      <c r="Q149">
        <v>0</v>
      </c>
      <c r="R149">
        <v>0</v>
      </c>
      <c r="S149">
        <v>0</v>
      </c>
      <c r="T149">
        <v>0</v>
      </c>
      <c r="U149">
        <v>0</v>
      </c>
      <c r="V149">
        <v>0</v>
      </c>
      <c r="W149">
        <v>0</v>
      </c>
      <c r="X149">
        <v>0</v>
      </c>
      <c r="Y149">
        <v>0</v>
      </c>
      <c r="Z149">
        <v>0</v>
      </c>
      <c r="AA149">
        <v>0</v>
      </c>
      <c r="AB149">
        <v>0</v>
      </c>
      <c r="AC149">
        <v>0</v>
      </c>
      <c r="AD149">
        <v>0</v>
      </c>
      <c r="AE149">
        <v>0</v>
      </c>
      <c r="AF149">
        <v>0</v>
      </c>
      <c r="AG149">
        <v>0</v>
      </c>
      <c r="AH149">
        <v>0</v>
      </c>
      <c r="AI149">
        <v>0</v>
      </c>
      <c r="AJ149">
        <v>0</v>
      </c>
      <c r="AK149">
        <v>0</v>
      </c>
      <c r="AL149">
        <v>0</v>
      </c>
      <c r="AM149">
        <v>0</v>
      </c>
      <c r="AN149">
        <v>0</v>
      </c>
      <c r="AO149">
        <v>0</v>
      </c>
      <c r="AP149">
        <v>0</v>
      </c>
      <c r="AQ149">
        <v>0</v>
      </c>
      <c r="AR149">
        <v>0</v>
      </c>
      <c r="AS149">
        <v>0</v>
      </c>
      <c r="AT149">
        <v>0</v>
      </c>
      <c r="AU149">
        <v>0</v>
      </c>
      <c r="AV149">
        <v>0</v>
      </c>
      <c r="AW149">
        <v>0</v>
      </c>
      <c r="AX149">
        <v>0</v>
      </c>
      <c r="AY149">
        <v>0</v>
      </c>
      <c r="AZ149">
        <v>0</v>
      </c>
    </row>
    <row r="150" spans="1:52" x14ac:dyDescent="0.35">
      <c r="A150">
        <v>0</v>
      </c>
      <c r="B150">
        <v>0</v>
      </c>
      <c r="C150" t="str">
        <v>Custom Goal #1
Custom Output #4</v>
      </c>
      <c r="D150">
        <v>0</v>
      </c>
      <c r="E150">
        <v>0</v>
      </c>
      <c r="F150">
        <v>0</v>
      </c>
      <c r="G150">
        <v>0</v>
      </c>
      <c r="H150">
        <v>0</v>
      </c>
      <c r="I150">
        <v>0</v>
      </c>
      <c r="J150">
        <v>0</v>
      </c>
      <c r="K150">
        <v>0</v>
      </c>
      <c r="L150">
        <v>0</v>
      </c>
      <c r="M150">
        <v>0</v>
      </c>
      <c r="N150">
        <v>0</v>
      </c>
      <c r="O150">
        <v>0</v>
      </c>
      <c r="P150">
        <v>0</v>
      </c>
      <c r="Q150">
        <v>0</v>
      </c>
      <c r="R150">
        <v>0</v>
      </c>
      <c r="S150">
        <v>0</v>
      </c>
      <c r="T150">
        <v>0</v>
      </c>
      <c r="U150">
        <v>0</v>
      </c>
      <c r="V150">
        <v>0</v>
      </c>
      <c r="W150">
        <v>0</v>
      </c>
      <c r="X150">
        <v>0</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0</v>
      </c>
      <c r="AR150">
        <v>0</v>
      </c>
      <c r="AS150">
        <v>0</v>
      </c>
      <c r="AT150">
        <v>0</v>
      </c>
      <c r="AU150">
        <v>0</v>
      </c>
      <c r="AV150">
        <v>0</v>
      </c>
      <c r="AW150">
        <v>0</v>
      </c>
      <c r="AX150">
        <v>0</v>
      </c>
      <c r="AY150">
        <v>0</v>
      </c>
      <c r="AZ150">
        <v>0</v>
      </c>
    </row>
    <row r="151" spans="1:52" x14ac:dyDescent="0.35">
      <c r="A151">
        <v>0</v>
      </c>
      <c r="B151">
        <v>0</v>
      </c>
      <c r="C151" t="str">
        <v>Custom Goal #1
Custom Output #5</v>
      </c>
      <c r="D151">
        <v>0</v>
      </c>
      <c r="E151">
        <v>0</v>
      </c>
      <c r="F151">
        <v>0</v>
      </c>
      <c r="G151">
        <v>0</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0</v>
      </c>
      <c r="AY151">
        <v>0</v>
      </c>
      <c r="AZ151">
        <v>0</v>
      </c>
    </row>
    <row r="152" spans="1:52" x14ac:dyDescent="0.35">
      <c r="A152">
        <v>0</v>
      </c>
      <c r="B152">
        <v>0</v>
      </c>
      <c r="C152" t="str">
        <v>Custom Goal #1
Custom Output #6</v>
      </c>
      <c r="D152">
        <v>0</v>
      </c>
      <c r="E152">
        <v>0</v>
      </c>
      <c r="F152">
        <v>0</v>
      </c>
      <c r="G152">
        <v>0</v>
      </c>
      <c r="H152">
        <v>0</v>
      </c>
      <c r="I152">
        <v>0</v>
      </c>
      <c r="J152">
        <v>0</v>
      </c>
      <c r="K152">
        <v>0</v>
      </c>
      <c r="L152">
        <v>0</v>
      </c>
      <c r="M152">
        <v>0</v>
      </c>
      <c r="N152">
        <v>0</v>
      </c>
      <c r="O152">
        <v>0</v>
      </c>
      <c r="P152">
        <v>0</v>
      </c>
      <c r="Q152">
        <v>0</v>
      </c>
      <c r="R152">
        <v>0</v>
      </c>
      <c r="S152">
        <v>0</v>
      </c>
      <c r="T152">
        <v>0</v>
      </c>
      <c r="U152">
        <v>0</v>
      </c>
      <c r="V152">
        <v>0</v>
      </c>
      <c r="W152">
        <v>0</v>
      </c>
      <c r="X152">
        <v>0</v>
      </c>
      <c r="Y152">
        <v>0</v>
      </c>
      <c r="Z152">
        <v>0</v>
      </c>
      <c r="AA152">
        <v>0</v>
      </c>
      <c r="AB152">
        <v>0</v>
      </c>
      <c r="AC152">
        <v>0</v>
      </c>
      <c r="AD152">
        <v>0</v>
      </c>
      <c r="AE152">
        <v>0</v>
      </c>
      <c r="AF152">
        <v>0</v>
      </c>
      <c r="AG152">
        <v>0</v>
      </c>
      <c r="AH152">
        <v>0</v>
      </c>
      <c r="AI152">
        <v>0</v>
      </c>
      <c r="AJ152">
        <v>0</v>
      </c>
      <c r="AK152">
        <v>0</v>
      </c>
      <c r="AL152">
        <v>0</v>
      </c>
      <c r="AM152">
        <v>0</v>
      </c>
      <c r="AN152">
        <v>0</v>
      </c>
      <c r="AO152">
        <v>0</v>
      </c>
      <c r="AP152">
        <v>0</v>
      </c>
      <c r="AQ152">
        <v>0</v>
      </c>
      <c r="AR152">
        <v>0</v>
      </c>
      <c r="AS152">
        <v>0</v>
      </c>
      <c r="AT152">
        <v>0</v>
      </c>
      <c r="AU152">
        <v>0</v>
      </c>
      <c r="AV152">
        <v>0</v>
      </c>
      <c r="AW152">
        <v>0</v>
      </c>
      <c r="AX152">
        <v>0</v>
      </c>
      <c r="AY152">
        <v>0</v>
      </c>
      <c r="AZ152">
        <v>0</v>
      </c>
    </row>
    <row r="153" spans="1:52" x14ac:dyDescent="0.35">
      <c r="A153">
        <v>0</v>
      </c>
      <c r="B153" t="str">
        <v>Custom Goal #2</v>
      </c>
      <c r="C153" t="str">
        <v>Custom Goal #2
Custom Output #1</v>
      </c>
      <c r="D153">
        <v>0</v>
      </c>
      <c r="E153">
        <v>0</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c r="AZ153">
        <v>0</v>
      </c>
    </row>
    <row r="154" spans="1:52" x14ac:dyDescent="0.35">
      <c r="A154">
        <v>0</v>
      </c>
      <c r="B154">
        <v>0</v>
      </c>
      <c r="C154" t="str">
        <v>Custom Goal #2
Custom Output #2</v>
      </c>
      <c r="D154">
        <v>0</v>
      </c>
      <c r="E154">
        <v>0</v>
      </c>
      <c r="F154">
        <v>0</v>
      </c>
      <c r="G154">
        <v>0</v>
      </c>
      <c r="H154">
        <v>0</v>
      </c>
      <c r="I154">
        <v>0</v>
      </c>
      <c r="J154">
        <v>0</v>
      </c>
      <c r="K154">
        <v>0</v>
      </c>
      <c r="L154">
        <v>0</v>
      </c>
      <c r="M154">
        <v>0</v>
      </c>
      <c r="N154">
        <v>0</v>
      </c>
      <c r="O154">
        <v>0</v>
      </c>
      <c r="P154">
        <v>0</v>
      </c>
      <c r="Q154">
        <v>0</v>
      </c>
      <c r="R154">
        <v>0</v>
      </c>
      <c r="S154">
        <v>0</v>
      </c>
      <c r="T154">
        <v>0</v>
      </c>
      <c r="U154">
        <v>0</v>
      </c>
      <c r="V154">
        <v>0</v>
      </c>
      <c r="W154">
        <v>0</v>
      </c>
      <c r="X154">
        <v>0</v>
      </c>
      <c r="Y154">
        <v>0</v>
      </c>
      <c r="Z154">
        <v>0</v>
      </c>
      <c r="AA154">
        <v>0</v>
      </c>
      <c r="AB154">
        <v>0</v>
      </c>
      <c r="AC154">
        <v>0</v>
      </c>
      <c r="AD154">
        <v>0</v>
      </c>
      <c r="AE154">
        <v>0</v>
      </c>
      <c r="AF154">
        <v>0</v>
      </c>
      <c r="AG154">
        <v>0</v>
      </c>
      <c r="AH154">
        <v>0</v>
      </c>
      <c r="AI154">
        <v>0</v>
      </c>
      <c r="AJ154">
        <v>0</v>
      </c>
      <c r="AK154">
        <v>0</v>
      </c>
      <c r="AL154">
        <v>0</v>
      </c>
      <c r="AM154">
        <v>0</v>
      </c>
      <c r="AN154">
        <v>0</v>
      </c>
      <c r="AO154">
        <v>0</v>
      </c>
      <c r="AP154">
        <v>0</v>
      </c>
      <c r="AQ154">
        <v>0</v>
      </c>
      <c r="AR154">
        <v>0</v>
      </c>
      <c r="AS154">
        <v>0</v>
      </c>
      <c r="AT154">
        <v>0</v>
      </c>
      <c r="AU154">
        <v>0</v>
      </c>
      <c r="AV154">
        <v>0</v>
      </c>
      <c r="AW154">
        <v>0</v>
      </c>
      <c r="AX154">
        <v>0</v>
      </c>
      <c r="AY154">
        <v>0</v>
      </c>
      <c r="AZ154">
        <v>0</v>
      </c>
    </row>
    <row r="155" spans="1:52" x14ac:dyDescent="0.35">
      <c r="A155">
        <v>0</v>
      </c>
      <c r="B155">
        <v>0</v>
      </c>
      <c r="C155" t="str">
        <v>Custom Goal #2
Custom Output #3</v>
      </c>
      <c r="D155">
        <v>0</v>
      </c>
      <c r="E155">
        <v>0</v>
      </c>
      <c r="F155">
        <v>0</v>
      </c>
      <c r="G155">
        <v>0</v>
      </c>
      <c r="H155">
        <v>0</v>
      </c>
      <c r="I155">
        <v>0</v>
      </c>
      <c r="J155">
        <v>0</v>
      </c>
      <c r="K155">
        <v>0</v>
      </c>
      <c r="L155">
        <v>0</v>
      </c>
      <c r="M155">
        <v>0</v>
      </c>
      <c r="N155">
        <v>0</v>
      </c>
      <c r="O155">
        <v>0</v>
      </c>
      <c r="P155">
        <v>0</v>
      </c>
      <c r="Q155">
        <v>0</v>
      </c>
      <c r="R155">
        <v>0</v>
      </c>
      <c r="S155">
        <v>0</v>
      </c>
      <c r="T155">
        <v>0</v>
      </c>
      <c r="U155">
        <v>0</v>
      </c>
      <c r="V155">
        <v>0</v>
      </c>
      <c r="W155">
        <v>0</v>
      </c>
      <c r="X155">
        <v>0</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0</v>
      </c>
      <c r="AR155">
        <v>0</v>
      </c>
      <c r="AS155">
        <v>0</v>
      </c>
      <c r="AT155">
        <v>0</v>
      </c>
      <c r="AU155">
        <v>0</v>
      </c>
      <c r="AV155">
        <v>0</v>
      </c>
      <c r="AW155">
        <v>0</v>
      </c>
      <c r="AX155">
        <v>0</v>
      </c>
      <c r="AY155">
        <v>0</v>
      </c>
      <c r="AZ155">
        <v>0</v>
      </c>
    </row>
    <row r="156" spans="1:52" x14ac:dyDescent="0.35">
      <c r="A156">
        <v>0</v>
      </c>
      <c r="B156">
        <v>0</v>
      </c>
      <c r="C156" t="str">
        <v>Custom Goal #2
Custom Output #4</v>
      </c>
      <c r="D156">
        <v>0</v>
      </c>
      <c r="E156">
        <v>0</v>
      </c>
      <c r="F156">
        <v>0</v>
      </c>
      <c r="G156">
        <v>0</v>
      </c>
      <c r="H156">
        <v>0</v>
      </c>
      <c r="I156">
        <v>0</v>
      </c>
      <c r="J156">
        <v>0</v>
      </c>
      <c r="K156">
        <v>0</v>
      </c>
      <c r="L156">
        <v>0</v>
      </c>
      <c r="M156">
        <v>0</v>
      </c>
      <c r="N156">
        <v>0</v>
      </c>
      <c r="O156">
        <v>0</v>
      </c>
      <c r="P156">
        <v>0</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S156">
        <v>0</v>
      </c>
      <c r="AT156">
        <v>0</v>
      </c>
      <c r="AU156">
        <v>0</v>
      </c>
      <c r="AV156">
        <v>0</v>
      </c>
      <c r="AW156">
        <v>0</v>
      </c>
      <c r="AX156">
        <v>0</v>
      </c>
      <c r="AY156">
        <v>0</v>
      </c>
      <c r="AZ156">
        <v>0</v>
      </c>
    </row>
    <row r="157" spans="1:52" x14ac:dyDescent="0.35">
      <c r="A157">
        <v>0</v>
      </c>
      <c r="B157">
        <v>0</v>
      </c>
      <c r="C157" t="str">
        <v>Custom Goal #2
Custom Output #5</v>
      </c>
      <c r="D157">
        <v>0</v>
      </c>
      <c r="E157">
        <v>0</v>
      </c>
      <c r="F157">
        <v>0</v>
      </c>
      <c r="G157">
        <v>0</v>
      </c>
      <c r="H157">
        <v>0</v>
      </c>
      <c r="I157">
        <v>0</v>
      </c>
      <c r="J157">
        <v>0</v>
      </c>
      <c r="K157">
        <v>0</v>
      </c>
      <c r="L157">
        <v>0</v>
      </c>
      <c r="M157">
        <v>0</v>
      </c>
      <c r="N157">
        <v>0</v>
      </c>
      <c r="O157">
        <v>0</v>
      </c>
      <c r="P157">
        <v>0</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c r="AU157">
        <v>0</v>
      </c>
      <c r="AV157">
        <v>0</v>
      </c>
      <c r="AW157">
        <v>0</v>
      </c>
      <c r="AX157">
        <v>0</v>
      </c>
      <c r="AY157">
        <v>0</v>
      </c>
      <c r="AZ157">
        <v>0</v>
      </c>
    </row>
    <row r="158" spans="1:52" x14ac:dyDescent="0.35">
      <c r="A158">
        <v>0</v>
      </c>
      <c r="B158">
        <v>0</v>
      </c>
      <c r="C158" t="str">
        <v>Custom Goal #2
Custom Output #6</v>
      </c>
      <c r="D158">
        <v>0</v>
      </c>
      <c r="E158">
        <v>0</v>
      </c>
      <c r="F158">
        <v>0</v>
      </c>
      <c r="G158">
        <v>0</v>
      </c>
      <c r="H158">
        <v>0</v>
      </c>
      <c r="I158">
        <v>0</v>
      </c>
      <c r="J158">
        <v>0</v>
      </c>
      <c r="K158">
        <v>0</v>
      </c>
      <c r="L158">
        <v>0</v>
      </c>
      <c r="M158">
        <v>0</v>
      </c>
      <c r="N158">
        <v>0</v>
      </c>
      <c r="O158">
        <v>0</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c r="AU158">
        <v>0</v>
      </c>
      <c r="AV158">
        <v>0</v>
      </c>
      <c r="AW158">
        <v>0</v>
      </c>
      <c r="AX158">
        <v>0</v>
      </c>
      <c r="AY158">
        <v>0</v>
      </c>
      <c r="AZ158">
        <v>0</v>
      </c>
    </row>
    <row r="159" spans="1:52" x14ac:dyDescent="0.35">
      <c r="A159" t="str">
        <v>Custom Strategic Area 4 - OTHER:</v>
      </c>
      <c r="B159" t="str">
        <v>Custom Goal #1</v>
      </c>
      <c r="C159" t="str">
        <v>Custom Goal #1
Custom Output #1</v>
      </c>
      <c r="D159">
        <v>0</v>
      </c>
      <c r="E159">
        <v>0</v>
      </c>
      <c r="F159">
        <v>0</v>
      </c>
      <c r="G159">
        <v>0</v>
      </c>
      <c r="H159">
        <v>0</v>
      </c>
      <c r="I159">
        <v>0</v>
      </c>
      <c r="J159">
        <v>0</v>
      </c>
      <c r="K159">
        <v>0</v>
      </c>
      <c r="L159">
        <v>0</v>
      </c>
      <c r="M159">
        <v>0</v>
      </c>
      <c r="N159">
        <v>0</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S159">
        <v>0</v>
      </c>
      <c r="AT159">
        <v>0</v>
      </c>
      <c r="AU159">
        <v>0</v>
      </c>
      <c r="AV159">
        <v>0</v>
      </c>
      <c r="AW159">
        <v>0</v>
      </c>
      <c r="AX159">
        <v>0</v>
      </c>
      <c r="AY159">
        <v>0</v>
      </c>
      <c r="AZ159">
        <v>0</v>
      </c>
    </row>
    <row r="160" spans="1:52" x14ac:dyDescent="0.35">
      <c r="A160" t="str">
        <v>Select Strategic Area</v>
      </c>
      <c r="B160">
        <v>0</v>
      </c>
      <c r="C160" t="str">
        <v>Custom Goal #1
Custom Output #2</v>
      </c>
      <c r="D160">
        <v>0</v>
      </c>
      <c r="E160">
        <v>0</v>
      </c>
      <c r="F160">
        <v>0</v>
      </c>
      <c r="G160">
        <v>0</v>
      </c>
      <c r="H160">
        <v>0</v>
      </c>
      <c r="I160">
        <v>0</v>
      </c>
      <c r="J160">
        <v>0</v>
      </c>
      <c r="K160">
        <v>0</v>
      </c>
      <c r="L160">
        <v>0</v>
      </c>
      <c r="M160">
        <v>0</v>
      </c>
      <c r="N160">
        <v>0</v>
      </c>
      <c r="O160">
        <v>0</v>
      </c>
      <c r="P160">
        <v>0</v>
      </c>
      <c r="Q160">
        <v>0</v>
      </c>
      <c r="R160">
        <v>0</v>
      </c>
      <c r="S160">
        <v>0</v>
      </c>
      <c r="T160">
        <v>0</v>
      </c>
      <c r="U160">
        <v>0</v>
      </c>
      <c r="V160">
        <v>0</v>
      </c>
      <c r="W160">
        <v>0</v>
      </c>
      <c r="X160">
        <v>0</v>
      </c>
      <c r="Y160">
        <v>0</v>
      </c>
      <c r="Z160">
        <v>0</v>
      </c>
      <c r="AA160">
        <v>0</v>
      </c>
      <c r="AB160">
        <v>0</v>
      </c>
      <c r="AC160">
        <v>0</v>
      </c>
      <c r="AD160">
        <v>0</v>
      </c>
      <c r="AE160">
        <v>0</v>
      </c>
      <c r="AF160">
        <v>0</v>
      </c>
      <c r="AG160">
        <v>0</v>
      </c>
      <c r="AH160">
        <v>0</v>
      </c>
      <c r="AI160">
        <v>0</v>
      </c>
      <c r="AJ160">
        <v>0</v>
      </c>
      <c r="AK160">
        <v>0</v>
      </c>
      <c r="AL160">
        <v>0</v>
      </c>
      <c r="AM160">
        <v>0</v>
      </c>
      <c r="AN160">
        <v>0</v>
      </c>
      <c r="AO160">
        <v>0</v>
      </c>
      <c r="AP160">
        <v>0</v>
      </c>
      <c r="AQ160">
        <v>0</v>
      </c>
      <c r="AR160">
        <v>0</v>
      </c>
      <c r="AS160">
        <v>0</v>
      </c>
      <c r="AT160">
        <v>0</v>
      </c>
      <c r="AU160">
        <v>0</v>
      </c>
      <c r="AV160">
        <v>0</v>
      </c>
      <c r="AW160">
        <v>0</v>
      </c>
      <c r="AX160">
        <v>0</v>
      </c>
      <c r="AY160">
        <v>0</v>
      </c>
      <c r="AZ160">
        <v>0</v>
      </c>
    </row>
    <row r="161" spans="1:52" x14ac:dyDescent="0.35">
      <c r="A161">
        <v>0</v>
      </c>
      <c r="B161">
        <v>0</v>
      </c>
      <c r="C161" t="str">
        <v>Custom Goal #1
Custom Output #3</v>
      </c>
      <c r="D161">
        <v>0</v>
      </c>
      <c r="E161">
        <v>0</v>
      </c>
      <c r="F161">
        <v>0</v>
      </c>
      <c r="G161">
        <v>0</v>
      </c>
      <c r="H161">
        <v>0</v>
      </c>
      <c r="I161">
        <v>0</v>
      </c>
      <c r="J161">
        <v>0</v>
      </c>
      <c r="K161">
        <v>0</v>
      </c>
      <c r="L161">
        <v>0</v>
      </c>
      <c r="M161">
        <v>0</v>
      </c>
      <c r="N161">
        <v>0</v>
      </c>
      <c r="O161">
        <v>0</v>
      </c>
      <c r="P161">
        <v>0</v>
      </c>
      <c r="Q161">
        <v>0</v>
      </c>
      <c r="R161">
        <v>0</v>
      </c>
      <c r="S161">
        <v>0</v>
      </c>
      <c r="T161">
        <v>0</v>
      </c>
      <c r="U161">
        <v>0</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c r="AO161">
        <v>0</v>
      </c>
      <c r="AP161">
        <v>0</v>
      </c>
      <c r="AQ161">
        <v>0</v>
      </c>
      <c r="AR161">
        <v>0</v>
      </c>
      <c r="AS161">
        <v>0</v>
      </c>
      <c r="AT161">
        <v>0</v>
      </c>
      <c r="AU161">
        <v>0</v>
      </c>
      <c r="AV161">
        <v>0</v>
      </c>
      <c r="AW161">
        <v>0</v>
      </c>
      <c r="AX161">
        <v>0</v>
      </c>
      <c r="AY161">
        <v>0</v>
      </c>
      <c r="AZ161">
        <v>0</v>
      </c>
    </row>
    <row r="162" spans="1:52" x14ac:dyDescent="0.35">
      <c r="A162">
        <v>0</v>
      </c>
      <c r="B162">
        <v>0</v>
      </c>
      <c r="C162" t="str">
        <v>Custom Goal #1
Custom Output #4</v>
      </c>
      <c r="D162">
        <v>0</v>
      </c>
      <c r="E162">
        <v>0</v>
      </c>
      <c r="F162">
        <v>0</v>
      </c>
      <c r="G162">
        <v>0</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S162">
        <v>0</v>
      </c>
      <c r="AT162">
        <v>0</v>
      </c>
      <c r="AU162">
        <v>0</v>
      </c>
      <c r="AV162">
        <v>0</v>
      </c>
      <c r="AW162">
        <v>0</v>
      </c>
      <c r="AX162">
        <v>0</v>
      </c>
      <c r="AY162">
        <v>0</v>
      </c>
      <c r="AZ162">
        <v>0</v>
      </c>
    </row>
    <row r="163" spans="1:52" x14ac:dyDescent="0.35">
      <c r="A163">
        <v>0</v>
      </c>
      <c r="B163">
        <v>0</v>
      </c>
      <c r="C163" t="str">
        <v>Custom Goal #1
Custom Output #5</v>
      </c>
      <c r="D163">
        <v>0</v>
      </c>
      <c r="E163">
        <v>0</v>
      </c>
      <c r="F163">
        <v>0</v>
      </c>
      <c r="G163">
        <v>0</v>
      </c>
      <c r="H163">
        <v>0</v>
      </c>
      <c r="I163">
        <v>0</v>
      </c>
      <c r="J163">
        <v>0</v>
      </c>
      <c r="K163">
        <v>0</v>
      </c>
      <c r="L163">
        <v>0</v>
      </c>
      <c r="M163">
        <v>0</v>
      </c>
      <c r="N163">
        <v>0</v>
      </c>
      <c r="O163">
        <v>0</v>
      </c>
      <c r="P163">
        <v>0</v>
      </c>
      <c r="Q163">
        <v>0</v>
      </c>
      <c r="R163">
        <v>0</v>
      </c>
      <c r="S163">
        <v>0</v>
      </c>
      <c r="T163">
        <v>0</v>
      </c>
      <c r="U163">
        <v>0</v>
      </c>
      <c r="V163">
        <v>0</v>
      </c>
      <c r="W163">
        <v>0</v>
      </c>
      <c r="X163">
        <v>0</v>
      </c>
      <c r="Y163">
        <v>0</v>
      </c>
      <c r="Z163">
        <v>0</v>
      </c>
      <c r="AA163">
        <v>0</v>
      </c>
      <c r="AB163">
        <v>0</v>
      </c>
      <c r="AC163">
        <v>0</v>
      </c>
      <c r="AD163">
        <v>0</v>
      </c>
      <c r="AE163">
        <v>0</v>
      </c>
      <c r="AF163">
        <v>0</v>
      </c>
      <c r="AG163">
        <v>0</v>
      </c>
      <c r="AH163">
        <v>0</v>
      </c>
      <c r="AI163">
        <v>0</v>
      </c>
      <c r="AJ163">
        <v>0</v>
      </c>
      <c r="AK163">
        <v>0</v>
      </c>
      <c r="AL163">
        <v>0</v>
      </c>
      <c r="AM163">
        <v>0</v>
      </c>
      <c r="AN163">
        <v>0</v>
      </c>
      <c r="AO163">
        <v>0</v>
      </c>
      <c r="AP163">
        <v>0</v>
      </c>
      <c r="AQ163">
        <v>0</v>
      </c>
      <c r="AR163">
        <v>0</v>
      </c>
      <c r="AS163">
        <v>0</v>
      </c>
      <c r="AT163">
        <v>0</v>
      </c>
      <c r="AU163">
        <v>0</v>
      </c>
      <c r="AV163">
        <v>0</v>
      </c>
      <c r="AW163">
        <v>0</v>
      </c>
      <c r="AX163">
        <v>0</v>
      </c>
      <c r="AY163">
        <v>0</v>
      </c>
      <c r="AZ163">
        <v>0</v>
      </c>
    </row>
    <row r="164" spans="1:52" x14ac:dyDescent="0.35">
      <c r="A164">
        <v>0</v>
      </c>
      <c r="B164">
        <v>0</v>
      </c>
      <c r="C164" t="str">
        <v>Custom Goal #1
Custom Output #6</v>
      </c>
      <c r="D164">
        <v>0</v>
      </c>
      <c r="E164">
        <v>0</v>
      </c>
      <c r="F164">
        <v>0</v>
      </c>
      <c r="G164">
        <v>0</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c r="AB164">
        <v>0</v>
      </c>
      <c r="AC164">
        <v>0</v>
      </c>
      <c r="AD164">
        <v>0</v>
      </c>
      <c r="AE164">
        <v>0</v>
      </c>
      <c r="AF164">
        <v>0</v>
      </c>
      <c r="AG164">
        <v>0</v>
      </c>
      <c r="AH164">
        <v>0</v>
      </c>
      <c r="AI164">
        <v>0</v>
      </c>
      <c r="AJ164">
        <v>0</v>
      </c>
      <c r="AK164">
        <v>0</v>
      </c>
      <c r="AL164">
        <v>0</v>
      </c>
      <c r="AM164">
        <v>0</v>
      </c>
      <c r="AN164">
        <v>0</v>
      </c>
      <c r="AO164">
        <v>0</v>
      </c>
      <c r="AP164">
        <v>0</v>
      </c>
      <c r="AQ164">
        <v>0</v>
      </c>
      <c r="AR164">
        <v>0</v>
      </c>
      <c r="AS164">
        <v>0</v>
      </c>
      <c r="AT164">
        <v>0</v>
      </c>
      <c r="AU164">
        <v>0</v>
      </c>
      <c r="AV164">
        <v>0</v>
      </c>
      <c r="AW164">
        <v>0</v>
      </c>
      <c r="AX164">
        <v>0</v>
      </c>
      <c r="AY164">
        <v>0</v>
      </c>
      <c r="AZ164">
        <v>0</v>
      </c>
    </row>
    <row r="165" spans="1:52" x14ac:dyDescent="0.35">
      <c r="A165">
        <v>0</v>
      </c>
      <c r="B165" t="str">
        <v>Custom Goal #2</v>
      </c>
      <c r="C165" t="str">
        <v>Custom Goal #2
Custom Output #1</v>
      </c>
      <c r="D165">
        <v>0</v>
      </c>
      <c r="E165">
        <v>0</v>
      </c>
      <c r="F165">
        <v>0</v>
      </c>
      <c r="G165">
        <v>0</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c r="AY165">
        <v>0</v>
      </c>
      <c r="AZ165">
        <v>0</v>
      </c>
    </row>
    <row r="166" spans="1:52" x14ac:dyDescent="0.35">
      <c r="A166">
        <v>0</v>
      </c>
      <c r="B166">
        <v>0</v>
      </c>
      <c r="C166" t="str">
        <v>Custom Goal #2
Custom Output #2</v>
      </c>
      <c r="D166">
        <v>0</v>
      </c>
      <c r="E166">
        <v>0</v>
      </c>
      <c r="F166">
        <v>0</v>
      </c>
      <c r="G166">
        <v>0</v>
      </c>
      <c r="H166">
        <v>0</v>
      </c>
      <c r="I166">
        <v>0</v>
      </c>
      <c r="J166">
        <v>0</v>
      </c>
      <c r="K166">
        <v>0</v>
      </c>
      <c r="L166">
        <v>0</v>
      </c>
      <c r="M166">
        <v>0</v>
      </c>
      <c r="N166">
        <v>0</v>
      </c>
      <c r="O166">
        <v>0</v>
      </c>
      <c r="P166">
        <v>0</v>
      </c>
      <c r="Q166">
        <v>0</v>
      </c>
      <c r="R166">
        <v>0</v>
      </c>
      <c r="S166">
        <v>0</v>
      </c>
      <c r="T166">
        <v>0</v>
      </c>
      <c r="U166">
        <v>0</v>
      </c>
      <c r="V166">
        <v>0</v>
      </c>
      <c r="W166">
        <v>0</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U166">
        <v>0</v>
      </c>
      <c r="AV166">
        <v>0</v>
      </c>
      <c r="AW166">
        <v>0</v>
      </c>
      <c r="AX166">
        <v>0</v>
      </c>
      <c r="AY166">
        <v>0</v>
      </c>
      <c r="AZ166">
        <v>0</v>
      </c>
    </row>
    <row r="167" spans="1:52" x14ac:dyDescent="0.35">
      <c r="A167">
        <v>0</v>
      </c>
      <c r="B167">
        <v>0</v>
      </c>
      <c r="C167" t="str">
        <v>Custom Goal #2
Custom Output #3</v>
      </c>
      <c r="D167">
        <v>0</v>
      </c>
      <c r="E167">
        <v>0</v>
      </c>
      <c r="F167">
        <v>0</v>
      </c>
      <c r="G167">
        <v>0</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row>
    <row r="168" spans="1:52" x14ac:dyDescent="0.35">
      <c r="A168">
        <v>0</v>
      </c>
      <c r="B168">
        <v>0</v>
      </c>
      <c r="C168" t="str">
        <v>Custom Goal #2
Custom Output #4</v>
      </c>
      <c r="D168">
        <v>0</v>
      </c>
      <c r="E168">
        <v>0</v>
      </c>
      <c r="F168">
        <v>0</v>
      </c>
      <c r="G168">
        <v>0</v>
      </c>
      <c r="H168">
        <v>0</v>
      </c>
      <c r="I168">
        <v>0</v>
      </c>
      <c r="J168">
        <v>0</v>
      </c>
      <c r="K168">
        <v>0</v>
      </c>
      <c r="L168">
        <v>0</v>
      </c>
      <c r="M168">
        <v>0</v>
      </c>
      <c r="N168">
        <v>0</v>
      </c>
      <c r="O168">
        <v>0</v>
      </c>
      <c r="P168">
        <v>0</v>
      </c>
      <c r="Q168">
        <v>0</v>
      </c>
      <c r="R168">
        <v>0</v>
      </c>
      <c r="S168">
        <v>0</v>
      </c>
      <c r="T168">
        <v>0</v>
      </c>
      <c r="U168">
        <v>0</v>
      </c>
      <c r="V168">
        <v>0</v>
      </c>
      <c r="W168">
        <v>0</v>
      </c>
      <c r="X168">
        <v>0</v>
      </c>
      <c r="Y168">
        <v>0</v>
      </c>
      <c r="Z168">
        <v>0</v>
      </c>
      <c r="AA168">
        <v>0</v>
      </c>
      <c r="AB168">
        <v>0</v>
      </c>
      <c r="AC168">
        <v>0</v>
      </c>
      <c r="AD168">
        <v>0</v>
      </c>
      <c r="AE168">
        <v>0</v>
      </c>
      <c r="AF168">
        <v>0</v>
      </c>
      <c r="AG168">
        <v>0</v>
      </c>
      <c r="AH168">
        <v>0</v>
      </c>
      <c r="AI168">
        <v>0</v>
      </c>
      <c r="AJ168">
        <v>0</v>
      </c>
      <c r="AK168">
        <v>0</v>
      </c>
      <c r="AL168">
        <v>0</v>
      </c>
      <c r="AM168">
        <v>0</v>
      </c>
      <c r="AN168">
        <v>0</v>
      </c>
      <c r="AO168">
        <v>0</v>
      </c>
      <c r="AP168">
        <v>0</v>
      </c>
      <c r="AQ168">
        <v>0</v>
      </c>
      <c r="AR168">
        <v>0</v>
      </c>
      <c r="AS168">
        <v>0</v>
      </c>
      <c r="AT168">
        <v>0</v>
      </c>
      <c r="AU168">
        <v>0</v>
      </c>
      <c r="AV168">
        <v>0</v>
      </c>
      <c r="AW168">
        <v>0</v>
      </c>
      <c r="AX168">
        <v>0</v>
      </c>
      <c r="AY168">
        <v>0</v>
      </c>
      <c r="AZ168">
        <v>0</v>
      </c>
    </row>
    <row r="169" spans="1:52" x14ac:dyDescent="0.35">
      <c r="A169">
        <v>0</v>
      </c>
      <c r="B169">
        <v>0</v>
      </c>
      <c r="C169" t="str">
        <v>Custom Goal #2
Custom Output #5</v>
      </c>
      <c r="D169">
        <v>0</v>
      </c>
      <c r="E169">
        <v>0</v>
      </c>
      <c r="F169">
        <v>0</v>
      </c>
      <c r="G169">
        <v>0</v>
      </c>
      <c r="H169">
        <v>0</v>
      </c>
      <c r="I169">
        <v>0</v>
      </c>
      <c r="J169">
        <v>0</v>
      </c>
      <c r="K169">
        <v>0</v>
      </c>
      <c r="L169">
        <v>0</v>
      </c>
      <c r="M169">
        <v>0</v>
      </c>
      <c r="N169">
        <v>0</v>
      </c>
      <c r="O169">
        <v>0</v>
      </c>
      <c r="P169">
        <v>0</v>
      </c>
      <c r="Q169">
        <v>0</v>
      </c>
      <c r="R169">
        <v>0</v>
      </c>
      <c r="S169">
        <v>0</v>
      </c>
      <c r="T169">
        <v>0</v>
      </c>
      <c r="U169">
        <v>0</v>
      </c>
      <c r="V169">
        <v>0</v>
      </c>
      <c r="W169">
        <v>0</v>
      </c>
      <c r="X169">
        <v>0</v>
      </c>
      <c r="Y169">
        <v>0</v>
      </c>
      <c r="Z169">
        <v>0</v>
      </c>
      <c r="AA169">
        <v>0</v>
      </c>
      <c r="AB169">
        <v>0</v>
      </c>
      <c r="AC169">
        <v>0</v>
      </c>
      <c r="AD169">
        <v>0</v>
      </c>
      <c r="AE169">
        <v>0</v>
      </c>
      <c r="AF169">
        <v>0</v>
      </c>
      <c r="AG169">
        <v>0</v>
      </c>
      <c r="AH169">
        <v>0</v>
      </c>
      <c r="AI169">
        <v>0</v>
      </c>
      <c r="AJ169">
        <v>0</v>
      </c>
      <c r="AK169">
        <v>0</v>
      </c>
      <c r="AL169">
        <v>0</v>
      </c>
      <c r="AM169">
        <v>0</v>
      </c>
      <c r="AN169">
        <v>0</v>
      </c>
      <c r="AO169">
        <v>0</v>
      </c>
      <c r="AP169">
        <v>0</v>
      </c>
      <c r="AQ169">
        <v>0</v>
      </c>
      <c r="AR169">
        <v>0</v>
      </c>
      <c r="AS169">
        <v>0</v>
      </c>
      <c r="AT169">
        <v>0</v>
      </c>
      <c r="AU169">
        <v>0</v>
      </c>
      <c r="AV169">
        <v>0</v>
      </c>
      <c r="AW169">
        <v>0</v>
      </c>
      <c r="AX169">
        <v>0</v>
      </c>
      <c r="AY169">
        <v>0</v>
      </c>
      <c r="AZ169">
        <v>0</v>
      </c>
    </row>
    <row r="170" spans="1:52" x14ac:dyDescent="0.35">
      <c r="A170">
        <v>0</v>
      </c>
      <c r="B170">
        <v>0</v>
      </c>
      <c r="C170" t="str">
        <v>Custom Goal #2
Custom Output #6</v>
      </c>
      <c r="D170">
        <v>0</v>
      </c>
      <c r="E170">
        <v>0</v>
      </c>
      <c r="F170">
        <v>0</v>
      </c>
      <c r="G170">
        <v>0</v>
      </c>
      <c r="H170">
        <v>0</v>
      </c>
      <c r="I170">
        <v>0</v>
      </c>
      <c r="J170">
        <v>0</v>
      </c>
      <c r="K170">
        <v>0</v>
      </c>
      <c r="L170">
        <v>0</v>
      </c>
      <c r="M170">
        <v>0</v>
      </c>
      <c r="N170">
        <v>0</v>
      </c>
      <c r="O170">
        <v>0</v>
      </c>
      <c r="P170">
        <v>0</v>
      </c>
      <c r="Q170">
        <v>0</v>
      </c>
      <c r="R170">
        <v>0</v>
      </c>
      <c r="S170">
        <v>0</v>
      </c>
      <c r="T170">
        <v>0</v>
      </c>
      <c r="U170">
        <v>0</v>
      </c>
      <c r="V170">
        <v>0</v>
      </c>
      <c r="W170">
        <v>0</v>
      </c>
      <c r="X170">
        <v>0</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0</v>
      </c>
      <c r="AR170">
        <v>0</v>
      </c>
      <c r="AS170">
        <v>0</v>
      </c>
      <c r="AT170">
        <v>0</v>
      </c>
      <c r="AU170">
        <v>0</v>
      </c>
      <c r="AV170">
        <v>0</v>
      </c>
      <c r="AW170">
        <v>0</v>
      </c>
      <c r="AX170">
        <v>0</v>
      </c>
      <c r="AY170">
        <v>0</v>
      </c>
      <c r="AZ170">
        <v>0</v>
      </c>
    </row>
    <row r="171" spans="1:52" x14ac:dyDescent="0.35">
      <c r="A171" t="str">
        <v>Custom Strategic Area 5 - OTHER:</v>
      </c>
      <c r="B171" t="str">
        <v>Custom Goal #1</v>
      </c>
      <c r="C171" t="str">
        <v>Custom Goal #1
Custom Output #1</v>
      </c>
      <c r="D171">
        <v>0</v>
      </c>
      <c r="E171">
        <v>0</v>
      </c>
      <c r="F171">
        <v>0</v>
      </c>
      <c r="G171">
        <v>0</v>
      </c>
      <c r="H171">
        <v>0</v>
      </c>
      <c r="I171">
        <v>0</v>
      </c>
      <c r="J171">
        <v>0</v>
      </c>
      <c r="K171">
        <v>0</v>
      </c>
      <c r="L171">
        <v>0</v>
      </c>
      <c r="M171">
        <v>0</v>
      </c>
      <c r="N171">
        <v>0</v>
      </c>
      <c r="O171">
        <v>0</v>
      </c>
      <c r="P171">
        <v>0</v>
      </c>
      <c r="Q171">
        <v>0</v>
      </c>
      <c r="R171">
        <v>0</v>
      </c>
      <c r="S171">
        <v>0</v>
      </c>
      <c r="T171">
        <v>0</v>
      </c>
      <c r="U171">
        <v>0</v>
      </c>
      <c r="V171">
        <v>0</v>
      </c>
      <c r="W171">
        <v>0</v>
      </c>
      <c r="X171">
        <v>0</v>
      </c>
      <c r="Y171">
        <v>0</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S171">
        <v>0</v>
      </c>
      <c r="AT171">
        <v>0</v>
      </c>
      <c r="AU171">
        <v>0</v>
      </c>
      <c r="AV171">
        <v>0</v>
      </c>
      <c r="AW171">
        <v>0</v>
      </c>
      <c r="AX171">
        <v>0</v>
      </c>
      <c r="AY171">
        <v>0</v>
      </c>
      <c r="AZ171">
        <v>0</v>
      </c>
    </row>
    <row r="172" spans="1:52" x14ac:dyDescent="0.35">
      <c r="A172" t="str">
        <v>Select Strategic Area</v>
      </c>
      <c r="B172">
        <v>0</v>
      </c>
      <c r="C172" t="str">
        <v>Custom Goal #1
Custom Output #2</v>
      </c>
      <c r="D172">
        <v>0</v>
      </c>
      <c r="E172">
        <v>0</v>
      </c>
      <c r="F172">
        <v>0</v>
      </c>
      <c r="G172">
        <v>0</v>
      </c>
      <c r="H172">
        <v>0</v>
      </c>
      <c r="I172">
        <v>0</v>
      </c>
      <c r="J172">
        <v>0</v>
      </c>
      <c r="K172">
        <v>0</v>
      </c>
      <c r="L172">
        <v>0</v>
      </c>
      <c r="M172">
        <v>0</v>
      </c>
      <c r="N172">
        <v>0</v>
      </c>
      <c r="O172">
        <v>0</v>
      </c>
      <c r="P172">
        <v>0</v>
      </c>
      <c r="Q172">
        <v>0</v>
      </c>
      <c r="R172">
        <v>0</v>
      </c>
      <c r="S172">
        <v>0</v>
      </c>
      <c r="T172">
        <v>0</v>
      </c>
      <c r="U172">
        <v>0</v>
      </c>
      <c r="V172">
        <v>0</v>
      </c>
      <c r="W172">
        <v>0</v>
      </c>
      <c r="X172">
        <v>0</v>
      </c>
      <c r="Y172">
        <v>0</v>
      </c>
      <c r="Z172">
        <v>0</v>
      </c>
      <c r="AA172">
        <v>0</v>
      </c>
      <c r="AB172">
        <v>0</v>
      </c>
      <c r="AC172">
        <v>0</v>
      </c>
      <c r="AD172">
        <v>0</v>
      </c>
      <c r="AE172">
        <v>0</v>
      </c>
      <c r="AF172">
        <v>0</v>
      </c>
      <c r="AG172">
        <v>0</v>
      </c>
      <c r="AH172">
        <v>0</v>
      </c>
      <c r="AI172">
        <v>0</v>
      </c>
      <c r="AJ172">
        <v>0</v>
      </c>
      <c r="AK172">
        <v>0</v>
      </c>
      <c r="AL172">
        <v>0</v>
      </c>
      <c r="AM172">
        <v>0</v>
      </c>
      <c r="AN172">
        <v>0</v>
      </c>
      <c r="AO172">
        <v>0</v>
      </c>
      <c r="AP172">
        <v>0</v>
      </c>
      <c r="AQ172">
        <v>0</v>
      </c>
      <c r="AR172">
        <v>0</v>
      </c>
      <c r="AS172">
        <v>0</v>
      </c>
      <c r="AT172">
        <v>0</v>
      </c>
      <c r="AU172">
        <v>0</v>
      </c>
      <c r="AV172">
        <v>0</v>
      </c>
      <c r="AW172">
        <v>0</v>
      </c>
      <c r="AX172">
        <v>0</v>
      </c>
      <c r="AY172">
        <v>0</v>
      </c>
      <c r="AZ172">
        <v>0</v>
      </c>
    </row>
    <row r="173" spans="1:52" x14ac:dyDescent="0.35">
      <c r="A173">
        <v>0</v>
      </c>
      <c r="B173">
        <v>0</v>
      </c>
      <c r="C173" t="str">
        <v>Custom Goal #1
Custom Output #3</v>
      </c>
      <c r="D173">
        <v>0</v>
      </c>
      <c r="E173">
        <v>0</v>
      </c>
      <c r="F173">
        <v>0</v>
      </c>
      <c r="G173">
        <v>0</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S173">
        <v>0</v>
      </c>
      <c r="AT173">
        <v>0</v>
      </c>
      <c r="AU173">
        <v>0</v>
      </c>
      <c r="AV173">
        <v>0</v>
      </c>
      <c r="AW173">
        <v>0</v>
      </c>
      <c r="AX173">
        <v>0</v>
      </c>
      <c r="AY173">
        <v>0</v>
      </c>
      <c r="AZ173">
        <v>0</v>
      </c>
    </row>
    <row r="174" spans="1:52" x14ac:dyDescent="0.35">
      <c r="A174">
        <v>0</v>
      </c>
      <c r="B174">
        <v>0</v>
      </c>
      <c r="C174" t="str">
        <v>Custom Goal #1
Custom Output #4</v>
      </c>
      <c r="D174">
        <v>0</v>
      </c>
      <c r="E174">
        <v>0</v>
      </c>
      <c r="F174">
        <v>0</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0</v>
      </c>
      <c r="AP174">
        <v>0</v>
      </c>
      <c r="AQ174">
        <v>0</v>
      </c>
      <c r="AR174">
        <v>0</v>
      </c>
      <c r="AS174">
        <v>0</v>
      </c>
      <c r="AT174">
        <v>0</v>
      </c>
      <c r="AU174">
        <v>0</v>
      </c>
      <c r="AV174">
        <v>0</v>
      </c>
      <c r="AW174">
        <v>0</v>
      </c>
      <c r="AX174">
        <v>0</v>
      </c>
      <c r="AY174">
        <v>0</v>
      </c>
      <c r="AZ174">
        <v>0</v>
      </c>
    </row>
    <row r="175" spans="1:52" x14ac:dyDescent="0.35">
      <c r="A175">
        <v>0</v>
      </c>
      <c r="B175">
        <v>0</v>
      </c>
      <c r="C175" t="str">
        <v>Custom Goal #1
Custom Output #5</v>
      </c>
      <c r="D175">
        <v>0</v>
      </c>
      <c r="E175">
        <v>0</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c r="AU175">
        <v>0</v>
      </c>
      <c r="AV175">
        <v>0</v>
      </c>
      <c r="AW175">
        <v>0</v>
      </c>
      <c r="AX175">
        <v>0</v>
      </c>
      <c r="AY175">
        <v>0</v>
      </c>
      <c r="AZ175">
        <v>0</v>
      </c>
    </row>
    <row r="176" spans="1:52" x14ac:dyDescent="0.35">
      <c r="A176">
        <v>0</v>
      </c>
      <c r="B176">
        <v>0</v>
      </c>
      <c r="C176" t="str">
        <v>Custom Goal #1
Custom Output #6</v>
      </c>
      <c r="D176">
        <v>0</v>
      </c>
      <c r="E176">
        <v>0</v>
      </c>
      <c r="F176">
        <v>0</v>
      </c>
      <c r="G176">
        <v>0</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c r="AU176">
        <v>0</v>
      </c>
      <c r="AV176">
        <v>0</v>
      </c>
      <c r="AW176">
        <v>0</v>
      </c>
      <c r="AX176">
        <v>0</v>
      </c>
      <c r="AY176">
        <v>0</v>
      </c>
      <c r="AZ176">
        <v>0</v>
      </c>
    </row>
    <row r="177" spans="1:52" x14ac:dyDescent="0.35">
      <c r="A177">
        <v>0</v>
      </c>
      <c r="B177" t="str">
        <v>Custom Goal #2</v>
      </c>
      <c r="C177" t="str">
        <v>Custom Goal #2
Custom Output #1</v>
      </c>
      <c r="D177">
        <v>0</v>
      </c>
      <c r="E177">
        <v>0</v>
      </c>
      <c r="F177">
        <v>0</v>
      </c>
      <c r="G177">
        <v>0</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U177">
        <v>0</v>
      </c>
      <c r="AV177">
        <v>0</v>
      </c>
      <c r="AW177">
        <v>0</v>
      </c>
      <c r="AX177">
        <v>0</v>
      </c>
      <c r="AY177">
        <v>0</v>
      </c>
      <c r="AZ177">
        <v>0</v>
      </c>
    </row>
    <row r="178" spans="1:52" x14ac:dyDescent="0.35">
      <c r="A178">
        <v>0</v>
      </c>
      <c r="B178">
        <v>0</v>
      </c>
      <c r="C178" t="str">
        <v>Custom Goal #2
Custom Output #2</v>
      </c>
      <c r="D178">
        <v>0</v>
      </c>
      <c r="E178">
        <v>0</v>
      </c>
      <c r="F178">
        <v>0</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c r="AU178">
        <v>0</v>
      </c>
      <c r="AV178">
        <v>0</v>
      </c>
      <c r="AW178">
        <v>0</v>
      </c>
      <c r="AX178">
        <v>0</v>
      </c>
      <c r="AY178">
        <v>0</v>
      </c>
      <c r="AZ178">
        <v>0</v>
      </c>
    </row>
    <row r="179" spans="1:52" x14ac:dyDescent="0.35">
      <c r="A179">
        <v>0</v>
      </c>
      <c r="B179">
        <v>0</v>
      </c>
      <c r="C179" t="str">
        <v>Custom Goal #2
Custom Output #3</v>
      </c>
      <c r="D179">
        <v>0</v>
      </c>
      <c r="E179">
        <v>0</v>
      </c>
      <c r="F179">
        <v>0</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c r="AU179">
        <v>0</v>
      </c>
      <c r="AV179">
        <v>0</v>
      </c>
      <c r="AW179">
        <v>0</v>
      </c>
      <c r="AX179">
        <v>0</v>
      </c>
      <c r="AY179">
        <v>0</v>
      </c>
      <c r="AZ179">
        <v>0</v>
      </c>
    </row>
    <row r="180" spans="1:52" x14ac:dyDescent="0.35">
      <c r="A180">
        <v>0</v>
      </c>
      <c r="B180">
        <v>0</v>
      </c>
      <c r="C180" t="str">
        <v>Custom Goal #2
Custom Output #4</v>
      </c>
      <c r="D180">
        <v>0</v>
      </c>
      <c r="E180">
        <v>0</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c r="AU180">
        <v>0</v>
      </c>
      <c r="AV180">
        <v>0</v>
      </c>
      <c r="AW180">
        <v>0</v>
      </c>
      <c r="AX180">
        <v>0</v>
      </c>
      <c r="AY180">
        <v>0</v>
      </c>
      <c r="AZ180">
        <v>0</v>
      </c>
    </row>
    <row r="181" spans="1:52" x14ac:dyDescent="0.35">
      <c r="A181">
        <v>0</v>
      </c>
      <c r="B181">
        <v>0</v>
      </c>
      <c r="C181" t="str">
        <v>Custom Goal #2
Custom Output #5</v>
      </c>
      <c r="D181">
        <v>0</v>
      </c>
      <c r="E181">
        <v>0</v>
      </c>
      <c r="F181">
        <v>0</v>
      </c>
      <c r="G181">
        <v>0</v>
      </c>
      <c r="H181">
        <v>0</v>
      </c>
      <c r="I181">
        <v>0</v>
      </c>
      <c r="J181">
        <v>0</v>
      </c>
      <c r="K181">
        <v>0</v>
      </c>
      <c r="L181">
        <v>0</v>
      </c>
      <c r="M181">
        <v>0</v>
      </c>
      <c r="N181">
        <v>0</v>
      </c>
      <c r="O181">
        <v>0</v>
      </c>
      <c r="P181">
        <v>0</v>
      </c>
      <c r="Q181">
        <v>0</v>
      </c>
      <c r="R181">
        <v>0</v>
      </c>
      <c r="S181">
        <v>0</v>
      </c>
      <c r="T181">
        <v>0</v>
      </c>
      <c r="U181">
        <v>0</v>
      </c>
      <c r="V181">
        <v>0</v>
      </c>
      <c r="W181">
        <v>0</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c r="AU181">
        <v>0</v>
      </c>
      <c r="AV181">
        <v>0</v>
      </c>
      <c r="AW181">
        <v>0</v>
      </c>
      <c r="AX181">
        <v>0</v>
      </c>
      <c r="AY181">
        <v>0</v>
      </c>
      <c r="AZ181">
        <v>0</v>
      </c>
    </row>
    <row r="182" spans="1:52" x14ac:dyDescent="0.35">
      <c r="A182">
        <v>0</v>
      </c>
      <c r="B182">
        <v>0</v>
      </c>
      <c r="C182" t="str">
        <v>Custom Goal #2
Custom Output #6</v>
      </c>
      <c r="D182">
        <v>0</v>
      </c>
      <c r="E182">
        <v>0</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U182">
        <v>0</v>
      </c>
      <c r="AV182">
        <v>0</v>
      </c>
      <c r="AW182">
        <v>0</v>
      </c>
      <c r="AX182">
        <v>0</v>
      </c>
      <c r="AY182">
        <v>0</v>
      </c>
      <c r="AZ182">
        <v>0</v>
      </c>
    </row>
    <row r="183" spans="1:52" x14ac:dyDescent="0.35">
      <c r="A183" t="str">
        <v>Custom Strategic Area 6 - OTHER:</v>
      </c>
      <c r="B183" t="str">
        <v>Custom Goal #1</v>
      </c>
      <c r="C183" t="str">
        <v>Custom Goal #1
Custom Output #1</v>
      </c>
      <c r="D183">
        <v>0</v>
      </c>
      <c r="E183">
        <v>0</v>
      </c>
      <c r="F183">
        <v>0</v>
      </c>
      <c r="G183">
        <v>0</v>
      </c>
      <c r="H183">
        <v>0</v>
      </c>
      <c r="I183">
        <v>0</v>
      </c>
      <c r="J183">
        <v>0</v>
      </c>
      <c r="K183">
        <v>0</v>
      </c>
      <c r="L183">
        <v>0</v>
      </c>
      <c r="M183">
        <v>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W183">
        <v>0</v>
      </c>
      <c r="AX183">
        <v>0</v>
      </c>
      <c r="AY183">
        <v>0</v>
      </c>
      <c r="AZ183">
        <v>0</v>
      </c>
    </row>
    <row r="184" spans="1:52" x14ac:dyDescent="0.35">
      <c r="A184" t="str">
        <v>Select Strategic Area</v>
      </c>
      <c r="B184">
        <v>0</v>
      </c>
      <c r="C184" t="str">
        <v>Custom Goal #1
Custom Output #2</v>
      </c>
      <c r="D184">
        <v>0</v>
      </c>
      <c r="E184">
        <v>0</v>
      </c>
      <c r="F184">
        <v>0</v>
      </c>
      <c r="G184">
        <v>0</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row>
    <row r="185" spans="1:52" x14ac:dyDescent="0.35">
      <c r="A185">
        <v>0</v>
      </c>
      <c r="B185">
        <v>0</v>
      </c>
      <c r="C185" t="str">
        <v>Custom Goal #1
Custom Output #3</v>
      </c>
      <c r="D185">
        <v>0</v>
      </c>
      <c r="E185">
        <v>0</v>
      </c>
      <c r="F185">
        <v>0</v>
      </c>
      <c r="G185">
        <v>0</v>
      </c>
      <c r="H185">
        <v>0</v>
      </c>
      <c r="I185">
        <v>0</v>
      </c>
      <c r="J185">
        <v>0</v>
      </c>
      <c r="K185">
        <v>0</v>
      </c>
      <c r="L185">
        <v>0</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0</v>
      </c>
    </row>
    <row r="186" spans="1:52" x14ac:dyDescent="0.35">
      <c r="A186">
        <v>0</v>
      </c>
      <c r="B186">
        <v>0</v>
      </c>
      <c r="C186" t="str">
        <v>Custom Goal #1
Custom Output #4</v>
      </c>
      <c r="D186">
        <v>0</v>
      </c>
      <c r="E186">
        <v>0</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c r="AZ186">
        <v>0</v>
      </c>
    </row>
    <row r="187" spans="1:52" x14ac:dyDescent="0.35">
      <c r="A187">
        <v>0</v>
      </c>
      <c r="B187">
        <v>0</v>
      </c>
      <c r="C187" t="str">
        <v>Custom Goal #1
Custom Output #5</v>
      </c>
      <c r="D187">
        <v>0</v>
      </c>
      <c r="E187">
        <v>0</v>
      </c>
      <c r="F187">
        <v>0</v>
      </c>
      <c r="G187">
        <v>0</v>
      </c>
      <c r="H187">
        <v>0</v>
      </c>
      <c r="I187">
        <v>0</v>
      </c>
      <c r="J187">
        <v>0</v>
      </c>
      <c r="K187">
        <v>0</v>
      </c>
      <c r="L187">
        <v>0</v>
      </c>
      <c r="M187">
        <v>0</v>
      </c>
      <c r="N187">
        <v>0</v>
      </c>
      <c r="O187">
        <v>0</v>
      </c>
      <c r="P187">
        <v>0</v>
      </c>
      <c r="Q187">
        <v>0</v>
      </c>
      <c r="R187">
        <v>0</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c r="AU187">
        <v>0</v>
      </c>
      <c r="AV187">
        <v>0</v>
      </c>
      <c r="AW187">
        <v>0</v>
      </c>
      <c r="AX187">
        <v>0</v>
      </c>
      <c r="AY187">
        <v>0</v>
      </c>
      <c r="AZ187">
        <v>0</v>
      </c>
    </row>
    <row r="188" spans="1:52" x14ac:dyDescent="0.35">
      <c r="A188">
        <v>0</v>
      </c>
      <c r="B188">
        <v>0</v>
      </c>
      <c r="C188" t="str">
        <v>Custom Goal #1
Custom Output #6</v>
      </c>
      <c r="D188">
        <v>0</v>
      </c>
      <c r="E188">
        <v>0</v>
      </c>
      <c r="F188">
        <v>0</v>
      </c>
      <c r="G188">
        <v>0</v>
      </c>
      <c r="H188">
        <v>0</v>
      </c>
      <c r="I188">
        <v>0</v>
      </c>
      <c r="J188">
        <v>0</v>
      </c>
      <c r="K188">
        <v>0</v>
      </c>
      <c r="L188">
        <v>0</v>
      </c>
      <c r="M188">
        <v>0</v>
      </c>
      <c r="N188">
        <v>0</v>
      </c>
      <c r="O188">
        <v>0</v>
      </c>
      <c r="P188">
        <v>0</v>
      </c>
      <c r="Q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S188">
        <v>0</v>
      </c>
      <c r="AT188">
        <v>0</v>
      </c>
      <c r="AU188">
        <v>0</v>
      </c>
      <c r="AV188">
        <v>0</v>
      </c>
      <c r="AW188">
        <v>0</v>
      </c>
      <c r="AX188">
        <v>0</v>
      </c>
      <c r="AY188">
        <v>0</v>
      </c>
      <c r="AZ188">
        <v>0</v>
      </c>
    </row>
    <row r="189" spans="1:52" x14ac:dyDescent="0.35">
      <c r="A189">
        <v>0</v>
      </c>
      <c r="B189" t="str">
        <v>Custom Goal #2</v>
      </c>
      <c r="C189" t="str">
        <v>Custom Goal #2
Custom Output #1</v>
      </c>
      <c r="D189">
        <v>0</v>
      </c>
      <c r="E189">
        <v>0</v>
      </c>
      <c r="F189">
        <v>0</v>
      </c>
      <c r="G189">
        <v>0</v>
      </c>
      <c r="H189">
        <v>0</v>
      </c>
      <c r="I189">
        <v>0</v>
      </c>
      <c r="J189">
        <v>0</v>
      </c>
      <c r="K189">
        <v>0</v>
      </c>
      <c r="L189">
        <v>0</v>
      </c>
      <c r="M189">
        <v>0</v>
      </c>
      <c r="N189">
        <v>0</v>
      </c>
      <c r="O189">
        <v>0</v>
      </c>
      <c r="P189">
        <v>0</v>
      </c>
      <c r="Q189">
        <v>0</v>
      </c>
      <c r="R189">
        <v>0</v>
      </c>
      <c r="S189">
        <v>0</v>
      </c>
      <c r="T189">
        <v>0</v>
      </c>
      <c r="U189">
        <v>0</v>
      </c>
      <c r="V189">
        <v>0</v>
      </c>
      <c r="W189">
        <v>0</v>
      </c>
      <c r="X189">
        <v>0</v>
      </c>
      <c r="Y189">
        <v>0</v>
      </c>
      <c r="Z189">
        <v>0</v>
      </c>
      <c r="AA189">
        <v>0</v>
      </c>
      <c r="AB189">
        <v>0</v>
      </c>
      <c r="AC189">
        <v>0</v>
      </c>
      <c r="AD189">
        <v>0</v>
      </c>
      <c r="AE189">
        <v>0</v>
      </c>
      <c r="AF189">
        <v>0</v>
      </c>
      <c r="AG189">
        <v>0</v>
      </c>
      <c r="AH189">
        <v>0</v>
      </c>
      <c r="AI189">
        <v>0</v>
      </c>
      <c r="AJ189">
        <v>0</v>
      </c>
      <c r="AK189">
        <v>0</v>
      </c>
      <c r="AL189">
        <v>0</v>
      </c>
      <c r="AM189">
        <v>0</v>
      </c>
      <c r="AN189">
        <v>0</v>
      </c>
      <c r="AO189">
        <v>0</v>
      </c>
      <c r="AP189">
        <v>0</v>
      </c>
      <c r="AQ189">
        <v>0</v>
      </c>
      <c r="AR189">
        <v>0</v>
      </c>
      <c r="AS189">
        <v>0</v>
      </c>
      <c r="AT189">
        <v>0</v>
      </c>
      <c r="AU189">
        <v>0</v>
      </c>
      <c r="AV189">
        <v>0</v>
      </c>
      <c r="AW189">
        <v>0</v>
      </c>
      <c r="AX189">
        <v>0</v>
      </c>
      <c r="AY189">
        <v>0</v>
      </c>
      <c r="AZ189">
        <v>0</v>
      </c>
    </row>
    <row r="190" spans="1:52" x14ac:dyDescent="0.35">
      <c r="A190">
        <v>0</v>
      </c>
      <c r="B190">
        <v>0</v>
      </c>
      <c r="C190" t="str">
        <v>Custom Goal #2
Custom Output #2</v>
      </c>
      <c r="D190">
        <v>0</v>
      </c>
      <c r="E190">
        <v>0</v>
      </c>
      <c r="F190">
        <v>0</v>
      </c>
      <c r="G190">
        <v>0</v>
      </c>
      <c r="H190">
        <v>0</v>
      </c>
      <c r="I190">
        <v>0</v>
      </c>
      <c r="J190">
        <v>0</v>
      </c>
      <c r="K190">
        <v>0</v>
      </c>
      <c r="L190">
        <v>0</v>
      </c>
      <c r="M190">
        <v>0</v>
      </c>
      <c r="N190">
        <v>0</v>
      </c>
      <c r="O190">
        <v>0</v>
      </c>
      <c r="P190">
        <v>0</v>
      </c>
      <c r="Q190">
        <v>0</v>
      </c>
      <c r="R190">
        <v>0</v>
      </c>
      <c r="S190">
        <v>0</v>
      </c>
      <c r="T190">
        <v>0</v>
      </c>
      <c r="U190">
        <v>0</v>
      </c>
      <c r="V190">
        <v>0</v>
      </c>
      <c r="W190">
        <v>0</v>
      </c>
      <c r="X190">
        <v>0</v>
      </c>
      <c r="Y190">
        <v>0</v>
      </c>
      <c r="Z190">
        <v>0</v>
      </c>
      <c r="AA190">
        <v>0</v>
      </c>
      <c r="AB190">
        <v>0</v>
      </c>
      <c r="AC190">
        <v>0</v>
      </c>
      <c r="AD190">
        <v>0</v>
      </c>
      <c r="AE190">
        <v>0</v>
      </c>
      <c r="AF190">
        <v>0</v>
      </c>
      <c r="AG190">
        <v>0</v>
      </c>
      <c r="AH190">
        <v>0</v>
      </c>
      <c r="AI190">
        <v>0</v>
      </c>
      <c r="AJ190">
        <v>0</v>
      </c>
      <c r="AK190">
        <v>0</v>
      </c>
      <c r="AL190">
        <v>0</v>
      </c>
      <c r="AM190">
        <v>0</v>
      </c>
      <c r="AN190">
        <v>0</v>
      </c>
      <c r="AO190">
        <v>0</v>
      </c>
      <c r="AP190">
        <v>0</v>
      </c>
      <c r="AQ190">
        <v>0</v>
      </c>
      <c r="AR190">
        <v>0</v>
      </c>
      <c r="AS190">
        <v>0</v>
      </c>
      <c r="AT190">
        <v>0</v>
      </c>
      <c r="AU190">
        <v>0</v>
      </c>
      <c r="AV190">
        <v>0</v>
      </c>
      <c r="AW190">
        <v>0</v>
      </c>
      <c r="AX190">
        <v>0</v>
      </c>
      <c r="AY190">
        <v>0</v>
      </c>
      <c r="AZ190">
        <v>0</v>
      </c>
    </row>
    <row r="191" spans="1:52" x14ac:dyDescent="0.35">
      <c r="A191">
        <v>0</v>
      </c>
      <c r="B191">
        <v>0</v>
      </c>
      <c r="C191" t="str">
        <v>Custom Goal #2
Custom Output #3</v>
      </c>
      <c r="D191">
        <v>0</v>
      </c>
      <c r="E191">
        <v>0</v>
      </c>
      <c r="F191">
        <v>0</v>
      </c>
      <c r="G191">
        <v>0</v>
      </c>
      <c r="H191">
        <v>0</v>
      </c>
      <c r="I191">
        <v>0</v>
      </c>
      <c r="J191">
        <v>0</v>
      </c>
      <c r="K191">
        <v>0</v>
      </c>
      <c r="L191">
        <v>0</v>
      </c>
      <c r="M191">
        <v>0</v>
      </c>
      <c r="N191">
        <v>0</v>
      </c>
      <c r="O191">
        <v>0</v>
      </c>
      <c r="P191">
        <v>0</v>
      </c>
      <c r="Q191">
        <v>0</v>
      </c>
      <c r="R191">
        <v>0</v>
      </c>
      <c r="S191">
        <v>0</v>
      </c>
      <c r="T191">
        <v>0</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U191">
        <v>0</v>
      </c>
      <c r="AV191">
        <v>0</v>
      </c>
      <c r="AW191">
        <v>0</v>
      </c>
      <c r="AX191">
        <v>0</v>
      </c>
      <c r="AY191">
        <v>0</v>
      </c>
      <c r="AZ191">
        <v>0</v>
      </c>
    </row>
    <row r="192" spans="1:52" x14ac:dyDescent="0.35">
      <c r="A192">
        <v>0</v>
      </c>
      <c r="B192">
        <v>0</v>
      </c>
      <c r="C192" t="str">
        <v>Custom Goal #2
Custom Output #4</v>
      </c>
      <c r="D192">
        <v>0</v>
      </c>
      <c r="E192">
        <v>0</v>
      </c>
      <c r="F192">
        <v>0</v>
      </c>
      <c r="G192">
        <v>0</v>
      </c>
      <c r="H192">
        <v>0</v>
      </c>
      <c r="I192">
        <v>0</v>
      </c>
      <c r="J192">
        <v>0</v>
      </c>
      <c r="K192">
        <v>0</v>
      </c>
      <c r="L192">
        <v>0</v>
      </c>
      <c r="M192">
        <v>0</v>
      </c>
      <c r="N192">
        <v>0</v>
      </c>
      <c r="O192">
        <v>0</v>
      </c>
      <c r="P192">
        <v>0</v>
      </c>
      <c r="Q192">
        <v>0</v>
      </c>
      <c r="R192">
        <v>0</v>
      </c>
      <c r="S192">
        <v>0</v>
      </c>
      <c r="T192">
        <v>0</v>
      </c>
      <c r="U192">
        <v>0</v>
      </c>
      <c r="V192">
        <v>0</v>
      </c>
      <c r="W192">
        <v>0</v>
      </c>
      <c r="X192">
        <v>0</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0</v>
      </c>
      <c r="AS192">
        <v>0</v>
      </c>
      <c r="AT192">
        <v>0</v>
      </c>
      <c r="AU192">
        <v>0</v>
      </c>
      <c r="AV192">
        <v>0</v>
      </c>
      <c r="AW192">
        <v>0</v>
      </c>
      <c r="AX192">
        <v>0</v>
      </c>
      <c r="AY192">
        <v>0</v>
      </c>
      <c r="AZ192">
        <v>0</v>
      </c>
    </row>
    <row r="193" spans="1:52" x14ac:dyDescent="0.35">
      <c r="A193">
        <v>0</v>
      </c>
      <c r="B193">
        <v>0</v>
      </c>
      <c r="C193" t="str">
        <v>Custom Goal #2
Custom Output #5</v>
      </c>
      <c r="D193">
        <v>0</v>
      </c>
      <c r="E193">
        <v>0</v>
      </c>
      <c r="F193">
        <v>0</v>
      </c>
      <c r="G193">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row>
    <row r="194" spans="1:52" x14ac:dyDescent="0.35">
      <c r="A194">
        <v>0</v>
      </c>
      <c r="B194">
        <v>0</v>
      </c>
      <c r="C194" t="str">
        <v>Custom Goal #2
Custom Output #6</v>
      </c>
      <c r="D194">
        <v>0</v>
      </c>
      <c r="E194">
        <v>0</v>
      </c>
      <c r="F194">
        <v>0</v>
      </c>
      <c r="G194">
        <v>0</v>
      </c>
      <c r="H194">
        <v>0</v>
      </c>
      <c r="I194">
        <v>0</v>
      </c>
      <c r="J194">
        <v>0</v>
      </c>
      <c r="K194">
        <v>0</v>
      </c>
      <c r="L194">
        <v>0</v>
      </c>
      <c r="M194">
        <v>0</v>
      </c>
      <c r="N194">
        <v>0</v>
      </c>
      <c r="O194">
        <v>0</v>
      </c>
      <c r="P194">
        <v>0</v>
      </c>
      <c r="Q194">
        <v>0</v>
      </c>
      <c r="R194">
        <v>0</v>
      </c>
      <c r="S194">
        <v>0</v>
      </c>
      <c r="T194">
        <v>0</v>
      </c>
      <c r="U194">
        <v>0</v>
      </c>
      <c r="V194">
        <v>0</v>
      </c>
      <c r="W194">
        <v>0</v>
      </c>
      <c r="X194">
        <v>0</v>
      </c>
      <c r="Y194">
        <v>0</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v>0</v>
      </c>
      <c r="AS194">
        <v>0</v>
      </c>
      <c r="AT194">
        <v>0</v>
      </c>
      <c r="AU194">
        <v>0</v>
      </c>
      <c r="AV194">
        <v>0</v>
      </c>
      <c r="AW194">
        <v>0</v>
      </c>
      <c r="AX194">
        <v>0</v>
      </c>
      <c r="AY194">
        <v>0</v>
      </c>
      <c r="AZ194">
        <v>0</v>
      </c>
    </row>
    <row r="195" spans="1:52" x14ac:dyDescent="0.35">
      <c r="A195" t="str">
        <v>Custom Strategic Area 7 - OTHER:</v>
      </c>
      <c r="B195" t="str">
        <v>Custom Goal #1</v>
      </c>
      <c r="C195" t="str">
        <v>Custom Goal #1
Custom Output #1</v>
      </c>
      <c r="D195">
        <v>0</v>
      </c>
      <c r="E195">
        <v>0</v>
      </c>
      <c r="F195">
        <v>0</v>
      </c>
      <c r="G195">
        <v>0</v>
      </c>
      <c r="H195">
        <v>0</v>
      </c>
      <c r="I195">
        <v>0</v>
      </c>
      <c r="J195">
        <v>0</v>
      </c>
      <c r="K195">
        <v>0</v>
      </c>
      <c r="L195">
        <v>0</v>
      </c>
      <c r="M195">
        <v>0</v>
      </c>
      <c r="N195">
        <v>0</v>
      </c>
      <c r="O195">
        <v>0</v>
      </c>
      <c r="P195">
        <v>0</v>
      </c>
      <c r="Q195">
        <v>0</v>
      </c>
      <c r="R195">
        <v>0</v>
      </c>
      <c r="S195">
        <v>0</v>
      </c>
      <c r="T195">
        <v>0</v>
      </c>
      <c r="U195">
        <v>0</v>
      </c>
      <c r="V195">
        <v>0</v>
      </c>
      <c r="W195">
        <v>0</v>
      </c>
      <c r="X195">
        <v>0</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0</v>
      </c>
      <c r="AR195">
        <v>0</v>
      </c>
      <c r="AS195">
        <v>0</v>
      </c>
      <c r="AT195">
        <v>0</v>
      </c>
      <c r="AU195">
        <v>0</v>
      </c>
      <c r="AV195">
        <v>0</v>
      </c>
      <c r="AW195">
        <v>0</v>
      </c>
      <c r="AX195">
        <v>0</v>
      </c>
      <c r="AY195">
        <v>0</v>
      </c>
      <c r="AZ195">
        <v>0</v>
      </c>
    </row>
    <row r="196" spans="1:52" x14ac:dyDescent="0.35">
      <c r="A196" t="str">
        <v>Select Strategic Area</v>
      </c>
      <c r="B196">
        <v>0</v>
      </c>
      <c r="C196" t="str">
        <v>Custom Goal #1
Custom Output #2</v>
      </c>
      <c r="D196">
        <v>0</v>
      </c>
      <c r="E196">
        <v>0</v>
      </c>
      <c r="F196">
        <v>0</v>
      </c>
      <c r="G196">
        <v>0</v>
      </c>
      <c r="H196">
        <v>0</v>
      </c>
      <c r="I196">
        <v>0</v>
      </c>
      <c r="J196">
        <v>0</v>
      </c>
      <c r="K196">
        <v>0</v>
      </c>
      <c r="L196">
        <v>0</v>
      </c>
      <c r="M196">
        <v>0</v>
      </c>
      <c r="N196">
        <v>0</v>
      </c>
      <c r="O196">
        <v>0</v>
      </c>
      <c r="P196">
        <v>0</v>
      </c>
      <c r="Q196">
        <v>0</v>
      </c>
      <c r="R196">
        <v>0</v>
      </c>
      <c r="S196">
        <v>0</v>
      </c>
      <c r="T196">
        <v>0</v>
      </c>
      <c r="U196">
        <v>0</v>
      </c>
      <c r="V196">
        <v>0</v>
      </c>
      <c r="W196">
        <v>0</v>
      </c>
      <c r="X196">
        <v>0</v>
      </c>
      <c r="Y196">
        <v>0</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c r="AU196">
        <v>0</v>
      </c>
      <c r="AV196">
        <v>0</v>
      </c>
      <c r="AW196">
        <v>0</v>
      </c>
      <c r="AX196">
        <v>0</v>
      </c>
      <c r="AY196">
        <v>0</v>
      </c>
      <c r="AZ196">
        <v>0</v>
      </c>
    </row>
    <row r="197" spans="1:52" x14ac:dyDescent="0.35">
      <c r="A197">
        <v>0</v>
      </c>
      <c r="B197">
        <v>0</v>
      </c>
      <c r="C197" t="str">
        <v>Custom Goal #1
Custom Output #3</v>
      </c>
      <c r="D197">
        <v>0</v>
      </c>
      <c r="E197">
        <v>0</v>
      </c>
      <c r="F197">
        <v>0</v>
      </c>
      <c r="G197">
        <v>0</v>
      </c>
      <c r="H197">
        <v>0</v>
      </c>
      <c r="I197">
        <v>0</v>
      </c>
      <c r="J197">
        <v>0</v>
      </c>
      <c r="K197">
        <v>0</v>
      </c>
      <c r="L197">
        <v>0</v>
      </c>
      <c r="M197">
        <v>0</v>
      </c>
      <c r="N197">
        <v>0</v>
      </c>
      <c r="O197">
        <v>0</v>
      </c>
      <c r="P197">
        <v>0</v>
      </c>
      <c r="Q197">
        <v>0</v>
      </c>
      <c r="R197">
        <v>0</v>
      </c>
      <c r="S197">
        <v>0</v>
      </c>
      <c r="T197">
        <v>0</v>
      </c>
      <c r="U197">
        <v>0</v>
      </c>
      <c r="V197">
        <v>0</v>
      </c>
      <c r="W197">
        <v>0</v>
      </c>
      <c r="X197">
        <v>0</v>
      </c>
      <c r="Y197">
        <v>0</v>
      </c>
      <c r="Z197">
        <v>0</v>
      </c>
      <c r="AA197">
        <v>0</v>
      </c>
      <c r="AB197">
        <v>0</v>
      </c>
      <c r="AC197">
        <v>0</v>
      </c>
      <c r="AD197">
        <v>0</v>
      </c>
      <c r="AE197">
        <v>0</v>
      </c>
      <c r="AF197">
        <v>0</v>
      </c>
      <c r="AG197">
        <v>0</v>
      </c>
      <c r="AH197">
        <v>0</v>
      </c>
      <c r="AI197">
        <v>0</v>
      </c>
      <c r="AJ197">
        <v>0</v>
      </c>
      <c r="AK197">
        <v>0</v>
      </c>
      <c r="AL197">
        <v>0</v>
      </c>
      <c r="AM197">
        <v>0</v>
      </c>
      <c r="AN197">
        <v>0</v>
      </c>
      <c r="AO197">
        <v>0</v>
      </c>
      <c r="AP197">
        <v>0</v>
      </c>
      <c r="AQ197">
        <v>0</v>
      </c>
      <c r="AR197">
        <v>0</v>
      </c>
      <c r="AS197">
        <v>0</v>
      </c>
      <c r="AT197">
        <v>0</v>
      </c>
      <c r="AU197">
        <v>0</v>
      </c>
      <c r="AV197">
        <v>0</v>
      </c>
      <c r="AW197">
        <v>0</v>
      </c>
      <c r="AX197">
        <v>0</v>
      </c>
      <c r="AY197">
        <v>0</v>
      </c>
      <c r="AZ197">
        <v>0</v>
      </c>
    </row>
    <row r="198" spans="1:52" x14ac:dyDescent="0.35">
      <c r="A198">
        <v>0</v>
      </c>
      <c r="B198">
        <v>0</v>
      </c>
      <c r="C198" t="str">
        <v>Custom Goal #1
Custom Output #4</v>
      </c>
      <c r="D198">
        <v>0</v>
      </c>
      <c r="E198">
        <v>0</v>
      </c>
      <c r="F198">
        <v>0</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row>
    <row r="199" spans="1:52" x14ac:dyDescent="0.35">
      <c r="A199">
        <v>0</v>
      </c>
      <c r="B199">
        <v>0</v>
      </c>
      <c r="C199" t="str">
        <v>Custom Goal #1
Custom Output #5</v>
      </c>
      <c r="D199">
        <v>0</v>
      </c>
      <c r="E199">
        <v>0</v>
      </c>
      <c r="F199">
        <v>0</v>
      </c>
      <c r="G199">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0</v>
      </c>
      <c r="AY199">
        <v>0</v>
      </c>
      <c r="AZ199">
        <v>0</v>
      </c>
    </row>
    <row r="200" spans="1:52" x14ac:dyDescent="0.35">
      <c r="A200">
        <v>0</v>
      </c>
      <c r="B200">
        <v>0</v>
      </c>
      <c r="C200" t="str">
        <v>Custom Goal #1
Custom Output #6</v>
      </c>
      <c r="D200">
        <v>0</v>
      </c>
      <c r="E200">
        <v>0</v>
      </c>
      <c r="F200">
        <v>0</v>
      </c>
      <c r="G200">
        <v>0</v>
      </c>
      <c r="H200">
        <v>0</v>
      </c>
      <c r="I200">
        <v>0</v>
      </c>
      <c r="J200">
        <v>0</v>
      </c>
      <c r="K200">
        <v>0</v>
      </c>
      <c r="L200">
        <v>0</v>
      </c>
      <c r="M200">
        <v>0</v>
      </c>
      <c r="N200">
        <v>0</v>
      </c>
      <c r="O200">
        <v>0</v>
      </c>
      <c r="P200">
        <v>0</v>
      </c>
      <c r="Q200">
        <v>0</v>
      </c>
      <c r="R200">
        <v>0</v>
      </c>
      <c r="S200">
        <v>0</v>
      </c>
      <c r="T200">
        <v>0</v>
      </c>
      <c r="U200">
        <v>0</v>
      </c>
      <c r="V200">
        <v>0</v>
      </c>
      <c r="W200">
        <v>0</v>
      </c>
      <c r="X20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0</v>
      </c>
      <c r="AR200">
        <v>0</v>
      </c>
      <c r="AS200">
        <v>0</v>
      </c>
      <c r="AT200">
        <v>0</v>
      </c>
      <c r="AU200">
        <v>0</v>
      </c>
      <c r="AV200">
        <v>0</v>
      </c>
      <c r="AW200">
        <v>0</v>
      </c>
      <c r="AX200">
        <v>0</v>
      </c>
      <c r="AY200">
        <v>0</v>
      </c>
      <c r="AZ200">
        <v>0</v>
      </c>
    </row>
    <row r="201" spans="1:52" x14ac:dyDescent="0.35">
      <c r="A201">
        <v>0</v>
      </c>
      <c r="B201" t="str">
        <v>Custom Goal #2</v>
      </c>
      <c r="C201" t="str">
        <v>Custom Goal #2
Custom Output #1</v>
      </c>
      <c r="D201">
        <v>0</v>
      </c>
      <c r="E201">
        <v>0</v>
      </c>
      <c r="F201">
        <v>0</v>
      </c>
      <c r="G201">
        <v>0</v>
      </c>
      <c r="H201">
        <v>0</v>
      </c>
      <c r="I201">
        <v>0</v>
      </c>
      <c r="J201">
        <v>0</v>
      </c>
      <c r="K201">
        <v>0</v>
      </c>
      <c r="L201">
        <v>0</v>
      </c>
      <c r="M201">
        <v>0</v>
      </c>
      <c r="N201">
        <v>0</v>
      </c>
      <c r="O201">
        <v>0</v>
      </c>
      <c r="P201">
        <v>0</v>
      </c>
      <c r="Q201">
        <v>0</v>
      </c>
      <c r="R201">
        <v>0</v>
      </c>
      <c r="S201">
        <v>0</v>
      </c>
      <c r="T201">
        <v>0</v>
      </c>
      <c r="U201">
        <v>0</v>
      </c>
      <c r="V201">
        <v>0</v>
      </c>
      <c r="W201">
        <v>0</v>
      </c>
      <c r="X201">
        <v>0</v>
      </c>
      <c r="Y201">
        <v>0</v>
      </c>
      <c r="Z201">
        <v>0</v>
      </c>
      <c r="AA201">
        <v>0</v>
      </c>
      <c r="AB201">
        <v>0</v>
      </c>
      <c r="AC201">
        <v>0</v>
      </c>
      <c r="AD201">
        <v>0</v>
      </c>
      <c r="AE201">
        <v>0</v>
      </c>
      <c r="AF201">
        <v>0</v>
      </c>
      <c r="AG201">
        <v>0</v>
      </c>
      <c r="AH201">
        <v>0</v>
      </c>
      <c r="AI201">
        <v>0</v>
      </c>
      <c r="AJ201">
        <v>0</v>
      </c>
      <c r="AK201">
        <v>0</v>
      </c>
      <c r="AL201">
        <v>0</v>
      </c>
      <c r="AM201">
        <v>0</v>
      </c>
      <c r="AN201">
        <v>0</v>
      </c>
      <c r="AO201">
        <v>0</v>
      </c>
      <c r="AP201">
        <v>0</v>
      </c>
      <c r="AQ201">
        <v>0</v>
      </c>
      <c r="AR201">
        <v>0</v>
      </c>
      <c r="AS201">
        <v>0</v>
      </c>
      <c r="AT201">
        <v>0</v>
      </c>
      <c r="AU201">
        <v>0</v>
      </c>
      <c r="AV201">
        <v>0</v>
      </c>
      <c r="AW201">
        <v>0</v>
      </c>
      <c r="AX201">
        <v>0</v>
      </c>
      <c r="AY201">
        <v>0</v>
      </c>
      <c r="AZ201">
        <v>0</v>
      </c>
    </row>
    <row r="202" spans="1:52" x14ac:dyDescent="0.35">
      <c r="A202">
        <v>0</v>
      </c>
      <c r="B202">
        <v>0</v>
      </c>
      <c r="C202" t="str">
        <v>Custom Goal #2
Custom Output #2</v>
      </c>
      <c r="D202">
        <v>0</v>
      </c>
      <c r="E202">
        <v>0</v>
      </c>
      <c r="F202">
        <v>0</v>
      </c>
      <c r="G202">
        <v>0</v>
      </c>
      <c r="H202">
        <v>0</v>
      </c>
      <c r="I202">
        <v>0</v>
      </c>
      <c r="J202">
        <v>0</v>
      </c>
      <c r="K202">
        <v>0</v>
      </c>
      <c r="L202">
        <v>0</v>
      </c>
      <c r="M202">
        <v>0</v>
      </c>
      <c r="N202">
        <v>0</v>
      </c>
      <c r="O202">
        <v>0</v>
      </c>
      <c r="P202">
        <v>0</v>
      </c>
      <c r="Q202">
        <v>0</v>
      </c>
      <c r="R202">
        <v>0</v>
      </c>
      <c r="S202">
        <v>0</v>
      </c>
      <c r="T202">
        <v>0</v>
      </c>
      <c r="U202">
        <v>0</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0</v>
      </c>
      <c r="AW202">
        <v>0</v>
      </c>
      <c r="AX202">
        <v>0</v>
      </c>
      <c r="AY202">
        <v>0</v>
      </c>
      <c r="AZ202">
        <v>0</v>
      </c>
    </row>
    <row r="203" spans="1:52" x14ac:dyDescent="0.35">
      <c r="A203">
        <v>0</v>
      </c>
      <c r="B203">
        <v>0</v>
      </c>
      <c r="C203" t="str">
        <v>Custom Goal #2
Custom Output #3</v>
      </c>
      <c r="D203">
        <v>0</v>
      </c>
      <c r="E203">
        <v>0</v>
      </c>
      <c r="F203">
        <v>0</v>
      </c>
      <c r="G203">
        <v>0</v>
      </c>
      <c r="H203">
        <v>0</v>
      </c>
      <c r="I203">
        <v>0</v>
      </c>
      <c r="J203">
        <v>0</v>
      </c>
      <c r="K203">
        <v>0</v>
      </c>
      <c r="L203">
        <v>0</v>
      </c>
      <c r="M203">
        <v>0</v>
      </c>
      <c r="N203">
        <v>0</v>
      </c>
      <c r="O203">
        <v>0</v>
      </c>
      <c r="P203">
        <v>0</v>
      </c>
      <c r="Q203">
        <v>0</v>
      </c>
      <c r="R203">
        <v>0</v>
      </c>
      <c r="S203">
        <v>0</v>
      </c>
      <c r="T203">
        <v>0</v>
      </c>
      <c r="U203">
        <v>0</v>
      </c>
      <c r="V203">
        <v>0</v>
      </c>
      <c r="W203">
        <v>0</v>
      </c>
      <c r="X203">
        <v>0</v>
      </c>
      <c r="Y203">
        <v>0</v>
      </c>
      <c r="Z203">
        <v>0</v>
      </c>
      <c r="AA203">
        <v>0</v>
      </c>
      <c r="AB203">
        <v>0</v>
      </c>
      <c r="AC203">
        <v>0</v>
      </c>
      <c r="AD203">
        <v>0</v>
      </c>
      <c r="AE203">
        <v>0</v>
      </c>
      <c r="AF203">
        <v>0</v>
      </c>
      <c r="AG203">
        <v>0</v>
      </c>
      <c r="AH203">
        <v>0</v>
      </c>
      <c r="AI203">
        <v>0</v>
      </c>
      <c r="AJ203">
        <v>0</v>
      </c>
      <c r="AK203">
        <v>0</v>
      </c>
      <c r="AL203">
        <v>0</v>
      </c>
      <c r="AM203">
        <v>0</v>
      </c>
      <c r="AN203">
        <v>0</v>
      </c>
      <c r="AO203">
        <v>0</v>
      </c>
      <c r="AP203">
        <v>0</v>
      </c>
      <c r="AQ203">
        <v>0</v>
      </c>
      <c r="AR203">
        <v>0</v>
      </c>
      <c r="AS203">
        <v>0</v>
      </c>
      <c r="AT203">
        <v>0</v>
      </c>
      <c r="AU203">
        <v>0</v>
      </c>
      <c r="AV203">
        <v>0</v>
      </c>
      <c r="AW203">
        <v>0</v>
      </c>
      <c r="AX203">
        <v>0</v>
      </c>
      <c r="AY203">
        <v>0</v>
      </c>
      <c r="AZ203">
        <v>0</v>
      </c>
    </row>
    <row r="204" spans="1:52" x14ac:dyDescent="0.35">
      <c r="A204">
        <v>0</v>
      </c>
      <c r="B204">
        <v>0</v>
      </c>
      <c r="C204" t="str">
        <v>Custom Goal #2
Custom Output #4</v>
      </c>
      <c r="D204">
        <v>0</v>
      </c>
      <c r="E204">
        <v>0</v>
      </c>
      <c r="F204">
        <v>0</v>
      </c>
      <c r="G204">
        <v>0</v>
      </c>
      <c r="H204">
        <v>0</v>
      </c>
      <c r="I204">
        <v>0</v>
      </c>
      <c r="J204">
        <v>0</v>
      </c>
      <c r="K204">
        <v>0</v>
      </c>
      <c r="L204">
        <v>0</v>
      </c>
      <c r="M204">
        <v>0</v>
      </c>
      <c r="N204">
        <v>0</v>
      </c>
      <c r="O204">
        <v>0</v>
      </c>
      <c r="P204">
        <v>0</v>
      </c>
      <c r="Q204">
        <v>0</v>
      </c>
      <c r="R204">
        <v>0</v>
      </c>
      <c r="S204">
        <v>0</v>
      </c>
      <c r="T204">
        <v>0</v>
      </c>
      <c r="U204">
        <v>0</v>
      </c>
      <c r="V204">
        <v>0</v>
      </c>
      <c r="W204">
        <v>0</v>
      </c>
      <c r="X204">
        <v>0</v>
      </c>
      <c r="Y204">
        <v>0</v>
      </c>
      <c r="Z204">
        <v>0</v>
      </c>
      <c r="AA204">
        <v>0</v>
      </c>
      <c r="AB204">
        <v>0</v>
      </c>
      <c r="AC204">
        <v>0</v>
      </c>
      <c r="AD204">
        <v>0</v>
      </c>
      <c r="AE204">
        <v>0</v>
      </c>
      <c r="AF204">
        <v>0</v>
      </c>
      <c r="AG204">
        <v>0</v>
      </c>
      <c r="AH204">
        <v>0</v>
      </c>
      <c r="AI204">
        <v>0</v>
      </c>
      <c r="AJ204">
        <v>0</v>
      </c>
      <c r="AK204">
        <v>0</v>
      </c>
      <c r="AL204">
        <v>0</v>
      </c>
      <c r="AM204">
        <v>0</v>
      </c>
      <c r="AN204">
        <v>0</v>
      </c>
      <c r="AO204">
        <v>0</v>
      </c>
      <c r="AP204">
        <v>0</v>
      </c>
      <c r="AQ204">
        <v>0</v>
      </c>
      <c r="AR204">
        <v>0</v>
      </c>
      <c r="AS204">
        <v>0</v>
      </c>
      <c r="AT204">
        <v>0</v>
      </c>
      <c r="AU204">
        <v>0</v>
      </c>
      <c r="AV204">
        <v>0</v>
      </c>
      <c r="AW204">
        <v>0</v>
      </c>
      <c r="AX204">
        <v>0</v>
      </c>
      <c r="AY204">
        <v>0</v>
      </c>
      <c r="AZ204">
        <v>0</v>
      </c>
    </row>
    <row r="205" spans="1:52" x14ac:dyDescent="0.35">
      <c r="A205">
        <v>0</v>
      </c>
      <c r="B205">
        <v>0</v>
      </c>
      <c r="C205" t="str">
        <v>Custom Goal #2
Custom Output #5</v>
      </c>
      <c r="D205">
        <v>0</v>
      </c>
      <c r="E205">
        <v>0</v>
      </c>
      <c r="F205">
        <v>0</v>
      </c>
      <c r="G205">
        <v>0</v>
      </c>
      <c r="H205">
        <v>0</v>
      </c>
      <c r="I205">
        <v>0</v>
      </c>
      <c r="J205">
        <v>0</v>
      </c>
      <c r="K205">
        <v>0</v>
      </c>
      <c r="L205">
        <v>0</v>
      </c>
      <c r="M205">
        <v>0</v>
      </c>
      <c r="N205">
        <v>0</v>
      </c>
      <c r="O205">
        <v>0</v>
      </c>
      <c r="P205">
        <v>0</v>
      </c>
      <c r="Q205">
        <v>0</v>
      </c>
      <c r="R205">
        <v>0</v>
      </c>
      <c r="S205">
        <v>0</v>
      </c>
      <c r="T205">
        <v>0</v>
      </c>
      <c r="U205">
        <v>0</v>
      </c>
      <c r="V205">
        <v>0</v>
      </c>
      <c r="W205">
        <v>0</v>
      </c>
      <c r="X205">
        <v>0</v>
      </c>
      <c r="Y205">
        <v>0</v>
      </c>
      <c r="Z205">
        <v>0</v>
      </c>
      <c r="AA205">
        <v>0</v>
      </c>
      <c r="AB205">
        <v>0</v>
      </c>
      <c r="AC205">
        <v>0</v>
      </c>
      <c r="AD205">
        <v>0</v>
      </c>
      <c r="AE205">
        <v>0</v>
      </c>
      <c r="AF205">
        <v>0</v>
      </c>
      <c r="AG205">
        <v>0</v>
      </c>
      <c r="AH205">
        <v>0</v>
      </c>
      <c r="AI205">
        <v>0</v>
      </c>
      <c r="AJ205">
        <v>0</v>
      </c>
      <c r="AK205">
        <v>0</v>
      </c>
      <c r="AL205">
        <v>0</v>
      </c>
      <c r="AM205">
        <v>0</v>
      </c>
      <c r="AN205">
        <v>0</v>
      </c>
      <c r="AO205">
        <v>0</v>
      </c>
      <c r="AP205">
        <v>0</v>
      </c>
      <c r="AQ205">
        <v>0</v>
      </c>
      <c r="AR205">
        <v>0</v>
      </c>
      <c r="AS205">
        <v>0</v>
      </c>
      <c r="AT205">
        <v>0</v>
      </c>
      <c r="AU205">
        <v>0</v>
      </c>
      <c r="AV205">
        <v>0</v>
      </c>
      <c r="AW205">
        <v>0</v>
      </c>
      <c r="AX205">
        <v>0</v>
      </c>
      <c r="AY205">
        <v>0</v>
      </c>
      <c r="AZ205">
        <v>0</v>
      </c>
    </row>
    <row r="206" spans="1:52" x14ac:dyDescent="0.35">
      <c r="A206">
        <v>0</v>
      </c>
      <c r="B206">
        <v>0</v>
      </c>
      <c r="C206" t="str">
        <v>Custom Goal #2
Custom Output #6</v>
      </c>
      <c r="D206">
        <v>0</v>
      </c>
      <c r="E206">
        <v>0</v>
      </c>
      <c r="F206">
        <v>0</v>
      </c>
      <c r="G206">
        <v>0</v>
      </c>
      <c r="H206">
        <v>0</v>
      </c>
      <c r="I206">
        <v>0</v>
      </c>
      <c r="J206">
        <v>0</v>
      </c>
      <c r="K206">
        <v>0</v>
      </c>
      <c r="L206">
        <v>0</v>
      </c>
      <c r="M206">
        <v>0</v>
      </c>
      <c r="N206">
        <v>0</v>
      </c>
      <c r="O206">
        <v>0</v>
      </c>
      <c r="P206">
        <v>0</v>
      </c>
      <c r="Q206">
        <v>0</v>
      </c>
      <c r="R206">
        <v>0</v>
      </c>
      <c r="S206">
        <v>0</v>
      </c>
      <c r="T206">
        <v>0</v>
      </c>
      <c r="U206">
        <v>0</v>
      </c>
      <c r="V206">
        <v>0</v>
      </c>
      <c r="W206">
        <v>0</v>
      </c>
      <c r="X206">
        <v>0</v>
      </c>
      <c r="Y206">
        <v>0</v>
      </c>
      <c r="Z206">
        <v>0</v>
      </c>
      <c r="AA206">
        <v>0</v>
      </c>
      <c r="AB206">
        <v>0</v>
      </c>
      <c r="AC206">
        <v>0</v>
      </c>
      <c r="AD206">
        <v>0</v>
      </c>
      <c r="AE206">
        <v>0</v>
      </c>
      <c r="AF206">
        <v>0</v>
      </c>
      <c r="AG206">
        <v>0</v>
      </c>
      <c r="AH206">
        <v>0</v>
      </c>
      <c r="AI206">
        <v>0</v>
      </c>
      <c r="AJ206">
        <v>0</v>
      </c>
      <c r="AK206">
        <v>0</v>
      </c>
      <c r="AL206">
        <v>0</v>
      </c>
      <c r="AM206">
        <v>0</v>
      </c>
      <c r="AN206">
        <v>0</v>
      </c>
      <c r="AO206">
        <v>0</v>
      </c>
      <c r="AP206">
        <v>0</v>
      </c>
      <c r="AQ206">
        <v>0</v>
      </c>
      <c r="AR206">
        <v>0</v>
      </c>
      <c r="AS206">
        <v>0</v>
      </c>
      <c r="AT206">
        <v>0</v>
      </c>
      <c r="AU206">
        <v>0</v>
      </c>
      <c r="AV206">
        <v>0</v>
      </c>
      <c r="AW206">
        <v>0</v>
      </c>
      <c r="AX206">
        <v>0</v>
      </c>
      <c r="AY206">
        <v>0</v>
      </c>
      <c r="AZ206">
        <v>0</v>
      </c>
    </row>
    <row r="207" spans="1:52" x14ac:dyDescent="0.35">
      <c r="A207" t="str">
        <v>Custom Strategic Area 8 - OTHER:</v>
      </c>
      <c r="B207" t="str">
        <v>Custom Goal #1</v>
      </c>
      <c r="C207" t="str">
        <v>Custom Goal #1
Custom Output #1</v>
      </c>
      <c r="D207">
        <v>0</v>
      </c>
      <c r="E207">
        <v>0</v>
      </c>
      <c r="F207">
        <v>0</v>
      </c>
      <c r="G207">
        <v>0</v>
      </c>
      <c r="H207">
        <v>0</v>
      </c>
      <c r="I207">
        <v>0</v>
      </c>
      <c r="J207">
        <v>0</v>
      </c>
      <c r="K207">
        <v>0</v>
      </c>
      <c r="L207">
        <v>0</v>
      </c>
      <c r="M207">
        <v>0</v>
      </c>
      <c r="N207">
        <v>0</v>
      </c>
      <c r="O207">
        <v>0</v>
      </c>
      <c r="P207">
        <v>0</v>
      </c>
      <c r="Q207">
        <v>0</v>
      </c>
      <c r="R207">
        <v>0</v>
      </c>
      <c r="S207">
        <v>0</v>
      </c>
      <c r="T207">
        <v>0</v>
      </c>
      <c r="U207">
        <v>0</v>
      </c>
      <c r="V207">
        <v>0</v>
      </c>
      <c r="W207">
        <v>0</v>
      </c>
      <c r="X207">
        <v>0</v>
      </c>
      <c r="Y207">
        <v>0</v>
      </c>
      <c r="Z207">
        <v>0</v>
      </c>
      <c r="AA207">
        <v>0</v>
      </c>
      <c r="AB207">
        <v>0</v>
      </c>
      <c r="AC207">
        <v>0</v>
      </c>
      <c r="AD207">
        <v>0</v>
      </c>
      <c r="AE207">
        <v>0</v>
      </c>
      <c r="AF207">
        <v>0</v>
      </c>
      <c r="AG207">
        <v>0</v>
      </c>
      <c r="AH207">
        <v>0</v>
      </c>
      <c r="AI207">
        <v>0</v>
      </c>
      <c r="AJ207">
        <v>0</v>
      </c>
      <c r="AK207">
        <v>0</v>
      </c>
      <c r="AL207">
        <v>0</v>
      </c>
      <c r="AM207">
        <v>0</v>
      </c>
      <c r="AN207">
        <v>0</v>
      </c>
      <c r="AO207">
        <v>0</v>
      </c>
      <c r="AP207">
        <v>0</v>
      </c>
      <c r="AQ207">
        <v>0</v>
      </c>
      <c r="AR207">
        <v>0</v>
      </c>
      <c r="AS207">
        <v>0</v>
      </c>
      <c r="AT207">
        <v>0</v>
      </c>
      <c r="AU207">
        <v>0</v>
      </c>
      <c r="AV207">
        <v>0</v>
      </c>
      <c r="AW207">
        <v>0</v>
      </c>
      <c r="AX207">
        <v>0</v>
      </c>
      <c r="AY207">
        <v>0</v>
      </c>
      <c r="AZ207">
        <v>0</v>
      </c>
    </row>
    <row r="208" spans="1:52" x14ac:dyDescent="0.35">
      <c r="A208" t="str">
        <v>Select Strategic Area</v>
      </c>
      <c r="B208">
        <v>0</v>
      </c>
      <c r="C208" t="str">
        <v>Custom Goal #1
Custom Output #2</v>
      </c>
      <c r="D208">
        <v>0</v>
      </c>
      <c r="E208">
        <v>0</v>
      </c>
      <c r="F208">
        <v>0</v>
      </c>
      <c r="G208">
        <v>0</v>
      </c>
      <c r="H208">
        <v>0</v>
      </c>
      <c r="I208">
        <v>0</v>
      </c>
      <c r="J208">
        <v>0</v>
      </c>
      <c r="K208">
        <v>0</v>
      </c>
      <c r="L208">
        <v>0</v>
      </c>
      <c r="M208">
        <v>0</v>
      </c>
      <c r="N208">
        <v>0</v>
      </c>
      <c r="O208">
        <v>0</v>
      </c>
      <c r="P208">
        <v>0</v>
      </c>
      <c r="Q208">
        <v>0</v>
      </c>
      <c r="R208">
        <v>0</v>
      </c>
      <c r="S208">
        <v>0</v>
      </c>
      <c r="T208">
        <v>0</v>
      </c>
      <c r="U208">
        <v>0</v>
      </c>
      <c r="V208">
        <v>0</v>
      </c>
      <c r="W208">
        <v>0</v>
      </c>
      <c r="X208">
        <v>0</v>
      </c>
      <c r="Y208">
        <v>0</v>
      </c>
      <c r="Z208">
        <v>0</v>
      </c>
      <c r="AA208">
        <v>0</v>
      </c>
      <c r="AB208">
        <v>0</v>
      </c>
      <c r="AC208">
        <v>0</v>
      </c>
      <c r="AD208">
        <v>0</v>
      </c>
      <c r="AE208">
        <v>0</v>
      </c>
      <c r="AF208">
        <v>0</v>
      </c>
      <c r="AG208">
        <v>0</v>
      </c>
      <c r="AH208">
        <v>0</v>
      </c>
      <c r="AI208">
        <v>0</v>
      </c>
      <c r="AJ208">
        <v>0</v>
      </c>
      <c r="AK208">
        <v>0</v>
      </c>
      <c r="AL208">
        <v>0</v>
      </c>
      <c r="AM208">
        <v>0</v>
      </c>
      <c r="AN208">
        <v>0</v>
      </c>
      <c r="AO208">
        <v>0</v>
      </c>
      <c r="AP208">
        <v>0</v>
      </c>
      <c r="AQ208">
        <v>0</v>
      </c>
      <c r="AR208">
        <v>0</v>
      </c>
      <c r="AS208">
        <v>0</v>
      </c>
      <c r="AT208">
        <v>0</v>
      </c>
      <c r="AU208">
        <v>0</v>
      </c>
      <c r="AV208">
        <v>0</v>
      </c>
      <c r="AW208">
        <v>0</v>
      </c>
      <c r="AX208">
        <v>0</v>
      </c>
      <c r="AY208">
        <v>0</v>
      </c>
      <c r="AZ208">
        <v>0</v>
      </c>
    </row>
    <row r="209" spans="1:52" x14ac:dyDescent="0.35">
      <c r="A209">
        <v>0</v>
      </c>
      <c r="B209">
        <v>0</v>
      </c>
      <c r="C209" t="str">
        <v>Custom Goal #1
Custom Output #3</v>
      </c>
      <c r="D209">
        <v>0</v>
      </c>
      <c r="E209">
        <v>0</v>
      </c>
      <c r="F209">
        <v>0</v>
      </c>
      <c r="G209">
        <v>0</v>
      </c>
      <c r="H209">
        <v>0</v>
      </c>
      <c r="I209">
        <v>0</v>
      </c>
      <c r="J209">
        <v>0</v>
      </c>
      <c r="K209">
        <v>0</v>
      </c>
      <c r="L209">
        <v>0</v>
      </c>
      <c r="M209">
        <v>0</v>
      </c>
      <c r="N209">
        <v>0</v>
      </c>
      <c r="O209">
        <v>0</v>
      </c>
      <c r="P209">
        <v>0</v>
      </c>
      <c r="Q209">
        <v>0</v>
      </c>
      <c r="R209">
        <v>0</v>
      </c>
      <c r="S209">
        <v>0</v>
      </c>
      <c r="T209">
        <v>0</v>
      </c>
      <c r="U209">
        <v>0</v>
      </c>
      <c r="V209">
        <v>0</v>
      </c>
      <c r="W209">
        <v>0</v>
      </c>
      <c r="X209">
        <v>0</v>
      </c>
      <c r="Y209">
        <v>0</v>
      </c>
      <c r="Z209">
        <v>0</v>
      </c>
      <c r="AA209">
        <v>0</v>
      </c>
      <c r="AB209">
        <v>0</v>
      </c>
      <c r="AC209">
        <v>0</v>
      </c>
      <c r="AD209">
        <v>0</v>
      </c>
      <c r="AE209">
        <v>0</v>
      </c>
      <c r="AF209">
        <v>0</v>
      </c>
      <c r="AG209">
        <v>0</v>
      </c>
      <c r="AH209">
        <v>0</v>
      </c>
      <c r="AI209">
        <v>0</v>
      </c>
      <c r="AJ209">
        <v>0</v>
      </c>
      <c r="AK209">
        <v>0</v>
      </c>
      <c r="AL209">
        <v>0</v>
      </c>
      <c r="AM209">
        <v>0</v>
      </c>
      <c r="AN209">
        <v>0</v>
      </c>
      <c r="AO209">
        <v>0</v>
      </c>
      <c r="AP209">
        <v>0</v>
      </c>
      <c r="AQ209">
        <v>0</v>
      </c>
      <c r="AR209">
        <v>0</v>
      </c>
      <c r="AS209">
        <v>0</v>
      </c>
      <c r="AT209">
        <v>0</v>
      </c>
      <c r="AU209">
        <v>0</v>
      </c>
      <c r="AV209">
        <v>0</v>
      </c>
      <c r="AW209">
        <v>0</v>
      </c>
      <c r="AX209">
        <v>0</v>
      </c>
      <c r="AY209">
        <v>0</v>
      </c>
      <c r="AZ209">
        <v>0</v>
      </c>
    </row>
    <row r="210" spans="1:52" x14ac:dyDescent="0.35">
      <c r="A210">
        <v>0</v>
      </c>
      <c r="B210">
        <v>0</v>
      </c>
      <c r="C210" t="str">
        <v>Custom Goal #1
Custom Output #4</v>
      </c>
      <c r="D210">
        <v>0</v>
      </c>
      <c r="E210">
        <v>0</v>
      </c>
      <c r="F210">
        <v>0</v>
      </c>
      <c r="G210">
        <v>0</v>
      </c>
      <c r="H210">
        <v>0</v>
      </c>
      <c r="I210">
        <v>0</v>
      </c>
      <c r="J210">
        <v>0</v>
      </c>
      <c r="K210">
        <v>0</v>
      </c>
      <c r="L210">
        <v>0</v>
      </c>
      <c r="M210">
        <v>0</v>
      </c>
      <c r="N210">
        <v>0</v>
      </c>
      <c r="O210">
        <v>0</v>
      </c>
      <c r="P210">
        <v>0</v>
      </c>
      <c r="Q210">
        <v>0</v>
      </c>
      <c r="R210">
        <v>0</v>
      </c>
      <c r="S210">
        <v>0</v>
      </c>
      <c r="T210">
        <v>0</v>
      </c>
      <c r="U210">
        <v>0</v>
      </c>
      <c r="V210">
        <v>0</v>
      </c>
      <c r="W210">
        <v>0</v>
      </c>
      <c r="X210">
        <v>0</v>
      </c>
      <c r="Y210">
        <v>0</v>
      </c>
      <c r="Z210">
        <v>0</v>
      </c>
      <c r="AA210">
        <v>0</v>
      </c>
      <c r="AB210">
        <v>0</v>
      </c>
      <c r="AC210">
        <v>0</v>
      </c>
      <c r="AD210">
        <v>0</v>
      </c>
      <c r="AE210">
        <v>0</v>
      </c>
      <c r="AF210">
        <v>0</v>
      </c>
      <c r="AG210">
        <v>0</v>
      </c>
      <c r="AH210">
        <v>0</v>
      </c>
      <c r="AI210">
        <v>0</v>
      </c>
      <c r="AJ210">
        <v>0</v>
      </c>
      <c r="AK210">
        <v>0</v>
      </c>
      <c r="AL210">
        <v>0</v>
      </c>
      <c r="AM210">
        <v>0</v>
      </c>
      <c r="AN210">
        <v>0</v>
      </c>
      <c r="AO210">
        <v>0</v>
      </c>
      <c r="AP210">
        <v>0</v>
      </c>
      <c r="AQ210">
        <v>0</v>
      </c>
      <c r="AR210">
        <v>0</v>
      </c>
      <c r="AS210">
        <v>0</v>
      </c>
      <c r="AT210">
        <v>0</v>
      </c>
      <c r="AU210">
        <v>0</v>
      </c>
      <c r="AV210">
        <v>0</v>
      </c>
      <c r="AW210">
        <v>0</v>
      </c>
      <c r="AX210">
        <v>0</v>
      </c>
      <c r="AY210">
        <v>0</v>
      </c>
      <c r="AZ210">
        <v>0</v>
      </c>
    </row>
    <row r="211" spans="1:52" x14ac:dyDescent="0.35">
      <c r="A211">
        <v>0</v>
      </c>
      <c r="B211">
        <v>0</v>
      </c>
      <c r="C211" t="str">
        <v>Custom Goal #1
Custom Output #5</v>
      </c>
      <c r="D211">
        <v>0</v>
      </c>
      <c r="E211">
        <v>0</v>
      </c>
      <c r="F211">
        <v>0</v>
      </c>
      <c r="G211">
        <v>0</v>
      </c>
      <c r="H211">
        <v>0</v>
      </c>
      <c r="I211">
        <v>0</v>
      </c>
      <c r="J211">
        <v>0</v>
      </c>
      <c r="K211">
        <v>0</v>
      </c>
      <c r="L211">
        <v>0</v>
      </c>
      <c r="M211">
        <v>0</v>
      </c>
      <c r="N211">
        <v>0</v>
      </c>
      <c r="O211">
        <v>0</v>
      </c>
      <c r="P211">
        <v>0</v>
      </c>
      <c r="Q211">
        <v>0</v>
      </c>
      <c r="R211">
        <v>0</v>
      </c>
      <c r="S211">
        <v>0</v>
      </c>
      <c r="T211">
        <v>0</v>
      </c>
      <c r="U211">
        <v>0</v>
      </c>
      <c r="V211">
        <v>0</v>
      </c>
      <c r="W211">
        <v>0</v>
      </c>
      <c r="X211">
        <v>0</v>
      </c>
      <c r="Y211">
        <v>0</v>
      </c>
      <c r="Z211">
        <v>0</v>
      </c>
      <c r="AA211">
        <v>0</v>
      </c>
      <c r="AB211">
        <v>0</v>
      </c>
      <c r="AC211">
        <v>0</v>
      </c>
      <c r="AD211">
        <v>0</v>
      </c>
      <c r="AE211">
        <v>0</v>
      </c>
      <c r="AF211">
        <v>0</v>
      </c>
      <c r="AG211">
        <v>0</v>
      </c>
      <c r="AH211">
        <v>0</v>
      </c>
      <c r="AI211">
        <v>0</v>
      </c>
      <c r="AJ211">
        <v>0</v>
      </c>
      <c r="AK211">
        <v>0</v>
      </c>
      <c r="AL211">
        <v>0</v>
      </c>
      <c r="AM211">
        <v>0</v>
      </c>
      <c r="AN211">
        <v>0</v>
      </c>
      <c r="AO211">
        <v>0</v>
      </c>
      <c r="AP211">
        <v>0</v>
      </c>
      <c r="AQ211">
        <v>0</v>
      </c>
      <c r="AR211">
        <v>0</v>
      </c>
      <c r="AS211">
        <v>0</v>
      </c>
      <c r="AT211">
        <v>0</v>
      </c>
      <c r="AU211">
        <v>0</v>
      </c>
      <c r="AV211">
        <v>0</v>
      </c>
      <c r="AW211">
        <v>0</v>
      </c>
      <c r="AX211">
        <v>0</v>
      </c>
      <c r="AY211">
        <v>0</v>
      </c>
      <c r="AZ211">
        <v>0</v>
      </c>
    </row>
    <row r="212" spans="1:52" x14ac:dyDescent="0.35">
      <c r="A212">
        <v>0</v>
      </c>
      <c r="B212">
        <v>0</v>
      </c>
      <c r="C212" t="str">
        <v>Custom Goal #1
Custom Output #6</v>
      </c>
      <c r="D212">
        <v>0</v>
      </c>
      <c r="E212">
        <v>0</v>
      </c>
      <c r="F212">
        <v>0</v>
      </c>
      <c r="G212">
        <v>0</v>
      </c>
      <c r="H212">
        <v>0</v>
      </c>
      <c r="I212">
        <v>0</v>
      </c>
      <c r="J212">
        <v>0</v>
      </c>
      <c r="K212">
        <v>0</v>
      </c>
      <c r="L212">
        <v>0</v>
      </c>
      <c r="M212">
        <v>0</v>
      </c>
      <c r="N212">
        <v>0</v>
      </c>
      <c r="O212">
        <v>0</v>
      </c>
      <c r="P212">
        <v>0</v>
      </c>
      <c r="Q212">
        <v>0</v>
      </c>
      <c r="R212">
        <v>0</v>
      </c>
      <c r="S212">
        <v>0</v>
      </c>
      <c r="T212">
        <v>0</v>
      </c>
      <c r="U212">
        <v>0</v>
      </c>
      <c r="V212">
        <v>0</v>
      </c>
      <c r="W212">
        <v>0</v>
      </c>
      <c r="X212">
        <v>0</v>
      </c>
      <c r="Y212">
        <v>0</v>
      </c>
      <c r="Z212">
        <v>0</v>
      </c>
      <c r="AA212">
        <v>0</v>
      </c>
      <c r="AB212">
        <v>0</v>
      </c>
      <c r="AC212">
        <v>0</v>
      </c>
      <c r="AD212">
        <v>0</v>
      </c>
      <c r="AE212">
        <v>0</v>
      </c>
      <c r="AF212">
        <v>0</v>
      </c>
      <c r="AG212">
        <v>0</v>
      </c>
      <c r="AH212">
        <v>0</v>
      </c>
      <c r="AI212">
        <v>0</v>
      </c>
      <c r="AJ212">
        <v>0</v>
      </c>
      <c r="AK212">
        <v>0</v>
      </c>
      <c r="AL212">
        <v>0</v>
      </c>
      <c r="AM212">
        <v>0</v>
      </c>
      <c r="AN212">
        <v>0</v>
      </c>
      <c r="AO212">
        <v>0</v>
      </c>
      <c r="AP212">
        <v>0</v>
      </c>
      <c r="AQ212">
        <v>0</v>
      </c>
      <c r="AR212">
        <v>0</v>
      </c>
      <c r="AS212">
        <v>0</v>
      </c>
      <c r="AT212">
        <v>0</v>
      </c>
      <c r="AU212">
        <v>0</v>
      </c>
      <c r="AV212">
        <v>0</v>
      </c>
      <c r="AW212">
        <v>0</v>
      </c>
      <c r="AX212">
        <v>0</v>
      </c>
      <c r="AY212">
        <v>0</v>
      </c>
      <c r="AZ212">
        <v>0</v>
      </c>
    </row>
    <row r="213" spans="1:52" x14ac:dyDescent="0.35">
      <c r="A213">
        <v>0</v>
      </c>
      <c r="B213" t="str">
        <v>Custom Goal #2</v>
      </c>
      <c r="C213" t="str">
        <v>Custom Goal #2
Custom Output #1</v>
      </c>
      <c r="D213">
        <v>0</v>
      </c>
      <c r="E213">
        <v>0</v>
      </c>
      <c r="F213">
        <v>0</v>
      </c>
      <c r="G213">
        <v>0</v>
      </c>
      <c r="H213">
        <v>0</v>
      </c>
      <c r="I213">
        <v>0</v>
      </c>
      <c r="J213">
        <v>0</v>
      </c>
      <c r="K213">
        <v>0</v>
      </c>
      <c r="L213">
        <v>0</v>
      </c>
      <c r="M213">
        <v>0</v>
      </c>
      <c r="N213">
        <v>0</v>
      </c>
      <c r="O213">
        <v>0</v>
      </c>
      <c r="P213">
        <v>0</v>
      </c>
      <c r="Q213">
        <v>0</v>
      </c>
      <c r="R213">
        <v>0</v>
      </c>
      <c r="S213">
        <v>0</v>
      </c>
      <c r="T213">
        <v>0</v>
      </c>
      <c r="U213">
        <v>0</v>
      </c>
      <c r="V213">
        <v>0</v>
      </c>
      <c r="W213">
        <v>0</v>
      </c>
      <c r="X213">
        <v>0</v>
      </c>
      <c r="Y213">
        <v>0</v>
      </c>
      <c r="Z213">
        <v>0</v>
      </c>
      <c r="AA213">
        <v>0</v>
      </c>
      <c r="AB213">
        <v>0</v>
      </c>
      <c r="AC213">
        <v>0</v>
      </c>
      <c r="AD213">
        <v>0</v>
      </c>
      <c r="AE213">
        <v>0</v>
      </c>
      <c r="AF213">
        <v>0</v>
      </c>
      <c r="AG213">
        <v>0</v>
      </c>
      <c r="AH213">
        <v>0</v>
      </c>
      <c r="AI213">
        <v>0</v>
      </c>
      <c r="AJ213">
        <v>0</v>
      </c>
      <c r="AK213">
        <v>0</v>
      </c>
      <c r="AL213">
        <v>0</v>
      </c>
      <c r="AM213">
        <v>0</v>
      </c>
      <c r="AN213">
        <v>0</v>
      </c>
      <c r="AO213">
        <v>0</v>
      </c>
      <c r="AP213">
        <v>0</v>
      </c>
      <c r="AQ213">
        <v>0</v>
      </c>
      <c r="AR213">
        <v>0</v>
      </c>
      <c r="AS213">
        <v>0</v>
      </c>
      <c r="AT213">
        <v>0</v>
      </c>
      <c r="AU213">
        <v>0</v>
      </c>
      <c r="AV213">
        <v>0</v>
      </c>
      <c r="AW213">
        <v>0</v>
      </c>
      <c r="AX213">
        <v>0</v>
      </c>
      <c r="AY213">
        <v>0</v>
      </c>
      <c r="AZ213">
        <v>0</v>
      </c>
    </row>
    <row r="214" spans="1:52" x14ac:dyDescent="0.35">
      <c r="A214">
        <v>0</v>
      </c>
      <c r="B214">
        <v>0</v>
      </c>
      <c r="C214" t="str">
        <v>Custom Goal #2
Custom Output #2</v>
      </c>
      <c r="D214">
        <v>0</v>
      </c>
      <c r="E214">
        <v>0</v>
      </c>
      <c r="F214">
        <v>0</v>
      </c>
      <c r="G214">
        <v>0</v>
      </c>
      <c r="H214">
        <v>0</v>
      </c>
      <c r="I214">
        <v>0</v>
      </c>
      <c r="J214">
        <v>0</v>
      </c>
      <c r="K214">
        <v>0</v>
      </c>
      <c r="L214">
        <v>0</v>
      </c>
      <c r="M214">
        <v>0</v>
      </c>
      <c r="N214">
        <v>0</v>
      </c>
      <c r="O214">
        <v>0</v>
      </c>
      <c r="P214">
        <v>0</v>
      </c>
      <c r="Q214">
        <v>0</v>
      </c>
      <c r="R214">
        <v>0</v>
      </c>
      <c r="S214">
        <v>0</v>
      </c>
      <c r="T214">
        <v>0</v>
      </c>
      <c r="U214">
        <v>0</v>
      </c>
      <c r="V214">
        <v>0</v>
      </c>
      <c r="W214">
        <v>0</v>
      </c>
      <c r="X214">
        <v>0</v>
      </c>
      <c r="Y214">
        <v>0</v>
      </c>
      <c r="Z214">
        <v>0</v>
      </c>
      <c r="AA214">
        <v>0</v>
      </c>
      <c r="AB214">
        <v>0</v>
      </c>
      <c r="AC214">
        <v>0</v>
      </c>
      <c r="AD214">
        <v>0</v>
      </c>
      <c r="AE214">
        <v>0</v>
      </c>
      <c r="AF214">
        <v>0</v>
      </c>
      <c r="AG214">
        <v>0</v>
      </c>
      <c r="AH214">
        <v>0</v>
      </c>
      <c r="AI214">
        <v>0</v>
      </c>
      <c r="AJ214">
        <v>0</v>
      </c>
      <c r="AK214">
        <v>0</v>
      </c>
      <c r="AL214">
        <v>0</v>
      </c>
      <c r="AM214">
        <v>0</v>
      </c>
      <c r="AN214">
        <v>0</v>
      </c>
      <c r="AO214">
        <v>0</v>
      </c>
      <c r="AP214">
        <v>0</v>
      </c>
      <c r="AQ214">
        <v>0</v>
      </c>
      <c r="AR214">
        <v>0</v>
      </c>
      <c r="AS214">
        <v>0</v>
      </c>
      <c r="AT214">
        <v>0</v>
      </c>
      <c r="AU214">
        <v>0</v>
      </c>
      <c r="AV214">
        <v>0</v>
      </c>
      <c r="AW214">
        <v>0</v>
      </c>
      <c r="AX214">
        <v>0</v>
      </c>
      <c r="AY214">
        <v>0</v>
      </c>
      <c r="AZ214">
        <v>0</v>
      </c>
    </row>
    <row r="215" spans="1:52" x14ac:dyDescent="0.35">
      <c r="A215">
        <v>0</v>
      </c>
      <c r="B215">
        <v>0</v>
      </c>
      <c r="C215" t="str">
        <v>Custom Goal #2
Custom Output #3</v>
      </c>
      <c r="D215">
        <v>0</v>
      </c>
      <c r="E215">
        <v>0</v>
      </c>
      <c r="F215">
        <v>0</v>
      </c>
      <c r="G215">
        <v>0</v>
      </c>
      <c r="H215">
        <v>0</v>
      </c>
      <c r="I215">
        <v>0</v>
      </c>
      <c r="J215">
        <v>0</v>
      </c>
      <c r="K215">
        <v>0</v>
      </c>
      <c r="L215">
        <v>0</v>
      </c>
      <c r="M215">
        <v>0</v>
      </c>
      <c r="N215">
        <v>0</v>
      </c>
      <c r="O215">
        <v>0</v>
      </c>
      <c r="P215">
        <v>0</v>
      </c>
      <c r="Q215">
        <v>0</v>
      </c>
      <c r="R215">
        <v>0</v>
      </c>
      <c r="S215">
        <v>0</v>
      </c>
      <c r="T215">
        <v>0</v>
      </c>
      <c r="U215">
        <v>0</v>
      </c>
      <c r="V215">
        <v>0</v>
      </c>
      <c r="W215">
        <v>0</v>
      </c>
      <c r="X215">
        <v>0</v>
      </c>
      <c r="Y215">
        <v>0</v>
      </c>
      <c r="Z215">
        <v>0</v>
      </c>
      <c r="AA215">
        <v>0</v>
      </c>
      <c r="AB215">
        <v>0</v>
      </c>
      <c r="AC215">
        <v>0</v>
      </c>
      <c r="AD215">
        <v>0</v>
      </c>
      <c r="AE215">
        <v>0</v>
      </c>
      <c r="AF215">
        <v>0</v>
      </c>
      <c r="AG215">
        <v>0</v>
      </c>
      <c r="AH215">
        <v>0</v>
      </c>
      <c r="AI215">
        <v>0</v>
      </c>
      <c r="AJ215">
        <v>0</v>
      </c>
      <c r="AK215">
        <v>0</v>
      </c>
      <c r="AL215">
        <v>0</v>
      </c>
      <c r="AM215">
        <v>0</v>
      </c>
      <c r="AN215">
        <v>0</v>
      </c>
      <c r="AO215">
        <v>0</v>
      </c>
      <c r="AP215">
        <v>0</v>
      </c>
      <c r="AQ215">
        <v>0</v>
      </c>
      <c r="AR215">
        <v>0</v>
      </c>
      <c r="AS215">
        <v>0</v>
      </c>
      <c r="AT215">
        <v>0</v>
      </c>
      <c r="AU215">
        <v>0</v>
      </c>
      <c r="AV215">
        <v>0</v>
      </c>
      <c r="AW215">
        <v>0</v>
      </c>
      <c r="AX215">
        <v>0</v>
      </c>
      <c r="AY215">
        <v>0</v>
      </c>
      <c r="AZ215">
        <v>0</v>
      </c>
    </row>
    <row r="216" spans="1:52" x14ac:dyDescent="0.35">
      <c r="A216">
        <v>0</v>
      </c>
      <c r="B216">
        <v>0</v>
      </c>
      <c r="C216" t="str">
        <v>Custom Goal #2
Custom Output #4</v>
      </c>
      <c r="D216">
        <v>0</v>
      </c>
      <c r="E216">
        <v>0</v>
      </c>
      <c r="F216">
        <v>0</v>
      </c>
      <c r="G216">
        <v>0</v>
      </c>
      <c r="H216">
        <v>0</v>
      </c>
      <c r="I216">
        <v>0</v>
      </c>
      <c r="J216">
        <v>0</v>
      </c>
      <c r="K216">
        <v>0</v>
      </c>
      <c r="L216">
        <v>0</v>
      </c>
      <c r="M216">
        <v>0</v>
      </c>
      <c r="N216">
        <v>0</v>
      </c>
      <c r="O216">
        <v>0</v>
      </c>
      <c r="P216">
        <v>0</v>
      </c>
      <c r="Q216">
        <v>0</v>
      </c>
      <c r="R216">
        <v>0</v>
      </c>
      <c r="S216">
        <v>0</v>
      </c>
      <c r="T216">
        <v>0</v>
      </c>
      <c r="U216">
        <v>0</v>
      </c>
      <c r="V216">
        <v>0</v>
      </c>
      <c r="W216">
        <v>0</v>
      </c>
      <c r="X216">
        <v>0</v>
      </c>
      <c r="Y216">
        <v>0</v>
      </c>
      <c r="Z216">
        <v>0</v>
      </c>
      <c r="AA216">
        <v>0</v>
      </c>
      <c r="AB216">
        <v>0</v>
      </c>
      <c r="AC216">
        <v>0</v>
      </c>
      <c r="AD216">
        <v>0</v>
      </c>
      <c r="AE216">
        <v>0</v>
      </c>
      <c r="AF216">
        <v>0</v>
      </c>
      <c r="AG216">
        <v>0</v>
      </c>
      <c r="AH216">
        <v>0</v>
      </c>
      <c r="AI216">
        <v>0</v>
      </c>
      <c r="AJ216">
        <v>0</v>
      </c>
      <c r="AK216">
        <v>0</v>
      </c>
      <c r="AL216">
        <v>0</v>
      </c>
      <c r="AM216">
        <v>0</v>
      </c>
      <c r="AN216">
        <v>0</v>
      </c>
      <c r="AO216">
        <v>0</v>
      </c>
      <c r="AP216">
        <v>0</v>
      </c>
      <c r="AQ216">
        <v>0</v>
      </c>
      <c r="AR216">
        <v>0</v>
      </c>
      <c r="AS216">
        <v>0</v>
      </c>
      <c r="AT216">
        <v>0</v>
      </c>
      <c r="AU216">
        <v>0</v>
      </c>
      <c r="AV216">
        <v>0</v>
      </c>
      <c r="AW216">
        <v>0</v>
      </c>
      <c r="AX216">
        <v>0</v>
      </c>
      <c r="AY216">
        <v>0</v>
      </c>
      <c r="AZ216">
        <v>0</v>
      </c>
    </row>
    <row r="217" spans="1:52" x14ac:dyDescent="0.35">
      <c r="A217">
        <v>0</v>
      </c>
      <c r="B217">
        <v>0</v>
      </c>
      <c r="C217" t="str">
        <v>Custom Goal #2
Custom Output #5</v>
      </c>
      <c r="D217">
        <v>0</v>
      </c>
      <c r="E217">
        <v>0</v>
      </c>
      <c r="F217">
        <v>0</v>
      </c>
      <c r="G217">
        <v>0</v>
      </c>
      <c r="H217">
        <v>0</v>
      </c>
      <c r="I217">
        <v>0</v>
      </c>
      <c r="J217">
        <v>0</v>
      </c>
      <c r="K217">
        <v>0</v>
      </c>
      <c r="L217">
        <v>0</v>
      </c>
      <c r="M217">
        <v>0</v>
      </c>
      <c r="N217">
        <v>0</v>
      </c>
      <c r="O217">
        <v>0</v>
      </c>
      <c r="P217">
        <v>0</v>
      </c>
      <c r="Q217">
        <v>0</v>
      </c>
      <c r="R217">
        <v>0</v>
      </c>
      <c r="S217">
        <v>0</v>
      </c>
      <c r="T217">
        <v>0</v>
      </c>
      <c r="U217">
        <v>0</v>
      </c>
      <c r="V217">
        <v>0</v>
      </c>
      <c r="W217">
        <v>0</v>
      </c>
      <c r="X217">
        <v>0</v>
      </c>
      <c r="Y217">
        <v>0</v>
      </c>
      <c r="Z217">
        <v>0</v>
      </c>
      <c r="AA217">
        <v>0</v>
      </c>
      <c r="AB217">
        <v>0</v>
      </c>
      <c r="AC217">
        <v>0</v>
      </c>
      <c r="AD217">
        <v>0</v>
      </c>
      <c r="AE217">
        <v>0</v>
      </c>
      <c r="AF217">
        <v>0</v>
      </c>
      <c r="AG217">
        <v>0</v>
      </c>
      <c r="AH217">
        <v>0</v>
      </c>
      <c r="AI217">
        <v>0</v>
      </c>
      <c r="AJ217">
        <v>0</v>
      </c>
      <c r="AK217">
        <v>0</v>
      </c>
      <c r="AL217">
        <v>0</v>
      </c>
      <c r="AM217">
        <v>0</v>
      </c>
      <c r="AN217">
        <v>0</v>
      </c>
      <c r="AO217">
        <v>0</v>
      </c>
      <c r="AP217">
        <v>0</v>
      </c>
      <c r="AQ217">
        <v>0</v>
      </c>
      <c r="AR217">
        <v>0</v>
      </c>
      <c r="AS217">
        <v>0</v>
      </c>
      <c r="AT217">
        <v>0</v>
      </c>
      <c r="AU217">
        <v>0</v>
      </c>
      <c r="AV217">
        <v>0</v>
      </c>
      <c r="AW217">
        <v>0</v>
      </c>
      <c r="AX217">
        <v>0</v>
      </c>
      <c r="AY217">
        <v>0</v>
      </c>
      <c r="AZ217">
        <v>0</v>
      </c>
    </row>
    <row r="218" spans="1:52" x14ac:dyDescent="0.35">
      <c r="A218">
        <v>0</v>
      </c>
      <c r="B218">
        <v>0</v>
      </c>
      <c r="C218" t="str">
        <v>Custom Goal #2
Custom Output #6</v>
      </c>
      <c r="D218">
        <v>0</v>
      </c>
      <c r="E218">
        <v>0</v>
      </c>
      <c r="F218">
        <v>0</v>
      </c>
      <c r="G218">
        <v>0</v>
      </c>
      <c r="H218">
        <v>0</v>
      </c>
      <c r="I218">
        <v>0</v>
      </c>
      <c r="J218">
        <v>0</v>
      </c>
      <c r="K218">
        <v>0</v>
      </c>
      <c r="L218">
        <v>0</v>
      </c>
      <c r="M218">
        <v>0</v>
      </c>
      <c r="N218">
        <v>0</v>
      </c>
      <c r="O218">
        <v>0</v>
      </c>
      <c r="P218">
        <v>0</v>
      </c>
      <c r="Q218">
        <v>0</v>
      </c>
      <c r="R218">
        <v>0</v>
      </c>
      <c r="S218">
        <v>0</v>
      </c>
      <c r="T218">
        <v>0</v>
      </c>
      <c r="U218">
        <v>0</v>
      </c>
      <c r="V218">
        <v>0</v>
      </c>
      <c r="W218">
        <v>0</v>
      </c>
      <c r="X218">
        <v>0</v>
      </c>
      <c r="Y218">
        <v>0</v>
      </c>
      <c r="Z218">
        <v>0</v>
      </c>
      <c r="AA218">
        <v>0</v>
      </c>
      <c r="AB218">
        <v>0</v>
      </c>
      <c r="AC218">
        <v>0</v>
      </c>
      <c r="AD218">
        <v>0</v>
      </c>
      <c r="AE218">
        <v>0</v>
      </c>
      <c r="AF218">
        <v>0</v>
      </c>
      <c r="AG218">
        <v>0</v>
      </c>
      <c r="AH218">
        <v>0</v>
      </c>
      <c r="AI218">
        <v>0</v>
      </c>
      <c r="AJ218">
        <v>0</v>
      </c>
      <c r="AK218">
        <v>0</v>
      </c>
      <c r="AL218">
        <v>0</v>
      </c>
      <c r="AM218">
        <v>0</v>
      </c>
      <c r="AN218">
        <v>0</v>
      </c>
      <c r="AO218">
        <v>0</v>
      </c>
      <c r="AP218">
        <v>0</v>
      </c>
      <c r="AQ218">
        <v>0</v>
      </c>
      <c r="AR218">
        <v>0</v>
      </c>
      <c r="AS218">
        <v>0</v>
      </c>
      <c r="AT218">
        <v>0</v>
      </c>
      <c r="AU218">
        <v>0</v>
      </c>
      <c r="AV218">
        <v>0</v>
      </c>
      <c r="AW218">
        <v>0</v>
      </c>
      <c r="AX218">
        <v>0</v>
      </c>
      <c r="AY218">
        <v>0</v>
      </c>
      <c r="AZ218">
        <v>0</v>
      </c>
    </row>
    <row r="219" spans="1:52" x14ac:dyDescent="0.35">
      <c r="A219" t="str">
        <v>Custom Strategic Area 9 - OTHER:</v>
      </c>
      <c r="B219" t="str">
        <v>Custom Goal #1</v>
      </c>
      <c r="C219" t="str">
        <v>Custom Goal #1
Custom Output #1</v>
      </c>
      <c r="D219">
        <v>0</v>
      </c>
      <c r="E219">
        <v>0</v>
      </c>
      <c r="F219">
        <v>0</v>
      </c>
      <c r="G219">
        <v>0</v>
      </c>
      <c r="H219">
        <v>0</v>
      </c>
      <c r="I219">
        <v>0</v>
      </c>
      <c r="J219">
        <v>0</v>
      </c>
      <c r="K219">
        <v>0</v>
      </c>
      <c r="L219">
        <v>0</v>
      </c>
      <c r="M219">
        <v>0</v>
      </c>
      <c r="N219">
        <v>0</v>
      </c>
      <c r="O219">
        <v>0</v>
      </c>
      <c r="P219">
        <v>0</v>
      </c>
      <c r="Q219">
        <v>0</v>
      </c>
      <c r="R219">
        <v>0</v>
      </c>
      <c r="S219">
        <v>0</v>
      </c>
      <c r="T219">
        <v>0</v>
      </c>
      <c r="U219">
        <v>0</v>
      </c>
      <c r="V219">
        <v>0</v>
      </c>
      <c r="W219">
        <v>0</v>
      </c>
      <c r="X219">
        <v>0</v>
      </c>
      <c r="Y219">
        <v>0</v>
      </c>
      <c r="Z219">
        <v>0</v>
      </c>
      <c r="AA219">
        <v>0</v>
      </c>
      <c r="AB219">
        <v>0</v>
      </c>
      <c r="AC219">
        <v>0</v>
      </c>
      <c r="AD219">
        <v>0</v>
      </c>
      <c r="AE219">
        <v>0</v>
      </c>
      <c r="AF219">
        <v>0</v>
      </c>
      <c r="AG219">
        <v>0</v>
      </c>
      <c r="AH219">
        <v>0</v>
      </c>
      <c r="AI219">
        <v>0</v>
      </c>
      <c r="AJ219">
        <v>0</v>
      </c>
      <c r="AK219">
        <v>0</v>
      </c>
      <c r="AL219">
        <v>0</v>
      </c>
      <c r="AM219">
        <v>0</v>
      </c>
      <c r="AN219">
        <v>0</v>
      </c>
      <c r="AO219">
        <v>0</v>
      </c>
      <c r="AP219">
        <v>0</v>
      </c>
      <c r="AQ219">
        <v>0</v>
      </c>
      <c r="AR219">
        <v>0</v>
      </c>
      <c r="AS219">
        <v>0</v>
      </c>
      <c r="AT219">
        <v>0</v>
      </c>
      <c r="AU219">
        <v>0</v>
      </c>
      <c r="AV219">
        <v>0</v>
      </c>
      <c r="AW219">
        <v>0</v>
      </c>
      <c r="AX219">
        <v>0</v>
      </c>
      <c r="AY219">
        <v>0</v>
      </c>
      <c r="AZ219">
        <v>0</v>
      </c>
    </row>
    <row r="220" spans="1:52" x14ac:dyDescent="0.35">
      <c r="A220" t="str">
        <v>Select Strategic Area</v>
      </c>
      <c r="B220">
        <v>0</v>
      </c>
      <c r="C220" t="str">
        <v>Custom Goal #1
Custom Output #2</v>
      </c>
      <c r="D220">
        <v>0</v>
      </c>
      <c r="E220">
        <v>0</v>
      </c>
      <c r="F220">
        <v>0</v>
      </c>
      <c r="G220">
        <v>0</v>
      </c>
      <c r="H220">
        <v>0</v>
      </c>
      <c r="I220">
        <v>0</v>
      </c>
      <c r="J220">
        <v>0</v>
      </c>
      <c r="K220">
        <v>0</v>
      </c>
      <c r="L220">
        <v>0</v>
      </c>
      <c r="M220">
        <v>0</v>
      </c>
      <c r="N220">
        <v>0</v>
      </c>
      <c r="O220">
        <v>0</v>
      </c>
      <c r="P220">
        <v>0</v>
      </c>
      <c r="Q220">
        <v>0</v>
      </c>
      <c r="R220">
        <v>0</v>
      </c>
      <c r="S220">
        <v>0</v>
      </c>
      <c r="T220">
        <v>0</v>
      </c>
      <c r="U220">
        <v>0</v>
      </c>
      <c r="V220">
        <v>0</v>
      </c>
      <c r="W220">
        <v>0</v>
      </c>
      <c r="X220">
        <v>0</v>
      </c>
      <c r="Y220">
        <v>0</v>
      </c>
      <c r="Z220">
        <v>0</v>
      </c>
      <c r="AA220">
        <v>0</v>
      </c>
      <c r="AB220">
        <v>0</v>
      </c>
      <c r="AC220">
        <v>0</v>
      </c>
      <c r="AD220">
        <v>0</v>
      </c>
      <c r="AE220">
        <v>0</v>
      </c>
      <c r="AF220">
        <v>0</v>
      </c>
      <c r="AG220">
        <v>0</v>
      </c>
      <c r="AH220">
        <v>0</v>
      </c>
      <c r="AI220">
        <v>0</v>
      </c>
      <c r="AJ220">
        <v>0</v>
      </c>
      <c r="AK220">
        <v>0</v>
      </c>
      <c r="AL220">
        <v>0</v>
      </c>
      <c r="AM220">
        <v>0</v>
      </c>
      <c r="AN220">
        <v>0</v>
      </c>
      <c r="AO220">
        <v>0</v>
      </c>
      <c r="AP220">
        <v>0</v>
      </c>
      <c r="AQ220">
        <v>0</v>
      </c>
      <c r="AR220">
        <v>0</v>
      </c>
      <c r="AS220">
        <v>0</v>
      </c>
      <c r="AT220">
        <v>0</v>
      </c>
      <c r="AU220">
        <v>0</v>
      </c>
      <c r="AV220">
        <v>0</v>
      </c>
      <c r="AW220">
        <v>0</v>
      </c>
      <c r="AX220">
        <v>0</v>
      </c>
      <c r="AY220">
        <v>0</v>
      </c>
      <c r="AZ220">
        <v>0</v>
      </c>
    </row>
    <row r="221" spans="1:52" x14ac:dyDescent="0.35">
      <c r="A221">
        <v>0</v>
      </c>
      <c r="B221">
        <v>0</v>
      </c>
      <c r="C221" t="str">
        <v>Custom Goal #1
Custom Output #3</v>
      </c>
      <c r="D221">
        <v>0</v>
      </c>
      <c r="E221">
        <v>0</v>
      </c>
      <c r="F221">
        <v>0</v>
      </c>
      <c r="G221">
        <v>0</v>
      </c>
      <c r="H221">
        <v>0</v>
      </c>
      <c r="I221">
        <v>0</v>
      </c>
      <c r="J221">
        <v>0</v>
      </c>
      <c r="K221">
        <v>0</v>
      </c>
      <c r="L221">
        <v>0</v>
      </c>
      <c r="M221">
        <v>0</v>
      </c>
      <c r="N221">
        <v>0</v>
      </c>
      <c r="O221">
        <v>0</v>
      </c>
      <c r="P221">
        <v>0</v>
      </c>
      <c r="Q221">
        <v>0</v>
      </c>
      <c r="R221">
        <v>0</v>
      </c>
      <c r="S221">
        <v>0</v>
      </c>
      <c r="T221">
        <v>0</v>
      </c>
      <c r="U221">
        <v>0</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0</v>
      </c>
      <c r="AV221">
        <v>0</v>
      </c>
      <c r="AW221">
        <v>0</v>
      </c>
      <c r="AX221">
        <v>0</v>
      </c>
      <c r="AY221">
        <v>0</v>
      </c>
      <c r="AZ221">
        <v>0</v>
      </c>
    </row>
    <row r="222" spans="1:52" x14ac:dyDescent="0.35">
      <c r="A222">
        <v>0</v>
      </c>
      <c r="B222">
        <v>0</v>
      </c>
      <c r="C222" t="str">
        <v>Custom Goal #1
Custom Output #4</v>
      </c>
      <c r="D222">
        <v>0</v>
      </c>
      <c r="E222">
        <v>0</v>
      </c>
      <c r="F222">
        <v>0</v>
      </c>
      <c r="G222">
        <v>0</v>
      </c>
      <c r="H222">
        <v>0</v>
      </c>
      <c r="I222">
        <v>0</v>
      </c>
      <c r="J222">
        <v>0</v>
      </c>
      <c r="K222">
        <v>0</v>
      </c>
      <c r="L222">
        <v>0</v>
      </c>
      <c r="M222">
        <v>0</v>
      </c>
      <c r="N222">
        <v>0</v>
      </c>
      <c r="O222">
        <v>0</v>
      </c>
      <c r="P222">
        <v>0</v>
      </c>
      <c r="Q222">
        <v>0</v>
      </c>
      <c r="R222">
        <v>0</v>
      </c>
      <c r="S222">
        <v>0</v>
      </c>
      <c r="T222">
        <v>0</v>
      </c>
      <c r="U222">
        <v>0</v>
      </c>
      <c r="V222">
        <v>0</v>
      </c>
      <c r="W222">
        <v>0</v>
      </c>
      <c r="X222">
        <v>0</v>
      </c>
      <c r="Y222">
        <v>0</v>
      </c>
      <c r="Z222">
        <v>0</v>
      </c>
      <c r="AA222">
        <v>0</v>
      </c>
      <c r="AB222">
        <v>0</v>
      </c>
      <c r="AC222">
        <v>0</v>
      </c>
      <c r="AD222">
        <v>0</v>
      </c>
      <c r="AE222">
        <v>0</v>
      </c>
      <c r="AF222">
        <v>0</v>
      </c>
      <c r="AG222">
        <v>0</v>
      </c>
      <c r="AH222">
        <v>0</v>
      </c>
      <c r="AI222">
        <v>0</v>
      </c>
      <c r="AJ222">
        <v>0</v>
      </c>
      <c r="AK222">
        <v>0</v>
      </c>
      <c r="AL222">
        <v>0</v>
      </c>
      <c r="AM222">
        <v>0</v>
      </c>
      <c r="AN222">
        <v>0</v>
      </c>
      <c r="AO222">
        <v>0</v>
      </c>
      <c r="AP222">
        <v>0</v>
      </c>
      <c r="AQ222">
        <v>0</v>
      </c>
      <c r="AR222">
        <v>0</v>
      </c>
      <c r="AS222">
        <v>0</v>
      </c>
      <c r="AT222">
        <v>0</v>
      </c>
      <c r="AU222">
        <v>0</v>
      </c>
      <c r="AV222">
        <v>0</v>
      </c>
      <c r="AW222">
        <v>0</v>
      </c>
      <c r="AX222">
        <v>0</v>
      </c>
      <c r="AY222">
        <v>0</v>
      </c>
      <c r="AZ222">
        <v>0</v>
      </c>
    </row>
    <row r="223" spans="1:52" x14ac:dyDescent="0.35">
      <c r="A223">
        <v>0</v>
      </c>
      <c r="B223">
        <v>0</v>
      </c>
      <c r="C223" t="str">
        <v>Custom Goal #1
Custom Output #5</v>
      </c>
      <c r="D223">
        <v>0</v>
      </c>
      <c r="E223">
        <v>0</v>
      </c>
      <c r="F223">
        <v>0</v>
      </c>
      <c r="G223">
        <v>0</v>
      </c>
      <c r="H223">
        <v>0</v>
      </c>
      <c r="I223">
        <v>0</v>
      </c>
      <c r="J223">
        <v>0</v>
      </c>
      <c r="K223">
        <v>0</v>
      </c>
      <c r="L223">
        <v>0</v>
      </c>
      <c r="M223">
        <v>0</v>
      </c>
      <c r="N223">
        <v>0</v>
      </c>
      <c r="O223">
        <v>0</v>
      </c>
      <c r="P223">
        <v>0</v>
      </c>
      <c r="Q223">
        <v>0</v>
      </c>
      <c r="R223">
        <v>0</v>
      </c>
      <c r="S223">
        <v>0</v>
      </c>
      <c r="T223">
        <v>0</v>
      </c>
      <c r="U223">
        <v>0</v>
      </c>
      <c r="V223">
        <v>0</v>
      </c>
      <c r="W223">
        <v>0</v>
      </c>
      <c r="X223">
        <v>0</v>
      </c>
      <c r="Y223">
        <v>0</v>
      </c>
      <c r="Z223">
        <v>0</v>
      </c>
      <c r="AA223">
        <v>0</v>
      </c>
      <c r="AB223">
        <v>0</v>
      </c>
      <c r="AC223">
        <v>0</v>
      </c>
      <c r="AD223">
        <v>0</v>
      </c>
      <c r="AE223">
        <v>0</v>
      </c>
      <c r="AF223">
        <v>0</v>
      </c>
      <c r="AG223">
        <v>0</v>
      </c>
      <c r="AH223">
        <v>0</v>
      </c>
      <c r="AI223">
        <v>0</v>
      </c>
      <c r="AJ223">
        <v>0</v>
      </c>
      <c r="AK223">
        <v>0</v>
      </c>
      <c r="AL223">
        <v>0</v>
      </c>
      <c r="AM223">
        <v>0</v>
      </c>
      <c r="AN223">
        <v>0</v>
      </c>
      <c r="AO223">
        <v>0</v>
      </c>
      <c r="AP223">
        <v>0</v>
      </c>
      <c r="AQ223">
        <v>0</v>
      </c>
      <c r="AR223">
        <v>0</v>
      </c>
      <c r="AS223">
        <v>0</v>
      </c>
      <c r="AT223">
        <v>0</v>
      </c>
      <c r="AU223">
        <v>0</v>
      </c>
      <c r="AV223">
        <v>0</v>
      </c>
      <c r="AW223">
        <v>0</v>
      </c>
      <c r="AX223">
        <v>0</v>
      </c>
      <c r="AY223">
        <v>0</v>
      </c>
      <c r="AZ223">
        <v>0</v>
      </c>
    </row>
    <row r="224" spans="1:52" x14ac:dyDescent="0.35">
      <c r="A224">
        <v>0</v>
      </c>
      <c r="B224">
        <v>0</v>
      </c>
      <c r="C224" t="str">
        <v>Custom Goal #1
Custom Output #6</v>
      </c>
      <c r="D224">
        <v>0</v>
      </c>
      <c r="E224">
        <v>0</v>
      </c>
      <c r="F224">
        <v>0</v>
      </c>
      <c r="G224">
        <v>0</v>
      </c>
      <c r="H224">
        <v>0</v>
      </c>
      <c r="I224">
        <v>0</v>
      </c>
      <c r="J224">
        <v>0</v>
      </c>
      <c r="K224">
        <v>0</v>
      </c>
      <c r="L224">
        <v>0</v>
      </c>
      <c r="M224">
        <v>0</v>
      </c>
      <c r="N224">
        <v>0</v>
      </c>
      <c r="O224">
        <v>0</v>
      </c>
      <c r="P224">
        <v>0</v>
      </c>
      <c r="Q224">
        <v>0</v>
      </c>
      <c r="R224">
        <v>0</v>
      </c>
      <c r="S224">
        <v>0</v>
      </c>
      <c r="T224">
        <v>0</v>
      </c>
      <c r="U224">
        <v>0</v>
      </c>
      <c r="V224">
        <v>0</v>
      </c>
      <c r="W224">
        <v>0</v>
      </c>
      <c r="X224">
        <v>0</v>
      </c>
      <c r="Y224">
        <v>0</v>
      </c>
      <c r="Z224">
        <v>0</v>
      </c>
      <c r="AA224">
        <v>0</v>
      </c>
      <c r="AB224">
        <v>0</v>
      </c>
      <c r="AC224">
        <v>0</v>
      </c>
      <c r="AD224">
        <v>0</v>
      </c>
      <c r="AE224">
        <v>0</v>
      </c>
      <c r="AF224">
        <v>0</v>
      </c>
      <c r="AG224">
        <v>0</v>
      </c>
      <c r="AH224">
        <v>0</v>
      </c>
      <c r="AI224">
        <v>0</v>
      </c>
      <c r="AJ224">
        <v>0</v>
      </c>
      <c r="AK224">
        <v>0</v>
      </c>
      <c r="AL224">
        <v>0</v>
      </c>
      <c r="AM224">
        <v>0</v>
      </c>
      <c r="AN224">
        <v>0</v>
      </c>
      <c r="AO224">
        <v>0</v>
      </c>
      <c r="AP224">
        <v>0</v>
      </c>
      <c r="AQ224">
        <v>0</v>
      </c>
      <c r="AR224">
        <v>0</v>
      </c>
      <c r="AS224">
        <v>0</v>
      </c>
      <c r="AT224">
        <v>0</v>
      </c>
      <c r="AU224">
        <v>0</v>
      </c>
      <c r="AV224">
        <v>0</v>
      </c>
      <c r="AW224">
        <v>0</v>
      </c>
      <c r="AX224">
        <v>0</v>
      </c>
      <c r="AY224">
        <v>0</v>
      </c>
      <c r="AZ224">
        <v>0</v>
      </c>
    </row>
    <row r="225" spans="1:52" x14ac:dyDescent="0.35">
      <c r="A225">
        <v>0</v>
      </c>
      <c r="B225" t="str">
        <v>Custom Goal #2</v>
      </c>
      <c r="C225" t="str">
        <v>Custom Goal #2
Custom Output #1</v>
      </c>
      <c r="D225">
        <v>0</v>
      </c>
      <c r="E225">
        <v>0</v>
      </c>
      <c r="F225">
        <v>0</v>
      </c>
      <c r="G225">
        <v>0</v>
      </c>
      <c r="H225">
        <v>0</v>
      </c>
      <c r="I225">
        <v>0</v>
      </c>
      <c r="J225">
        <v>0</v>
      </c>
      <c r="K225">
        <v>0</v>
      </c>
      <c r="L225">
        <v>0</v>
      </c>
      <c r="M225">
        <v>0</v>
      </c>
      <c r="N225">
        <v>0</v>
      </c>
      <c r="O225">
        <v>0</v>
      </c>
      <c r="P225">
        <v>0</v>
      </c>
      <c r="Q225">
        <v>0</v>
      </c>
      <c r="R225">
        <v>0</v>
      </c>
      <c r="S225">
        <v>0</v>
      </c>
      <c r="T225">
        <v>0</v>
      </c>
      <c r="U225">
        <v>0</v>
      </c>
      <c r="V225">
        <v>0</v>
      </c>
      <c r="W225">
        <v>0</v>
      </c>
      <c r="X225">
        <v>0</v>
      </c>
      <c r="Y225">
        <v>0</v>
      </c>
      <c r="Z225">
        <v>0</v>
      </c>
      <c r="AA225">
        <v>0</v>
      </c>
      <c r="AB225">
        <v>0</v>
      </c>
      <c r="AC225">
        <v>0</v>
      </c>
      <c r="AD225">
        <v>0</v>
      </c>
      <c r="AE225">
        <v>0</v>
      </c>
      <c r="AF225">
        <v>0</v>
      </c>
      <c r="AG225">
        <v>0</v>
      </c>
      <c r="AH225">
        <v>0</v>
      </c>
      <c r="AI225">
        <v>0</v>
      </c>
      <c r="AJ225">
        <v>0</v>
      </c>
      <c r="AK225">
        <v>0</v>
      </c>
      <c r="AL225">
        <v>0</v>
      </c>
      <c r="AM225">
        <v>0</v>
      </c>
      <c r="AN225">
        <v>0</v>
      </c>
      <c r="AO225">
        <v>0</v>
      </c>
      <c r="AP225">
        <v>0</v>
      </c>
      <c r="AQ225">
        <v>0</v>
      </c>
      <c r="AR225">
        <v>0</v>
      </c>
      <c r="AS225">
        <v>0</v>
      </c>
      <c r="AT225">
        <v>0</v>
      </c>
      <c r="AU225">
        <v>0</v>
      </c>
      <c r="AV225">
        <v>0</v>
      </c>
      <c r="AW225">
        <v>0</v>
      </c>
      <c r="AX225">
        <v>0</v>
      </c>
      <c r="AY225">
        <v>0</v>
      </c>
      <c r="AZ225">
        <v>0</v>
      </c>
    </row>
    <row r="226" spans="1:52" x14ac:dyDescent="0.35">
      <c r="A226">
        <v>0</v>
      </c>
      <c r="B226">
        <v>0</v>
      </c>
      <c r="C226" t="str">
        <v>Custom Goal #2
Custom Output #2</v>
      </c>
      <c r="D226">
        <v>0</v>
      </c>
      <c r="E226">
        <v>0</v>
      </c>
      <c r="F226">
        <v>0</v>
      </c>
      <c r="G226">
        <v>0</v>
      </c>
      <c r="H226">
        <v>0</v>
      </c>
      <c r="I226">
        <v>0</v>
      </c>
      <c r="J226">
        <v>0</v>
      </c>
      <c r="K226">
        <v>0</v>
      </c>
      <c r="L226">
        <v>0</v>
      </c>
      <c r="M226">
        <v>0</v>
      </c>
      <c r="N226">
        <v>0</v>
      </c>
      <c r="O226">
        <v>0</v>
      </c>
      <c r="P226">
        <v>0</v>
      </c>
      <c r="Q226">
        <v>0</v>
      </c>
      <c r="R226">
        <v>0</v>
      </c>
      <c r="S226">
        <v>0</v>
      </c>
      <c r="T226">
        <v>0</v>
      </c>
      <c r="U226">
        <v>0</v>
      </c>
      <c r="V226">
        <v>0</v>
      </c>
      <c r="W226">
        <v>0</v>
      </c>
      <c r="X226">
        <v>0</v>
      </c>
      <c r="Y226">
        <v>0</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c r="AU226">
        <v>0</v>
      </c>
      <c r="AV226">
        <v>0</v>
      </c>
      <c r="AW226">
        <v>0</v>
      </c>
      <c r="AX226">
        <v>0</v>
      </c>
      <c r="AY226">
        <v>0</v>
      </c>
      <c r="AZ226">
        <v>0</v>
      </c>
    </row>
    <row r="227" spans="1:52" x14ac:dyDescent="0.35">
      <c r="A227">
        <v>0</v>
      </c>
      <c r="B227">
        <v>0</v>
      </c>
      <c r="C227" t="str">
        <v>Custom Goal #2
Custom Output #3</v>
      </c>
      <c r="D227">
        <v>0</v>
      </c>
      <c r="E227">
        <v>0</v>
      </c>
      <c r="F227">
        <v>0</v>
      </c>
      <c r="G227">
        <v>0</v>
      </c>
      <c r="H227">
        <v>0</v>
      </c>
      <c r="I227">
        <v>0</v>
      </c>
      <c r="J227">
        <v>0</v>
      </c>
      <c r="K227">
        <v>0</v>
      </c>
      <c r="L227">
        <v>0</v>
      </c>
      <c r="M227">
        <v>0</v>
      </c>
      <c r="N227">
        <v>0</v>
      </c>
      <c r="O227">
        <v>0</v>
      </c>
      <c r="P227">
        <v>0</v>
      </c>
      <c r="Q227">
        <v>0</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c r="AU227">
        <v>0</v>
      </c>
      <c r="AV227">
        <v>0</v>
      </c>
      <c r="AW227">
        <v>0</v>
      </c>
      <c r="AX227">
        <v>0</v>
      </c>
      <c r="AY227">
        <v>0</v>
      </c>
      <c r="AZ227">
        <v>0</v>
      </c>
    </row>
    <row r="228" spans="1:52" x14ac:dyDescent="0.35">
      <c r="A228">
        <v>0</v>
      </c>
      <c r="B228">
        <v>0</v>
      </c>
      <c r="C228" t="str">
        <v>Custom Goal #2
Custom Output #4</v>
      </c>
      <c r="D228">
        <v>0</v>
      </c>
      <c r="E228">
        <v>0</v>
      </c>
      <c r="F228">
        <v>0</v>
      </c>
      <c r="G228">
        <v>0</v>
      </c>
      <c r="H228">
        <v>0</v>
      </c>
      <c r="I228">
        <v>0</v>
      </c>
      <c r="J228">
        <v>0</v>
      </c>
      <c r="K228">
        <v>0</v>
      </c>
      <c r="L228">
        <v>0</v>
      </c>
      <c r="M228">
        <v>0</v>
      </c>
      <c r="N228">
        <v>0</v>
      </c>
      <c r="O228">
        <v>0</v>
      </c>
      <c r="P228">
        <v>0</v>
      </c>
      <c r="Q228">
        <v>0</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0</v>
      </c>
      <c r="AV228">
        <v>0</v>
      </c>
      <c r="AW228">
        <v>0</v>
      </c>
      <c r="AX228">
        <v>0</v>
      </c>
      <c r="AY228">
        <v>0</v>
      </c>
      <c r="AZ228">
        <v>0</v>
      </c>
    </row>
    <row r="229" spans="1:52" x14ac:dyDescent="0.35">
      <c r="A229">
        <v>0</v>
      </c>
      <c r="B229">
        <v>0</v>
      </c>
      <c r="C229" t="str">
        <v>Custom Goal #2
Custom Output #5</v>
      </c>
      <c r="D229">
        <v>0</v>
      </c>
      <c r="E229">
        <v>0</v>
      </c>
      <c r="F229">
        <v>0</v>
      </c>
      <c r="G229">
        <v>0</v>
      </c>
      <c r="H229">
        <v>0</v>
      </c>
      <c r="I229">
        <v>0</v>
      </c>
      <c r="J229">
        <v>0</v>
      </c>
      <c r="K229">
        <v>0</v>
      </c>
      <c r="L229">
        <v>0</v>
      </c>
      <c r="M229">
        <v>0</v>
      </c>
      <c r="N229">
        <v>0</v>
      </c>
      <c r="O229">
        <v>0</v>
      </c>
      <c r="P229">
        <v>0</v>
      </c>
      <c r="Q229">
        <v>0</v>
      </c>
      <c r="R229">
        <v>0</v>
      </c>
      <c r="S229">
        <v>0</v>
      </c>
      <c r="T229">
        <v>0</v>
      </c>
      <c r="U229">
        <v>0</v>
      </c>
      <c r="V229">
        <v>0</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0</v>
      </c>
      <c r="AW229">
        <v>0</v>
      </c>
      <c r="AX229">
        <v>0</v>
      </c>
      <c r="AY229">
        <v>0</v>
      </c>
      <c r="AZ229">
        <v>0</v>
      </c>
    </row>
    <row r="230" spans="1:52" x14ac:dyDescent="0.35">
      <c r="A230">
        <v>0</v>
      </c>
      <c r="B230">
        <v>0</v>
      </c>
      <c r="C230" t="str">
        <v>Custom Goal #2
Custom Output #6</v>
      </c>
      <c r="D230">
        <v>0</v>
      </c>
      <c r="E230">
        <v>0</v>
      </c>
      <c r="F230">
        <v>0</v>
      </c>
      <c r="G230">
        <v>0</v>
      </c>
      <c r="H230">
        <v>0</v>
      </c>
      <c r="I230">
        <v>0</v>
      </c>
      <c r="J230">
        <v>0</v>
      </c>
      <c r="K230">
        <v>0</v>
      </c>
      <c r="L230">
        <v>0</v>
      </c>
      <c r="M230">
        <v>0</v>
      </c>
      <c r="N230">
        <v>0</v>
      </c>
      <c r="O230">
        <v>0</v>
      </c>
      <c r="P230">
        <v>0</v>
      </c>
      <c r="Q230">
        <v>0</v>
      </c>
      <c r="R230">
        <v>0</v>
      </c>
      <c r="S230">
        <v>0</v>
      </c>
      <c r="T230">
        <v>0</v>
      </c>
      <c r="U230">
        <v>0</v>
      </c>
      <c r="V230">
        <v>0</v>
      </c>
      <c r="W230">
        <v>0</v>
      </c>
      <c r="X230">
        <v>0</v>
      </c>
      <c r="Y230">
        <v>0</v>
      </c>
      <c r="Z230">
        <v>0</v>
      </c>
      <c r="AA230">
        <v>0</v>
      </c>
      <c r="AB230">
        <v>0</v>
      </c>
      <c r="AC230">
        <v>0</v>
      </c>
      <c r="AD230">
        <v>0</v>
      </c>
      <c r="AE230">
        <v>0</v>
      </c>
      <c r="AF230">
        <v>0</v>
      </c>
      <c r="AG230">
        <v>0</v>
      </c>
      <c r="AH230">
        <v>0</v>
      </c>
      <c r="AI230">
        <v>0</v>
      </c>
      <c r="AJ230">
        <v>0</v>
      </c>
      <c r="AK230">
        <v>0</v>
      </c>
      <c r="AL230">
        <v>0</v>
      </c>
      <c r="AM230">
        <v>0</v>
      </c>
      <c r="AN230">
        <v>0</v>
      </c>
      <c r="AO230">
        <v>0</v>
      </c>
      <c r="AP230">
        <v>0</v>
      </c>
      <c r="AQ230">
        <v>0</v>
      </c>
      <c r="AR230">
        <v>0</v>
      </c>
      <c r="AS230">
        <v>0</v>
      </c>
      <c r="AT230">
        <v>0</v>
      </c>
      <c r="AU230">
        <v>0</v>
      </c>
      <c r="AV230">
        <v>0</v>
      </c>
      <c r="AW230">
        <v>0</v>
      </c>
      <c r="AX230">
        <v>0</v>
      </c>
      <c r="AY230">
        <v>0</v>
      </c>
      <c r="AZ230">
        <v>0</v>
      </c>
    </row>
    <row r="231" spans="1:52" x14ac:dyDescent="0.35">
      <c r="A231" t="str">
        <v>Custom Strategic Area 10 - OTHER:</v>
      </c>
      <c r="B231" t="str">
        <v>Custom Goal #1</v>
      </c>
      <c r="C231" t="str">
        <v>Custom Goal #1
Custom Output #1</v>
      </c>
      <c r="D231">
        <v>0</v>
      </c>
      <c r="E231">
        <v>0</v>
      </c>
      <c r="F231">
        <v>0</v>
      </c>
      <c r="G231">
        <v>0</v>
      </c>
      <c r="H231">
        <v>0</v>
      </c>
      <c r="I231">
        <v>0</v>
      </c>
      <c r="J231">
        <v>0</v>
      </c>
      <c r="K231">
        <v>0</v>
      </c>
      <c r="L231">
        <v>0</v>
      </c>
      <c r="M231">
        <v>0</v>
      </c>
      <c r="N231">
        <v>0</v>
      </c>
      <c r="O231">
        <v>0</v>
      </c>
      <c r="P231">
        <v>0</v>
      </c>
      <c r="Q231">
        <v>0</v>
      </c>
      <c r="R231">
        <v>0</v>
      </c>
      <c r="S231">
        <v>0</v>
      </c>
      <c r="T231">
        <v>0</v>
      </c>
      <c r="U231">
        <v>0</v>
      </c>
      <c r="V231">
        <v>0</v>
      </c>
      <c r="W231">
        <v>0</v>
      </c>
      <c r="X231">
        <v>0</v>
      </c>
      <c r="Y231">
        <v>0</v>
      </c>
      <c r="Z231">
        <v>0</v>
      </c>
      <c r="AA231">
        <v>0</v>
      </c>
      <c r="AB231">
        <v>0</v>
      </c>
      <c r="AC231">
        <v>0</v>
      </c>
      <c r="AD231">
        <v>0</v>
      </c>
      <c r="AE231">
        <v>0</v>
      </c>
      <c r="AF231">
        <v>0</v>
      </c>
      <c r="AG231">
        <v>0</v>
      </c>
      <c r="AH231">
        <v>0</v>
      </c>
      <c r="AI231">
        <v>0</v>
      </c>
      <c r="AJ231">
        <v>0</v>
      </c>
      <c r="AK231">
        <v>0</v>
      </c>
      <c r="AL231">
        <v>0</v>
      </c>
      <c r="AM231">
        <v>0</v>
      </c>
      <c r="AN231">
        <v>0</v>
      </c>
      <c r="AO231">
        <v>0</v>
      </c>
      <c r="AP231">
        <v>0</v>
      </c>
      <c r="AQ231">
        <v>0</v>
      </c>
      <c r="AR231">
        <v>0</v>
      </c>
      <c r="AS231">
        <v>0</v>
      </c>
      <c r="AT231">
        <v>0</v>
      </c>
      <c r="AU231">
        <v>0</v>
      </c>
      <c r="AV231">
        <v>0</v>
      </c>
      <c r="AW231">
        <v>0</v>
      </c>
      <c r="AX231">
        <v>0</v>
      </c>
      <c r="AY231">
        <v>0</v>
      </c>
      <c r="AZ231">
        <v>0</v>
      </c>
    </row>
    <row r="232" spans="1:52" x14ac:dyDescent="0.35">
      <c r="A232" t="str">
        <v>Crisis Intervention and Hotline</v>
      </c>
      <c r="B232">
        <v>0</v>
      </c>
      <c r="C232" t="str">
        <v>Custom Goal #1
Custom Output #2</v>
      </c>
      <c r="D232">
        <v>0</v>
      </c>
      <c r="E232">
        <v>0</v>
      </c>
      <c r="F232">
        <v>0</v>
      </c>
      <c r="G232">
        <v>0</v>
      </c>
      <c r="H232">
        <v>0</v>
      </c>
      <c r="I232">
        <v>0</v>
      </c>
      <c r="J232">
        <v>0</v>
      </c>
      <c r="K232">
        <v>0</v>
      </c>
      <c r="L232">
        <v>0</v>
      </c>
      <c r="M232">
        <v>0</v>
      </c>
      <c r="N232">
        <v>0</v>
      </c>
      <c r="O232">
        <v>0</v>
      </c>
      <c r="P232">
        <v>0</v>
      </c>
      <c r="Q232">
        <v>0</v>
      </c>
      <c r="R232">
        <v>0</v>
      </c>
      <c r="S232">
        <v>0</v>
      </c>
      <c r="T232">
        <v>0</v>
      </c>
      <c r="U232">
        <v>0</v>
      </c>
      <c r="V232">
        <v>0</v>
      </c>
      <c r="W232">
        <v>0</v>
      </c>
      <c r="X232">
        <v>0</v>
      </c>
      <c r="Y232">
        <v>0</v>
      </c>
      <c r="Z232">
        <v>0</v>
      </c>
      <c r="AA232">
        <v>0</v>
      </c>
      <c r="AB232">
        <v>0</v>
      </c>
      <c r="AC232">
        <v>0</v>
      </c>
      <c r="AD232">
        <v>0</v>
      </c>
      <c r="AE232">
        <v>0</v>
      </c>
      <c r="AF232">
        <v>0</v>
      </c>
      <c r="AG232">
        <v>0</v>
      </c>
      <c r="AH232">
        <v>0</v>
      </c>
      <c r="AI232">
        <v>0</v>
      </c>
      <c r="AJ232">
        <v>0</v>
      </c>
      <c r="AK232">
        <v>0</v>
      </c>
      <c r="AL232">
        <v>0</v>
      </c>
      <c r="AM232">
        <v>0</v>
      </c>
      <c r="AN232">
        <v>0</v>
      </c>
      <c r="AO232">
        <v>0</v>
      </c>
      <c r="AP232">
        <v>0</v>
      </c>
      <c r="AQ232">
        <v>0</v>
      </c>
      <c r="AR232">
        <v>0</v>
      </c>
      <c r="AS232">
        <v>0</v>
      </c>
      <c r="AT232">
        <v>0</v>
      </c>
      <c r="AU232">
        <v>0</v>
      </c>
      <c r="AV232">
        <v>0</v>
      </c>
      <c r="AW232">
        <v>0</v>
      </c>
      <c r="AX232">
        <v>0</v>
      </c>
      <c r="AY232">
        <v>0</v>
      </c>
      <c r="AZ232">
        <v>0</v>
      </c>
    </row>
    <row r="233" spans="1:52" x14ac:dyDescent="0.35">
      <c r="A233">
        <v>0</v>
      </c>
      <c r="B233">
        <v>0</v>
      </c>
      <c r="C233" t="str">
        <v>Custom Goal #1
Custom Output #3</v>
      </c>
      <c r="D233">
        <v>0</v>
      </c>
      <c r="E233">
        <v>0</v>
      </c>
      <c r="F233">
        <v>0</v>
      </c>
      <c r="G233">
        <v>0</v>
      </c>
      <c r="H233">
        <v>0</v>
      </c>
      <c r="I233">
        <v>0</v>
      </c>
      <c r="J233">
        <v>0</v>
      </c>
      <c r="K233">
        <v>0</v>
      </c>
      <c r="L233">
        <v>0</v>
      </c>
      <c r="M233">
        <v>0</v>
      </c>
      <c r="N233">
        <v>0</v>
      </c>
      <c r="O233">
        <v>0</v>
      </c>
      <c r="P233">
        <v>0</v>
      </c>
      <c r="Q233">
        <v>0</v>
      </c>
      <c r="R233">
        <v>0</v>
      </c>
      <c r="S233">
        <v>0</v>
      </c>
      <c r="T233">
        <v>0</v>
      </c>
      <c r="U233">
        <v>0</v>
      </c>
      <c r="V233">
        <v>0</v>
      </c>
      <c r="W233">
        <v>0</v>
      </c>
      <c r="X233">
        <v>0</v>
      </c>
      <c r="Y233">
        <v>0</v>
      </c>
      <c r="Z233">
        <v>0</v>
      </c>
      <c r="AA233">
        <v>0</v>
      </c>
      <c r="AB233">
        <v>0</v>
      </c>
      <c r="AC233">
        <v>0</v>
      </c>
      <c r="AD233">
        <v>0</v>
      </c>
      <c r="AE233">
        <v>0</v>
      </c>
      <c r="AF233">
        <v>0</v>
      </c>
      <c r="AG233">
        <v>0</v>
      </c>
      <c r="AH233">
        <v>0</v>
      </c>
      <c r="AI233">
        <v>0</v>
      </c>
      <c r="AJ233">
        <v>0</v>
      </c>
      <c r="AK233">
        <v>0</v>
      </c>
      <c r="AL233">
        <v>0</v>
      </c>
      <c r="AM233">
        <v>0</v>
      </c>
      <c r="AN233">
        <v>0</v>
      </c>
      <c r="AO233">
        <v>0</v>
      </c>
      <c r="AP233">
        <v>0</v>
      </c>
      <c r="AQ233">
        <v>0</v>
      </c>
      <c r="AR233">
        <v>0</v>
      </c>
      <c r="AS233">
        <v>0</v>
      </c>
      <c r="AT233">
        <v>0</v>
      </c>
      <c r="AU233">
        <v>0</v>
      </c>
      <c r="AV233">
        <v>0</v>
      </c>
      <c r="AW233">
        <v>0</v>
      </c>
      <c r="AX233">
        <v>0</v>
      </c>
      <c r="AY233">
        <v>0</v>
      </c>
      <c r="AZ233">
        <v>0</v>
      </c>
    </row>
    <row r="234" spans="1:52" x14ac:dyDescent="0.35">
      <c r="A234">
        <v>0</v>
      </c>
      <c r="B234">
        <v>0</v>
      </c>
      <c r="C234" t="str">
        <v>Custom Goal #1
Custom Output #4</v>
      </c>
      <c r="D234">
        <v>0</v>
      </c>
      <c r="E234">
        <v>0</v>
      </c>
      <c r="F234">
        <v>0</v>
      </c>
      <c r="G234">
        <v>0</v>
      </c>
      <c r="H234">
        <v>0</v>
      </c>
      <c r="I234">
        <v>0</v>
      </c>
      <c r="J234">
        <v>0</v>
      </c>
      <c r="K234">
        <v>0</v>
      </c>
      <c r="L234">
        <v>0</v>
      </c>
      <c r="M234">
        <v>0</v>
      </c>
      <c r="N234">
        <v>0</v>
      </c>
      <c r="O234">
        <v>0</v>
      </c>
      <c r="P234">
        <v>0</v>
      </c>
      <c r="Q234">
        <v>0</v>
      </c>
      <c r="R234">
        <v>0</v>
      </c>
      <c r="S234">
        <v>0</v>
      </c>
      <c r="T234">
        <v>0</v>
      </c>
      <c r="U234">
        <v>0</v>
      </c>
      <c r="V234">
        <v>0</v>
      </c>
      <c r="W234">
        <v>0</v>
      </c>
      <c r="X234">
        <v>0</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0</v>
      </c>
      <c r="AU234">
        <v>0</v>
      </c>
      <c r="AV234">
        <v>0</v>
      </c>
      <c r="AW234">
        <v>0</v>
      </c>
      <c r="AX234">
        <v>0</v>
      </c>
      <c r="AY234">
        <v>0</v>
      </c>
      <c r="AZ234">
        <v>0</v>
      </c>
    </row>
    <row r="235" spans="1:52" x14ac:dyDescent="0.35">
      <c r="A235">
        <v>0</v>
      </c>
      <c r="B235">
        <v>0</v>
      </c>
      <c r="C235" t="str">
        <v>Custom Goal #1
Custom Output #5</v>
      </c>
      <c r="D235">
        <v>0</v>
      </c>
      <c r="E235">
        <v>0</v>
      </c>
      <c r="F235">
        <v>0</v>
      </c>
      <c r="G235">
        <v>0</v>
      </c>
      <c r="H235">
        <v>0</v>
      </c>
      <c r="I235">
        <v>0</v>
      </c>
      <c r="J235">
        <v>0</v>
      </c>
      <c r="K235">
        <v>0</v>
      </c>
      <c r="L235">
        <v>0</v>
      </c>
      <c r="M235">
        <v>0</v>
      </c>
      <c r="N235">
        <v>0</v>
      </c>
      <c r="O235">
        <v>0</v>
      </c>
      <c r="P235">
        <v>0</v>
      </c>
      <c r="Q235">
        <v>0</v>
      </c>
      <c r="R235">
        <v>0</v>
      </c>
      <c r="S235">
        <v>0</v>
      </c>
      <c r="T235">
        <v>0</v>
      </c>
      <c r="U235">
        <v>0</v>
      </c>
      <c r="V235">
        <v>0</v>
      </c>
      <c r="W235">
        <v>0</v>
      </c>
      <c r="X235">
        <v>0</v>
      </c>
      <c r="Y235">
        <v>0</v>
      </c>
      <c r="Z235">
        <v>0</v>
      </c>
      <c r="AA235">
        <v>0</v>
      </c>
      <c r="AB235">
        <v>0</v>
      </c>
      <c r="AC235">
        <v>0</v>
      </c>
      <c r="AD235">
        <v>0</v>
      </c>
      <c r="AE235">
        <v>0</v>
      </c>
      <c r="AF235">
        <v>0</v>
      </c>
      <c r="AG235">
        <v>0</v>
      </c>
      <c r="AH235">
        <v>0</v>
      </c>
      <c r="AI235">
        <v>0</v>
      </c>
      <c r="AJ235">
        <v>0</v>
      </c>
      <c r="AK235">
        <v>0</v>
      </c>
      <c r="AL235">
        <v>0</v>
      </c>
      <c r="AM235">
        <v>0</v>
      </c>
      <c r="AN235">
        <v>0</v>
      </c>
      <c r="AO235">
        <v>0</v>
      </c>
      <c r="AP235">
        <v>0</v>
      </c>
      <c r="AQ235">
        <v>0</v>
      </c>
      <c r="AR235">
        <v>0</v>
      </c>
      <c r="AS235">
        <v>0</v>
      </c>
      <c r="AT235">
        <v>0</v>
      </c>
      <c r="AU235">
        <v>0</v>
      </c>
      <c r="AV235">
        <v>0</v>
      </c>
      <c r="AW235">
        <v>0</v>
      </c>
      <c r="AX235">
        <v>0</v>
      </c>
      <c r="AY235">
        <v>0</v>
      </c>
      <c r="AZ235">
        <v>0</v>
      </c>
    </row>
    <row r="236" spans="1:52" x14ac:dyDescent="0.35">
      <c r="A236">
        <v>0</v>
      </c>
      <c r="B236">
        <v>0</v>
      </c>
      <c r="C236" t="str">
        <v>Custom Goal #1
Custom Output #6</v>
      </c>
      <c r="D236">
        <v>0</v>
      </c>
      <c r="E236">
        <v>0</v>
      </c>
      <c r="F236">
        <v>0</v>
      </c>
      <c r="G236">
        <v>0</v>
      </c>
      <c r="H236">
        <v>0</v>
      </c>
      <c r="I236">
        <v>0</v>
      </c>
      <c r="J236">
        <v>0</v>
      </c>
      <c r="K236">
        <v>0</v>
      </c>
      <c r="L236">
        <v>0</v>
      </c>
      <c r="M236">
        <v>0</v>
      </c>
      <c r="N236">
        <v>0</v>
      </c>
      <c r="O236">
        <v>0</v>
      </c>
      <c r="P236">
        <v>0</v>
      </c>
      <c r="Q236">
        <v>0</v>
      </c>
      <c r="R236">
        <v>0</v>
      </c>
      <c r="S236">
        <v>0</v>
      </c>
      <c r="T236">
        <v>0</v>
      </c>
      <c r="U236">
        <v>0</v>
      </c>
      <c r="V236">
        <v>0</v>
      </c>
      <c r="W236">
        <v>0</v>
      </c>
      <c r="X236">
        <v>0</v>
      </c>
      <c r="Y236">
        <v>0</v>
      </c>
      <c r="Z236">
        <v>0</v>
      </c>
      <c r="AA236">
        <v>0</v>
      </c>
      <c r="AB236">
        <v>0</v>
      </c>
      <c r="AC236">
        <v>0</v>
      </c>
      <c r="AD236">
        <v>0</v>
      </c>
      <c r="AE236">
        <v>0</v>
      </c>
      <c r="AF236">
        <v>0</v>
      </c>
      <c r="AG236">
        <v>0</v>
      </c>
      <c r="AH236">
        <v>0</v>
      </c>
      <c r="AI236">
        <v>0</v>
      </c>
      <c r="AJ236">
        <v>0</v>
      </c>
      <c r="AK236">
        <v>0</v>
      </c>
      <c r="AL236">
        <v>0</v>
      </c>
      <c r="AM236">
        <v>0</v>
      </c>
      <c r="AN236">
        <v>0</v>
      </c>
      <c r="AO236">
        <v>0</v>
      </c>
      <c r="AP236">
        <v>0</v>
      </c>
      <c r="AQ236">
        <v>0</v>
      </c>
      <c r="AR236">
        <v>0</v>
      </c>
      <c r="AS236">
        <v>0</v>
      </c>
      <c r="AT236">
        <v>0</v>
      </c>
      <c r="AU236">
        <v>0</v>
      </c>
      <c r="AV236">
        <v>0</v>
      </c>
      <c r="AW236">
        <v>0</v>
      </c>
      <c r="AX236">
        <v>0</v>
      </c>
      <c r="AY236">
        <v>0</v>
      </c>
      <c r="AZ236">
        <v>0</v>
      </c>
    </row>
    <row r="237" spans="1:52" x14ac:dyDescent="0.35">
      <c r="A237">
        <v>0</v>
      </c>
      <c r="B237" t="str">
        <v>Custom Goal #2</v>
      </c>
      <c r="C237" t="str">
        <v>Custom Goal #2
Custom Output #1</v>
      </c>
      <c r="D237">
        <v>0</v>
      </c>
      <c r="E237">
        <v>0</v>
      </c>
      <c r="F237">
        <v>0</v>
      </c>
      <c r="G237">
        <v>0</v>
      </c>
      <c r="H237">
        <v>0</v>
      </c>
      <c r="I237">
        <v>0</v>
      </c>
      <c r="J237">
        <v>0</v>
      </c>
      <c r="K237">
        <v>0</v>
      </c>
      <c r="L237">
        <v>0</v>
      </c>
      <c r="M237">
        <v>0</v>
      </c>
      <c r="N237">
        <v>0</v>
      </c>
      <c r="O237">
        <v>0</v>
      </c>
      <c r="P237">
        <v>0</v>
      </c>
      <c r="Q237">
        <v>0</v>
      </c>
      <c r="R237">
        <v>0</v>
      </c>
      <c r="S237">
        <v>0</v>
      </c>
      <c r="T237">
        <v>0</v>
      </c>
      <c r="U237">
        <v>0</v>
      </c>
      <c r="V237">
        <v>0</v>
      </c>
      <c r="W237">
        <v>0</v>
      </c>
      <c r="X237">
        <v>0</v>
      </c>
      <c r="Y237">
        <v>0</v>
      </c>
      <c r="Z237">
        <v>0</v>
      </c>
      <c r="AA237">
        <v>0</v>
      </c>
      <c r="AB237">
        <v>0</v>
      </c>
      <c r="AC237">
        <v>0</v>
      </c>
      <c r="AD237">
        <v>0</v>
      </c>
      <c r="AE237">
        <v>0</v>
      </c>
      <c r="AF237">
        <v>0</v>
      </c>
      <c r="AG237">
        <v>0</v>
      </c>
      <c r="AH237">
        <v>0</v>
      </c>
      <c r="AI237">
        <v>0</v>
      </c>
      <c r="AJ237">
        <v>0</v>
      </c>
      <c r="AK237">
        <v>0</v>
      </c>
      <c r="AL237">
        <v>0</v>
      </c>
      <c r="AM237">
        <v>0</v>
      </c>
      <c r="AN237">
        <v>0</v>
      </c>
      <c r="AO237">
        <v>0</v>
      </c>
      <c r="AP237">
        <v>0</v>
      </c>
      <c r="AQ237">
        <v>0</v>
      </c>
      <c r="AR237">
        <v>0</v>
      </c>
      <c r="AS237">
        <v>0</v>
      </c>
      <c r="AT237">
        <v>0</v>
      </c>
      <c r="AU237">
        <v>0</v>
      </c>
      <c r="AV237">
        <v>0</v>
      </c>
      <c r="AW237">
        <v>0</v>
      </c>
      <c r="AX237">
        <v>0</v>
      </c>
      <c r="AY237">
        <v>0</v>
      </c>
      <c r="AZ237">
        <v>0</v>
      </c>
    </row>
    <row r="238" spans="1:52" x14ac:dyDescent="0.35">
      <c r="A238">
        <v>0</v>
      </c>
      <c r="B238">
        <v>0</v>
      </c>
      <c r="C238" t="str">
        <v>Custom Goal #2
Custom Output #2</v>
      </c>
      <c r="D238">
        <v>0</v>
      </c>
      <c r="E238">
        <v>0</v>
      </c>
      <c r="F238">
        <v>0</v>
      </c>
      <c r="G238">
        <v>0</v>
      </c>
      <c r="H238">
        <v>0</v>
      </c>
      <c r="I238">
        <v>0</v>
      </c>
      <c r="J238">
        <v>0</v>
      </c>
      <c r="K238">
        <v>0</v>
      </c>
      <c r="L238">
        <v>0</v>
      </c>
      <c r="M238">
        <v>0</v>
      </c>
      <c r="N238">
        <v>0</v>
      </c>
      <c r="O238">
        <v>0</v>
      </c>
      <c r="P238">
        <v>0</v>
      </c>
      <c r="Q238">
        <v>0</v>
      </c>
      <c r="R238">
        <v>0</v>
      </c>
      <c r="S238">
        <v>0</v>
      </c>
      <c r="T238">
        <v>0</v>
      </c>
      <c r="U238">
        <v>0</v>
      </c>
      <c r="V238">
        <v>0</v>
      </c>
      <c r="W238">
        <v>0</v>
      </c>
      <c r="X238">
        <v>0</v>
      </c>
      <c r="Y238">
        <v>0</v>
      </c>
      <c r="Z238">
        <v>0</v>
      </c>
      <c r="AA238">
        <v>0</v>
      </c>
      <c r="AB238">
        <v>0</v>
      </c>
      <c r="AC238">
        <v>0</v>
      </c>
      <c r="AD238">
        <v>0</v>
      </c>
      <c r="AE238">
        <v>0</v>
      </c>
      <c r="AF238">
        <v>0</v>
      </c>
      <c r="AG238">
        <v>0</v>
      </c>
      <c r="AH238">
        <v>0</v>
      </c>
      <c r="AI238">
        <v>0</v>
      </c>
      <c r="AJ238">
        <v>0</v>
      </c>
      <c r="AK238">
        <v>0</v>
      </c>
      <c r="AL238">
        <v>0</v>
      </c>
      <c r="AM238">
        <v>0</v>
      </c>
      <c r="AN238">
        <v>0</v>
      </c>
      <c r="AO238">
        <v>0</v>
      </c>
      <c r="AP238">
        <v>0</v>
      </c>
      <c r="AQ238">
        <v>0</v>
      </c>
      <c r="AR238">
        <v>0</v>
      </c>
      <c r="AS238">
        <v>0</v>
      </c>
      <c r="AT238">
        <v>0</v>
      </c>
      <c r="AU238">
        <v>0</v>
      </c>
      <c r="AV238">
        <v>0</v>
      </c>
      <c r="AW238">
        <v>0</v>
      </c>
      <c r="AX238">
        <v>0</v>
      </c>
      <c r="AY238">
        <v>0</v>
      </c>
      <c r="AZ238">
        <v>0</v>
      </c>
    </row>
    <row r="239" spans="1:52" x14ac:dyDescent="0.35">
      <c r="A239">
        <v>0</v>
      </c>
      <c r="B239">
        <v>0</v>
      </c>
      <c r="C239" t="str">
        <v>Custom Goal #2
Custom Output #3</v>
      </c>
      <c r="D239">
        <v>0</v>
      </c>
      <c r="E239">
        <v>0</v>
      </c>
      <c r="F239">
        <v>0</v>
      </c>
      <c r="G239">
        <v>0</v>
      </c>
      <c r="H239">
        <v>0</v>
      </c>
      <c r="I239">
        <v>0</v>
      </c>
      <c r="J239">
        <v>0</v>
      </c>
      <c r="K239">
        <v>0</v>
      </c>
      <c r="L239">
        <v>0</v>
      </c>
      <c r="M239">
        <v>0</v>
      </c>
      <c r="N239">
        <v>0</v>
      </c>
      <c r="O239">
        <v>0</v>
      </c>
      <c r="P239">
        <v>0</v>
      </c>
      <c r="Q239">
        <v>0</v>
      </c>
      <c r="R239">
        <v>0</v>
      </c>
      <c r="S239">
        <v>0</v>
      </c>
      <c r="T239">
        <v>0</v>
      </c>
      <c r="U239">
        <v>0</v>
      </c>
      <c r="V239">
        <v>0</v>
      </c>
      <c r="W239">
        <v>0</v>
      </c>
      <c r="X239">
        <v>0</v>
      </c>
      <c r="Y239">
        <v>0</v>
      </c>
      <c r="Z239">
        <v>0</v>
      </c>
      <c r="AA239">
        <v>0</v>
      </c>
      <c r="AB239">
        <v>0</v>
      </c>
      <c r="AC239">
        <v>0</v>
      </c>
      <c r="AD239">
        <v>0</v>
      </c>
      <c r="AE239">
        <v>0</v>
      </c>
      <c r="AF239">
        <v>0</v>
      </c>
      <c r="AG239">
        <v>0</v>
      </c>
      <c r="AH239">
        <v>0</v>
      </c>
      <c r="AI239">
        <v>0</v>
      </c>
      <c r="AJ239">
        <v>0</v>
      </c>
      <c r="AK239">
        <v>0</v>
      </c>
      <c r="AL239">
        <v>0</v>
      </c>
      <c r="AM239">
        <v>0</v>
      </c>
      <c r="AN239">
        <v>0</v>
      </c>
      <c r="AO239">
        <v>0</v>
      </c>
      <c r="AP239">
        <v>0</v>
      </c>
      <c r="AQ239">
        <v>0</v>
      </c>
      <c r="AR239">
        <v>0</v>
      </c>
      <c r="AS239">
        <v>0</v>
      </c>
      <c r="AT239">
        <v>0</v>
      </c>
      <c r="AU239">
        <v>0</v>
      </c>
      <c r="AV239">
        <v>0</v>
      </c>
      <c r="AW239">
        <v>0</v>
      </c>
      <c r="AX239">
        <v>0</v>
      </c>
      <c r="AY239">
        <v>0</v>
      </c>
      <c r="AZ239">
        <v>0</v>
      </c>
    </row>
    <row r="240" spans="1:52" x14ac:dyDescent="0.35">
      <c r="A240">
        <v>0</v>
      </c>
      <c r="B240">
        <v>0</v>
      </c>
      <c r="C240" t="str">
        <v>Custom Goal #2
Custom Output #4</v>
      </c>
      <c r="D240">
        <v>0</v>
      </c>
      <c r="E240">
        <v>0</v>
      </c>
      <c r="F240">
        <v>0</v>
      </c>
      <c r="G240">
        <v>0</v>
      </c>
      <c r="H240">
        <v>0</v>
      </c>
      <c r="I240">
        <v>0</v>
      </c>
      <c r="J240">
        <v>0</v>
      </c>
      <c r="K240">
        <v>0</v>
      </c>
      <c r="L240">
        <v>0</v>
      </c>
      <c r="M240">
        <v>0</v>
      </c>
      <c r="N240">
        <v>0</v>
      </c>
      <c r="O240">
        <v>0</v>
      </c>
      <c r="P240">
        <v>0</v>
      </c>
      <c r="Q240">
        <v>0</v>
      </c>
      <c r="R240">
        <v>0</v>
      </c>
      <c r="S240">
        <v>0</v>
      </c>
      <c r="T240">
        <v>0</v>
      </c>
      <c r="U240">
        <v>0</v>
      </c>
      <c r="V240">
        <v>0</v>
      </c>
      <c r="W240">
        <v>0</v>
      </c>
      <c r="X240">
        <v>0</v>
      </c>
      <c r="Y240">
        <v>0</v>
      </c>
      <c r="Z240">
        <v>0</v>
      </c>
      <c r="AA240">
        <v>0</v>
      </c>
      <c r="AB240">
        <v>0</v>
      </c>
      <c r="AC240">
        <v>0</v>
      </c>
      <c r="AD240">
        <v>0</v>
      </c>
      <c r="AE240">
        <v>0</v>
      </c>
      <c r="AF240">
        <v>0</v>
      </c>
      <c r="AG240">
        <v>0</v>
      </c>
      <c r="AH240">
        <v>0</v>
      </c>
      <c r="AI240">
        <v>0</v>
      </c>
      <c r="AJ240">
        <v>0</v>
      </c>
      <c r="AK240">
        <v>0</v>
      </c>
      <c r="AL240">
        <v>0</v>
      </c>
      <c r="AM240">
        <v>0</v>
      </c>
      <c r="AN240">
        <v>0</v>
      </c>
      <c r="AO240">
        <v>0</v>
      </c>
      <c r="AP240">
        <v>0</v>
      </c>
      <c r="AQ240">
        <v>0</v>
      </c>
      <c r="AR240">
        <v>0</v>
      </c>
      <c r="AS240">
        <v>0</v>
      </c>
      <c r="AT240">
        <v>0</v>
      </c>
      <c r="AU240">
        <v>0</v>
      </c>
      <c r="AV240">
        <v>0</v>
      </c>
      <c r="AW240">
        <v>0</v>
      </c>
      <c r="AX240">
        <v>0</v>
      </c>
      <c r="AY240">
        <v>0</v>
      </c>
      <c r="AZ240">
        <v>0</v>
      </c>
    </row>
    <row r="241" spans="1:52" x14ac:dyDescent="0.35">
      <c r="A241">
        <v>0</v>
      </c>
      <c r="B241">
        <v>0</v>
      </c>
      <c r="C241" t="str">
        <v>Custom Goal #2
Custom Output #5</v>
      </c>
      <c r="D241">
        <v>0</v>
      </c>
      <c r="E241">
        <v>0</v>
      </c>
      <c r="F241">
        <v>0</v>
      </c>
      <c r="G241">
        <v>0</v>
      </c>
      <c r="H241">
        <v>0</v>
      </c>
      <c r="I241">
        <v>0</v>
      </c>
      <c r="J241">
        <v>0</v>
      </c>
      <c r="K241">
        <v>0</v>
      </c>
      <c r="L241">
        <v>0</v>
      </c>
      <c r="M241">
        <v>0</v>
      </c>
      <c r="N241">
        <v>0</v>
      </c>
      <c r="O241">
        <v>0</v>
      </c>
      <c r="P241">
        <v>0</v>
      </c>
      <c r="Q241">
        <v>0</v>
      </c>
      <c r="R241">
        <v>0</v>
      </c>
      <c r="S241">
        <v>0</v>
      </c>
      <c r="T241">
        <v>0</v>
      </c>
      <c r="U241">
        <v>0</v>
      </c>
      <c r="V241">
        <v>0</v>
      </c>
      <c r="W241">
        <v>0</v>
      </c>
      <c r="X241">
        <v>0</v>
      </c>
      <c r="Y241">
        <v>0</v>
      </c>
      <c r="Z241">
        <v>0</v>
      </c>
      <c r="AA241">
        <v>0</v>
      </c>
      <c r="AB241">
        <v>0</v>
      </c>
      <c r="AC241">
        <v>0</v>
      </c>
      <c r="AD241">
        <v>0</v>
      </c>
      <c r="AE241">
        <v>0</v>
      </c>
      <c r="AF241">
        <v>0</v>
      </c>
      <c r="AG241">
        <v>0</v>
      </c>
      <c r="AH241">
        <v>0</v>
      </c>
      <c r="AI241">
        <v>0</v>
      </c>
      <c r="AJ241">
        <v>0</v>
      </c>
      <c r="AK241">
        <v>0</v>
      </c>
      <c r="AL241">
        <v>0</v>
      </c>
      <c r="AM241">
        <v>0</v>
      </c>
      <c r="AN241">
        <v>0</v>
      </c>
      <c r="AO241">
        <v>0</v>
      </c>
      <c r="AP241">
        <v>0</v>
      </c>
      <c r="AQ241">
        <v>0</v>
      </c>
      <c r="AR241">
        <v>0</v>
      </c>
      <c r="AS241">
        <v>0</v>
      </c>
      <c r="AT241">
        <v>0</v>
      </c>
      <c r="AU241">
        <v>0</v>
      </c>
      <c r="AV241">
        <v>0</v>
      </c>
      <c r="AW241">
        <v>0</v>
      </c>
      <c r="AX241">
        <v>0</v>
      </c>
      <c r="AY241">
        <v>0</v>
      </c>
      <c r="AZ241">
        <v>0</v>
      </c>
    </row>
    <row r="242" spans="1:52" x14ac:dyDescent="0.35">
      <c r="A242">
        <v>0</v>
      </c>
      <c r="B242">
        <v>0</v>
      </c>
      <c r="C242" t="str">
        <v>Custom Goal #2
Custom Output #6</v>
      </c>
      <c r="D242">
        <v>0</v>
      </c>
      <c r="E242">
        <v>0</v>
      </c>
      <c r="F242">
        <v>0</v>
      </c>
      <c r="G242">
        <v>0</v>
      </c>
      <c r="H242">
        <v>0</v>
      </c>
      <c r="I242">
        <v>0</v>
      </c>
      <c r="J242">
        <v>0</v>
      </c>
      <c r="K242">
        <v>0</v>
      </c>
      <c r="L242">
        <v>0</v>
      </c>
      <c r="M242">
        <v>0</v>
      </c>
      <c r="N242">
        <v>0</v>
      </c>
      <c r="O242">
        <v>0</v>
      </c>
      <c r="P242">
        <v>0</v>
      </c>
      <c r="Q242">
        <v>0</v>
      </c>
      <c r="R242">
        <v>0</v>
      </c>
      <c r="S242">
        <v>0</v>
      </c>
      <c r="T242">
        <v>0</v>
      </c>
      <c r="U242">
        <v>0</v>
      </c>
      <c r="V242">
        <v>0</v>
      </c>
      <c r="W242">
        <v>0</v>
      </c>
      <c r="X242">
        <v>0</v>
      </c>
      <c r="Y242">
        <v>0</v>
      </c>
      <c r="Z242">
        <v>0</v>
      </c>
      <c r="AA242">
        <v>0</v>
      </c>
      <c r="AB242">
        <v>0</v>
      </c>
      <c r="AC242">
        <v>0</v>
      </c>
      <c r="AD242">
        <v>0</v>
      </c>
      <c r="AE242">
        <v>0</v>
      </c>
      <c r="AF242">
        <v>0</v>
      </c>
      <c r="AG242">
        <v>0</v>
      </c>
      <c r="AH242">
        <v>0</v>
      </c>
      <c r="AI242">
        <v>0</v>
      </c>
      <c r="AJ242">
        <v>0</v>
      </c>
      <c r="AK242">
        <v>0</v>
      </c>
      <c r="AL242">
        <v>0</v>
      </c>
      <c r="AM242">
        <v>0</v>
      </c>
      <c r="AN242">
        <v>0</v>
      </c>
      <c r="AO242">
        <v>0</v>
      </c>
      <c r="AP242">
        <v>0</v>
      </c>
      <c r="AQ242">
        <v>0</v>
      </c>
      <c r="AR242">
        <v>0</v>
      </c>
      <c r="AS242">
        <v>0</v>
      </c>
      <c r="AT242">
        <v>0</v>
      </c>
      <c r="AU242">
        <v>0</v>
      </c>
      <c r="AV242">
        <v>0</v>
      </c>
      <c r="AW242">
        <v>0</v>
      </c>
      <c r="AX242">
        <v>0</v>
      </c>
      <c r="AY242">
        <v>0</v>
      </c>
      <c r="AZ242">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FD025-0352-4F59-83D7-F5A503043EAA}">
  <sheetPr codeName="Sheet5"/>
  <dimension ref="A1:AZ155"/>
  <sheetViews>
    <sheetView topLeftCell="A20" zoomScale="44" workbookViewId="0"/>
  </sheetViews>
  <sheetFormatPr defaultColWidth="8.81640625" defaultRowHeight="14.5" x14ac:dyDescent="0.35"/>
  <cols>
    <col min="1" max="1" width="21.1796875" style="24" customWidth="1"/>
    <col min="2" max="2" width="13.1796875" style="24" customWidth="1"/>
    <col min="3" max="73" width="50.81640625" style="24" customWidth="1"/>
    <col min="74" max="16384" width="8.81640625" style="24"/>
  </cols>
  <sheetData>
    <row r="1" spans="1:6" s="23" customFormat="1" x14ac:dyDescent="0.35">
      <c r="A1" s="23" t="s">
        <v>376</v>
      </c>
      <c r="C1" s="23" t="s">
        <v>377</v>
      </c>
      <c r="D1" s="23" t="s">
        <v>378</v>
      </c>
      <c r="E1" s="23" t="s">
        <v>379</v>
      </c>
      <c r="F1" s="23" t="s">
        <v>380</v>
      </c>
    </row>
    <row r="3" spans="1:6" x14ac:dyDescent="0.35">
      <c r="C3" s="24" t="s">
        <v>381</v>
      </c>
      <c r="D3" s="24" t="s">
        <v>382</v>
      </c>
      <c r="E3" s="24" t="s">
        <v>382</v>
      </c>
      <c r="F3" s="24" t="s">
        <v>383</v>
      </c>
    </row>
    <row r="4" spans="1:6" x14ac:dyDescent="0.35">
      <c r="C4" s="24" t="s">
        <v>384</v>
      </c>
      <c r="D4" s="24" t="s">
        <v>385</v>
      </c>
      <c r="E4" s="24" t="s">
        <v>386</v>
      </c>
      <c r="F4" s="24" t="s">
        <v>387</v>
      </c>
    </row>
    <row r="5" spans="1:6" x14ac:dyDescent="0.35">
      <c r="C5" s="24" t="s">
        <v>388</v>
      </c>
      <c r="D5" s="24" t="s">
        <v>389</v>
      </c>
      <c r="E5" s="24" t="s">
        <v>390</v>
      </c>
      <c r="F5" s="24" t="s">
        <v>391</v>
      </c>
    </row>
    <row r="6" spans="1:6" x14ac:dyDescent="0.35">
      <c r="C6" s="24" t="s">
        <v>387</v>
      </c>
      <c r="D6" s="24" t="s">
        <v>392</v>
      </c>
      <c r="E6" s="24" t="s">
        <v>392</v>
      </c>
      <c r="F6" s="24" t="s">
        <v>393</v>
      </c>
    </row>
    <row r="7" spans="1:6" ht="29" x14ac:dyDescent="0.35">
      <c r="C7" s="24" t="s">
        <v>394</v>
      </c>
      <c r="D7" s="24" t="s">
        <v>395</v>
      </c>
      <c r="E7" s="24" t="s">
        <v>388</v>
      </c>
    </row>
    <row r="8" spans="1:6" x14ac:dyDescent="0.35">
      <c r="C8" s="24" t="s">
        <v>396</v>
      </c>
      <c r="D8" s="24" t="s">
        <v>397</v>
      </c>
      <c r="E8" s="24" t="s">
        <v>387</v>
      </c>
    </row>
    <row r="9" spans="1:6" ht="29" x14ac:dyDescent="0.35">
      <c r="D9" s="24" t="s">
        <v>398</v>
      </c>
      <c r="E9" s="24" t="s">
        <v>395</v>
      </c>
    </row>
    <row r="10" spans="1:6" x14ac:dyDescent="0.35">
      <c r="D10" s="24" t="s">
        <v>399</v>
      </c>
      <c r="E10" s="24" t="s">
        <v>394</v>
      </c>
    </row>
    <row r="11" spans="1:6" x14ac:dyDescent="0.35">
      <c r="D11" s="24" t="s">
        <v>400</v>
      </c>
      <c r="E11" s="24" t="s">
        <v>401</v>
      </c>
    </row>
    <row r="12" spans="1:6" x14ac:dyDescent="0.35">
      <c r="E12" s="24" t="s">
        <v>402</v>
      </c>
    </row>
    <row r="13" spans="1:6" x14ac:dyDescent="0.35">
      <c r="E13" s="24" t="s">
        <v>403</v>
      </c>
    </row>
    <row r="14" spans="1:6" x14ac:dyDescent="0.35">
      <c r="E14" s="24" t="s">
        <v>397</v>
      </c>
    </row>
    <row r="15" spans="1:6" x14ac:dyDescent="0.35">
      <c r="E15" s="24" t="s">
        <v>404</v>
      </c>
    </row>
    <row r="17" spans="1:52" s="25" customFormat="1" ht="15" thickBot="1" x14ac:dyDescent="0.4"/>
    <row r="18" spans="1:52" s="29" customFormat="1" ht="33.5" thickBot="1" x14ac:dyDescent="0.5">
      <c r="A18" s="26" t="s">
        <v>405</v>
      </c>
      <c r="B18" s="27"/>
      <c r="C18" s="28" t="s">
        <v>406</v>
      </c>
      <c r="D18" s="660" t="s">
        <v>374</v>
      </c>
      <c r="E18" s="661"/>
      <c r="F18" s="661"/>
      <c r="G18" s="661"/>
      <c r="H18" s="661"/>
      <c r="I18" s="661"/>
      <c r="J18" s="661"/>
      <c r="K18" s="661"/>
      <c r="L18" s="661"/>
      <c r="M18" s="662" t="s">
        <v>407</v>
      </c>
      <c r="N18" s="662"/>
      <c r="O18" s="662"/>
      <c r="P18" s="662"/>
      <c r="Q18" s="662"/>
      <c r="R18" s="662"/>
      <c r="S18" s="663" t="s">
        <v>408</v>
      </c>
      <c r="T18" s="664"/>
      <c r="U18" s="664"/>
      <c r="V18" s="664"/>
      <c r="W18" s="664"/>
      <c r="X18" s="665" t="s">
        <v>375</v>
      </c>
      <c r="Y18" s="666"/>
      <c r="Z18" s="667"/>
      <c r="AA18" s="667"/>
      <c r="AB18" s="668"/>
      <c r="AC18" s="669" t="s">
        <v>409</v>
      </c>
      <c r="AD18" s="670"/>
      <c r="AE18" s="671" t="s">
        <v>410</v>
      </c>
      <c r="AF18" s="672"/>
      <c r="AG18" s="672"/>
      <c r="AH18" s="672"/>
      <c r="AI18" s="672"/>
      <c r="AJ18" s="672"/>
      <c r="AK18" s="673"/>
      <c r="AL18" s="649" t="s">
        <v>411</v>
      </c>
      <c r="AM18" s="650"/>
      <c r="AN18" s="651"/>
      <c r="AO18" s="651"/>
      <c r="AP18" s="652" t="s">
        <v>412</v>
      </c>
      <c r="AQ18" s="653"/>
      <c r="AR18" s="653"/>
      <c r="AS18" s="654"/>
      <c r="AT18" s="655" t="s">
        <v>413</v>
      </c>
      <c r="AU18" s="656"/>
      <c r="AV18" s="656"/>
      <c r="AW18" s="656"/>
      <c r="AX18" s="657"/>
      <c r="AY18" s="658" t="s">
        <v>414</v>
      </c>
      <c r="AZ18" s="659"/>
    </row>
    <row r="19" spans="1:52" s="29" customFormat="1" ht="59" x14ac:dyDescent="0.45">
      <c r="A19" s="30" t="s">
        <v>326</v>
      </c>
      <c r="B19" s="27"/>
      <c r="C19" s="31" t="s">
        <v>415</v>
      </c>
      <c r="D19" s="32" t="s">
        <v>416</v>
      </c>
      <c r="E19" s="33" t="s">
        <v>417</v>
      </c>
      <c r="F19" s="33" t="s">
        <v>418</v>
      </c>
      <c r="G19" s="33" t="s">
        <v>419</v>
      </c>
      <c r="H19" s="34" t="s">
        <v>420</v>
      </c>
      <c r="I19" s="34" t="s">
        <v>421</v>
      </c>
      <c r="J19" s="34" t="s">
        <v>422</v>
      </c>
      <c r="K19" s="34" t="s">
        <v>423</v>
      </c>
      <c r="L19" s="34" t="s">
        <v>424</v>
      </c>
      <c r="M19" s="35" t="s">
        <v>425</v>
      </c>
      <c r="N19" s="36" t="s">
        <v>426</v>
      </c>
      <c r="O19" s="36" t="s">
        <v>427</v>
      </c>
      <c r="P19" s="36" t="s">
        <v>428</v>
      </c>
      <c r="Q19" s="37" t="s">
        <v>429</v>
      </c>
      <c r="R19" s="38" t="s">
        <v>430</v>
      </c>
      <c r="S19" s="32" t="s">
        <v>431</v>
      </c>
      <c r="T19" s="39" t="s">
        <v>432</v>
      </c>
      <c r="U19" s="39" t="s">
        <v>420</v>
      </c>
      <c r="V19" s="39" t="s">
        <v>421</v>
      </c>
      <c r="W19" s="39" t="s">
        <v>422</v>
      </c>
      <c r="X19" s="32" t="s">
        <v>433</v>
      </c>
      <c r="Y19" s="40" t="s">
        <v>434</v>
      </c>
      <c r="Z19" s="33" t="s">
        <v>435</v>
      </c>
      <c r="AA19" s="33" t="s">
        <v>436</v>
      </c>
      <c r="AB19" s="34" t="s">
        <v>437</v>
      </c>
      <c r="AC19" s="35" t="s">
        <v>438</v>
      </c>
      <c r="AD19" s="37" t="s">
        <v>439</v>
      </c>
      <c r="AE19" s="32" t="s">
        <v>440</v>
      </c>
      <c r="AF19" s="39" t="s">
        <v>441</v>
      </c>
      <c r="AG19" s="39" t="s">
        <v>442</v>
      </c>
      <c r="AH19" s="39" t="s">
        <v>443</v>
      </c>
      <c r="AI19" s="39" t="s">
        <v>444</v>
      </c>
      <c r="AJ19" s="39" t="s">
        <v>421</v>
      </c>
      <c r="AK19" s="34" t="s">
        <v>422</v>
      </c>
      <c r="AL19" s="32" t="s">
        <v>445</v>
      </c>
      <c r="AM19" s="33" t="s">
        <v>446</v>
      </c>
      <c r="AN19" s="34" t="s">
        <v>447</v>
      </c>
      <c r="AO19" s="34" t="s">
        <v>448</v>
      </c>
      <c r="AP19" s="32" t="s">
        <v>449</v>
      </c>
      <c r="AQ19" s="39" t="s">
        <v>450</v>
      </c>
      <c r="AR19" s="39" t="s">
        <v>451</v>
      </c>
      <c r="AS19" s="34" t="s">
        <v>452</v>
      </c>
      <c r="AT19" s="32" t="s">
        <v>453</v>
      </c>
      <c r="AU19" s="39" t="s">
        <v>454</v>
      </c>
      <c r="AV19" s="39" t="s">
        <v>455</v>
      </c>
      <c r="AW19" s="39" t="s">
        <v>456</v>
      </c>
      <c r="AX19" s="34" t="s">
        <v>421</v>
      </c>
      <c r="AY19" s="35" t="s">
        <v>457</v>
      </c>
      <c r="AZ19" s="41" t="s">
        <v>458</v>
      </c>
    </row>
    <row r="20" spans="1:52" ht="92.5" customHeight="1" x14ac:dyDescent="0.35">
      <c r="A20" s="42" t="s">
        <v>406</v>
      </c>
      <c r="C20" s="43" t="s">
        <v>459</v>
      </c>
      <c r="D20" s="43" t="s">
        <v>460</v>
      </c>
      <c r="E20" s="43" t="s">
        <v>461</v>
      </c>
      <c r="F20" s="43" t="s">
        <v>462</v>
      </c>
      <c r="G20" s="43" t="s">
        <v>463</v>
      </c>
      <c r="H20" s="43" t="s">
        <v>464</v>
      </c>
      <c r="I20" s="15" t="s">
        <v>465</v>
      </c>
      <c r="J20" s="15" t="s">
        <v>466</v>
      </c>
      <c r="K20" s="15" t="s">
        <v>467</v>
      </c>
      <c r="L20" s="15" t="s">
        <v>468</v>
      </c>
      <c r="M20" s="43" t="s">
        <v>469</v>
      </c>
      <c r="N20" s="15" t="s">
        <v>470</v>
      </c>
      <c r="O20" s="15" t="s">
        <v>471</v>
      </c>
      <c r="P20" s="15" t="s">
        <v>472</v>
      </c>
      <c r="Q20" s="15" t="s">
        <v>473</v>
      </c>
      <c r="R20" s="15" t="s">
        <v>474</v>
      </c>
      <c r="S20" s="43" t="s">
        <v>475</v>
      </c>
      <c r="T20" s="44" t="s">
        <v>476</v>
      </c>
      <c r="U20" s="43" t="s">
        <v>477</v>
      </c>
      <c r="V20" s="15" t="s">
        <v>478</v>
      </c>
      <c r="W20" s="15" t="s">
        <v>466</v>
      </c>
      <c r="X20" s="15" t="s">
        <v>479</v>
      </c>
      <c r="Y20" s="15" t="s">
        <v>480</v>
      </c>
      <c r="Z20" s="15" t="s">
        <v>481</v>
      </c>
      <c r="AA20" s="15" t="s">
        <v>480</v>
      </c>
      <c r="AB20" s="15" t="s">
        <v>482</v>
      </c>
      <c r="AC20" s="15" t="s">
        <v>483</v>
      </c>
      <c r="AD20" s="15" t="s">
        <v>484</v>
      </c>
      <c r="AE20" s="15" t="s">
        <v>485</v>
      </c>
      <c r="AF20" s="15" t="s">
        <v>486</v>
      </c>
      <c r="AG20" s="15" t="s">
        <v>487</v>
      </c>
      <c r="AH20" s="15" t="s">
        <v>488</v>
      </c>
      <c r="AI20" s="15" t="s">
        <v>489</v>
      </c>
      <c r="AJ20" s="15" t="s">
        <v>465</v>
      </c>
      <c r="AK20" s="15" t="s">
        <v>465</v>
      </c>
      <c r="AL20" s="15" t="s">
        <v>490</v>
      </c>
      <c r="AM20" s="15" t="s">
        <v>491</v>
      </c>
      <c r="AN20" s="15" t="s">
        <v>492</v>
      </c>
      <c r="AO20" s="15" t="s">
        <v>493</v>
      </c>
      <c r="AP20" s="15" t="s">
        <v>494</v>
      </c>
      <c r="AQ20" s="43" t="s">
        <v>495</v>
      </c>
      <c r="AR20" s="15" t="s">
        <v>496</v>
      </c>
      <c r="AS20" s="45" t="s">
        <v>497</v>
      </c>
      <c r="AT20" s="43" t="s">
        <v>498</v>
      </c>
      <c r="AU20" s="43" t="s">
        <v>499</v>
      </c>
      <c r="AV20" s="15" t="s">
        <v>489</v>
      </c>
      <c r="AW20" s="15" t="s">
        <v>500</v>
      </c>
      <c r="AX20" s="15" t="s">
        <v>465</v>
      </c>
      <c r="AY20" s="15" t="s">
        <v>501</v>
      </c>
      <c r="AZ20" s="15" t="s">
        <v>502</v>
      </c>
    </row>
    <row r="21" spans="1:52" ht="47.15" customHeight="1" x14ac:dyDescent="0.35">
      <c r="A21" s="46" t="s">
        <v>374</v>
      </c>
      <c r="B21" s="125"/>
      <c r="C21" s="43" t="s">
        <v>503</v>
      </c>
      <c r="D21" s="43" t="s">
        <v>504</v>
      </c>
      <c r="E21" s="43" t="s">
        <v>505</v>
      </c>
      <c r="F21" s="43" t="s">
        <v>506</v>
      </c>
      <c r="G21" s="43" t="s">
        <v>507</v>
      </c>
      <c r="H21" s="43" t="s">
        <v>508</v>
      </c>
      <c r="I21" s="15" t="s">
        <v>509</v>
      </c>
      <c r="J21" s="15" t="s">
        <v>508</v>
      </c>
      <c r="K21" s="15" t="s">
        <v>510</v>
      </c>
      <c r="L21" s="15" t="s">
        <v>511</v>
      </c>
      <c r="M21" s="43" t="s">
        <v>512</v>
      </c>
      <c r="N21" s="15" t="s">
        <v>513</v>
      </c>
      <c r="O21" s="15" t="s">
        <v>514</v>
      </c>
      <c r="P21" s="15" t="s">
        <v>515</v>
      </c>
      <c r="Q21" s="15" t="s">
        <v>516</v>
      </c>
      <c r="R21" s="15" t="s">
        <v>517</v>
      </c>
      <c r="S21" s="43" t="s">
        <v>518</v>
      </c>
      <c r="T21" s="44" t="s">
        <v>519</v>
      </c>
      <c r="U21" s="43" t="s">
        <v>520</v>
      </c>
      <c r="V21" s="15" t="s">
        <v>521</v>
      </c>
      <c r="W21" s="15" t="s">
        <v>508</v>
      </c>
      <c r="X21" s="15" t="s">
        <v>522</v>
      </c>
      <c r="Y21" s="15" t="s">
        <v>523</v>
      </c>
      <c r="Z21" s="15" t="s">
        <v>524</v>
      </c>
      <c r="AA21" s="15" t="s">
        <v>523</v>
      </c>
      <c r="AB21" s="15" t="s">
        <v>525</v>
      </c>
      <c r="AC21" s="15" t="s">
        <v>526</v>
      </c>
      <c r="AD21" s="15" t="s">
        <v>527</v>
      </c>
      <c r="AE21" s="15" t="s">
        <v>528</v>
      </c>
      <c r="AF21" s="15" t="s">
        <v>529</v>
      </c>
      <c r="AG21" s="15" t="s">
        <v>530</v>
      </c>
      <c r="AH21" s="15" t="s">
        <v>531</v>
      </c>
      <c r="AI21" s="15" t="s">
        <v>476</v>
      </c>
      <c r="AJ21" s="15" t="s">
        <v>509</v>
      </c>
      <c r="AK21" s="15" t="s">
        <v>509</v>
      </c>
      <c r="AL21" s="15" t="s">
        <v>532</v>
      </c>
      <c r="AM21" s="15" t="s">
        <v>533</v>
      </c>
      <c r="AN21" s="15" t="s">
        <v>534</v>
      </c>
      <c r="AO21" s="15" t="s">
        <v>535</v>
      </c>
      <c r="AP21" s="15" t="s">
        <v>536</v>
      </c>
      <c r="AQ21" s="43" t="s">
        <v>537</v>
      </c>
      <c r="AR21" s="15" t="s">
        <v>538</v>
      </c>
      <c r="AS21" s="45" t="s">
        <v>539</v>
      </c>
      <c r="AT21" s="43" t="s">
        <v>540</v>
      </c>
      <c r="AU21" s="43" t="s">
        <v>541</v>
      </c>
      <c r="AV21" s="15" t="s">
        <v>476</v>
      </c>
      <c r="AW21" s="15" t="s">
        <v>542</v>
      </c>
      <c r="AX21" s="15" t="s">
        <v>509</v>
      </c>
      <c r="AY21" s="15" t="s">
        <v>543</v>
      </c>
      <c r="AZ21" s="15" t="s">
        <v>544</v>
      </c>
    </row>
    <row r="22" spans="1:52" ht="40.4" customHeight="1" x14ac:dyDescent="0.35">
      <c r="A22" s="46" t="s">
        <v>407</v>
      </c>
      <c r="B22" s="43"/>
      <c r="C22" s="43" t="s">
        <v>545</v>
      </c>
      <c r="D22" s="47"/>
      <c r="E22" s="43" t="s">
        <v>476</v>
      </c>
      <c r="F22" s="48"/>
      <c r="G22" s="43" t="s">
        <v>546</v>
      </c>
      <c r="H22" s="43"/>
      <c r="I22" s="43"/>
      <c r="J22" s="15" t="s">
        <v>465</v>
      </c>
      <c r="K22" s="43"/>
      <c r="L22" s="43"/>
      <c r="M22" s="43" t="s">
        <v>547</v>
      </c>
      <c r="N22" s="15" t="s">
        <v>548</v>
      </c>
      <c r="O22" s="15" t="s">
        <v>549</v>
      </c>
      <c r="P22" s="15" t="s">
        <v>550</v>
      </c>
      <c r="Q22" s="15" t="s">
        <v>551</v>
      </c>
      <c r="R22" s="49"/>
      <c r="S22" s="43" t="s">
        <v>552</v>
      </c>
      <c r="T22" s="50" t="s">
        <v>553</v>
      </c>
      <c r="U22" s="50"/>
      <c r="V22" s="50"/>
      <c r="W22" s="15" t="s">
        <v>478</v>
      </c>
      <c r="X22" s="15" t="s">
        <v>554</v>
      </c>
      <c r="Y22" s="15" t="s">
        <v>555</v>
      </c>
      <c r="Z22" s="15" t="s">
        <v>556</v>
      </c>
      <c r="AA22" s="15" t="s">
        <v>557</v>
      </c>
      <c r="AB22" s="15" t="s">
        <v>558</v>
      </c>
      <c r="AC22" s="15" t="s">
        <v>559</v>
      </c>
      <c r="AD22" s="15" t="s">
        <v>560</v>
      </c>
      <c r="AE22" s="15" t="s">
        <v>561</v>
      </c>
      <c r="AF22" s="15" t="s">
        <v>562</v>
      </c>
      <c r="AG22" s="15"/>
      <c r="AH22" s="15" t="s">
        <v>563</v>
      </c>
      <c r="AI22" s="15" t="s">
        <v>564</v>
      </c>
      <c r="AJ22" s="15"/>
      <c r="AK22" s="45"/>
      <c r="AL22" s="15" t="s">
        <v>565</v>
      </c>
      <c r="AM22" s="48"/>
      <c r="AN22" s="45"/>
      <c r="AO22" s="15" t="s">
        <v>566</v>
      </c>
      <c r="AP22" s="15" t="s">
        <v>567</v>
      </c>
      <c r="AQ22" s="43" t="s">
        <v>568</v>
      </c>
      <c r="AR22" s="15" t="s">
        <v>569</v>
      </c>
      <c r="AS22" s="45" t="s">
        <v>570</v>
      </c>
      <c r="AT22" s="43" t="s">
        <v>571</v>
      </c>
      <c r="AU22" s="43" t="s">
        <v>572</v>
      </c>
      <c r="AV22" s="15" t="s">
        <v>573</v>
      </c>
      <c r="AW22" s="44"/>
      <c r="AX22" s="45"/>
      <c r="AY22" s="15" t="s">
        <v>574</v>
      </c>
      <c r="AZ22" s="15" t="s">
        <v>575</v>
      </c>
    </row>
    <row r="23" spans="1:52" ht="40.4" customHeight="1" x14ac:dyDescent="0.35">
      <c r="A23" s="46" t="s">
        <v>408</v>
      </c>
      <c r="B23" s="43"/>
      <c r="C23" s="43" t="s">
        <v>576</v>
      </c>
      <c r="D23" s="47"/>
      <c r="E23" s="43" t="s">
        <v>577</v>
      </c>
      <c r="F23" s="48"/>
      <c r="G23" s="43" t="s">
        <v>578</v>
      </c>
      <c r="H23" s="43"/>
      <c r="I23" s="43"/>
      <c r="J23" s="15" t="s">
        <v>579</v>
      </c>
      <c r="K23" s="43"/>
      <c r="L23" s="43"/>
      <c r="M23" s="43" t="s">
        <v>580</v>
      </c>
      <c r="N23" s="15" t="s">
        <v>581</v>
      </c>
      <c r="O23" s="15" t="s">
        <v>582</v>
      </c>
      <c r="P23" s="15" t="s">
        <v>583</v>
      </c>
      <c r="Q23" s="15" t="s">
        <v>584</v>
      </c>
      <c r="R23" s="49"/>
      <c r="S23" s="43" t="s">
        <v>585</v>
      </c>
      <c r="T23" s="44" t="s">
        <v>586</v>
      </c>
      <c r="U23" s="44"/>
      <c r="V23" s="44"/>
      <c r="W23" s="15" t="s">
        <v>521</v>
      </c>
      <c r="X23" s="15" t="s">
        <v>555</v>
      </c>
      <c r="Y23" s="15" t="s">
        <v>557</v>
      </c>
      <c r="Z23" s="48"/>
      <c r="AA23" s="48"/>
      <c r="AB23" s="15" t="s">
        <v>587</v>
      </c>
      <c r="AC23" s="15" t="s">
        <v>588</v>
      </c>
      <c r="AD23" s="45"/>
      <c r="AE23" s="15" t="s">
        <v>589</v>
      </c>
      <c r="AF23" s="15" t="s">
        <v>590</v>
      </c>
      <c r="AG23" s="15"/>
      <c r="AH23" s="15" t="s">
        <v>591</v>
      </c>
      <c r="AI23" s="15" t="s">
        <v>586</v>
      </c>
      <c r="AJ23" s="15"/>
      <c r="AK23" s="45"/>
      <c r="AL23" s="15" t="s">
        <v>592</v>
      </c>
      <c r="AM23" s="48"/>
      <c r="AN23" s="45"/>
      <c r="AO23" s="45"/>
      <c r="AP23" s="15" t="s">
        <v>593</v>
      </c>
      <c r="AQ23" s="43" t="s">
        <v>594</v>
      </c>
      <c r="AR23" s="15" t="s">
        <v>595</v>
      </c>
      <c r="AS23" s="45" t="s">
        <v>596</v>
      </c>
      <c r="AT23" s="43" t="s">
        <v>597</v>
      </c>
      <c r="AU23" s="43" t="s">
        <v>541</v>
      </c>
      <c r="AV23" s="15" t="s">
        <v>586</v>
      </c>
      <c r="AW23" s="44"/>
      <c r="AX23" s="45"/>
      <c r="AY23" s="15" t="s">
        <v>598</v>
      </c>
      <c r="AZ23" s="44"/>
    </row>
    <row r="24" spans="1:52" ht="40.4" customHeight="1" x14ac:dyDescent="0.35">
      <c r="A24" s="46" t="s">
        <v>375</v>
      </c>
      <c r="B24" s="43"/>
      <c r="C24" s="43" t="s">
        <v>599</v>
      </c>
      <c r="D24" s="47"/>
      <c r="E24" s="43" t="s">
        <v>600</v>
      </c>
      <c r="F24" s="48"/>
      <c r="G24" s="43" t="s">
        <v>601</v>
      </c>
      <c r="H24" s="43"/>
      <c r="I24" s="43"/>
      <c r="J24" s="51"/>
      <c r="K24" s="43"/>
      <c r="L24" s="43"/>
      <c r="M24" s="47"/>
      <c r="N24" s="15" t="s">
        <v>602</v>
      </c>
      <c r="O24" s="48"/>
      <c r="P24" s="15" t="s">
        <v>603</v>
      </c>
      <c r="Q24" s="15" t="s">
        <v>604</v>
      </c>
      <c r="R24" s="49"/>
      <c r="S24" s="43" t="s">
        <v>605</v>
      </c>
      <c r="T24" s="44"/>
      <c r="U24" s="44"/>
      <c r="V24" s="44"/>
      <c r="W24" s="44"/>
      <c r="X24" s="15" t="s">
        <v>606</v>
      </c>
      <c r="Y24" s="15" t="s">
        <v>607</v>
      </c>
      <c r="Z24" s="48"/>
      <c r="AA24" s="48"/>
      <c r="AB24" s="45"/>
      <c r="AC24" s="47"/>
      <c r="AE24" s="47"/>
      <c r="AF24" s="15" t="s">
        <v>608</v>
      </c>
      <c r="AG24" s="15"/>
      <c r="AH24" s="15"/>
      <c r="AI24" s="15"/>
      <c r="AJ24" s="15"/>
      <c r="AK24" s="45"/>
      <c r="AL24" s="15" t="s">
        <v>609</v>
      </c>
      <c r="AM24" s="48"/>
      <c r="AN24" s="45"/>
      <c r="AO24" s="45"/>
      <c r="AP24" s="15" t="s">
        <v>610</v>
      </c>
      <c r="AQ24" s="43" t="s">
        <v>611</v>
      </c>
      <c r="AR24" s="15" t="s">
        <v>612</v>
      </c>
      <c r="AS24" s="45" t="s">
        <v>613</v>
      </c>
      <c r="AT24" s="43" t="s">
        <v>614</v>
      </c>
      <c r="AU24" s="44"/>
      <c r="AV24" s="44"/>
      <c r="AW24" s="44"/>
      <c r="AX24" s="45"/>
      <c r="AY24" s="15" t="s">
        <v>615</v>
      </c>
      <c r="AZ24" s="44"/>
    </row>
    <row r="25" spans="1:52" ht="40.4" customHeight="1" x14ac:dyDescent="0.35">
      <c r="A25" s="46" t="s">
        <v>616</v>
      </c>
      <c r="B25" s="43"/>
      <c r="C25" s="43" t="s">
        <v>617</v>
      </c>
      <c r="D25" s="47"/>
      <c r="E25" s="48"/>
      <c r="F25" s="48"/>
      <c r="G25" s="43" t="s">
        <v>618</v>
      </c>
      <c r="H25" s="43"/>
      <c r="I25" s="43"/>
      <c r="J25" s="43"/>
      <c r="K25" s="43"/>
      <c r="L25" s="43"/>
      <c r="M25" s="47"/>
      <c r="N25" s="15" t="s">
        <v>619</v>
      </c>
      <c r="O25" s="48"/>
      <c r="P25" s="48"/>
      <c r="Q25" s="45"/>
      <c r="R25" s="49"/>
      <c r="S25" s="43" t="s">
        <v>620</v>
      </c>
      <c r="T25" s="44"/>
      <c r="U25" s="44"/>
      <c r="V25" s="44"/>
      <c r="W25" s="44"/>
      <c r="X25" s="15" t="s">
        <v>621</v>
      </c>
      <c r="Y25" s="50"/>
      <c r="Z25" s="48"/>
      <c r="AA25" s="48"/>
      <c r="AB25" s="45"/>
      <c r="AC25" s="47"/>
      <c r="AD25" s="45"/>
      <c r="AE25" s="47"/>
      <c r="AF25" s="44"/>
      <c r="AG25" s="44"/>
      <c r="AH25" s="44"/>
      <c r="AI25" s="44"/>
      <c r="AJ25" s="44"/>
      <c r="AK25" s="45"/>
      <c r="AL25" s="47"/>
      <c r="AM25" s="48"/>
      <c r="AN25" s="45"/>
      <c r="AO25" s="45"/>
      <c r="AP25" s="15" t="s">
        <v>622</v>
      </c>
      <c r="AQ25" s="43" t="s">
        <v>623</v>
      </c>
      <c r="AR25" s="15" t="s">
        <v>624</v>
      </c>
      <c r="AS25" s="45" t="s">
        <v>625</v>
      </c>
      <c r="AT25" s="43" t="s">
        <v>626</v>
      </c>
      <c r="AU25" s="44"/>
      <c r="AV25" s="44"/>
      <c r="AW25" s="44"/>
      <c r="AX25" s="45"/>
      <c r="AY25" s="15" t="s">
        <v>627</v>
      </c>
      <c r="AZ25" s="44"/>
    </row>
    <row r="26" spans="1:52" ht="40.4" customHeight="1" x14ac:dyDescent="0.35">
      <c r="A26" s="46" t="s">
        <v>410</v>
      </c>
      <c r="B26" s="43"/>
      <c r="C26" s="43" t="s">
        <v>628</v>
      </c>
      <c r="D26" s="47"/>
      <c r="E26" s="48"/>
      <c r="F26" s="48"/>
      <c r="G26" s="48"/>
      <c r="H26" s="45"/>
      <c r="I26" s="45"/>
      <c r="J26" s="43"/>
      <c r="K26" s="45"/>
      <c r="L26" s="45"/>
      <c r="M26" s="47"/>
      <c r="N26" s="15" t="s">
        <v>629</v>
      </c>
      <c r="O26" s="48"/>
      <c r="P26" s="48"/>
      <c r="Q26" s="45"/>
      <c r="R26" s="49"/>
      <c r="S26" s="47"/>
      <c r="T26" s="44"/>
      <c r="U26" s="44"/>
      <c r="V26" s="44"/>
      <c r="W26" s="44"/>
      <c r="X26" s="15" t="s">
        <v>630</v>
      </c>
      <c r="Y26" s="50"/>
      <c r="Z26" s="48"/>
      <c r="AA26" s="48"/>
      <c r="AB26" s="45"/>
      <c r="AC26" s="47"/>
      <c r="AD26" s="45"/>
      <c r="AE26" s="47"/>
      <c r="AF26" s="44"/>
      <c r="AG26" s="44"/>
      <c r="AH26" s="44"/>
      <c r="AI26" s="44"/>
      <c r="AJ26" s="44"/>
      <c r="AK26" s="45"/>
      <c r="AL26" s="47"/>
      <c r="AM26" s="48"/>
      <c r="AN26" s="45"/>
      <c r="AO26" s="45"/>
      <c r="AP26" s="15" t="s">
        <v>631</v>
      </c>
      <c r="AQ26" s="43" t="s">
        <v>632</v>
      </c>
      <c r="AR26" s="44"/>
      <c r="AS26" s="45" t="s">
        <v>633</v>
      </c>
      <c r="AT26" s="47"/>
      <c r="AU26" s="44"/>
      <c r="AV26" s="44"/>
      <c r="AW26" s="44"/>
      <c r="AX26" s="45"/>
      <c r="AY26" s="15" t="s">
        <v>634</v>
      </c>
      <c r="AZ26" s="44"/>
    </row>
    <row r="27" spans="1:52" ht="40.4" customHeight="1" x14ac:dyDescent="0.35">
      <c r="A27" s="46" t="s">
        <v>411</v>
      </c>
      <c r="C27" s="43" t="s">
        <v>635</v>
      </c>
      <c r="D27" s="47"/>
      <c r="E27" s="48"/>
      <c r="F27" s="48"/>
      <c r="G27" s="48"/>
      <c r="H27" s="45"/>
      <c r="I27" s="45"/>
      <c r="J27" s="43"/>
      <c r="K27" s="45"/>
      <c r="L27" s="45"/>
      <c r="M27" s="47"/>
      <c r="N27" s="15" t="s">
        <v>636</v>
      </c>
      <c r="O27" s="48"/>
      <c r="P27" s="48"/>
      <c r="Q27" s="45"/>
      <c r="R27" s="49"/>
      <c r="S27" s="47"/>
      <c r="T27" s="44"/>
      <c r="U27" s="44"/>
      <c r="V27" s="44"/>
      <c r="W27" s="44"/>
      <c r="X27" s="47"/>
      <c r="Y27" s="50"/>
      <c r="Z27" s="48"/>
      <c r="AA27" s="48"/>
      <c r="AB27" s="45"/>
      <c r="AC27" s="47"/>
      <c r="AD27" s="45"/>
      <c r="AE27" s="47"/>
      <c r="AF27" s="44"/>
      <c r="AG27" s="44"/>
      <c r="AH27" s="44"/>
      <c r="AI27" s="44"/>
      <c r="AJ27" s="44"/>
      <c r="AK27" s="45"/>
      <c r="AL27" s="47"/>
      <c r="AM27" s="48"/>
      <c r="AN27" s="45"/>
      <c r="AO27" s="45"/>
      <c r="AP27" s="15" t="s">
        <v>637</v>
      </c>
      <c r="AQ27" s="43" t="s">
        <v>638</v>
      </c>
      <c r="AR27" s="44"/>
      <c r="AS27" s="45" t="s">
        <v>639</v>
      </c>
      <c r="AT27" s="47"/>
      <c r="AU27" s="44"/>
      <c r="AV27" s="44"/>
      <c r="AW27" s="44"/>
      <c r="AX27" s="45"/>
      <c r="AY27" s="15" t="s">
        <v>640</v>
      </c>
      <c r="AZ27" s="44"/>
    </row>
    <row r="28" spans="1:52" ht="40.4" customHeight="1" x14ac:dyDescent="0.35">
      <c r="A28" s="46" t="s">
        <v>412</v>
      </c>
      <c r="B28" s="43"/>
      <c r="C28" s="43" t="s">
        <v>641</v>
      </c>
      <c r="D28" s="47"/>
      <c r="E28" s="48"/>
      <c r="F28" s="48"/>
      <c r="G28" s="48"/>
      <c r="H28" s="45"/>
      <c r="I28" s="45"/>
      <c r="J28" s="45"/>
      <c r="K28" s="45"/>
      <c r="L28" s="45"/>
      <c r="M28" s="47"/>
      <c r="N28" s="15" t="s">
        <v>642</v>
      </c>
      <c r="O28" s="48"/>
      <c r="P28" s="48"/>
      <c r="Q28" s="45"/>
      <c r="R28" s="49"/>
      <c r="S28" s="47"/>
      <c r="T28" s="44"/>
      <c r="U28" s="44"/>
      <c r="V28" s="44"/>
      <c r="W28" s="44"/>
      <c r="X28" s="47"/>
      <c r="Y28" s="50"/>
      <c r="Z28" s="48"/>
      <c r="AA28" s="48"/>
      <c r="AB28" s="45"/>
      <c r="AC28" s="47"/>
      <c r="AD28" s="45"/>
      <c r="AE28" s="47"/>
      <c r="AF28" s="44"/>
      <c r="AG28" s="44"/>
      <c r="AH28" s="44"/>
      <c r="AI28" s="44"/>
      <c r="AJ28" s="44"/>
      <c r="AK28" s="45"/>
      <c r="AL28" s="47"/>
      <c r="AM28" s="48"/>
      <c r="AN28" s="45"/>
      <c r="AO28" s="45"/>
      <c r="AP28" s="15" t="s">
        <v>643</v>
      </c>
      <c r="AQ28" s="43" t="s">
        <v>644</v>
      </c>
      <c r="AR28" s="44"/>
      <c r="AS28" s="45"/>
      <c r="AT28" s="47"/>
      <c r="AU28" s="44"/>
      <c r="AV28" s="44"/>
      <c r="AW28" s="44"/>
      <c r="AX28" s="45"/>
      <c r="AY28" s="15" t="s">
        <v>645</v>
      </c>
      <c r="AZ28" s="44"/>
    </row>
    <row r="29" spans="1:52" ht="40.4" customHeight="1" x14ac:dyDescent="0.35">
      <c r="A29" s="46" t="s">
        <v>413</v>
      </c>
      <c r="B29" s="43"/>
      <c r="C29" s="43" t="s">
        <v>646</v>
      </c>
      <c r="D29" s="47"/>
      <c r="E29" s="48"/>
      <c r="F29" s="48"/>
      <c r="G29" s="48"/>
      <c r="H29" s="45"/>
      <c r="I29" s="45"/>
      <c r="J29" s="45"/>
      <c r="K29" s="45"/>
      <c r="L29" s="45"/>
      <c r="M29" s="47"/>
      <c r="N29" s="48"/>
      <c r="O29" s="48"/>
      <c r="P29" s="48"/>
      <c r="Q29" s="45"/>
      <c r="R29" s="49"/>
      <c r="S29" s="47"/>
      <c r="T29" s="44"/>
      <c r="U29" s="44"/>
      <c r="V29" s="44"/>
      <c r="W29" s="44"/>
      <c r="X29" s="47"/>
      <c r="Y29" s="50"/>
      <c r="Z29" s="48"/>
      <c r="AA29" s="48"/>
      <c r="AB29" s="45"/>
      <c r="AC29" s="47"/>
      <c r="AD29" s="45"/>
      <c r="AE29" s="47"/>
      <c r="AF29" s="44"/>
      <c r="AG29" s="44"/>
      <c r="AH29" s="44"/>
      <c r="AI29" s="44"/>
      <c r="AJ29" s="44"/>
      <c r="AK29" s="45"/>
      <c r="AL29" s="47"/>
      <c r="AM29" s="48"/>
      <c r="AN29" s="45"/>
      <c r="AO29" s="45"/>
      <c r="AP29" s="15" t="s">
        <v>647</v>
      </c>
      <c r="AQ29" s="43" t="s">
        <v>648</v>
      </c>
      <c r="AR29" s="44"/>
      <c r="AS29" s="45"/>
      <c r="AT29" s="47"/>
      <c r="AU29" s="44"/>
      <c r="AV29" s="44"/>
      <c r="AW29" s="44"/>
      <c r="AX29" s="45"/>
      <c r="AY29" s="15" t="s">
        <v>649</v>
      </c>
      <c r="AZ29" s="44"/>
    </row>
    <row r="30" spans="1:52" ht="40.4" customHeight="1" x14ac:dyDescent="0.35">
      <c r="A30" s="46" t="s">
        <v>414</v>
      </c>
      <c r="B30" s="43"/>
      <c r="C30" s="52"/>
      <c r="D30" s="47"/>
      <c r="E30" s="48"/>
      <c r="F30" s="48"/>
      <c r="G30" s="48"/>
      <c r="H30" s="45"/>
      <c r="I30" s="45"/>
      <c r="J30" s="45"/>
      <c r="K30" s="45"/>
      <c r="L30" s="45"/>
      <c r="M30" s="47"/>
      <c r="N30" s="48"/>
      <c r="O30" s="48"/>
      <c r="P30" s="48"/>
      <c r="Q30" s="45"/>
      <c r="R30" s="49"/>
      <c r="S30" s="47"/>
      <c r="T30" s="44"/>
      <c r="U30" s="44"/>
      <c r="V30" s="44"/>
      <c r="W30" s="44"/>
      <c r="X30" s="47"/>
      <c r="Y30" s="50"/>
      <c r="Z30" s="48"/>
      <c r="AA30" s="48"/>
      <c r="AB30" s="45"/>
      <c r="AC30" s="47"/>
      <c r="AD30" s="45"/>
      <c r="AE30" s="47"/>
      <c r="AF30" s="44"/>
      <c r="AG30" s="44"/>
      <c r="AH30" s="44"/>
      <c r="AI30" s="44"/>
      <c r="AJ30" s="44"/>
      <c r="AK30" s="45"/>
      <c r="AL30" s="47"/>
      <c r="AM30" s="48"/>
      <c r="AN30" s="45"/>
      <c r="AO30" s="45"/>
      <c r="AP30" s="15" t="s">
        <v>650</v>
      </c>
      <c r="AQ30" s="43" t="s">
        <v>651</v>
      </c>
      <c r="AR30" s="44"/>
      <c r="AS30" s="45"/>
      <c r="AT30" s="47"/>
      <c r="AU30" s="44"/>
      <c r="AV30" s="44"/>
      <c r="AW30" s="44"/>
      <c r="AX30" s="45"/>
      <c r="AY30" s="47"/>
      <c r="AZ30" s="44"/>
    </row>
    <row r="31" spans="1:52" ht="40.4" customHeight="1" thickBot="1" x14ac:dyDescent="0.4">
      <c r="A31" s="53" t="s">
        <v>652</v>
      </c>
      <c r="B31" s="43"/>
      <c r="C31" s="54"/>
      <c r="D31" s="55"/>
      <c r="E31" s="56"/>
      <c r="F31" s="56"/>
      <c r="G31" s="56"/>
      <c r="H31" s="57"/>
      <c r="I31" s="57"/>
      <c r="J31" s="57"/>
      <c r="K31" s="57"/>
      <c r="L31" s="57"/>
      <c r="M31" s="55"/>
      <c r="N31" s="56"/>
      <c r="O31" s="56"/>
      <c r="P31" s="56"/>
      <c r="Q31" s="57"/>
      <c r="R31" s="58"/>
      <c r="S31" s="55"/>
      <c r="T31" s="59"/>
      <c r="U31" s="59"/>
      <c r="V31" s="59"/>
      <c r="W31" s="59"/>
      <c r="X31" s="55"/>
      <c r="Y31" s="60"/>
      <c r="Z31" s="56"/>
      <c r="AA31" s="56"/>
      <c r="AB31" s="57"/>
      <c r="AC31" s="55"/>
      <c r="AD31" s="57"/>
      <c r="AE31" s="55"/>
      <c r="AF31" s="59"/>
      <c r="AG31" s="59"/>
      <c r="AH31" s="59"/>
      <c r="AI31" s="59"/>
      <c r="AJ31" s="59"/>
      <c r="AK31" s="57"/>
      <c r="AL31" s="55"/>
      <c r="AM31" s="56"/>
      <c r="AN31" s="57"/>
      <c r="AO31" s="57"/>
      <c r="AP31" s="15" t="s">
        <v>653</v>
      </c>
      <c r="AQ31" s="43" t="s">
        <v>654</v>
      </c>
      <c r="AR31" s="44"/>
      <c r="AS31" s="45"/>
      <c r="AT31" s="55"/>
      <c r="AU31" s="59"/>
      <c r="AV31" s="59"/>
      <c r="AW31" s="59"/>
      <c r="AX31" s="57"/>
      <c r="AY31" s="55"/>
      <c r="AZ31" s="59"/>
    </row>
    <row r="32" spans="1:52" ht="40.4" customHeight="1" x14ac:dyDescent="0.35">
      <c r="AP32" s="15" t="s">
        <v>655</v>
      </c>
      <c r="AQ32" s="44"/>
      <c r="AR32" s="44"/>
      <c r="AS32" s="49"/>
    </row>
    <row r="33" spans="42:45" ht="40.4" customHeight="1" x14ac:dyDescent="0.35">
      <c r="AP33" s="15" t="s">
        <v>656</v>
      </c>
      <c r="AQ33" s="44"/>
      <c r="AR33" s="44"/>
      <c r="AS33" s="49"/>
    </row>
    <row r="34" spans="42:45" ht="40.4" customHeight="1" x14ac:dyDescent="0.35">
      <c r="AP34" s="47"/>
      <c r="AQ34" s="44"/>
      <c r="AR34" s="44"/>
      <c r="AS34" s="49"/>
    </row>
    <row r="35" spans="42:45" ht="40.4" customHeight="1" thickBot="1" x14ac:dyDescent="0.4">
      <c r="AP35" s="55"/>
      <c r="AQ35" s="59"/>
      <c r="AR35" s="59"/>
      <c r="AS35" s="58"/>
    </row>
    <row r="36" spans="42:45" ht="40.4" customHeight="1" x14ac:dyDescent="0.35"/>
    <row r="37" spans="42:45" ht="40.4" customHeight="1" x14ac:dyDescent="0.35"/>
    <row r="38" spans="42:45" ht="40.4" customHeight="1" x14ac:dyDescent="0.35"/>
    <row r="39" spans="42:45" ht="40.4" customHeight="1" x14ac:dyDescent="0.35"/>
    <row r="40" spans="42:45" ht="40.4" customHeight="1" x14ac:dyDescent="0.35"/>
    <row r="41" spans="42:45" ht="40.4" customHeight="1" x14ac:dyDescent="0.35"/>
    <row r="42" spans="42:45" ht="40.4" customHeight="1" x14ac:dyDescent="0.35"/>
    <row r="43" spans="42:45" ht="40.4" customHeight="1" x14ac:dyDescent="0.35"/>
    <row r="44" spans="42:45" ht="40.4" customHeight="1" x14ac:dyDescent="0.35"/>
    <row r="45" spans="42:45" ht="40.4" customHeight="1" x14ac:dyDescent="0.35"/>
    <row r="46" spans="42:45" ht="40.4" customHeight="1" x14ac:dyDescent="0.35"/>
    <row r="47" spans="42:45" ht="40.4" customHeight="1" x14ac:dyDescent="0.35"/>
    <row r="48" spans="42:45" ht="40.4" customHeight="1" x14ac:dyDescent="0.35"/>
    <row r="49" ht="40.4" customHeight="1" x14ac:dyDescent="0.35"/>
    <row r="50" ht="40.4" customHeight="1" x14ac:dyDescent="0.35"/>
    <row r="51" ht="40.4" customHeight="1" x14ac:dyDescent="0.35"/>
    <row r="52" ht="40.4" customHeight="1" x14ac:dyDescent="0.35"/>
    <row r="53" ht="40.4" customHeight="1" x14ac:dyDescent="0.35"/>
    <row r="54" ht="40.4" customHeight="1" x14ac:dyDescent="0.35"/>
    <row r="55" ht="40.4" customHeight="1" x14ac:dyDescent="0.35"/>
    <row r="56" ht="40.4" customHeight="1" x14ac:dyDescent="0.35"/>
    <row r="57" ht="40.4" customHeight="1" x14ac:dyDescent="0.35"/>
    <row r="58" ht="40.4" customHeight="1" x14ac:dyDescent="0.35"/>
    <row r="59" ht="40.4" customHeight="1" x14ac:dyDescent="0.35"/>
    <row r="60" ht="40.4" customHeight="1" x14ac:dyDescent="0.35"/>
    <row r="61" ht="40.4" customHeight="1" x14ac:dyDescent="0.35"/>
    <row r="62" ht="40.4" customHeight="1" x14ac:dyDescent="0.35"/>
    <row r="63" ht="40.4" customHeight="1" x14ac:dyDescent="0.35"/>
    <row r="64" ht="40.4" customHeight="1" x14ac:dyDescent="0.35"/>
    <row r="65" ht="40.4" customHeight="1" x14ac:dyDescent="0.35"/>
    <row r="66" ht="40.4" customHeight="1" x14ac:dyDescent="0.35"/>
    <row r="67" ht="40.4" customHeight="1" x14ac:dyDescent="0.35"/>
    <row r="68" ht="40.4" customHeight="1" x14ac:dyDescent="0.35"/>
    <row r="69" ht="40.4" customHeight="1" x14ac:dyDescent="0.35"/>
    <row r="70" ht="40.4" customHeight="1" x14ac:dyDescent="0.35"/>
    <row r="71" ht="40.4" customHeight="1" x14ac:dyDescent="0.35"/>
    <row r="72" ht="40.4" customHeight="1" x14ac:dyDescent="0.35"/>
    <row r="73" ht="40.4" customHeight="1" x14ac:dyDescent="0.35"/>
    <row r="74" ht="40.4" customHeight="1" x14ac:dyDescent="0.35"/>
    <row r="75" ht="40.4" customHeight="1" x14ac:dyDescent="0.35"/>
    <row r="76" ht="40.4" customHeight="1" x14ac:dyDescent="0.35"/>
    <row r="77" ht="40.4" customHeight="1" x14ac:dyDescent="0.35"/>
    <row r="78" ht="40.4" customHeight="1" x14ac:dyDescent="0.35"/>
    <row r="79" ht="40.4" customHeight="1" x14ac:dyDescent="0.35"/>
    <row r="80" ht="40.4" customHeight="1" x14ac:dyDescent="0.35"/>
    <row r="81" ht="40.4" customHeight="1" x14ac:dyDescent="0.35"/>
    <row r="82" ht="40.4" customHeight="1" x14ac:dyDescent="0.35"/>
    <row r="83" ht="40.4" customHeight="1" x14ac:dyDescent="0.35"/>
    <row r="84" ht="40.4" customHeight="1" x14ac:dyDescent="0.35"/>
    <row r="85" ht="40.4" customHeight="1" x14ac:dyDescent="0.35"/>
    <row r="86" ht="40.4" customHeight="1" x14ac:dyDescent="0.35"/>
    <row r="87" ht="40.4" customHeight="1" x14ac:dyDescent="0.35"/>
    <row r="88" ht="40.4" customHeight="1" x14ac:dyDescent="0.35"/>
    <row r="89" ht="40.4" customHeight="1" x14ac:dyDescent="0.35"/>
    <row r="90" ht="40.4" customHeight="1" x14ac:dyDescent="0.35"/>
    <row r="91" ht="40.4" customHeight="1" x14ac:dyDescent="0.35"/>
    <row r="92" ht="40.4" customHeight="1" x14ac:dyDescent="0.35"/>
    <row r="93" ht="40.4" customHeight="1" x14ac:dyDescent="0.35"/>
    <row r="94" ht="40.4" customHeight="1" x14ac:dyDescent="0.35"/>
    <row r="95" ht="40.4" customHeight="1" x14ac:dyDescent="0.35"/>
    <row r="96" ht="40.4" customHeight="1" x14ac:dyDescent="0.35"/>
    <row r="97" ht="40.4" customHeight="1" x14ac:dyDescent="0.35"/>
    <row r="98" ht="40.4" customHeight="1" x14ac:dyDescent="0.35"/>
    <row r="99" ht="40.4" customHeight="1" x14ac:dyDescent="0.35"/>
    <row r="100" ht="40.4" customHeight="1" x14ac:dyDescent="0.35"/>
    <row r="101" ht="40.4" customHeight="1" x14ac:dyDescent="0.35"/>
    <row r="102" ht="40.4" customHeight="1" x14ac:dyDescent="0.35"/>
    <row r="103" ht="40.4" customHeight="1" x14ac:dyDescent="0.35"/>
    <row r="104" ht="40.4" customHeight="1" x14ac:dyDescent="0.35"/>
    <row r="105" ht="40.4" customHeight="1" x14ac:dyDescent="0.35"/>
    <row r="106" ht="40.4" customHeight="1" x14ac:dyDescent="0.35"/>
    <row r="107" ht="40.4" customHeight="1" x14ac:dyDescent="0.35"/>
    <row r="108" ht="40.4" customHeight="1" x14ac:dyDescent="0.35"/>
    <row r="109" ht="40.4" customHeight="1" x14ac:dyDescent="0.35"/>
    <row r="110" ht="40.4" customHeight="1" x14ac:dyDescent="0.35"/>
    <row r="111" ht="40.4" customHeight="1" x14ac:dyDescent="0.35"/>
    <row r="112" ht="40.4" customHeight="1" x14ac:dyDescent="0.35"/>
    <row r="113" ht="40.4" customHeight="1" x14ac:dyDescent="0.35"/>
    <row r="114" ht="40.4" customHeight="1" x14ac:dyDescent="0.35"/>
    <row r="115" ht="40.4" customHeight="1" x14ac:dyDescent="0.35"/>
    <row r="116" ht="40.4" customHeight="1" x14ac:dyDescent="0.35"/>
    <row r="117" ht="40.4" customHeight="1" x14ac:dyDescent="0.35"/>
    <row r="118" ht="40.4" customHeight="1" x14ac:dyDescent="0.35"/>
    <row r="119" ht="40.4" customHeight="1" x14ac:dyDescent="0.35"/>
    <row r="120" ht="40.4" customHeight="1" x14ac:dyDescent="0.35"/>
    <row r="121" ht="40.4" customHeight="1" x14ac:dyDescent="0.35"/>
    <row r="122" ht="40.4" customHeight="1" x14ac:dyDescent="0.35"/>
    <row r="123" ht="40.4" customHeight="1" x14ac:dyDescent="0.35"/>
    <row r="124" ht="40.4" customHeight="1" x14ac:dyDescent="0.35"/>
    <row r="125" ht="40.4" customHeight="1" x14ac:dyDescent="0.35"/>
    <row r="126" ht="40.4" customHeight="1" x14ac:dyDescent="0.35"/>
    <row r="127" ht="40.4" customHeight="1" x14ac:dyDescent="0.35"/>
    <row r="128" ht="40.4" customHeight="1" x14ac:dyDescent="0.35"/>
    <row r="129" ht="40.4" customHeight="1" x14ac:dyDescent="0.35"/>
    <row r="130" ht="40.4" customHeight="1" x14ac:dyDescent="0.35"/>
    <row r="131" ht="40.4" customHeight="1" x14ac:dyDescent="0.35"/>
    <row r="132" ht="40.4" customHeight="1" x14ac:dyDescent="0.35"/>
    <row r="133" ht="40.4" customHeight="1" x14ac:dyDescent="0.35"/>
    <row r="134" ht="40.4" customHeight="1" x14ac:dyDescent="0.35"/>
    <row r="135" ht="40.4" customHeight="1" x14ac:dyDescent="0.35"/>
    <row r="136" ht="40.4" customHeight="1" x14ac:dyDescent="0.35"/>
    <row r="137" ht="40.4" customHeight="1" x14ac:dyDescent="0.35"/>
    <row r="138" ht="40.4" customHeight="1" x14ac:dyDescent="0.35"/>
    <row r="139" ht="40.4" customHeight="1" x14ac:dyDescent="0.35"/>
    <row r="140" ht="40.4" customHeight="1" x14ac:dyDescent="0.35"/>
    <row r="141" ht="40.4" customHeight="1" x14ac:dyDescent="0.35"/>
    <row r="142" ht="40.4" customHeight="1" x14ac:dyDescent="0.35"/>
    <row r="143" ht="40.4" customHeight="1" x14ac:dyDescent="0.35"/>
    <row r="144" ht="40.4" customHeight="1" x14ac:dyDescent="0.35"/>
    <row r="145" ht="40.4" customHeight="1" x14ac:dyDescent="0.35"/>
    <row r="146" ht="40.4" customHeight="1" x14ac:dyDescent="0.35"/>
    <row r="147" ht="40.4" customHeight="1" x14ac:dyDescent="0.35"/>
    <row r="148" ht="40.4" customHeight="1" x14ac:dyDescent="0.35"/>
    <row r="149" ht="40.4" customHeight="1" x14ac:dyDescent="0.35"/>
    <row r="150" ht="40.4" customHeight="1" x14ac:dyDescent="0.35"/>
    <row r="151" ht="40.4" customHeight="1" x14ac:dyDescent="0.35"/>
    <row r="152" ht="40.4" customHeight="1" x14ac:dyDescent="0.35"/>
    <row r="153" ht="40.4" customHeight="1" x14ac:dyDescent="0.35"/>
    <row r="154" ht="40.4" customHeight="1" x14ac:dyDescent="0.35"/>
    <row r="155" ht="40.4" customHeight="1" x14ac:dyDescent="0.35"/>
  </sheetData>
  <mergeCells count="10">
    <mergeCell ref="AL18:AO18"/>
    <mergeCell ref="AP18:AS18"/>
    <mergeCell ref="AT18:AX18"/>
    <mergeCell ref="AY18:AZ18"/>
    <mergeCell ref="D18:L18"/>
    <mergeCell ref="M18:R18"/>
    <mergeCell ref="S18:W18"/>
    <mergeCell ref="X18:AB18"/>
    <mergeCell ref="AC18:AD18"/>
    <mergeCell ref="AE18:AK18"/>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4CE8E-2795-48DB-9976-B501CFDEE6EA}">
  <sheetPr codeName="Sheet6"/>
  <dimension ref="A1:I40"/>
  <sheetViews>
    <sheetView topLeftCell="A41" workbookViewId="0"/>
  </sheetViews>
  <sheetFormatPr defaultRowHeight="14.5" x14ac:dyDescent="0.35"/>
  <cols>
    <col min="1" max="1" width="48.81640625" customWidth="1"/>
    <col min="2" max="2" width="25.54296875" customWidth="1"/>
    <col min="3" max="3" width="38.54296875" customWidth="1"/>
    <col min="4" max="4" width="35.81640625" customWidth="1"/>
    <col min="5" max="5" width="46.453125" customWidth="1"/>
    <col min="6" max="6" width="38.1796875" customWidth="1"/>
    <col min="7" max="7" width="58.54296875" customWidth="1"/>
    <col min="8" max="8" width="61.1796875" customWidth="1"/>
    <col min="9" max="9" width="27.1796875" customWidth="1"/>
  </cols>
  <sheetData>
    <row r="1" spans="1:9" x14ac:dyDescent="0.35">
      <c r="A1" s="9" t="s">
        <v>657</v>
      </c>
      <c r="B1" s="9" t="s">
        <v>658</v>
      </c>
      <c r="C1" s="9" t="s">
        <v>659</v>
      </c>
      <c r="D1" s="9" t="s">
        <v>660</v>
      </c>
      <c r="E1" s="9" t="s">
        <v>661</v>
      </c>
      <c r="F1" s="13" t="s">
        <v>662</v>
      </c>
      <c r="G1" s="13" t="s">
        <v>56</v>
      </c>
      <c r="H1" s="17" t="s">
        <v>663</v>
      </c>
      <c r="I1" s="9" t="s">
        <v>664</v>
      </c>
    </row>
    <row r="2" spans="1:9" x14ac:dyDescent="0.35">
      <c r="A2" s="10" t="s">
        <v>42</v>
      </c>
      <c r="B2" s="10" t="s">
        <v>42</v>
      </c>
      <c r="C2" s="10" t="s">
        <v>42</v>
      </c>
      <c r="D2" s="10" t="s">
        <v>42</v>
      </c>
      <c r="E2" s="10" t="s">
        <v>42</v>
      </c>
      <c r="F2" s="10" t="s">
        <v>42</v>
      </c>
      <c r="G2" s="10" t="s">
        <v>42</v>
      </c>
      <c r="H2" s="10" t="s">
        <v>42</v>
      </c>
      <c r="I2" s="10" t="s">
        <v>42</v>
      </c>
    </row>
    <row r="3" spans="1:9" x14ac:dyDescent="0.35">
      <c r="A3" s="11" t="s">
        <v>41</v>
      </c>
      <c r="B3" s="10" t="s">
        <v>44</v>
      </c>
      <c r="C3" s="10" t="s">
        <v>46</v>
      </c>
      <c r="D3" s="10" t="s">
        <v>48</v>
      </c>
      <c r="E3" s="10" t="s">
        <v>50</v>
      </c>
      <c r="F3" s="14" t="s">
        <v>52</v>
      </c>
      <c r="G3" s="15" t="s">
        <v>665</v>
      </c>
      <c r="H3" s="10" t="s">
        <v>666</v>
      </c>
      <c r="I3" s="10" t="s">
        <v>667</v>
      </c>
    </row>
    <row r="4" spans="1:9" x14ac:dyDescent="0.35">
      <c r="A4" s="10" t="s">
        <v>668</v>
      </c>
      <c r="B4" s="10" t="s">
        <v>669</v>
      </c>
      <c r="C4" s="10" t="s">
        <v>670</v>
      </c>
      <c r="D4" s="10" t="s">
        <v>671</v>
      </c>
      <c r="E4" s="10" t="s">
        <v>672</v>
      </c>
      <c r="F4" s="14" t="s">
        <v>673</v>
      </c>
      <c r="G4" s="15" t="s">
        <v>674</v>
      </c>
      <c r="H4" s="10" t="s">
        <v>675</v>
      </c>
      <c r="I4" s="10" t="s">
        <v>676</v>
      </c>
    </row>
    <row r="5" spans="1:9" x14ac:dyDescent="0.35">
      <c r="A5" s="10" t="s">
        <v>677</v>
      </c>
      <c r="B5" s="10" t="s">
        <v>678</v>
      </c>
      <c r="C5" s="10" t="s">
        <v>679</v>
      </c>
      <c r="D5" s="10" t="s">
        <v>680</v>
      </c>
      <c r="E5" s="10" t="s">
        <v>681</v>
      </c>
      <c r="F5" s="14" t="s">
        <v>682</v>
      </c>
      <c r="G5" s="15" t="s">
        <v>683</v>
      </c>
      <c r="H5" s="10" t="s">
        <v>684</v>
      </c>
      <c r="I5" s="10" t="s">
        <v>685</v>
      </c>
    </row>
    <row r="6" spans="1:9" x14ac:dyDescent="0.35">
      <c r="A6" s="12" t="s">
        <v>686</v>
      </c>
      <c r="B6" s="10" t="s">
        <v>687</v>
      </c>
      <c r="C6" s="10" t="s">
        <v>688</v>
      </c>
      <c r="D6" s="10" t="s">
        <v>689</v>
      </c>
      <c r="E6" s="10" t="s">
        <v>690</v>
      </c>
      <c r="F6" s="14" t="s">
        <v>691</v>
      </c>
      <c r="G6" s="15" t="s">
        <v>692</v>
      </c>
      <c r="H6" s="10" t="s">
        <v>693</v>
      </c>
      <c r="I6" s="10" t="s">
        <v>694</v>
      </c>
    </row>
    <row r="7" spans="1:9" x14ac:dyDescent="0.35">
      <c r="A7" s="12" t="s">
        <v>695</v>
      </c>
      <c r="B7" s="10" t="s">
        <v>696</v>
      </c>
      <c r="C7" s="10" t="s">
        <v>697</v>
      </c>
      <c r="D7" s="10" t="s">
        <v>698</v>
      </c>
      <c r="E7" s="10" t="s">
        <v>699</v>
      </c>
      <c r="F7" s="14" t="s">
        <v>700</v>
      </c>
      <c r="G7" s="15" t="s">
        <v>701</v>
      </c>
      <c r="H7" s="10" t="s">
        <v>702</v>
      </c>
      <c r="I7" s="10" t="s">
        <v>703</v>
      </c>
    </row>
    <row r="8" spans="1:9" x14ac:dyDescent="0.35">
      <c r="A8" s="12" t="s">
        <v>704</v>
      </c>
      <c r="B8" s="10" t="s">
        <v>705</v>
      </c>
      <c r="C8" s="10" t="s">
        <v>706</v>
      </c>
      <c r="D8" s="10" t="s">
        <v>707</v>
      </c>
      <c r="E8" s="10" t="s">
        <v>708</v>
      </c>
      <c r="F8" s="14" t="s">
        <v>709</v>
      </c>
      <c r="G8" s="15" t="s">
        <v>710</v>
      </c>
      <c r="H8" s="10" t="s">
        <v>711</v>
      </c>
      <c r="I8" s="10" t="s">
        <v>712</v>
      </c>
    </row>
    <row r="9" spans="1:9" x14ac:dyDescent="0.35">
      <c r="A9" s="12" t="s">
        <v>713</v>
      </c>
      <c r="B9" s="10" t="s">
        <v>714</v>
      </c>
      <c r="C9" s="10" t="s">
        <v>715</v>
      </c>
      <c r="D9" s="10" t="s">
        <v>716</v>
      </c>
      <c r="E9" s="10" t="s">
        <v>717</v>
      </c>
      <c r="F9" s="14" t="s">
        <v>718</v>
      </c>
      <c r="G9" s="15" t="s">
        <v>719</v>
      </c>
      <c r="H9" s="10" t="s">
        <v>720</v>
      </c>
      <c r="I9" s="10" t="s">
        <v>721</v>
      </c>
    </row>
    <row r="10" spans="1:9" x14ac:dyDescent="0.35">
      <c r="A10" s="12" t="s">
        <v>722</v>
      </c>
      <c r="B10" s="10" t="s">
        <v>723</v>
      </c>
      <c r="C10" s="10" t="s">
        <v>724</v>
      </c>
      <c r="D10" s="10" t="s">
        <v>725</v>
      </c>
      <c r="E10" s="10" t="s">
        <v>726</v>
      </c>
      <c r="F10" s="14" t="s">
        <v>727</v>
      </c>
      <c r="G10" s="15" t="s">
        <v>728</v>
      </c>
      <c r="H10" s="10" t="s">
        <v>729</v>
      </c>
      <c r="I10" s="10" t="s">
        <v>730</v>
      </c>
    </row>
    <row r="11" spans="1:9" x14ac:dyDescent="0.35">
      <c r="A11" s="10" t="s">
        <v>731</v>
      </c>
      <c r="B11" s="10" t="s">
        <v>732</v>
      </c>
      <c r="C11" s="10" t="s">
        <v>733</v>
      </c>
      <c r="D11" s="10" t="s">
        <v>734</v>
      </c>
      <c r="E11" s="10" t="s">
        <v>735</v>
      </c>
      <c r="F11" s="14" t="s">
        <v>736</v>
      </c>
      <c r="G11" s="15" t="s">
        <v>737</v>
      </c>
      <c r="H11" s="10" t="s">
        <v>738</v>
      </c>
      <c r="I11" s="10" t="s">
        <v>714</v>
      </c>
    </row>
    <row r="12" spans="1:9" x14ac:dyDescent="0.35">
      <c r="A12" s="10" t="s">
        <v>739</v>
      </c>
      <c r="B12" s="10" t="s">
        <v>740</v>
      </c>
      <c r="C12" s="10" t="s">
        <v>733</v>
      </c>
      <c r="D12" s="10" t="s">
        <v>741</v>
      </c>
      <c r="E12" s="10" t="s">
        <v>742</v>
      </c>
      <c r="F12" s="14" t="s">
        <v>743</v>
      </c>
      <c r="G12" s="15" t="s">
        <v>744</v>
      </c>
      <c r="H12" s="10" t="s">
        <v>745</v>
      </c>
      <c r="I12" s="10" t="s">
        <v>746</v>
      </c>
    </row>
    <row r="13" spans="1:9" x14ac:dyDescent="0.35">
      <c r="A13" s="10" t="s">
        <v>747</v>
      </c>
      <c r="B13" s="10" t="s">
        <v>748</v>
      </c>
      <c r="C13" s="10" t="s">
        <v>749</v>
      </c>
      <c r="D13" s="10" t="s">
        <v>750</v>
      </c>
      <c r="E13" s="10" t="s">
        <v>751</v>
      </c>
      <c r="F13" s="14" t="s">
        <v>752</v>
      </c>
      <c r="G13" s="15" t="s">
        <v>753</v>
      </c>
      <c r="H13" s="10" t="s">
        <v>754</v>
      </c>
      <c r="I13" s="10" t="s">
        <v>755</v>
      </c>
    </row>
    <row r="14" spans="1:9" x14ac:dyDescent="0.35">
      <c r="A14" s="10" t="s">
        <v>756</v>
      </c>
      <c r="B14" s="10" t="s">
        <v>757</v>
      </c>
      <c r="C14" s="10" t="s">
        <v>758</v>
      </c>
      <c r="D14" s="10" t="s">
        <v>759</v>
      </c>
      <c r="E14" s="10" t="s">
        <v>760</v>
      </c>
      <c r="F14" s="14" t="s">
        <v>761</v>
      </c>
      <c r="G14" s="15" t="s">
        <v>762</v>
      </c>
      <c r="H14" s="10" t="s">
        <v>763</v>
      </c>
      <c r="I14" s="10" t="s">
        <v>709</v>
      </c>
    </row>
    <row r="15" spans="1:9" x14ac:dyDescent="0.35">
      <c r="A15" s="12" t="s">
        <v>764</v>
      </c>
      <c r="B15" s="10" t="s">
        <v>765</v>
      </c>
      <c r="C15" s="10" t="s">
        <v>766</v>
      </c>
      <c r="D15" s="10" t="s">
        <v>71</v>
      </c>
      <c r="E15" s="10" t="s">
        <v>767</v>
      </c>
      <c r="F15" s="14" t="s">
        <v>768</v>
      </c>
      <c r="G15" s="15" t="s">
        <v>769</v>
      </c>
      <c r="H15" s="10" t="s">
        <v>770</v>
      </c>
      <c r="I15" s="10" t="s">
        <v>771</v>
      </c>
    </row>
    <row r="16" spans="1:9" x14ac:dyDescent="0.35">
      <c r="A16" s="12" t="s">
        <v>772</v>
      </c>
      <c r="B16" s="10" t="s">
        <v>773</v>
      </c>
      <c r="C16" s="10" t="s">
        <v>774</v>
      </c>
      <c r="E16" s="10" t="s">
        <v>775</v>
      </c>
      <c r="F16" s="14" t="s">
        <v>776</v>
      </c>
      <c r="G16" s="15" t="s">
        <v>777</v>
      </c>
      <c r="H16" s="10" t="s">
        <v>778</v>
      </c>
      <c r="I16" s="10" t="s">
        <v>779</v>
      </c>
    </row>
    <row r="17" spans="1:9" x14ac:dyDescent="0.35">
      <c r="A17" s="12" t="s">
        <v>780</v>
      </c>
      <c r="B17" s="10" t="s">
        <v>781</v>
      </c>
      <c r="C17" s="10" t="s">
        <v>782</v>
      </c>
      <c r="E17" s="10" t="s">
        <v>783</v>
      </c>
      <c r="F17" s="14" t="s">
        <v>784</v>
      </c>
      <c r="G17" s="15" t="s">
        <v>785</v>
      </c>
      <c r="H17" s="10" t="s">
        <v>786</v>
      </c>
      <c r="I17" s="10" t="s">
        <v>787</v>
      </c>
    </row>
    <row r="18" spans="1:9" x14ac:dyDescent="0.35">
      <c r="A18" s="10" t="s">
        <v>788</v>
      </c>
      <c r="B18" s="10" t="s">
        <v>789</v>
      </c>
      <c r="C18" s="10" t="s">
        <v>790</v>
      </c>
      <c r="E18" s="10" t="s">
        <v>791</v>
      </c>
      <c r="F18" s="14" t="s">
        <v>71</v>
      </c>
      <c r="G18" s="14" t="s">
        <v>792</v>
      </c>
      <c r="H18" s="10" t="s">
        <v>793</v>
      </c>
      <c r="I18" s="10" t="s">
        <v>794</v>
      </c>
    </row>
    <row r="19" spans="1:9" x14ac:dyDescent="0.35">
      <c r="A19" s="10" t="s">
        <v>795</v>
      </c>
      <c r="B19" s="10" t="s">
        <v>796</v>
      </c>
      <c r="C19" s="10" t="s">
        <v>71</v>
      </c>
      <c r="E19" s="10" t="s">
        <v>797</v>
      </c>
      <c r="I19" s="10" t="s">
        <v>761</v>
      </c>
    </row>
    <row r="20" spans="1:9" x14ac:dyDescent="0.35">
      <c r="A20" s="12" t="s">
        <v>798</v>
      </c>
      <c r="B20" s="10" t="s">
        <v>799</v>
      </c>
      <c r="E20" s="10" t="s">
        <v>800</v>
      </c>
      <c r="I20" s="10" t="s">
        <v>801</v>
      </c>
    </row>
    <row r="21" spans="1:9" x14ac:dyDescent="0.35">
      <c r="A21" s="10" t="s">
        <v>71</v>
      </c>
      <c r="B21" s="10" t="s">
        <v>802</v>
      </c>
      <c r="E21" s="10" t="s">
        <v>803</v>
      </c>
      <c r="I21" s="10" t="s">
        <v>804</v>
      </c>
    </row>
    <row r="22" spans="1:9" x14ac:dyDescent="0.35">
      <c r="B22" s="10" t="s">
        <v>805</v>
      </c>
      <c r="E22" s="10" t="s">
        <v>71</v>
      </c>
      <c r="I22" s="10" t="s">
        <v>806</v>
      </c>
    </row>
    <row r="23" spans="1:9" x14ac:dyDescent="0.35">
      <c r="B23" s="10" t="s">
        <v>807</v>
      </c>
      <c r="I23" s="10" t="s">
        <v>766</v>
      </c>
    </row>
    <row r="24" spans="1:9" x14ac:dyDescent="0.35">
      <c r="B24" s="10" t="s">
        <v>808</v>
      </c>
      <c r="I24" s="10" t="s">
        <v>809</v>
      </c>
    </row>
    <row r="25" spans="1:9" x14ac:dyDescent="0.35">
      <c r="B25" s="10" t="s">
        <v>810</v>
      </c>
      <c r="I25" s="10" t="s">
        <v>811</v>
      </c>
    </row>
    <row r="26" spans="1:9" x14ac:dyDescent="0.35">
      <c r="B26" s="10" t="s">
        <v>812</v>
      </c>
      <c r="I26" s="10" t="s">
        <v>813</v>
      </c>
    </row>
    <row r="27" spans="1:9" x14ac:dyDescent="0.35">
      <c r="B27" s="10" t="s">
        <v>71</v>
      </c>
      <c r="I27" s="10" t="s">
        <v>807</v>
      </c>
    </row>
    <row r="28" spans="1:9" x14ac:dyDescent="0.35">
      <c r="I28" s="10" t="s">
        <v>814</v>
      </c>
    </row>
    <row r="29" spans="1:9" x14ac:dyDescent="0.35">
      <c r="I29" s="10" t="s">
        <v>815</v>
      </c>
    </row>
    <row r="30" spans="1:9" x14ac:dyDescent="0.35">
      <c r="A30" s="17" t="s">
        <v>1</v>
      </c>
      <c r="I30" s="10" t="s">
        <v>816</v>
      </c>
    </row>
    <row r="31" spans="1:9" x14ac:dyDescent="0.35">
      <c r="A31" s="10" t="s">
        <v>22</v>
      </c>
      <c r="B31" t="s">
        <v>817</v>
      </c>
      <c r="C31" t="s">
        <v>818</v>
      </c>
      <c r="D31" t="s">
        <v>818</v>
      </c>
      <c r="E31" t="s">
        <v>819</v>
      </c>
      <c r="F31" t="s">
        <v>820</v>
      </c>
      <c r="G31" t="s">
        <v>821</v>
      </c>
      <c r="I31" s="10" t="s">
        <v>808</v>
      </c>
    </row>
    <row r="32" spans="1:9" x14ac:dyDescent="0.35">
      <c r="A32" s="10" t="s">
        <v>321</v>
      </c>
      <c r="B32" t="s">
        <v>822</v>
      </c>
      <c r="C32" t="s">
        <v>823</v>
      </c>
      <c r="D32" t="s">
        <v>823</v>
      </c>
      <c r="E32" t="s">
        <v>0</v>
      </c>
      <c r="F32" t="s">
        <v>16</v>
      </c>
      <c r="G32" t="s">
        <v>18</v>
      </c>
      <c r="I32" s="10" t="s">
        <v>824</v>
      </c>
    </row>
    <row r="33" spans="1:9" x14ac:dyDescent="0.35">
      <c r="A33" s="10" t="s">
        <v>322</v>
      </c>
      <c r="F33" t="s">
        <v>825</v>
      </c>
      <c r="G33" t="s">
        <v>34</v>
      </c>
      <c r="I33" s="10" t="s">
        <v>826</v>
      </c>
    </row>
    <row r="34" spans="1:9" x14ac:dyDescent="0.35">
      <c r="A34" s="10" t="s">
        <v>323</v>
      </c>
      <c r="I34" s="16" t="s">
        <v>827</v>
      </c>
    </row>
    <row r="35" spans="1:9" x14ac:dyDescent="0.35">
      <c r="A35" s="10"/>
    </row>
    <row r="36" spans="1:9" x14ac:dyDescent="0.35">
      <c r="A36" s="10"/>
    </row>
    <row r="37" spans="1:9" x14ac:dyDescent="0.35">
      <c r="A37" s="10" t="s">
        <v>20</v>
      </c>
    </row>
    <row r="38" spans="1:9" x14ac:dyDescent="0.35">
      <c r="A38" s="10" t="s">
        <v>828</v>
      </c>
    </row>
    <row r="39" spans="1:9" x14ac:dyDescent="0.35">
      <c r="A39" s="10" t="s">
        <v>829</v>
      </c>
    </row>
    <row r="40" spans="1:9" x14ac:dyDescent="0.35">
      <c r="A40" s="10" t="s">
        <v>830</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74ef558-69ec-46f6-9da0-9805eca0e004" xsi:nil="true"/>
    <lcf76f155ced4ddcb4097134ff3c332f xmlns="12cf7858-586b-48cc-9d0f-074e8337354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8CD776B4982014CB640E9F9CB4D44B9" ma:contentTypeVersion="14" ma:contentTypeDescription="Create a new document." ma:contentTypeScope="" ma:versionID="7c8a9950923c6069ebf792ba62be5e0d">
  <xsd:schema xmlns:xsd="http://www.w3.org/2001/XMLSchema" xmlns:xs="http://www.w3.org/2001/XMLSchema" xmlns:p="http://schemas.microsoft.com/office/2006/metadata/properties" xmlns:ns2="12cf7858-586b-48cc-9d0f-074e83373540" xmlns:ns3="274ef558-69ec-46f6-9da0-9805eca0e004" targetNamespace="http://schemas.microsoft.com/office/2006/metadata/properties" ma:root="true" ma:fieldsID="fc76e14ca12d409dde5f003aa7c101c5" ns2:_="" ns3:_="">
    <xsd:import namespace="12cf7858-586b-48cc-9d0f-074e83373540"/>
    <xsd:import namespace="274ef558-69ec-46f6-9da0-9805eca0e00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cf7858-586b-48cc-9d0f-074e833735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4ef558-69ec-46f6-9da0-9805eca0e00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078cd69-23d2-470e-9983-2fa2c540d357}" ma:internalName="TaxCatchAll" ma:showField="CatchAllData" ma:web="274ef558-69ec-46f6-9da0-9805eca0e00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8659D5-8027-4195-B790-A13416710850}">
  <ds:schemaRefs>
    <ds:schemaRef ds:uri="http://schemas.microsoft.com/office/2006/metadata/properties"/>
    <ds:schemaRef ds:uri="http://purl.org/dc/elements/1.1/"/>
    <ds:schemaRef ds:uri="9e8ab897-0df8-4431-b72e-f279a7e6e116"/>
    <ds:schemaRef ds:uri="2ab6dcb8-0078-4465-be56-db105da9b4f8"/>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www.w3.org/XML/1998/namespace"/>
    <ds:schemaRef ds:uri="http://purl.org/dc/terms/"/>
    <ds:schemaRef ds:uri="274ef558-69ec-46f6-9da0-9805eca0e004"/>
    <ds:schemaRef ds:uri="12cf7858-586b-48cc-9d0f-074e83373540"/>
  </ds:schemaRefs>
</ds:datastoreItem>
</file>

<file path=customXml/itemProps2.xml><?xml version="1.0" encoding="utf-8"?>
<ds:datastoreItem xmlns:ds="http://schemas.openxmlformats.org/officeDocument/2006/customXml" ds:itemID="{D70DDD07-6D3D-45C2-9B45-0629F9B4ACD0}">
  <ds:schemaRefs>
    <ds:schemaRef ds:uri="http://schemas.microsoft.com/sharepoint/v3/contenttype/forms"/>
  </ds:schemaRefs>
</ds:datastoreItem>
</file>

<file path=customXml/itemProps3.xml><?xml version="1.0" encoding="utf-8"?>
<ds:datastoreItem xmlns:ds="http://schemas.openxmlformats.org/officeDocument/2006/customXml" ds:itemID="{36CFB43D-4C32-44D2-81BE-43802FCAE8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cf7858-586b-48cc-9d0f-074e83373540"/>
    <ds:schemaRef ds:uri="274ef558-69ec-46f6-9da0-9805eca0e0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66</vt:i4>
      </vt:variant>
    </vt:vector>
  </HeadingPairs>
  <TitlesOfParts>
    <vt:vector size="73" baseType="lpstr">
      <vt:lpstr>Instructions</vt:lpstr>
      <vt:lpstr>OMT eGrants Report</vt:lpstr>
      <vt:lpstr>Demo and Services</vt:lpstr>
      <vt:lpstr>Goals</vt:lpstr>
      <vt:lpstr>Goals Transposed</vt:lpstr>
      <vt:lpstr>Goals Hidden</vt:lpstr>
      <vt:lpstr>Lists Hidden</vt:lpstr>
      <vt:lpstr>Administrative_Capacity</vt:lpstr>
      <vt:lpstr>Campus_Organizations</vt:lpstr>
      <vt:lpstr>Case_Management_and_Client_Victim_Advocacy</vt:lpstr>
      <vt:lpstr>Community_Engagement_and_Outreach</vt:lpstr>
      <vt:lpstr>Crisis_Intervention_and_Hotline</vt:lpstr>
      <vt:lpstr>Education_and_Training</vt:lpstr>
      <vt:lpstr>Financial_Reimbursement_or_Compensation</vt:lpstr>
      <vt:lpstr>Government_Agencies</vt:lpstr>
      <vt:lpstr>Housing_and_Shelter</vt:lpstr>
      <vt:lpstr>Language_Access_and_Disabilities</vt:lpstr>
      <vt:lpstr>Legal_Services_and_Legal_Advocacy</vt:lpstr>
      <vt:lpstr>Medical_and_Forensic_Services</vt:lpstr>
      <vt:lpstr>Mental_Health_Services</vt:lpstr>
      <vt:lpstr>Nonprofit_Organizations</vt:lpstr>
      <vt:lpstr>Outreach</vt:lpstr>
      <vt:lpstr>'OMT eGrants Report'!Print_Area</vt:lpstr>
      <vt:lpstr>To_advocate_on_behalf_of_client_victim_and_their_family_caregiver_in_order_to_meet_the_housing_needs_of_the_client_victim</vt:lpstr>
      <vt:lpstr>To_advocate_on_behalf_of_the_client_victim_and_their_family_caregiver_in_order_to_meet_the_needs_of_the_client_victim</vt:lpstr>
      <vt:lpstr>To_advocate_on_behalf_of_the_client_victim_in_order_to_achieve_systems_change</vt:lpstr>
      <vt:lpstr>To_assist_the_client_victim’s_involvement_in_the_legal_system</vt:lpstr>
      <vt:lpstr>To_coordinate_services_at_the_local__state_or_national_level_through_the_convening_of_collaborations_and_multidisciplinary_teams</vt:lpstr>
      <vt:lpstr>To_engage_and_support_volunteers_and_interns_providing_support_to_victims_survivors_or_your_organization</vt:lpstr>
      <vt:lpstr>To_engage_volunteers_and_interns_in_providing_support_to_clients_victims_at_your_organization</vt:lpstr>
      <vt:lpstr>To_enhance_the_safety_of_the_client_victim</vt:lpstr>
      <vt:lpstr>To_enhance_the_safety_of_the_client_victim_or_their_family_caregiver</vt:lpstr>
      <vt:lpstr>To_ensure_that_the_client_victims_and_their_family_caregivers_are_provided_with_the_services_that_will_enhance_their_well_being</vt:lpstr>
      <vt:lpstr>To_ensure_the_stability_of_survivor’s_future_housing</vt:lpstr>
      <vt:lpstr>To_hire_and_support_case_managers_to_coordinate_services_for_clients_victims_at_your_organization</vt:lpstr>
      <vt:lpstr>To_implement_protective_factors_and_reduce_risk_factors_in_a_community</vt:lpstr>
      <vt:lpstr>To_improve_identification_and_awareness_of_client_victim_population</vt:lpstr>
      <vt:lpstr>To_improve_the_provision_of_services_to_clients_victims_through_increased_administrative_capacity</vt:lpstr>
      <vt:lpstr>To_improve_the_well_being_or_understanding_of_clients_victims_through_trainings__seminars_or_other_educational_opportunities</vt:lpstr>
      <vt:lpstr>To_increase_knowledge__skills__or_competency_of_allied_service_professionals</vt:lpstr>
      <vt:lpstr>To_increase_knowledge__skills__or_competency_of_staff</vt:lpstr>
      <vt:lpstr>To_increase_the_access_of_individuals_into_systems_of_mental_health_care</vt:lpstr>
      <vt:lpstr>To_increase_underserved_communities’_access_to_program_services</vt:lpstr>
      <vt:lpstr>To_meet_the_legal_representation_needs_of_the_client_victim_of_crime</vt:lpstr>
      <vt:lpstr>To_provide_a_multidisciplinary_response_to_comprehensively_address_the_needs_of_clients_victims</vt:lpstr>
      <vt:lpstr>To_provide_access_to_safe_nights</vt:lpstr>
      <vt:lpstr>To_provide_appropriate_and_high_quality_medical_care_to_victims_patients_clients</vt:lpstr>
      <vt:lpstr>To_provide_clients_victims_and_their_family_caregiver_with_information_and_referrals_to_services_to_support_meeting_their_basic_needs_and_healing_from_their_victimization</vt:lpstr>
      <vt:lpstr>To_provide_clients_victims_and_their_family_caregiver_with_information_and_referrals_to_services_to_support_meeting_their_housing_needs</vt:lpstr>
      <vt:lpstr>To_provide_crisis_services_that_are_accessible_to_the_client_victim_population_served</vt:lpstr>
      <vt:lpstr>To_provide_disabled_clients_victims_with_the_ability_to_access_systems_of_care</vt:lpstr>
      <vt:lpstr>To_provide_emotional_support_to_clients_victims</vt:lpstr>
      <vt:lpstr>To_provide_emotional_support_to_clients_victims_or_their_family_caregivers</vt:lpstr>
      <vt:lpstr>To_provide_for_the_client_victim’s_basic_needs_and_emergency_financial_support</vt:lpstr>
      <vt:lpstr>To_provide_for_the_stability_of_survivor_s_future_housing</vt:lpstr>
      <vt:lpstr>To_provide_information_and_referrals_to_services_to_support_meeting_basic_needs_and_healing_from_victimization</vt:lpstr>
      <vt:lpstr>To_provide_information_and_referrals_to_services_to_support_meeting_basic_needs_and_health_from_victimization</vt:lpstr>
      <vt:lpstr>To_provide_LEP_co_workers_and_colleagues_with_the_ability_to_access_continuing_education_training_and_outreach_events_in_a_language_that_is_most_comfortable_for_them</vt:lpstr>
      <vt:lpstr>To_provide_ready_and_efficient_access_to_interpretation_services_in_a_way_that_increases_the_provider’s_ability_to_provide_services_to_the_client</vt:lpstr>
      <vt:lpstr>To_provide_ready_and_efficient_access_to_interpretation_services_in_a_way_that_increases_the_providers__ability_to_provide_services_to_the_client</vt:lpstr>
      <vt:lpstr>To_provide_the_client_victim_with_information_to_engage_the_legal_system</vt:lpstr>
      <vt:lpstr>To_provide_the_client_victim_with_the_ability_to_access_systems_of_care_in_a_preferred_language</vt:lpstr>
      <vt:lpstr>To_provide_written_materials_and_forms_in_client_victim’s_preferred_language</vt:lpstr>
      <vt:lpstr>To_raise_awareness_of_the_issue_or_of_the_services_that_you_offer</vt:lpstr>
      <vt:lpstr>To_reduce_trauma_symptoms_and_or_facilitate_recovery_for_clients_victims</vt:lpstr>
      <vt:lpstr>To_strengthen_relationships_with_other_service_providers</vt:lpstr>
      <vt:lpstr>To_support_caregiver_or_family_members_of_the_client_victim</vt:lpstr>
      <vt:lpstr>To_support_client_victim_in_maintaining_current_housing</vt:lpstr>
      <vt:lpstr>To_support_client_victim’s_engagement_in_medical_systems_through_advocacy_and_accompaniment</vt:lpstr>
      <vt:lpstr>To_support_client_victim’s_engagement_in_the_Victim_Compensation_process</vt:lpstr>
      <vt:lpstr>To_support_the_client_victim’s_through_accompaniment_and_legal_advocacy</vt:lpstr>
      <vt:lpstr>Tribal_Organizations</vt:lpstr>
      <vt:lpstr>Type_Org_For_Goals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Marzella, Caterina</dc:creator>
  <cp:keywords/>
  <dc:description/>
  <cp:lastModifiedBy>Pease, Amelia (VWA)</cp:lastModifiedBy>
  <cp:revision/>
  <dcterms:created xsi:type="dcterms:W3CDTF">2021-03-25T13:52:00Z</dcterms:created>
  <dcterms:modified xsi:type="dcterms:W3CDTF">2024-12-02T21:28:02Z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0x01010018CD776B4982014CB640E9F9CB4D44B9</vt:lpwstr>
  </property>
  <property fmtid="{D5CDD505-2E9C-101B-9397-08002B2CF9AE}" pid="3" name="MediaServiceImageTags">
    <vt:lpwstr/>
  </property>
  <property fmtid="{D5CDD505-2E9C-101B-9397-08002B2CF9AE}" pid="4" name="_ExtendedDescription">
    <vt:lpwstr/>
  </property>
</Properties>
</file>