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Metadata/LabelInfo.xml" ContentType="application/vnd.ms-office.classificationlabel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5" Type="http://schemas.microsoft.com/office/2020/02/relationships/classificationlabels" Target="docMetadata/LabelInfo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30002"/>
  <workbookPr codeName="ThisWorkbook"/>
  <mc:AlternateContent xmlns:mc="http://schemas.openxmlformats.org/markup-compatibility/2006">
    <mc:Choice Requires="x15">
      <x15ac:absPath xmlns:x15ac="http://schemas.microsoft.com/office/spreadsheetml/2010/11/ac" url="https://massgov.sharepoint.com/sites/ocd-Rent-gfs/Rent/State Rental Assistance/All State Voucher Programs/FY27 Adjustments/"/>
    </mc:Choice>
  </mc:AlternateContent>
  <xr:revisionPtr revIDLastSave="0" documentId="8_{CD0BD542-277D-4AB4-94B8-44434CED8384}" xr6:coauthVersionLast="47" xr6:coauthVersionMax="47" xr10:uidLastSave="{00000000-0000-0000-0000-000000000000}"/>
  <workbookProtection workbookAlgorithmName="SHA-512" workbookHashValue="6oI/XJvJH+kVV7CSn6Fa6of635yfXJSwBbyxLFWSwrvYI87StJBf+iKvklWUBJkYx6Inr+w0Ud8bvW7jOyutOQ==" workbookSaltValue="Rs0pm/rFcG3rdq3hhtFAXQ==" workbookSpinCount="100000" lockStructure="1"/>
  <bookViews>
    <workbookView xWindow="22932" yWindow="-108" windowWidth="23256" windowHeight="12456" tabRatio="710" xr2:uid="{00000000-000D-0000-FFFF-FFFF00000000}"/>
  </bookViews>
  <sheets>
    <sheet name="MOBILE Calculation Sheet 7.1.26" sheetId="1" r:id="rId1"/>
    <sheet name="Calculations" sheetId="2" state="hidden" r:id="rId2"/>
    <sheet name="Sheet1" sheetId="4" state="hidden" r:id="rId3"/>
    <sheet name="FY25 80% AMI" sheetId="12" state="hidden" r:id="rId4"/>
    <sheet name="To Do" sheetId="11" state="hidden" r:id="rId5"/>
    <sheet name="110FY25SAFMR" sheetId="14" state="hidden" r:id="rId6"/>
  </sheets>
  <externalReferences>
    <externalReference r:id="rId7"/>
  </externalReferences>
  <definedNames>
    <definedName name="_xlnm._FilterDatabase" localSheetId="5" hidden="1">'110FY25SAFMR'!$A$1:$N$633</definedName>
    <definedName name="_xlnm._FilterDatabase" localSheetId="3" hidden="1">'FY25 80% AMI'!$A$1:$I$352</definedName>
    <definedName name="City">#REF!</definedName>
    <definedName name="Delta_0">[1]Deltas!$B$5</definedName>
    <definedName name="Delta_1">[1]Deltas!$C$5</definedName>
    <definedName name="Delta_2">[1]Deltas!$D$5</definedName>
    <definedName name="Delta_3">[1]Deltas!$E$5</definedName>
    <definedName name="Delta_4">[1]Deltas!$F$5</definedName>
    <definedName name="Delta_5">[1]Deltas!$G$5</definedName>
    <definedName name="FY22_FMRs">#REF!</definedName>
    <definedName name="_xlnm.Print_Titles" localSheetId="0">'MOBILE Calculation Sheet 7.1.26'!$1:$11</definedName>
    <definedName name="Section8">'FY25 80% AMI'!$B$1:$I$352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77" i="1" l="1"/>
  <c r="K39" i="1"/>
  <c r="K58" i="1"/>
  <c r="K59" i="1"/>
  <c r="K72" i="1"/>
  <c r="K57" i="1"/>
  <c r="K71" i="1"/>
  <c r="K73" i="1"/>
  <c r="K74" i="1" l="1"/>
  <c r="B6" i="2" l="1"/>
  <c r="B7" i="2" s="1" a="1"/>
  <c r="B7" i="2" s="1"/>
  <c r="H3" i="4"/>
  <c r="H4" i="4" s="1"/>
  <c r="H5" i="4" s="1"/>
  <c r="K61" i="1" s="1" a="1"/>
  <c r="K61" i="1" s="1"/>
  <c r="K62" i="1" s="1"/>
  <c r="K70" i="1" l="1"/>
  <c r="K48" i="1"/>
  <c r="K49" i="1"/>
  <c r="K50" i="1"/>
  <c r="K51" i="1"/>
  <c r="K47" i="1"/>
  <c r="K28" i="1"/>
  <c r="K29" i="1"/>
  <c r="K30" i="1"/>
  <c r="K31" i="1"/>
  <c r="K32" i="1"/>
  <c r="K33" i="1"/>
  <c r="K34" i="1"/>
  <c r="K35" i="1"/>
  <c r="K36" i="1"/>
  <c r="K37" i="1"/>
  <c r="K38" i="1"/>
  <c r="K40" i="1"/>
  <c r="K41" i="1"/>
  <c r="K42" i="1"/>
  <c r="K27" i="1"/>
  <c r="K46" i="1" l="1"/>
  <c r="K45" i="1"/>
  <c r="B3" i="2"/>
  <c r="B4" i="2" s="1"/>
  <c r="I83" i="1" l="1"/>
  <c r="K43" i="1" l="1"/>
  <c r="K52" i="1" l="1"/>
  <c r="K67" i="1" s="1"/>
  <c r="K68" i="1" s="1"/>
  <c r="B8" i="2" l="1"/>
  <c r="B9" i="2" s="1"/>
  <c r="C82" i="1" l="1"/>
  <c r="K82" i="1" s="1"/>
  <c r="K69" i="1"/>
  <c r="K75" i="1" l="1"/>
  <c r="K76" i="1" l="1"/>
  <c r="I84" i="1"/>
  <c r="B10" i="2" l="1"/>
  <c r="B11" i="2" s="1"/>
  <c r="C8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<sst xmlns="http://schemas.openxmlformats.org/spreadsheetml/2006/main" count="1076" uniqueCount="1019">
  <si>
    <r>
      <t xml:space="preserve">MRVP </t>
    </r>
    <r>
      <rPr>
        <b/>
        <u/>
        <sz val="12"/>
        <color theme="1"/>
        <rFont val="Calibri"/>
        <family val="2"/>
        <scheme val="minor"/>
      </rPr>
      <t>MOBILE</t>
    </r>
    <r>
      <rPr>
        <b/>
        <sz val="12"/>
        <color theme="1"/>
        <rFont val="Calibri"/>
        <family val="2"/>
        <scheme val="minor"/>
      </rPr>
      <t xml:space="preserve"> VOUCHER PAYMENT WORKSHEET | EFFECTIVE JULY 1, 2026</t>
    </r>
  </si>
  <si>
    <t>with SAFMR PAYMENT STANDARDS AND UTILITY ALLOWANCES</t>
  </si>
  <si>
    <t>Date:</t>
  </si>
  <si>
    <t>Staff:</t>
  </si>
  <si>
    <t>Tenant:</t>
  </si>
  <si>
    <t>Owner:</t>
  </si>
  <si>
    <t>Effective Date:</t>
  </si>
  <si>
    <t>Contract Rent:</t>
  </si>
  <si>
    <t>Lease Beginning Date:</t>
  </si>
  <si>
    <t>Lease End Date:</t>
  </si>
  <si>
    <t>Voucher Size:</t>
  </si>
  <si>
    <t>Bedroom Size:</t>
  </si>
  <si>
    <t>Zip Code:</t>
  </si>
  <si>
    <t>City/Town</t>
  </si>
  <si>
    <t>Family Composition</t>
  </si>
  <si>
    <t>Male</t>
  </si>
  <si>
    <t>Female</t>
  </si>
  <si>
    <r>
      <t xml:space="preserve">     Earned Income Exclusion </t>
    </r>
    <r>
      <rPr>
        <sz val="9"/>
        <color theme="1"/>
        <rFont val="Calibri"/>
        <family val="2"/>
        <scheme val="minor"/>
      </rPr>
      <t>(Attach Worksheet)</t>
    </r>
  </si>
  <si>
    <t>Adult</t>
  </si>
  <si>
    <t xml:space="preserve">     Member:</t>
  </si>
  <si>
    <t>FTS</t>
  </si>
  <si>
    <t xml:space="preserve">     Dates:</t>
  </si>
  <si>
    <t>to</t>
  </si>
  <si>
    <t>Minor</t>
  </si>
  <si>
    <t xml:space="preserve">     Elderly Earned Income Exclusion</t>
  </si>
  <si>
    <t>Income Exclusions</t>
  </si>
  <si>
    <t>Y</t>
  </si>
  <si>
    <t>N</t>
  </si>
  <si>
    <r>
      <t xml:space="preserve">     Any member age 62+, exclude any earned income </t>
    </r>
    <r>
      <rPr>
        <b/>
        <sz val="11"/>
        <color theme="1"/>
        <rFont val="Calibri"/>
        <family val="2"/>
        <scheme val="minor"/>
      </rPr>
      <t xml:space="preserve">up to
     </t>
    </r>
    <r>
      <rPr>
        <sz val="11"/>
        <color theme="1"/>
        <rFont val="Calibri"/>
        <family val="2"/>
        <scheme val="minor"/>
      </rPr>
      <t xml:space="preserve">$15,600 </t>
    </r>
    <r>
      <rPr>
        <sz val="9"/>
        <color theme="1"/>
        <rFont val="Calibri"/>
        <family val="2"/>
        <scheme val="minor"/>
      </rPr>
      <t>(minimum wage $15 x 20 hours x 52 weeks)</t>
    </r>
  </si>
  <si>
    <r>
      <t xml:space="preserve">Full-time Student </t>
    </r>
    <r>
      <rPr>
        <sz val="11"/>
        <color theme="1"/>
        <rFont val="Calibri"/>
        <family val="2"/>
      </rPr>
      <t>≤</t>
    </r>
    <r>
      <rPr>
        <sz val="11"/>
        <color theme="1"/>
        <rFont val="Calibri"/>
        <family val="2"/>
        <scheme val="minor"/>
      </rPr>
      <t>25</t>
    </r>
  </si>
  <si>
    <t>Scholarships</t>
  </si>
  <si>
    <t xml:space="preserve">     Total Disability Veterans Compensation</t>
  </si>
  <si>
    <t>Stipends/Training</t>
  </si>
  <si>
    <t xml:space="preserve">     Exclude all federal VA benefits over $1,800 per month.</t>
  </si>
  <si>
    <t>Income of PCA</t>
  </si>
  <si>
    <t>PASS</t>
  </si>
  <si>
    <t>Gross Annual Income</t>
  </si>
  <si>
    <t>Member</t>
  </si>
  <si>
    <t>Type of Income</t>
  </si>
  <si>
    <t>Amount</t>
  </si>
  <si>
    <t>Annual</t>
  </si>
  <si>
    <t>Wages (weekly)</t>
  </si>
  <si>
    <t>x</t>
  </si>
  <si>
    <t>=</t>
  </si>
  <si>
    <t>Wages (biweekly)</t>
  </si>
  <si>
    <t>Social Security</t>
  </si>
  <si>
    <t>SSDI</t>
  </si>
  <si>
    <t>SSI</t>
  </si>
  <si>
    <t>SSP</t>
  </si>
  <si>
    <t>Welfare/AFDC</t>
  </si>
  <si>
    <t>Child Support</t>
  </si>
  <si>
    <t>Unemployment</t>
  </si>
  <si>
    <t>Pension, etc.</t>
  </si>
  <si>
    <t>Veteran's Benefits</t>
  </si>
  <si>
    <t>Worker's Comp</t>
  </si>
  <si>
    <t>Gifts</t>
  </si>
  <si>
    <t>Interest, Dividends</t>
  </si>
  <si>
    <t>Other</t>
  </si>
  <si>
    <t>Total</t>
  </si>
  <si>
    <t>Deductions</t>
  </si>
  <si>
    <r>
      <t xml:space="preserve">Anyone Elderly/Disabled? </t>
    </r>
    <r>
      <rPr>
        <sz val="9"/>
        <color theme="1"/>
        <rFont val="Calibri"/>
        <family val="2"/>
        <scheme val="minor"/>
      </rPr>
      <t>5% Deduction of Gross Income</t>
    </r>
  </si>
  <si>
    <t>Enter Y or N</t>
  </si>
  <si>
    <r>
      <t xml:space="preserve">Medical Expenses </t>
    </r>
    <r>
      <rPr>
        <sz val="9"/>
        <color theme="1"/>
        <rFont val="Calibri"/>
        <family val="2"/>
        <scheme val="minor"/>
      </rPr>
      <t xml:space="preserve">Over 3% Gross Income; </t>
    </r>
    <r>
      <rPr>
        <b/>
        <sz val="9"/>
        <color theme="1"/>
        <rFont val="Calibri"/>
        <family val="2"/>
        <scheme val="minor"/>
      </rPr>
      <t>Enter Total</t>
    </r>
  </si>
  <si>
    <t>Work-Related Day-Care Costs</t>
  </si>
  <si>
    <r>
      <t xml:space="preserve">Tuition &amp; Fees </t>
    </r>
    <r>
      <rPr>
        <sz val="9"/>
        <color theme="1"/>
        <rFont val="Calibri"/>
        <family val="2"/>
        <scheme val="minor"/>
      </rPr>
      <t>non-FTS; may be HOH; vocationally related</t>
    </r>
  </si>
  <si>
    <t>Child Support/Alimony Payments</t>
  </si>
  <si>
    <r>
      <t xml:space="preserve">Personal Care Expenses </t>
    </r>
    <r>
      <rPr>
        <sz val="9"/>
        <color theme="1"/>
        <rFont val="Calibri"/>
        <family val="2"/>
        <scheme val="minor"/>
      </rPr>
      <t>for Disabled Household Member</t>
    </r>
  </si>
  <si>
    <r>
      <t xml:space="preserve">Travel Expenses </t>
    </r>
    <r>
      <rPr>
        <sz val="9"/>
        <color theme="1"/>
        <rFont val="Calibri"/>
        <family val="2"/>
        <scheme val="minor"/>
      </rPr>
      <t>for Disabled Housedhold Member</t>
    </r>
  </si>
  <si>
    <t>Payment Standard</t>
  </si>
  <si>
    <t>Is this a regular recertification, relocation, or interim calculation?</t>
  </si>
  <si>
    <t>Is contract rent being increased?</t>
  </si>
  <si>
    <t>Is there a reasonable accommodation raising the PS?</t>
  </si>
  <si>
    <t>Did voucher size change?</t>
  </si>
  <si>
    <t>n</t>
  </si>
  <si>
    <t>Household's Current Payment Standard</t>
  </si>
  <si>
    <t>From Last Calculation</t>
  </si>
  <si>
    <t>Applicable Payment Standard</t>
  </si>
  <si>
    <t>MRVP Applicable Payment Standards</t>
  </si>
  <si>
    <t>Payment Standard for This Household</t>
  </si>
  <si>
    <t>Tenant Rent Share Calculation</t>
  </si>
  <si>
    <r>
      <rPr>
        <sz val="11"/>
        <color theme="1"/>
        <rFont val="Calibri"/>
        <family val="2"/>
        <scheme val="minor"/>
      </rPr>
      <t>A.   Net Annual Income</t>
    </r>
  </si>
  <si>
    <t>Gross Income - Deductions</t>
  </si>
  <si>
    <t>B.   Monthly Net Income</t>
  </si>
  <si>
    <t>A / 12</t>
  </si>
  <si>
    <t>C.   Required Household Contribution</t>
  </si>
  <si>
    <t>30% x B</t>
  </si>
  <si>
    <t>D.   Payment Standard for this Household</t>
  </si>
  <si>
    <t>From Above</t>
  </si>
  <si>
    <t>E.   Contract Rent</t>
  </si>
  <si>
    <t>F.   Is heat included in the rent?</t>
  </si>
  <si>
    <t>G.  Is electricity, not for heat, included in the rent?</t>
  </si>
  <si>
    <t>H.   Gross Rent</t>
  </si>
  <si>
    <t>E + F + G</t>
  </si>
  <si>
    <r>
      <t xml:space="preserve">I.    </t>
    </r>
    <r>
      <rPr>
        <b/>
        <sz val="11"/>
        <color theme="1"/>
        <rFont val="Calibri"/>
        <family val="2"/>
        <scheme val="minor"/>
      </rPr>
      <t>VOUCHER PAYMENT</t>
    </r>
  </si>
  <si>
    <t>(Lower of D &amp; H) - C</t>
  </si>
  <si>
    <r>
      <t xml:space="preserve">J.   </t>
    </r>
    <r>
      <rPr>
        <b/>
        <sz val="11"/>
        <color theme="1"/>
        <rFont val="Calibri"/>
        <family val="2"/>
        <scheme val="minor"/>
      </rPr>
      <t>TENANT RENT SHARE</t>
    </r>
  </si>
  <si>
    <t>E - I</t>
  </si>
  <si>
    <r>
      <t xml:space="preserve">K.  </t>
    </r>
    <r>
      <rPr>
        <b/>
        <sz val="11"/>
        <color theme="1"/>
        <rFont val="Calibri"/>
        <family val="2"/>
        <scheme val="minor"/>
      </rPr>
      <t>UTILITY REIMBURSEMENT</t>
    </r>
  </si>
  <si>
    <t>No Longer Paid</t>
  </si>
  <si>
    <t>GROSS Rent Too High For Initial Occupancy*</t>
  </si>
  <si>
    <t>Household Likely Over Income</t>
  </si>
  <si>
    <t>RELOCATION: MAXIMUM CONTRACT RENT AT INITIAL OCCUPANCY AND PRORATION</t>
  </si>
  <si>
    <t>10% of Net Income:</t>
  </si>
  <si>
    <r>
      <t xml:space="preserve">Maximum </t>
    </r>
    <r>
      <rPr>
        <b/>
        <sz val="11"/>
        <color theme="1"/>
        <rFont val="Calibri"/>
        <family val="2"/>
        <scheme val="minor"/>
      </rPr>
      <t>GROSS</t>
    </r>
    <r>
      <rPr>
        <sz val="11"/>
        <color theme="1"/>
        <rFont val="Calibri"/>
        <family val="2"/>
        <scheme val="minor"/>
      </rPr>
      <t xml:space="preserve"> Rent at Initial Occupancy*:</t>
    </r>
  </si>
  <si>
    <t>Move In Date:</t>
  </si>
  <si>
    <t>Number of Days in Unit:</t>
  </si>
  <si>
    <t>Tenant Rent Share:</t>
  </si>
  <si>
    <t>Voucher Payment:</t>
  </si>
  <si>
    <t>MUST be Completed</t>
  </si>
  <si>
    <t>Optional</t>
  </si>
  <si>
    <t>*If there is a reasonable accommodation raising the payment standard, this no longer applies.</t>
  </si>
  <si>
    <t>Description</t>
  </si>
  <si>
    <t>Formula</t>
  </si>
  <si>
    <t>Zero</t>
  </si>
  <si>
    <t>Number of Days in Month</t>
  </si>
  <si>
    <t>Number of Days in Unit</t>
  </si>
  <si>
    <t>Household Size</t>
  </si>
  <si>
    <t>80% AMI</t>
  </si>
  <si>
    <t>Net Household Income</t>
  </si>
  <si>
    <t>Household Over 80% AMI?</t>
  </si>
  <si>
    <t>Is Household Paying Full Contract Rent?</t>
  </si>
  <si>
    <t>Is Household Over Income?</t>
  </si>
  <si>
    <t>Unit Size</t>
  </si>
  <si>
    <t>column index</t>
  </si>
  <si>
    <t>SRO</t>
  </si>
  <si>
    <t>y</t>
  </si>
  <si>
    <t>ESRO</t>
  </si>
  <si>
    <t>Unit size  as a number</t>
  </si>
  <si>
    <t>Studio</t>
  </si>
  <si>
    <t>Min of voucher and unit size</t>
  </si>
  <si>
    <t>Interim</t>
  </si>
  <si>
    <t>Min to column number</t>
  </si>
  <si>
    <t>Recertification</t>
  </si>
  <si>
    <t>Relocation</t>
  </si>
  <si>
    <t>Abington</t>
  </si>
  <si>
    <t>Acton</t>
  </si>
  <si>
    <t>Acushnet</t>
  </si>
  <si>
    <t>Adams</t>
  </si>
  <si>
    <t>Agawam</t>
  </si>
  <si>
    <t>Alford</t>
  </si>
  <si>
    <t>Amesbury</t>
  </si>
  <si>
    <t>Amherst</t>
  </si>
  <si>
    <t>Andover</t>
  </si>
  <si>
    <t>Aquinnah</t>
  </si>
  <si>
    <t>Arlington</t>
  </si>
  <si>
    <t>Ashburnham</t>
  </si>
  <si>
    <t>Ashby</t>
  </si>
  <si>
    <t>Ashfield</t>
  </si>
  <si>
    <t>Ashland</t>
  </si>
  <si>
    <t>Athol</t>
  </si>
  <si>
    <t>Attleboro</t>
  </si>
  <si>
    <t>Auburn</t>
  </si>
  <si>
    <t>Avon</t>
  </si>
  <si>
    <t>Ayer</t>
  </si>
  <si>
    <t>Barnstable</t>
  </si>
  <si>
    <t>Barre</t>
  </si>
  <si>
    <t>Becket</t>
  </si>
  <si>
    <t>Bedford</t>
  </si>
  <si>
    <t>Belchertown</t>
  </si>
  <si>
    <t>Bellingham</t>
  </si>
  <si>
    <t>Belmont</t>
  </si>
  <si>
    <t>Berkley</t>
  </si>
  <si>
    <t>Berlin</t>
  </si>
  <si>
    <t>Bernardston</t>
  </si>
  <si>
    <t>Beverly</t>
  </si>
  <si>
    <t>Billerica</t>
  </si>
  <si>
    <t>Blackstone</t>
  </si>
  <si>
    <t>Blandford</t>
  </si>
  <si>
    <t>Bolton</t>
  </si>
  <si>
    <t>Boston</t>
  </si>
  <si>
    <t>Bourne</t>
  </si>
  <si>
    <t>Boxborough</t>
  </si>
  <si>
    <t>Boxford</t>
  </si>
  <si>
    <t>Boylston</t>
  </si>
  <si>
    <t>Braintree</t>
  </si>
  <si>
    <t>Brewster</t>
  </si>
  <si>
    <t>Bridgewater</t>
  </si>
  <si>
    <t>Brimfield</t>
  </si>
  <si>
    <t>Brockton</t>
  </si>
  <si>
    <t>Brookfield</t>
  </si>
  <si>
    <t>Brookline</t>
  </si>
  <si>
    <t>Buckland</t>
  </si>
  <si>
    <t>Burlington</t>
  </si>
  <si>
    <t>Cambridge</t>
  </si>
  <si>
    <t>Canton</t>
  </si>
  <si>
    <t>Carlisle</t>
  </si>
  <si>
    <t>Carver</t>
  </si>
  <si>
    <t>Charlemont</t>
  </si>
  <si>
    <t>Charlton</t>
  </si>
  <si>
    <t>Chatham</t>
  </si>
  <si>
    <t>Chelmsford</t>
  </si>
  <si>
    <t>Chelsea</t>
  </si>
  <si>
    <t>Cheshire</t>
  </si>
  <si>
    <t>Chester</t>
  </si>
  <si>
    <t>Chesterfield</t>
  </si>
  <si>
    <t>Chicopee</t>
  </si>
  <si>
    <t>Chilmark</t>
  </si>
  <si>
    <t>Clarksburg</t>
  </si>
  <si>
    <t>Clinton</t>
  </si>
  <si>
    <t>Cohasset</t>
  </si>
  <si>
    <t>Colrain</t>
  </si>
  <si>
    <t>Concord</t>
  </si>
  <si>
    <t>Conway</t>
  </si>
  <si>
    <t>Cummington</t>
  </si>
  <si>
    <t>Dalton</t>
  </si>
  <si>
    <t>Danvers</t>
  </si>
  <si>
    <t>Dartmouth</t>
  </si>
  <si>
    <t>Dedham</t>
  </si>
  <si>
    <t>Deerfield</t>
  </si>
  <si>
    <t>Dennis</t>
  </si>
  <si>
    <t>Dighton</t>
  </si>
  <si>
    <t>Douglas</t>
  </si>
  <si>
    <t>Dover</t>
  </si>
  <si>
    <t>Dracut</t>
  </si>
  <si>
    <t>Dudley</t>
  </si>
  <si>
    <t>Dunstable</t>
  </si>
  <si>
    <t>Duxbury</t>
  </si>
  <si>
    <t>East Bridgewater</t>
  </si>
  <si>
    <t>East Brookfield</t>
  </si>
  <si>
    <t>East Longmeadow</t>
  </si>
  <si>
    <t>Eastham</t>
  </si>
  <si>
    <t>Easthampton</t>
  </si>
  <si>
    <t>Easton</t>
  </si>
  <si>
    <t>Edgartown</t>
  </si>
  <si>
    <t>Egremont</t>
  </si>
  <si>
    <t>Erving</t>
  </si>
  <si>
    <t>Essex</t>
  </si>
  <si>
    <t>Everett</t>
  </si>
  <si>
    <t>Fairhaven</t>
  </si>
  <si>
    <t>Fall River</t>
  </si>
  <si>
    <t>Falmouth</t>
  </si>
  <si>
    <t>Fitchburg</t>
  </si>
  <si>
    <t>Florida</t>
  </si>
  <si>
    <t>Foxborough</t>
  </si>
  <si>
    <t>Framingham</t>
  </si>
  <si>
    <t>Franklin</t>
  </si>
  <si>
    <t>Freetown</t>
  </si>
  <si>
    <t>Gardner</t>
  </si>
  <si>
    <t>Georgetown</t>
  </si>
  <si>
    <t>Gill</t>
  </si>
  <si>
    <t>Gloucester</t>
  </si>
  <si>
    <t>Goshen</t>
  </si>
  <si>
    <t>Gosnold</t>
  </si>
  <si>
    <t>Grafton</t>
  </si>
  <si>
    <t>Granby</t>
  </si>
  <si>
    <t>Granville</t>
  </si>
  <si>
    <t>Great Barrington</t>
  </si>
  <si>
    <t>Greenfield</t>
  </si>
  <si>
    <t>Groton</t>
  </si>
  <si>
    <t>Groveland</t>
  </si>
  <si>
    <t>Hadley</t>
  </si>
  <si>
    <t>Halifax</t>
  </si>
  <si>
    <t>Hamilton</t>
  </si>
  <si>
    <t>Hampden</t>
  </si>
  <si>
    <t>Hancock</t>
  </si>
  <si>
    <t>Hanover</t>
  </si>
  <si>
    <t>Hanson</t>
  </si>
  <si>
    <t>Hardwick</t>
  </si>
  <si>
    <t>Harvard</t>
  </si>
  <si>
    <t>Harwich</t>
  </si>
  <si>
    <t>Hatfield</t>
  </si>
  <si>
    <t>Haverhill</t>
  </si>
  <si>
    <t>Hawley</t>
  </si>
  <si>
    <t>Heath</t>
  </si>
  <si>
    <t>Hingham</t>
  </si>
  <si>
    <t>Hinsdale</t>
  </si>
  <si>
    <t>Holbrook</t>
  </si>
  <si>
    <t>Holden</t>
  </si>
  <si>
    <t>Holland</t>
  </si>
  <si>
    <t>Holliston</t>
  </si>
  <si>
    <t>Holyoke</t>
  </si>
  <si>
    <t>Hopedale</t>
  </si>
  <si>
    <t>Hopkinton</t>
  </si>
  <si>
    <t>Hubbardston</t>
  </si>
  <si>
    <t>Hudson</t>
  </si>
  <si>
    <t>Hull</t>
  </si>
  <si>
    <t>Huntington</t>
  </si>
  <si>
    <t>Ipswich</t>
  </si>
  <si>
    <t>Kingston</t>
  </si>
  <si>
    <t>Lakeville</t>
  </si>
  <si>
    <t>Lancaster</t>
  </si>
  <si>
    <t>Lanesborough</t>
  </si>
  <si>
    <t>Lawrence</t>
  </si>
  <si>
    <t>Lee</t>
  </si>
  <si>
    <t>Leicester</t>
  </si>
  <si>
    <t>Lenox</t>
  </si>
  <si>
    <t>Leominster</t>
  </si>
  <si>
    <t>Leverett</t>
  </si>
  <si>
    <t>Lexington</t>
  </si>
  <si>
    <t>Leyden</t>
  </si>
  <si>
    <t>Lincoln</t>
  </si>
  <si>
    <t>Littleton</t>
  </si>
  <si>
    <t>Longmeadow</t>
  </si>
  <si>
    <t>Lowell</t>
  </si>
  <si>
    <t>Ludlow</t>
  </si>
  <si>
    <t>Lunenburg</t>
  </si>
  <si>
    <t>Lynn</t>
  </si>
  <si>
    <t>Lynnfield</t>
  </si>
  <si>
    <t>Malden</t>
  </si>
  <si>
    <t>Manchester</t>
  </si>
  <si>
    <t>Mansfield</t>
  </si>
  <si>
    <t>Marblehead</t>
  </si>
  <si>
    <t>Marion</t>
  </si>
  <si>
    <t>Marlborough</t>
  </si>
  <si>
    <t>Marshfield</t>
  </si>
  <si>
    <t>Mashpee</t>
  </si>
  <si>
    <t>Mattapoisett</t>
  </si>
  <si>
    <t>Maynard</t>
  </si>
  <si>
    <t>Medfield</t>
  </si>
  <si>
    <t>Medford</t>
  </si>
  <si>
    <t>Medway</t>
  </si>
  <si>
    <t>Melrose</t>
  </si>
  <si>
    <t>Mendon</t>
  </si>
  <si>
    <t>Merrimac</t>
  </si>
  <si>
    <t>Methuen</t>
  </si>
  <si>
    <t>Middleborough</t>
  </si>
  <si>
    <t>Middlefield</t>
  </si>
  <si>
    <t>Middleton</t>
  </si>
  <si>
    <t>Milford</t>
  </si>
  <si>
    <t>Millbury</t>
  </si>
  <si>
    <t>Millis</t>
  </si>
  <si>
    <t>Millville</t>
  </si>
  <si>
    <t>Milton</t>
  </si>
  <si>
    <t>Monroe</t>
  </si>
  <si>
    <t>Monson</t>
  </si>
  <si>
    <t>Montague</t>
  </si>
  <si>
    <t>Monterey</t>
  </si>
  <si>
    <t>Montgomery</t>
  </si>
  <si>
    <t>Mount Washington</t>
  </si>
  <si>
    <t>Nahant</t>
  </si>
  <si>
    <t>Nantucket</t>
  </si>
  <si>
    <t>Natick</t>
  </si>
  <si>
    <t>Needham</t>
  </si>
  <si>
    <t>New Ashford</t>
  </si>
  <si>
    <t>New Bedford</t>
  </si>
  <si>
    <t>New Braintree</t>
  </si>
  <si>
    <t>New Marlborough</t>
  </si>
  <si>
    <t>New Salem</t>
  </si>
  <si>
    <t>Newbury</t>
  </si>
  <si>
    <t>Newburyport</t>
  </si>
  <si>
    <t>Newton</t>
  </si>
  <si>
    <t>Norfolk</t>
  </si>
  <si>
    <t>North Adams</t>
  </si>
  <si>
    <t>North Andover</t>
  </si>
  <si>
    <t>North Attleborough</t>
  </si>
  <si>
    <t>North Brookfield</t>
  </si>
  <si>
    <t>North Reading</t>
  </si>
  <si>
    <t>Northampton</t>
  </si>
  <si>
    <t>Northborough</t>
  </si>
  <si>
    <t>Northbridge</t>
  </si>
  <si>
    <t>Northfield</t>
  </si>
  <si>
    <t>Norton</t>
  </si>
  <si>
    <t>Norwell</t>
  </si>
  <si>
    <t>Norwood</t>
  </si>
  <si>
    <t>Oak Bluffs</t>
  </si>
  <si>
    <t>Oakham</t>
  </si>
  <si>
    <t>Orange</t>
  </si>
  <si>
    <t>Orleans</t>
  </si>
  <si>
    <t>Otis</t>
  </si>
  <si>
    <t>Oxford</t>
  </si>
  <si>
    <t>Palmer</t>
  </si>
  <si>
    <t>Paxton</t>
  </si>
  <si>
    <t>Peabody</t>
  </si>
  <si>
    <t>Pelham</t>
  </si>
  <si>
    <t>Pembroke</t>
  </si>
  <si>
    <t>Pepperell</t>
  </si>
  <si>
    <t>Peru</t>
  </si>
  <si>
    <t>Petersham</t>
  </si>
  <si>
    <t>Phillipston</t>
  </si>
  <si>
    <t>Pittsfield</t>
  </si>
  <si>
    <t>Plainfield</t>
  </si>
  <si>
    <t>Plainville</t>
  </si>
  <si>
    <t>Plymouth</t>
  </si>
  <si>
    <t>Plympton</t>
  </si>
  <si>
    <t>Princeton</t>
  </si>
  <si>
    <t>Provincetown</t>
  </si>
  <si>
    <t>Quincy</t>
  </si>
  <si>
    <t>Randolph</t>
  </si>
  <si>
    <t>Raynham</t>
  </si>
  <si>
    <t>Reading</t>
  </si>
  <si>
    <t>Rehoboth</t>
  </si>
  <si>
    <t>Revere</t>
  </si>
  <si>
    <t>Richmond</t>
  </si>
  <si>
    <t>Rochester</t>
  </si>
  <si>
    <t>Rockland</t>
  </si>
  <si>
    <t>Rockport</t>
  </si>
  <si>
    <t>Rowe</t>
  </si>
  <si>
    <t>Rowley</t>
  </si>
  <si>
    <t>Royalston</t>
  </si>
  <si>
    <t>Russell</t>
  </si>
  <si>
    <t>Rutland</t>
  </si>
  <si>
    <t>Salem</t>
  </si>
  <si>
    <t>Salisbury</t>
  </si>
  <si>
    <t>Sandisfield</t>
  </si>
  <si>
    <t>Sandwich</t>
  </si>
  <si>
    <t>Saugus</t>
  </si>
  <si>
    <t>Savoy</t>
  </si>
  <si>
    <t>Scituate</t>
  </si>
  <si>
    <t>Seekonk</t>
  </si>
  <si>
    <t>Sharon</t>
  </si>
  <si>
    <t>Sheffield</t>
  </si>
  <si>
    <t>Shelburne</t>
  </si>
  <si>
    <t>Sherborn</t>
  </si>
  <si>
    <t>Shirley</t>
  </si>
  <si>
    <t>Shrewsbury</t>
  </si>
  <si>
    <t>Shutesbury</t>
  </si>
  <si>
    <t>Somerset</t>
  </si>
  <si>
    <t>Somerville</t>
  </si>
  <si>
    <t>South Hadley</t>
  </si>
  <si>
    <t>Southampton</t>
  </si>
  <si>
    <t>Southborough</t>
  </si>
  <si>
    <t>Southbridge</t>
  </si>
  <si>
    <t>Southwick</t>
  </si>
  <si>
    <t>Spencer</t>
  </si>
  <si>
    <t>Springfield</t>
  </si>
  <si>
    <t>Sterling</t>
  </si>
  <si>
    <t>Stockbridge</t>
  </si>
  <si>
    <t>Stoneham</t>
  </si>
  <si>
    <t>Stoughton</t>
  </si>
  <si>
    <t>Stow</t>
  </si>
  <si>
    <t>Sturbridge</t>
  </si>
  <si>
    <t>Sudbury</t>
  </si>
  <si>
    <t>Sunderland</t>
  </si>
  <si>
    <t>Sutton</t>
  </si>
  <si>
    <t>Swampscott</t>
  </si>
  <si>
    <t>Swansea</t>
  </si>
  <si>
    <t>Taunton</t>
  </si>
  <si>
    <t>Templeton</t>
  </si>
  <si>
    <t>Tewksbury</t>
  </si>
  <si>
    <t>Tisbury</t>
  </si>
  <si>
    <t>Tolland</t>
  </si>
  <si>
    <t>Topsfield</t>
  </si>
  <si>
    <t>Townsend</t>
  </si>
  <si>
    <t>Truro</t>
  </si>
  <si>
    <t>Tyngsborough</t>
  </si>
  <si>
    <t>Tyringham</t>
  </si>
  <si>
    <t>Upton</t>
  </si>
  <si>
    <t>Uxbridge</t>
  </si>
  <si>
    <t>Wakefield</t>
  </si>
  <si>
    <t>Wales</t>
  </si>
  <si>
    <t>Walpole</t>
  </si>
  <si>
    <t>Waltham</t>
  </si>
  <si>
    <t>Ware</t>
  </si>
  <si>
    <t>Wareham</t>
  </si>
  <si>
    <t>Warren</t>
  </si>
  <si>
    <t>Warwick</t>
  </si>
  <si>
    <t>Washington</t>
  </si>
  <si>
    <t>Watertown</t>
  </si>
  <si>
    <t>Wayland</t>
  </si>
  <si>
    <t>Webster</t>
  </si>
  <si>
    <t>Wellesley</t>
  </si>
  <si>
    <t>Wellfleet</t>
  </si>
  <si>
    <t>Wendell</t>
  </si>
  <si>
    <t>Wenham</t>
  </si>
  <si>
    <t>West Boylston</t>
  </si>
  <si>
    <t>West Bridgewater</t>
  </si>
  <si>
    <t>West Brookfield</t>
  </si>
  <si>
    <t>West Newbury</t>
  </si>
  <si>
    <t>West Springfield</t>
  </si>
  <si>
    <t>West Stockbridge</t>
  </si>
  <si>
    <t>West Tisbury</t>
  </si>
  <si>
    <t>Westborough</t>
  </si>
  <si>
    <t>Westfield</t>
  </si>
  <si>
    <t>Westford</t>
  </si>
  <si>
    <t>Westhampton</t>
  </si>
  <si>
    <t>Westminster</t>
  </si>
  <si>
    <t>Weston</t>
  </si>
  <si>
    <t>Westport</t>
  </si>
  <si>
    <t>Westwood</t>
  </si>
  <si>
    <t>Weymouth</t>
  </si>
  <si>
    <t>Whately</t>
  </si>
  <si>
    <t>Whitman</t>
  </si>
  <si>
    <t>Wilbraham</t>
  </si>
  <si>
    <t>Williamsburg</t>
  </si>
  <si>
    <t>Williamstown</t>
  </si>
  <si>
    <t>Wilmington</t>
  </si>
  <si>
    <t>Winchendon</t>
  </si>
  <si>
    <t>Winchester</t>
  </si>
  <si>
    <t>Windsor</t>
  </si>
  <si>
    <t>Winthrop</t>
  </si>
  <si>
    <t>Woburn</t>
  </si>
  <si>
    <t>Worcester</t>
  </si>
  <si>
    <t>Worthington</t>
  </si>
  <si>
    <t>Wrentham</t>
  </si>
  <si>
    <t>Yarmouth</t>
  </si>
  <si>
    <t>Done</t>
  </si>
  <si>
    <t>Task</t>
  </si>
  <si>
    <t>Make sure correct  cells are locked/unlocked</t>
  </si>
  <si>
    <t>Make sure conditional formatting is applied to all cells</t>
  </si>
  <si>
    <t>Fix Rent Too High at Initial Occupancy</t>
  </si>
  <si>
    <t>Double check column argument in payment standard index</t>
  </si>
  <si>
    <t>Add in formula for over income</t>
  </si>
  <si>
    <t>Update header/footer</t>
  </si>
  <si>
    <t>update Brockton FY22_FMRs</t>
  </si>
  <si>
    <t>ZIP
Code</t>
  </si>
  <si>
    <t>city/town</t>
  </si>
  <si>
    <t>01001</t>
  </si>
  <si>
    <t>01002</t>
  </si>
  <si>
    <t>01003</t>
  </si>
  <si>
    <t>01005</t>
  </si>
  <si>
    <t>01007</t>
  </si>
  <si>
    <t>01008</t>
  </si>
  <si>
    <t>01009</t>
  </si>
  <si>
    <t>01010</t>
  </si>
  <si>
    <t>01011</t>
  </si>
  <si>
    <t>01012</t>
  </si>
  <si>
    <t>01013</t>
  </si>
  <si>
    <t>01020</t>
  </si>
  <si>
    <t>01022</t>
  </si>
  <si>
    <t>01026</t>
  </si>
  <si>
    <t>01027</t>
  </si>
  <si>
    <t>01028</t>
  </si>
  <si>
    <t>01029</t>
  </si>
  <si>
    <t>01030</t>
  </si>
  <si>
    <t>01031</t>
  </si>
  <si>
    <t>01032</t>
  </si>
  <si>
    <t>01033</t>
  </si>
  <si>
    <t>01034</t>
  </si>
  <si>
    <t>01035</t>
  </si>
  <si>
    <t>01036</t>
  </si>
  <si>
    <t>01037</t>
  </si>
  <si>
    <t>01038</t>
  </si>
  <si>
    <t>01039</t>
  </si>
  <si>
    <t>01040</t>
  </si>
  <si>
    <t>01050</t>
  </si>
  <si>
    <t>01053</t>
  </si>
  <si>
    <t>01054</t>
  </si>
  <si>
    <t>01056</t>
  </si>
  <si>
    <t>01057</t>
  </si>
  <si>
    <t>01060</t>
  </si>
  <si>
    <t>01062</t>
  </si>
  <si>
    <t>01063</t>
  </si>
  <si>
    <t>01066</t>
  </si>
  <si>
    <t>01068</t>
  </si>
  <si>
    <t>01069</t>
  </si>
  <si>
    <t>01070</t>
  </si>
  <si>
    <t>01071</t>
  </si>
  <si>
    <t>01072</t>
  </si>
  <si>
    <t>01073</t>
  </si>
  <si>
    <t>01074</t>
  </si>
  <si>
    <t>01075</t>
  </si>
  <si>
    <t>01077</t>
  </si>
  <si>
    <t>01080</t>
  </si>
  <si>
    <t>01081</t>
  </si>
  <si>
    <t>01082</t>
  </si>
  <si>
    <t>01083</t>
  </si>
  <si>
    <t>01084</t>
  </si>
  <si>
    <t>01085</t>
  </si>
  <si>
    <t>01088</t>
  </si>
  <si>
    <t>01089</t>
  </si>
  <si>
    <t>01092</t>
  </si>
  <si>
    <t>01093</t>
  </si>
  <si>
    <t>01094</t>
  </si>
  <si>
    <t>01095</t>
  </si>
  <si>
    <t>01096</t>
  </si>
  <si>
    <t>01098</t>
  </si>
  <si>
    <t>01103</t>
  </si>
  <si>
    <t>01104</t>
  </si>
  <si>
    <t>01105</t>
  </si>
  <si>
    <t>01106</t>
  </si>
  <si>
    <t>01107</t>
  </si>
  <si>
    <t>01108</t>
  </si>
  <si>
    <t>01109</t>
  </si>
  <si>
    <t>01118</t>
  </si>
  <si>
    <t>01119</t>
  </si>
  <si>
    <t>01128</t>
  </si>
  <si>
    <t>01129</t>
  </si>
  <si>
    <t>01151</t>
  </si>
  <si>
    <t>01201</t>
  </si>
  <si>
    <t>01220</t>
  </si>
  <si>
    <t>01222</t>
  </si>
  <si>
    <t>01223</t>
  </si>
  <si>
    <t>01224</t>
  </si>
  <si>
    <t>01225</t>
  </si>
  <si>
    <t>01226</t>
  </si>
  <si>
    <t>01230</t>
  </si>
  <si>
    <t>01235</t>
  </si>
  <si>
    <t>01236</t>
  </si>
  <si>
    <t>01237</t>
  </si>
  <si>
    <t>01238</t>
  </si>
  <si>
    <t>01240</t>
  </si>
  <si>
    <t>01242</t>
  </si>
  <si>
    <t>01245</t>
  </si>
  <si>
    <t>01247</t>
  </si>
  <si>
    <t>01253</t>
  </si>
  <si>
    <t>01254</t>
  </si>
  <si>
    <t>01255</t>
  </si>
  <si>
    <t>01256</t>
  </si>
  <si>
    <t>01257</t>
  </si>
  <si>
    <t>01258</t>
  </si>
  <si>
    <t>01259</t>
  </si>
  <si>
    <t>01260</t>
  </si>
  <si>
    <t>01262</t>
  </si>
  <si>
    <t>01264</t>
  </si>
  <si>
    <t>01266</t>
  </si>
  <si>
    <t>01267</t>
  </si>
  <si>
    <t>01270</t>
  </si>
  <si>
    <t>01301</t>
  </si>
  <si>
    <t>01330</t>
  </si>
  <si>
    <t>01331</t>
  </si>
  <si>
    <t>01337</t>
  </si>
  <si>
    <t>01338</t>
  </si>
  <si>
    <t>01339</t>
  </si>
  <si>
    <t>01340</t>
  </si>
  <si>
    <t>01341</t>
  </si>
  <si>
    <t>01342</t>
  </si>
  <si>
    <t>01343</t>
  </si>
  <si>
    <t>01344</t>
  </si>
  <si>
    <t>01346</t>
  </si>
  <si>
    <t>01347</t>
  </si>
  <si>
    <t>01349</t>
  </si>
  <si>
    <t>01350</t>
  </si>
  <si>
    <t>01351</t>
  </si>
  <si>
    <t>01354</t>
  </si>
  <si>
    <t>01355</t>
  </si>
  <si>
    <t>01360</t>
  </si>
  <si>
    <t>01364</t>
  </si>
  <si>
    <t>01366</t>
  </si>
  <si>
    <t>01367</t>
  </si>
  <si>
    <t>01368</t>
  </si>
  <si>
    <t>01370</t>
  </si>
  <si>
    <t>01373</t>
  </si>
  <si>
    <t>01375</t>
  </si>
  <si>
    <t>01376</t>
  </si>
  <si>
    <t>01378</t>
  </si>
  <si>
    <t>01379</t>
  </si>
  <si>
    <t>01380</t>
  </si>
  <si>
    <t>01420</t>
  </si>
  <si>
    <t>01430</t>
  </si>
  <si>
    <t>01431</t>
  </si>
  <si>
    <t>01432</t>
  </si>
  <si>
    <t>01434</t>
  </si>
  <si>
    <t>01436</t>
  </si>
  <si>
    <t>01438</t>
  </si>
  <si>
    <t>01440</t>
  </si>
  <si>
    <t>01441</t>
  </si>
  <si>
    <t>01450</t>
  </si>
  <si>
    <t>01451</t>
  </si>
  <si>
    <t>01452</t>
  </si>
  <si>
    <t>01453</t>
  </si>
  <si>
    <t>01460</t>
  </si>
  <si>
    <t>01462</t>
  </si>
  <si>
    <t>01463</t>
  </si>
  <si>
    <t>01464</t>
  </si>
  <si>
    <t>01468</t>
  </si>
  <si>
    <t>01469</t>
  </si>
  <si>
    <t>01473</t>
  </si>
  <si>
    <t>01474</t>
  </si>
  <si>
    <t>01475</t>
  </si>
  <si>
    <t>01501</t>
  </si>
  <si>
    <t>01503</t>
  </si>
  <si>
    <t>01504</t>
  </si>
  <si>
    <t>01505</t>
  </si>
  <si>
    <t>01506</t>
  </si>
  <si>
    <t>01507</t>
  </si>
  <si>
    <t>01510</t>
  </si>
  <si>
    <t>01515</t>
  </si>
  <si>
    <t>01516</t>
  </si>
  <si>
    <t>01518</t>
  </si>
  <si>
    <t>01519</t>
  </si>
  <si>
    <t>01520</t>
  </si>
  <si>
    <t>01521</t>
  </si>
  <si>
    <t>01522</t>
  </si>
  <si>
    <t>01523</t>
  </si>
  <si>
    <t>01524</t>
  </si>
  <si>
    <t>01527</t>
  </si>
  <si>
    <t>01529</t>
  </si>
  <si>
    <t>01531</t>
  </si>
  <si>
    <t>01532</t>
  </si>
  <si>
    <t>01534</t>
  </si>
  <si>
    <t>01535</t>
  </si>
  <si>
    <t>01536</t>
  </si>
  <si>
    <t>01537</t>
  </si>
  <si>
    <t>01540</t>
  </si>
  <si>
    <t>01541</t>
  </si>
  <si>
    <t>01542</t>
  </si>
  <si>
    <t>01543</t>
  </si>
  <si>
    <t>01545</t>
  </si>
  <si>
    <t>01550</t>
  </si>
  <si>
    <t>01560</t>
  </si>
  <si>
    <t>01561</t>
  </si>
  <si>
    <t>01562</t>
  </si>
  <si>
    <t>01564</t>
  </si>
  <si>
    <t>01566</t>
  </si>
  <si>
    <t>01568</t>
  </si>
  <si>
    <t>01569</t>
  </si>
  <si>
    <t>01570</t>
  </si>
  <si>
    <t>01571</t>
  </si>
  <si>
    <t>01581</t>
  </si>
  <si>
    <t>01583</t>
  </si>
  <si>
    <t>01585</t>
  </si>
  <si>
    <t>01588</t>
  </si>
  <si>
    <t>01590</t>
  </si>
  <si>
    <t>01602</t>
  </si>
  <si>
    <t>01603</t>
  </si>
  <si>
    <t>01604</t>
  </si>
  <si>
    <t>01605</t>
  </si>
  <si>
    <t>01606</t>
  </si>
  <si>
    <t>01607</t>
  </si>
  <si>
    <t>01608</t>
  </si>
  <si>
    <t>01609</t>
  </si>
  <si>
    <t>01610</t>
  </si>
  <si>
    <t>01611</t>
  </si>
  <si>
    <t>01612</t>
  </si>
  <si>
    <t>01701</t>
  </si>
  <si>
    <t>01702</t>
  </si>
  <si>
    <t>01718</t>
  </si>
  <si>
    <t>01719</t>
  </si>
  <si>
    <t>01720</t>
  </si>
  <si>
    <t>01721</t>
  </si>
  <si>
    <t>01730</t>
  </si>
  <si>
    <t>01731</t>
  </si>
  <si>
    <t>01740</t>
  </si>
  <si>
    <t>01741</t>
  </si>
  <si>
    <t>01742</t>
  </si>
  <si>
    <t>01745</t>
  </si>
  <si>
    <t>01746</t>
  </si>
  <si>
    <t>01747</t>
  </si>
  <si>
    <t>01748</t>
  </si>
  <si>
    <t>01749</t>
  </si>
  <si>
    <t>01752</t>
  </si>
  <si>
    <t>01754</t>
  </si>
  <si>
    <t>01756</t>
  </si>
  <si>
    <t>01757</t>
  </si>
  <si>
    <t>01760</t>
  </si>
  <si>
    <t>01770</t>
  </si>
  <si>
    <t>01772</t>
  </si>
  <si>
    <t>01773</t>
  </si>
  <si>
    <t>01775</t>
  </si>
  <si>
    <t>01776</t>
  </si>
  <si>
    <t>01778</t>
  </si>
  <si>
    <t>01801</t>
  </si>
  <si>
    <t>01803</t>
  </si>
  <si>
    <t>01810</t>
  </si>
  <si>
    <t>01821</t>
  </si>
  <si>
    <t>01824</t>
  </si>
  <si>
    <t>01826</t>
  </si>
  <si>
    <t>01827</t>
  </si>
  <si>
    <t>01830</t>
  </si>
  <si>
    <t>01832</t>
  </si>
  <si>
    <t>01833</t>
  </si>
  <si>
    <t>01834</t>
  </si>
  <si>
    <t>01835</t>
  </si>
  <si>
    <t>01840</t>
  </si>
  <si>
    <t>01841</t>
  </si>
  <si>
    <t>01843</t>
  </si>
  <si>
    <t>01844</t>
  </si>
  <si>
    <t>01845</t>
  </si>
  <si>
    <t>01850</t>
  </si>
  <si>
    <t>01851</t>
  </si>
  <si>
    <t>01852</t>
  </si>
  <si>
    <t>01854</t>
  </si>
  <si>
    <t>01860</t>
  </si>
  <si>
    <t>01862</t>
  </si>
  <si>
    <t>01863</t>
  </si>
  <si>
    <t>01864</t>
  </si>
  <si>
    <t>01867</t>
  </si>
  <si>
    <t>01876</t>
  </si>
  <si>
    <t>01879</t>
  </si>
  <si>
    <t>01880</t>
  </si>
  <si>
    <t>01886</t>
  </si>
  <si>
    <t>01887</t>
  </si>
  <si>
    <t>01890</t>
  </si>
  <si>
    <t>01901</t>
  </si>
  <si>
    <t>01902</t>
  </si>
  <si>
    <t>01904</t>
  </si>
  <si>
    <t>01905</t>
  </si>
  <si>
    <t>01906</t>
  </si>
  <si>
    <t>01907</t>
  </si>
  <si>
    <t>01908</t>
  </si>
  <si>
    <t>01913</t>
  </si>
  <si>
    <t>01915</t>
  </si>
  <si>
    <t>01921</t>
  </si>
  <si>
    <t>01922</t>
  </si>
  <si>
    <t>01923</t>
  </si>
  <si>
    <t>01929</t>
  </si>
  <si>
    <t>01930</t>
  </si>
  <si>
    <t>01938</t>
  </si>
  <si>
    <t>01940</t>
  </si>
  <si>
    <t>01944</t>
  </si>
  <si>
    <t>01945</t>
  </si>
  <si>
    <t>01949</t>
  </si>
  <si>
    <t>01950</t>
  </si>
  <si>
    <t>01951</t>
  </si>
  <si>
    <t>01952</t>
  </si>
  <si>
    <t>01960</t>
  </si>
  <si>
    <t>01965</t>
  </si>
  <si>
    <t>01966</t>
  </si>
  <si>
    <t>01969</t>
  </si>
  <si>
    <t>01970</t>
  </si>
  <si>
    <t>01982</t>
  </si>
  <si>
    <t>01983</t>
  </si>
  <si>
    <t>01984</t>
  </si>
  <si>
    <t>01985</t>
  </si>
  <si>
    <t>02019</t>
  </si>
  <si>
    <t>02020</t>
  </si>
  <si>
    <t>02021</t>
  </si>
  <si>
    <t>02025</t>
  </si>
  <si>
    <t>02026</t>
  </si>
  <si>
    <t>02030</t>
  </si>
  <si>
    <t>02032</t>
  </si>
  <si>
    <t>02035</t>
  </si>
  <si>
    <t>02038</t>
  </si>
  <si>
    <t>02043</t>
  </si>
  <si>
    <t>02045</t>
  </si>
  <si>
    <t>02047</t>
  </si>
  <si>
    <t>02048</t>
  </si>
  <si>
    <t>02050</t>
  </si>
  <si>
    <t>02052</t>
  </si>
  <si>
    <t>02053</t>
  </si>
  <si>
    <t>02054</t>
  </si>
  <si>
    <t>02056</t>
  </si>
  <si>
    <t>02061</t>
  </si>
  <si>
    <t>02062</t>
  </si>
  <si>
    <t>02066</t>
  </si>
  <si>
    <t>02067</t>
  </si>
  <si>
    <t>02071</t>
  </si>
  <si>
    <t>02072</t>
  </si>
  <si>
    <t>02081</t>
  </si>
  <si>
    <t>02090</t>
  </si>
  <si>
    <t>02093</t>
  </si>
  <si>
    <t>02108</t>
  </si>
  <si>
    <t>02109</t>
  </si>
  <si>
    <t>02110</t>
  </si>
  <si>
    <t>02111</t>
  </si>
  <si>
    <t>02113</t>
  </si>
  <si>
    <t>02114</t>
  </si>
  <si>
    <t>02115</t>
  </si>
  <si>
    <t>02116</t>
  </si>
  <si>
    <t>02118</t>
  </si>
  <si>
    <t>02119</t>
  </si>
  <si>
    <t>02120</t>
  </si>
  <si>
    <t>02121</t>
  </si>
  <si>
    <t>02122</t>
  </si>
  <si>
    <t>02124</t>
  </si>
  <si>
    <t>02125</t>
  </si>
  <si>
    <t>02126</t>
  </si>
  <si>
    <t>02127</t>
  </si>
  <si>
    <t>02128</t>
  </si>
  <si>
    <t>02129</t>
  </si>
  <si>
    <t>02130</t>
  </si>
  <si>
    <t>02131</t>
  </si>
  <si>
    <t>02132</t>
  </si>
  <si>
    <t>02134</t>
  </si>
  <si>
    <t>02135</t>
  </si>
  <si>
    <t>02136</t>
  </si>
  <si>
    <t>02138</t>
  </si>
  <si>
    <t>02139</t>
  </si>
  <si>
    <t>02140</t>
  </si>
  <si>
    <t>02141</t>
  </si>
  <si>
    <t>02142</t>
  </si>
  <si>
    <t>02143</t>
  </si>
  <si>
    <t>02144</t>
  </si>
  <si>
    <t>02145</t>
  </si>
  <si>
    <t>02148</t>
  </si>
  <si>
    <t>02149</t>
  </si>
  <si>
    <t>02150</t>
  </si>
  <si>
    <t>02151</t>
  </si>
  <si>
    <t>02152</t>
  </si>
  <si>
    <t>02155</t>
  </si>
  <si>
    <t>02163</t>
  </si>
  <si>
    <t>02169</t>
  </si>
  <si>
    <t>02170</t>
  </si>
  <si>
    <t>02171</t>
  </si>
  <si>
    <t>02176</t>
  </si>
  <si>
    <t>02180</t>
  </si>
  <si>
    <t>02184</t>
  </si>
  <si>
    <t>02186</t>
  </si>
  <si>
    <t>02188</t>
  </si>
  <si>
    <t>02189</t>
  </si>
  <si>
    <t>02190</t>
  </si>
  <si>
    <t>02191</t>
  </si>
  <si>
    <t>02210</t>
  </si>
  <si>
    <t>02215</t>
  </si>
  <si>
    <t>02301</t>
  </si>
  <si>
    <t>02302</t>
  </si>
  <si>
    <t>02322</t>
  </si>
  <si>
    <t>02324</t>
  </si>
  <si>
    <t>02330</t>
  </si>
  <si>
    <t>02332</t>
  </si>
  <si>
    <t>02333</t>
  </si>
  <si>
    <t>02338</t>
  </si>
  <si>
    <t>02339</t>
  </si>
  <si>
    <t>02341</t>
  </si>
  <si>
    <t>02343</t>
  </si>
  <si>
    <t>02346</t>
  </si>
  <si>
    <t>02347</t>
  </si>
  <si>
    <t>02350</t>
  </si>
  <si>
    <t>02351</t>
  </si>
  <si>
    <t>02356</t>
  </si>
  <si>
    <t>02357</t>
  </si>
  <si>
    <t>02359</t>
  </si>
  <si>
    <t>02360</t>
  </si>
  <si>
    <t>02364</t>
  </si>
  <si>
    <t>02367</t>
  </si>
  <si>
    <t>02368</t>
  </si>
  <si>
    <t>02370</t>
  </si>
  <si>
    <t>02375</t>
  </si>
  <si>
    <t>02379</t>
  </si>
  <si>
    <t>02382</t>
  </si>
  <si>
    <t>02420</t>
  </si>
  <si>
    <t>02421</t>
  </si>
  <si>
    <t>02445</t>
  </si>
  <si>
    <t>02446</t>
  </si>
  <si>
    <t>02451</t>
  </si>
  <si>
    <t>02452</t>
  </si>
  <si>
    <t>02453</t>
  </si>
  <si>
    <t>02458</t>
  </si>
  <si>
    <t>02459</t>
  </si>
  <si>
    <t>02460</t>
  </si>
  <si>
    <t>02461</t>
  </si>
  <si>
    <t>02462</t>
  </si>
  <si>
    <t>02464</t>
  </si>
  <si>
    <t>02465</t>
  </si>
  <si>
    <t>02466</t>
  </si>
  <si>
    <t>02467</t>
  </si>
  <si>
    <t>02468</t>
  </si>
  <si>
    <t>02472</t>
  </si>
  <si>
    <t>02474</t>
  </si>
  <si>
    <t>02476</t>
  </si>
  <si>
    <t>02478</t>
  </si>
  <si>
    <t>02481</t>
  </si>
  <si>
    <t>02482</t>
  </si>
  <si>
    <t>02492</t>
  </si>
  <si>
    <t>02493</t>
  </si>
  <si>
    <t>02494</t>
  </si>
  <si>
    <t>02532</t>
  </si>
  <si>
    <t>02534</t>
  </si>
  <si>
    <t>02535</t>
  </si>
  <si>
    <t>02536</t>
  </si>
  <si>
    <t>02537</t>
  </si>
  <si>
    <t>02538</t>
  </si>
  <si>
    <t>02539</t>
  </si>
  <si>
    <t>02540</t>
  </si>
  <si>
    <t>02542</t>
  </si>
  <si>
    <t>02543</t>
  </si>
  <si>
    <t>02553</t>
  </si>
  <si>
    <t>02554</t>
  </si>
  <si>
    <t>02556</t>
  </si>
  <si>
    <t>02557</t>
  </si>
  <si>
    <t>02558</t>
  </si>
  <si>
    <t>02559</t>
  </si>
  <si>
    <t>02561</t>
  </si>
  <si>
    <t>02562</t>
  </si>
  <si>
    <t>02563</t>
  </si>
  <si>
    <t>02564</t>
  </si>
  <si>
    <t>02568</t>
  </si>
  <si>
    <t>02571</t>
  </si>
  <si>
    <t>02576</t>
  </si>
  <si>
    <t>02601</t>
  </si>
  <si>
    <t>02630</t>
  </si>
  <si>
    <t>02631</t>
  </si>
  <si>
    <t>02632</t>
  </si>
  <si>
    <t>02633</t>
  </si>
  <si>
    <t>02635</t>
  </si>
  <si>
    <t>02637</t>
  </si>
  <si>
    <t>02638</t>
  </si>
  <si>
    <t>02639</t>
  </si>
  <si>
    <t>02641</t>
  </si>
  <si>
    <t>02642</t>
  </si>
  <si>
    <t>02644</t>
  </si>
  <si>
    <t>02645</t>
  </si>
  <si>
    <t>02646</t>
  </si>
  <si>
    <t>02647</t>
  </si>
  <si>
    <t>02648</t>
  </si>
  <si>
    <t>02649</t>
  </si>
  <si>
    <t>02650</t>
  </si>
  <si>
    <t>02652</t>
  </si>
  <si>
    <t>02653</t>
  </si>
  <si>
    <t>02655</t>
  </si>
  <si>
    <t>02657</t>
  </si>
  <si>
    <t>02659</t>
  </si>
  <si>
    <t>02660</t>
  </si>
  <si>
    <t>02661</t>
  </si>
  <si>
    <t>02663</t>
  </si>
  <si>
    <t>02664</t>
  </si>
  <si>
    <t>02666</t>
  </si>
  <si>
    <t>02667</t>
  </si>
  <si>
    <t>02668</t>
  </si>
  <si>
    <t>02670</t>
  </si>
  <si>
    <t>02671</t>
  </si>
  <si>
    <t>02672</t>
  </si>
  <si>
    <t>02673</t>
  </si>
  <si>
    <t>02675</t>
  </si>
  <si>
    <t>02702</t>
  </si>
  <si>
    <t>02703</t>
  </si>
  <si>
    <t>02713</t>
  </si>
  <si>
    <t>02715</t>
  </si>
  <si>
    <t>02717</t>
  </si>
  <si>
    <t>02718</t>
  </si>
  <si>
    <t>02719</t>
  </si>
  <si>
    <t>02720</t>
  </si>
  <si>
    <t>02721</t>
  </si>
  <si>
    <t>02723</t>
  </si>
  <si>
    <t>02724</t>
  </si>
  <si>
    <t>02725</t>
  </si>
  <si>
    <t>02726</t>
  </si>
  <si>
    <t>02738</t>
  </si>
  <si>
    <t>02739</t>
  </si>
  <si>
    <t>02740</t>
  </si>
  <si>
    <t>02743</t>
  </si>
  <si>
    <t>02744</t>
  </si>
  <si>
    <t>02745</t>
  </si>
  <si>
    <t>02746</t>
  </si>
  <si>
    <t>02747</t>
  </si>
  <si>
    <t>02748</t>
  </si>
  <si>
    <t>02760</t>
  </si>
  <si>
    <t>02762</t>
  </si>
  <si>
    <t>02763</t>
  </si>
  <si>
    <t>02764</t>
  </si>
  <si>
    <t>02766</t>
  </si>
  <si>
    <t>02767</t>
  </si>
  <si>
    <t>02769</t>
  </si>
  <si>
    <t>02770</t>
  </si>
  <si>
    <t>02771</t>
  </si>
  <si>
    <t>02777</t>
  </si>
  <si>
    <t>02779</t>
  </si>
  <si>
    <t>02780</t>
  </si>
  <si>
    <t>02790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</si>
</sst>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&quot;$&quot;#,##0"/>
    <numFmt numFmtId="165" formatCode="m/d/yy;@"/>
    <numFmt numFmtId="166" formatCode="&quot;$&quot;#,##0.00"/>
    <numFmt numFmtId="167" formatCode="_(&quot;$&quot;* #,##0_);_(&quot;$&quot;* \(#,##0\);_(&quot;$&quot;* &quot;-&quot;??_);_(@_)"/>
    <numFmt numFmtId="168" formatCode="00000"/>
  </numFmts>
  <fonts count="15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9"/>
      <color theme="1"/>
      <name val="Calibri"/>
      <family val="2"/>
      <scheme val="minor"/>
    </font>
    <font>
      <sz val="10"/>
      <name val="Arial"/>
      <family val="2"/>
    </font>
    <font>
      <b/>
      <sz val="12"/>
      <color theme="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1"/>
      <name val="Calibri"/>
      <family val="2"/>
    </font>
    <font>
      <b/>
      <sz val="9.5"/>
      <color rgb="FF112277"/>
      <name val="Arial"/>
      <family val="2"/>
    </font>
    <font>
      <sz val="11"/>
      <name val="Calibri"/>
      <family val="2"/>
    </font>
  </fonts>
  <fills count="8">
    <fill>
      <patternFill patternType="none"/>
    </fill>
    <fill>
      <patternFill patternType="gray125"/>
    </fill>
    <fill>
      <patternFill patternType="solid">
        <fgColor theme="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DF2F9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14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theme="4"/>
      </bottom>
      <diagonal/>
    </border>
    <border>
      <left/>
      <right/>
      <top style="thin">
        <color theme="4"/>
      </top>
      <bottom/>
      <diagonal/>
    </border>
  </borders>
  <cellStyleXfs count="5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" fillId="0" borderId="0"/>
    <xf numFmtId="43" fontId="7" fillId="0" borderId="0" applyFont="0" applyFill="0" applyBorder="0" applyAlignment="0" applyProtection="0"/>
  </cellStyleXfs>
  <cellXfs count="111">
    <xf numFmtId="0" fontId="0" fillId="0" borderId="0" xfId="0"/>
    <xf numFmtId="14" fontId="0" fillId="0" borderId="0" xfId="0" applyNumberFormat="1"/>
    <xf numFmtId="1" fontId="0" fillId="0" borderId="0" xfId="0" applyNumberFormat="1"/>
    <xf numFmtId="164" fontId="0" fillId="0" borderId="0" xfId="0" applyNumberFormat="1"/>
    <xf numFmtId="9" fontId="0" fillId="0" borderId="0" xfId="2" applyFont="1" applyBorder="1" applyProtection="1"/>
    <xf numFmtId="164" fontId="0" fillId="0" borderId="0" xfId="2" applyNumberFormat="1" applyFont="1" applyBorder="1" applyAlignment="1" applyProtection="1">
      <alignment horizontal="right"/>
    </xf>
    <xf numFmtId="0" fontId="0" fillId="0" borderId="0" xfId="0" applyProtection="1">
      <protection hidden="1"/>
    </xf>
    <xf numFmtId="1" fontId="0" fillId="0" borderId="0" xfId="2" applyNumberFormat="1" applyFont="1" applyBorder="1" applyProtection="1"/>
    <xf numFmtId="1" fontId="0" fillId="0" borderId="0" xfId="2" applyNumberFormat="1" applyFont="1" applyBorder="1" applyAlignment="1" applyProtection="1">
      <alignment horizontal="right"/>
    </xf>
    <xf numFmtId="0" fontId="0" fillId="0" borderId="0" xfId="0" applyAlignment="1">
      <alignment horizontal="center" wrapText="1"/>
    </xf>
    <xf numFmtId="0" fontId="2" fillId="0" borderId="0" xfId="0" applyFont="1"/>
    <xf numFmtId="0" fontId="0" fillId="0" borderId="0" xfId="0" applyAlignment="1">
      <alignment horizontal="center"/>
    </xf>
    <xf numFmtId="0" fontId="0" fillId="0" borderId="6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0" xfId="0" applyAlignment="1">
      <alignment horizontal="center" shrinkToFit="1"/>
    </xf>
    <xf numFmtId="164" fontId="4" fillId="0" borderId="1" xfId="1" applyNumberFormat="1" applyFont="1" applyFill="1" applyBorder="1" applyAlignment="1" applyProtection="1">
      <alignment horizontal="right"/>
    </xf>
    <xf numFmtId="164" fontId="2" fillId="0" borderId="2" xfId="0" applyNumberFormat="1" applyFont="1" applyBorder="1" applyAlignment="1">
      <alignment horizontal="right"/>
    </xf>
    <xf numFmtId="164" fontId="0" fillId="0" borderId="1" xfId="0" applyNumberFormat="1" applyBorder="1" applyAlignment="1">
      <alignment horizontal="right"/>
    </xf>
    <xf numFmtId="164" fontId="0" fillId="0" borderId="1" xfId="0" applyNumberFormat="1" applyBorder="1"/>
    <xf numFmtId="164" fontId="2" fillId="0" borderId="2" xfId="0" applyNumberFormat="1" applyFont="1" applyBorder="1"/>
    <xf numFmtId="164" fontId="2" fillId="0" borderId="1" xfId="0" applyNumberFormat="1" applyFont="1" applyBorder="1"/>
    <xf numFmtId="164" fontId="0" fillId="0" borderId="1" xfId="1" applyNumberFormat="1" applyFont="1" applyBorder="1" applyAlignment="1" applyProtection="1">
      <alignment horizontal="right"/>
    </xf>
    <xf numFmtId="164" fontId="2" fillId="0" borderId="1" xfId="0" applyNumberFormat="1" applyFont="1" applyBorder="1" applyAlignment="1">
      <alignment horizontal="right"/>
    </xf>
    <xf numFmtId="0" fontId="0" fillId="3" borderId="2" xfId="0" applyFill="1" applyBorder="1" applyAlignment="1" applyProtection="1">
      <alignment horizontal="left"/>
      <protection locked="0"/>
    </xf>
    <xf numFmtId="0" fontId="0" fillId="3" borderId="1" xfId="0" applyFill="1" applyBorder="1" applyAlignment="1" applyProtection="1">
      <alignment horizontal="center"/>
      <protection locked="0"/>
    </xf>
    <xf numFmtId="0" fontId="0" fillId="3" borderId="9" xfId="0" applyFill="1" applyBorder="1" applyAlignment="1" applyProtection="1">
      <alignment horizontal="center"/>
      <protection locked="0"/>
    </xf>
    <xf numFmtId="166" fontId="1" fillId="3" borderId="1" xfId="1" applyNumberFormat="1" applyFont="1" applyFill="1" applyBorder="1" applyAlignment="1" applyProtection="1">
      <alignment horizontal="right"/>
      <protection locked="0"/>
    </xf>
    <xf numFmtId="166" fontId="1" fillId="3" borderId="1" xfId="1" applyNumberFormat="1" applyFont="1" applyFill="1" applyBorder="1" applyProtection="1">
      <protection locked="0"/>
    </xf>
    <xf numFmtId="0" fontId="1" fillId="3" borderId="2" xfId="0" applyFont="1" applyFill="1" applyBorder="1" applyAlignment="1" applyProtection="1">
      <alignment horizontal="center"/>
      <protection locked="0"/>
    </xf>
    <xf numFmtId="0" fontId="1" fillId="3" borderId="1" xfId="0" applyFont="1" applyFill="1" applyBorder="1" applyAlignment="1" applyProtection="1">
      <alignment horizontal="center"/>
      <protection locked="0"/>
    </xf>
    <xf numFmtId="166" fontId="1" fillId="3" borderId="2" xfId="0" applyNumberFormat="1" applyFont="1" applyFill="1" applyBorder="1" applyProtection="1">
      <protection locked="0"/>
    </xf>
    <xf numFmtId="166" fontId="1" fillId="3" borderId="1" xfId="0" applyNumberFormat="1" applyFont="1" applyFill="1" applyBorder="1" applyProtection="1">
      <protection locked="0"/>
    </xf>
    <xf numFmtId="166" fontId="0" fillId="3" borderId="1" xfId="1" applyNumberFormat="1" applyFont="1" applyFill="1" applyBorder="1" applyAlignment="1" applyProtection="1">
      <alignment horizontal="right"/>
      <protection locked="0"/>
    </xf>
    <xf numFmtId="164" fontId="2" fillId="0" borderId="0" xfId="0" applyNumberFormat="1" applyFont="1"/>
    <xf numFmtId="164" fontId="2" fillId="0" borderId="0" xfId="0" applyNumberFormat="1" applyFont="1" applyAlignment="1">
      <alignment horizontal="right"/>
    </xf>
    <xf numFmtId="164" fontId="0" fillId="0" borderId="0" xfId="0" applyNumberFormat="1" applyAlignment="1">
      <alignment horizontal="center"/>
    </xf>
    <xf numFmtId="0" fontId="0" fillId="3" borderId="3" xfId="0" applyFill="1" applyBorder="1" applyAlignment="1" applyProtection="1">
      <alignment horizontal="center"/>
      <protection locked="0"/>
    </xf>
    <xf numFmtId="1" fontId="0" fillId="0" borderId="0" xfId="0" applyNumberFormat="1" applyAlignment="1">
      <alignment horizontal="center"/>
    </xf>
    <xf numFmtId="167" fontId="0" fillId="0" borderId="0" xfId="1" applyNumberFormat="1" applyFont="1" applyBorder="1" applyProtection="1"/>
    <xf numFmtId="0" fontId="10" fillId="4" borderId="9" xfId="0" applyFont="1" applyFill="1" applyBorder="1" applyAlignment="1" applyProtection="1">
      <alignment horizontal="center"/>
      <protection locked="0"/>
    </xf>
    <xf numFmtId="0" fontId="10" fillId="4" borderId="8" xfId="0" applyFont="1" applyFill="1" applyBorder="1" applyAlignment="1" applyProtection="1">
      <alignment horizontal="center"/>
      <protection locked="0"/>
    </xf>
    <xf numFmtId="0" fontId="10" fillId="4" borderId="5" xfId="0" applyFont="1" applyFill="1" applyBorder="1" applyAlignment="1" applyProtection="1">
      <alignment horizontal="center"/>
      <protection locked="0"/>
    </xf>
    <xf numFmtId="0" fontId="10" fillId="0" borderId="0" xfId="0" applyFont="1" applyAlignment="1">
      <alignment horizontal="center" shrinkToFit="1"/>
    </xf>
    <xf numFmtId="0" fontId="10" fillId="4" borderId="3" xfId="0" applyFont="1" applyFill="1" applyBorder="1" applyAlignment="1" applyProtection="1">
      <alignment horizontal="center"/>
      <protection locked="0"/>
    </xf>
    <xf numFmtId="0" fontId="13" fillId="6" borderId="3" xfId="0" applyFont="1" applyFill="1" applyBorder="1" applyAlignment="1">
      <alignment horizontal="center" wrapText="1"/>
    </xf>
    <xf numFmtId="164" fontId="4" fillId="0" borderId="1" xfId="0" applyNumberFormat="1" applyFont="1" applyBorder="1"/>
    <xf numFmtId="0" fontId="0" fillId="5" borderId="0" xfId="0" applyFill="1" applyAlignment="1">
      <alignment horizontal="center"/>
    </xf>
    <xf numFmtId="0" fontId="0" fillId="5" borderId="0" xfId="0" applyFill="1" applyAlignment="1">
      <alignment horizontal="left"/>
    </xf>
    <xf numFmtId="0" fontId="0" fillId="2" borderId="0" xfId="0" applyFill="1" applyAlignment="1">
      <alignment horizontal="left"/>
    </xf>
    <xf numFmtId="164" fontId="4" fillId="3" borderId="1" xfId="0" applyNumberFormat="1" applyFont="1" applyFill="1" applyBorder="1" applyProtection="1">
      <protection locked="0"/>
    </xf>
    <xf numFmtId="0" fontId="10" fillId="4" borderId="1" xfId="0" applyFont="1" applyFill="1" applyBorder="1" applyAlignment="1" applyProtection="1">
      <alignment horizontal="left"/>
      <protection locked="0"/>
    </xf>
    <xf numFmtId="0" fontId="0" fillId="2" borderId="0" xfId="0" applyFill="1"/>
    <xf numFmtId="0" fontId="14" fillId="7" borderId="0" xfId="0" quotePrefix="1" applyFont="1" applyFill="1"/>
    <xf numFmtId="167" fontId="14" fillId="7" borderId="0" xfId="1" applyNumberFormat="1" applyFont="1" applyFill="1"/>
    <xf numFmtId="0" fontId="14" fillId="0" borderId="0" xfId="0" quotePrefix="1" applyFont="1"/>
    <xf numFmtId="167" fontId="14" fillId="0" borderId="0" xfId="1" applyNumberFormat="1" applyFont="1"/>
    <xf numFmtId="0" fontId="14" fillId="7" borderId="12" xfId="0" quotePrefix="1" applyFont="1" applyFill="1" applyBorder="1"/>
    <xf numFmtId="167" fontId="14" fillId="7" borderId="12" xfId="1" applyNumberFormat="1" applyFont="1" applyFill="1" applyBorder="1"/>
    <xf numFmtId="167" fontId="4" fillId="7" borderId="13" xfId="1" applyNumberFormat="1" applyFont="1" applyFill="1" applyBorder="1"/>
    <xf numFmtId="167" fontId="4" fillId="0" borderId="0" xfId="1" applyNumberFormat="1" applyFont="1"/>
    <xf numFmtId="167" fontId="4" fillId="7" borderId="0" xfId="1" applyNumberFormat="1" applyFont="1" applyFill="1"/>
    <xf numFmtId="167" fontId="4" fillId="7" borderId="12" xfId="1" applyNumberFormat="1" applyFont="1" applyFill="1" applyBorder="1"/>
    <xf numFmtId="0" fontId="2" fillId="0" borderId="0" xfId="0" applyFont="1" applyAlignment="1">
      <alignment horizontal="left"/>
    </xf>
    <xf numFmtId="0" fontId="0" fillId="2" borderId="0" xfId="0" applyFill="1" applyAlignment="1">
      <alignment horizontal="center"/>
    </xf>
    <xf numFmtId="0" fontId="0" fillId="0" borderId="0" xfId="0" applyAlignment="1">
      <alignment horizontal="left"/>
    </xf>
    <xf numFmtId="164" fontId="0" fillId="0" borderId="1" xfId="0" applyNumberFormat="1" applyBorder="1" applyAlignment="1">
      <alignment horizontal="center"/>
    </xf>
    <xf numFmtId="165" fontId="2" fillId="0" borderId="0" xfId="0" applyNumberFormat="1" applyFont="1" applyAlignment="1">
      <alignment horizontal="left"/>
    </xf>
    <xf numFmtId="0" fontId="0" fillId="3" borderId="1" xfId="0" applyFill="1" applyBorder="1" applyAlignment="1" applyProtection="1">
      <alignment horizontal="left"/>
      <protection locked="0"/>
    </xf>
    <xf numFmtId="14" fontId="0" fillId="3" borderId="2" xfId="0" applyNumberFormat="1" applyFill="1" applyBorder="1" applyAlignment="1" applyProtection="1">
      <alignment horizontal="center"/>
      <protection locked="0"/>
    </xf>
    <xf numFmtId="0" fontId="6" fillId="0" borderId="0" xfId="0" applyFont="1" applyAlignment="1">
      <alignment horizontal="left"/>
    </xf>
    <xf numFmtId="0" fontId="0" fillId="0" borderId="0" xfId="0" applyAlignment="1">
      <alignment horizontal="right"/>
    </xf>
    <xf numFmtId="0" fontId="0" fillId="3" borderId="2" xfId="0" applyFill="1" applyBorder="1" applyAlignment="1" applyProtection="1">
      <alignment horizontal="center"/>
      <protection locked="0"/>
    </xf>
    <xf numFmtId="0" fontId="8" fillId="0" borderId="0" xfId="0" applyFont="1" applyAlignment="1">
      <alignment horizontal="center"/>
    </xf>
    <xf numFmtId="0" fontId="0" fillId="0" borderId="0" xfId="0" applyAlignment="1">
      <alignment horizontal="left"/>
    </xf>
    <xf numFmtId="0" fontId="8" fillId="0" borderId="0" xfId="0" applyFont="1" applyAlignment="1">
      <alignment horizontal="center"/>
    </xf>
    <xf numFmtId="0" fontId="0" fillId="3" borderId="9" xfId="0" applyFill="1" applyBorder="1" applyAlignment="1" applyProtection="1">
      <alignment horizontal="center" shrinkToFit="1"/>
      <protection locked="0"/>
    </xf>
    <xf numFmtId="0" fontId="0" fillId="3" borderId="3" xfId="0" applyFill="1" applyBorder="1" applyAlignment="1" applyProtection="1">
      <alignment horizontal="center" shrinkToFit="1"/>
      <protection locked="0"/>
    </xf>
    <xf numFmtId="0" fontId="0" fillId="3" borderId="8" xfId="0" applyFill="1" applyBorder="1" applyAlignment="1" applyProtection="1">
      <alignment horizontal="center" shrinkToFit="1"/>
      <protection locked="0"/>
    </xf>
    <xf numFmtId="0" fontId="3" fillId="0" borderId="0" xfId="0" applyFont="1" applyAlignment="1">
      <alignment horizontal="left"/>
    </xf>
    <xf numFmtId="0" fontId="0" fillId="3" borderId="2" xfId="0" applyFill="1" applyBorder="1" applyAlignment="1" applyProtection="1">
      <alignment horizontal="center" shrinkToFit="1"/>
      <protection locked="0"/>
    </xf>
    <xf numFmtId="168" fontId="10" fillId="4" borderId="2" xfId="0" applyNumberFormat="1" applyFont="1" applyFill="1" applyBorder="1" applyAlignment="1" applyProtection="1">
      <alignment horizontal="center" shrinkToFit="1"/>
      <protection locked="0"/>
    </xf>
    <xf numFmtId="0" fontId="10" fillId="4" borderId="2" xfId="0" applyFont="1" applyFill="1" applyBorder="1" applyAlignment="1" applyProtection="1">
      <alignment horizontal="center" shrinkToFit="1"/>
      <protection locked="0"/>
    </xf>
    <xf numFmtId="0" fontId="2" fillId="0" borderId="0" xfId="0" applyFont="1" applyAlignment="1">
      <alignment horizontal="left"/>
    </xf>
    <xf numFmtId="0" fontId="6" fillId="0" borderId="0" xfId="0" applyFont="1" applyAlignment="1">
      <alignment horizontal="left"/>
    </xf>
    <xf numFmtId="14" fontId="0" fillId="3" borderId="2" xfId="0" applyNumberFormat="1" applyFill="1" applyBorder="1" applyAlignment="1" applyProtection="1">
      <alignment horizontal="center" shrinkToFit="1"/>
      <protection locked="0"/>
    </xf>
    <xf numFmtId="1" fontId="10" fillId="4" borderId="2" xfId="0" applyNumberFormat="1" applyFont="1" applyFill="1" applyBorder="1" applyAlignment="1" applyProtection="1">
      <alignment horizontal="center" shrinkToFit="1"/>
      <protection locked="0"/>
    </xf>
    <xf numFmtId="14" fontId="0" fillId="3" borderId="1" xfId="0" applyNumberFormat="1" applyFill="1" applyBorder="1" applyAlignment="1" applyProtection="1">
      <alignment horizontal="center" shrinkToFit="1"/>
      <protection locked="0"/>
    </xf>
    <xf numFmtId="164" fontId="10" fillId="4" borderId="2" xfId="0" applyNumberFormat="1" applyFont="1" applyFill="1" applyBorder="1" applyAlignment="1" applyProtection="1">
      <alignment horizontal="center" shrinkToFit="1"/>
      <protection locked="0"/>
    </xf>
    <xf numFmtId="0" fontId="0" fillId="3" borderId="1" xfId="0" applyFill="1" applyBorder="1" applyAlignment="1" applyProtection="1">
      <alignment horizontal="center" shrinkToFit="1"/>
      <protection locked="0"/>
    </xf>
    <xf numFmtId="0" fontId="0" fillId="0" borderId="1" xfId="0" applyBorder="1" applyAlignment="1">
      <alignment horizontal="left"/>
    </xf>
    <xf numFmtId="0" fontId="0" fillId="3" borderId="2" xfId="0" applyFill="1" applyBorder="1" applyAlignment="1" applyProtection="1">
      <alignment horizontal="center"/>
      <protection locked="0"/>
    </xf>
    <xf numFmtId="0" fontId="0" fillId="2" borderId="0" xfId="0" applyFill="1" applyAlignment="1">
      <alignment horizontal="center"/>
    </xf>
    <xf numFmtId="0" fontId="0" fillId="3" borderId="7" xfId="0" applyFill="1" applyBorder="1" applyAlignment="1" applyProtection="1">
      <alignment horizontal="center" shrinkToFit="1"/>
      <protection locked="0"/>
    </xf>
    <xf numFmtId="0" fontId="0" fillId="3" borderId="10" xfId="0" applyFill="1" applyBorder="1" applyAlignment="1" applyProtection="1">
      <alignment horizontal="center" shrinkToFit="1"/>
      <protection locked="0"/>
    </xf>
    <xf numFmtId="0" fontId="0" fillId="3" borderId="6" xfId="0" applyFill="1" applyBorder="1" applyAlignment="1" applyProtection="1">
      <alignment horizontal="center" shrinkToFit="1"/>
      <protection locked="0"/>
    </xf>
    <xf numFmtId="0" fontId="0" fillId="0" borderId="0" xfId="0" applyAlignment="1">
      <alignment horizontal="right"/>
    </xf>
    <xf numFmtId="0" fontId="0" fillId="0" borderId="2" xfId="0" applyBorder="1" applyAlignment="1">
      <alignment horizontal="left"/>
    </xf>
    <xf numFmtId="164" fontId="0" fillId="0" borderId="1" xfId="0" applyNumberFormat="1" applyBorder="1" applyAlignment="1">
      <alignment horizontal="center"/>
    </xf>
    <xf numFmtId="165" fontId="0" fillId="0" borderId="0" xfId="0" applyNumberFormat="1" applyAlignment="1">
      <alignment horizontal="left"/>
    </xf>
    <xf numFmtId="0" fontId="0" fillId="0" borderId="0" xfId="0" applyAlignment="1">
      <alignment horizontal="left" vertical="top" wrapText="1"/>
    </xf>
    <xf numFmtId="0" fontId="0" fillId="3" borderId="1" xfId="0" applyFill="1" applyBorder="1" applyAlignment="1" applyProtection="1">
      <alignment horizontal="left"/>
      <protection locked="0"/>
    </xf>
    <xf numFmtId="0" fontId="0" fillId="0" borderId="11" xfId="0" applyBorder="1" applyAlignment="1">
      <alignment horizontal="center"/>
    </xf>
    <xf numFmtId="14" fontId="0" fillId="3" borderId="2" xfId="0" applyNumberFormat="1" applyFill="1" applyBorder="1" applyAlignment="1" applyProtection="1">
      <alignment horizontal="center"/>
      <protection locked="0"/>
    </xf>
    <xf numFmtId="0" fontId="4" fillId="0" borderId="0" xfId="0" applyFont="1" applyAlignment="1">
      <alignment horizontal="left"/>
    </xf>
    <xf numFmtId="0" fontId="10" fillId="4" borderId="0" xfId="0" applyFont="1" applyFill="1" applyAlignment="1">
      <alignment horizontal="center"/>
    </xf>
    <xf numFmtId="0" fontId="4" fillId="3" borderId="0" xfId="0" applyFont="1" applyFill="1" applyAlignment="1">
      <alignment horizont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165" fontId="0" fillId="3" borderId="1" xfId="0" applyNumberFormat="1" applyFill="1" applyBorder="1" applyAlignment="1" applyProtection="1">
      <alignment horizontal="center"/>
      <protection locked="0"/>
    </xf>
    <xf numFmtId="165" fontId="2" fillId="0" borderId="0" xfId="0" applyNumberFormat="1" applyFont="1" applyAlignment="1">
      <alignment horizontal="left"/>
    </xf>
    <xf numFmtId="1" fontId="1" fillId="5" borderId="1" xfId="0" applyNumberFormat="1" applyFont="1" applyFill="1" applyBorder="1" applyAlignment="1">
      <alignment horizontal="center"/>
    </xf>
  </cellXfs>
  <cellStyles count="5">
    <cellStyle name="Comma 2" xfId="4" xr:uid="{00000000-0005-0000-0000-000000000000}"/>
    <cellStyle name="Currency" xfId="1" builtinId="4"/>
    <cellStyle name="Normal" xfId="0" builtinId="0"/>
    <cellStyle name="Normal 2" xfId="3" xr:uid="{00000000-0005-0000-0000-000003000000}"/>
    <cellStyle name="Percent" xfId="2" builtinId="5"/>
  </cellStyles>
  <dxfs count="16">
    <dxf>
      <font>
        <color theme="0"/>
      </font>
    </dxf>
    <dxf>
      <font>
        <b/>
        <i val="0"/>
        <color rgb="FFC00000"/>
      </font>
    </dxf>
    <dxf>
      <font>
        <color theme="4" tint="0.79998168889431442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0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color theme="4" tint="0.79998168889431442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externalLink" Target="externalLinks/externalLink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eetMetadata" Target="metadata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S:\State%20Rental%20Assistance\MRVP%20-%20BG\MRVP%20Documents\VVALUE%20FY2002%20A%20august%20reprint%209-08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eltas"/>
      <sheetName val="Region 1 Revised"/>
      <sheetName val="Region 1"/>
      <sheetName val="Region 2 Revised"/>
      <sheetName val="Region 2"/>
      <sheetName val="Region 3 Revised"/>
      <sheetName val="Region 3"/>
      <sheetName val="Region 4 Revised"/>
      <sheetName val="Region 4"/>
      <sheetName val="Region 5 Revised"/>
      <sheetName val="Region 5"/>
      <sheetName val="Region 6 Revised"/>
      <sheetName val="Region 6"/>
      <sheetName val="Region 7 Revised"/>
      <sheetName val="Region 7"/>
      <sheetName val="Region 8 Revised"/>
      <sheetName val="Region 8"/>
      <sheetName val="Region 9 Revised"/>
      <sheetName val="Region 9"/>
      <sheetName val="Region 10 Revised"/>
      <sheetName val="Region 10"/>
      <sheetName val="Region 11 Revised"/>
      <sheetName val="Region 11"/>
      <sheetName val="Region 12 Revised"/>
      <sheetName val="Region 12"/>
      <sheetName val="Region 13 Revised"/>
      <sheetName val="Region 13"/>
      <sheetName val="Region 14 Revised"/>
      <sheetName val="Region 14"/>
      <sheetName val="Region 15 Revised"/>
      <sheetName val="Region 15"/>
      <sheetName val="Region 16 Revised"/>
      <sheetName val="Region 16"/>
      <sheetName val="Module1"/>
      <sheetName val="Macro1"/>
    </sheetNames>
    <sheetDataSet>
      <sheetData sheetId="0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  <sheetData sheetId="20" refreshError="1"/>
      <sheetData sheetId="21" refreshError="1"/>
      <sheetData sheetId="22" refreshError="1"/>
      <sheetData sheetId="23" refreshError="1"/>
      <sheetData sheetId="24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K89"/>
  <sheetViews>
    <sheetView showGridLines="0" tabSelected="1" zoomScaleNormal="100" zoomScaleSheetLayoutView="130" workbookViewId="0">
      <selection activeCell="I6" sqref="I6:K6"/>
    </sheetView>
  </sheetViews>
  <sheetFormatPr defaultColWidth="8.85546875" defaultRowHeight="14.45"/>
  <cols>
    <col min="1" max="1" width="19" bestFit="1" customWidth="1"/>
    <col min="2" max="2" width="1.140625" customWidth="1"/>
    <col min="3" max="3" width="6.85546875" customWidth="1"/>
    <col min="4" max="4" width="6.85546875" bestFit="1" customWidth="1"/>
    <col min="5" max="5" width="9.42578125" customWidth="1"/>
    <col min="6" max="6" width="1.140625" customWidth="1"/>
    <col min="7" max="7" width="18.28515625" customWidth="1"/>
    <col min="8" max="8" width="1.85546875" bestFit="1" customWidth="1"/>
    <col min="9" max="9" width="5" bestFit="1" customWidth="1"/>
    <col min="10" max="10" width="2" bestFit="1" customWidth="1"/>
    <col min="11" max="11" width="17.140625" customWidth="1"/>
  </cols>
  <sheetData>
    <row r="1" spans="1:11" ht="15.6">
      <c r="A1" s="74" t="s">
        <v>0</v>
      </c>
      <c r="B1" s="74"/>
      <c r="C1" s="74"/>
      <c r="D1" s="74"/>
      <c r="E1" s="74"/>
      <c r="F1" s="74"/>
      <c r="G1" s="74"/>
      <c r="H1" s="74"/>
      <c r="I1" s="74"/>
      <c r="J1" s="74"/>
      <c r="K1" s="74"/>
    </row>
    <row r="2" spans="1:11" ht="14.65" customHeight="1">
      <c r="A2" s="74" t="s">
        <v>1</v>
      </c>
      <c r="B2" s="74"/>
      <c r="C2" s="74"/>
      <c r="D2" s="74"/>
      <c r="E2" s="74"/>
      <c r="F2" s="74"/>
      <c r="G2" s="74"/>
      <c r="H2" s="74"/>
      <c r="I2" s="74"/>
      <c r="J2" s="74"/>
      <c r="K2" s="74"/>
    </row>
    <row r="3" spans="1:11" ht="15.6">
      <c r="A3" s="72"/>
      <c r="B3" s="72"/>
      <c r="C3" s="72"/>
      <c r="D3" s="72"/>
      <c r="E3" s="72"/>
      <c r="F3" s="72"/>
      <c r="G3" s="72"/>
      <c r="H3" s="72"/>
      <c r="I3" s="72"/>
      <c r="J3" s="72"/>
      <c r="K3" s="72"/>
    </row>
    <row r="4" spans="1:11">
      <c r="A4" t="s">
        <v>2</v>
      </c>
      <c r="C4" s="86"/>
      <c r="D4" s="86"/>
      <c r="E4" s="86"/>
      <c r="F4" s="9"/>
      <c r="G4" s="73" t="s">
        <v>3</v>
      </c>
      <c r="H4" s="73"/>
      <c r="I4" s="88"/>
      <c r="J4" s="88"/>
      <c r="K4" s="88"/>
    </row>
    <row r="5" spans="1:11">
      <c r="A5" t="s">
        <v>4</v>
      </c>
      <c r="C5" s="79"/>
      <c r="D5" s="79"/>
      <c r="E5" s="79"/>
      <c r="F5" s="9"/>
      <c r="G5" s="73" t="s">
        <v>5</v>
      </c>
      <c r="H5" s="73"/>
      <c r="I5" s="79"/>
      <c r="J5" s="79"/>
      <c r="K5" s="79"/>
    </row>
    <row r="6" spans="1:11">
      <c r="A6" t="s">
        <v>6</v>
      </c>
      <c r="C6" s="84"/>
      <c r="D6" s="84"/>
      <c r="E6" s="84"/>
      <c r="F6" s="9"/>
      <c r="G6" s="73" t="s">
        <v>7</v>
      </c>
      <c r="H6" s="73"/>
      <c r="I6" s="87"/>
      <c r="J6" s="87"/>
      <c r="K6" s="87"/>
    </row>
    <row r="7" spans="1:11">
      <c r="A7" t="s">
        <v>8</v>
      </c>
      <c r="C7" s="84"/>
      <c r="D7" s="84"/>
      <c r="E7" s="84"/>
      <c r="F7" s="9"/>
      <c r="G7" s="73" t="s">
        <v>9</v>
      </c>
      <c r="H7" s="73"/>
      <c r="I7" s="84"/>
      <c r="J7" s="84"/>
      <c r="K7" s="84"/>
    </row>
    <row r="8" spans="1:11">
      <c r="A8" t="s">
        <v>10</v>
      </c>
      <c r="C8" s="85"/>
      <c r="D8" s="85"/>
      <c r="E8" s="85"/>
      <c r="F8" s="9"/>
      <c r="G8" s="73" t="s">
        <v>11</v>
      </c>
      <c r="H8" s="73"/>
      <c r="I8" s="81"/>
      <c r="J8" s="81"/>
      <c r="K8" s="81"/>
    </row>
    <row r="9" spans="1:11">
      <c r="A9" t="s">
        <v>12</v>
      </c>
      <c r="C9" s="80"/>
      <c r="D9" s="80"/>
      <c r="E9" s="80"/>
      <c r="F9" s="9"/>
      <c r="G9" s="64" t="s">
        <v>13</v>
      </c>
      <c r="H9" s="64"/>
      <c r="I9" s="81"/>
      <c r="J9" s="81"/>
      <c r="K9" s="81"/>
    </row>
    <row r="10" spans="1:11" ht="2.1" customHeight="1">
      <c r="C10" s="42"/>
      <c r="D10" s="42"/>
      <c r="E10" s="42"/>
      <c r="F10" s="9"/>
      <c r="G10" s="64"/>
      <c r="H10" s="64"/>
      <c r="I10" s="14"/>
      <c r="J10" s="14"/>
      <c r="K10" s="14"/>
    </row>
    <row r="11" spans="1:11" ht="2.1" customHeight="1">
      <c r="A11" s="91"/>
      <c r="B11" s="91"/>
      <c r="C11" s="91"/>
      <c r="D11" s="91"/>
      <c r="E11" s="91"/>
      <c r="F11" s="91"/>
      <c r="G11" s="91"/>
      <c r="H11" s="91"/>
      <c r="I11" s="91"/>
      <c r="J11" s="91"/>
      <c r="K11" s="91"/>
    </row>
    <row r="12" spans="1:11">
      <c r="A12" s="10" t="s">
        <v>14</v>
      </c>
      <c r="B12" s="10"/>
      <c r="C12" s="11" t="s">
        <v>15</v>
      </c>
      <c r="D12" s="12" t="s">
        <v>16</v>
      </c>
      <c r="E12" s="82" t="s">
        <v>17</v>
      </c>
      <c r="F12" s="82"/>
      <c r="G12" s="82"/>
      <c r="H12" s="82"/>
      <c r="I12" s="82"/>
      <c r="J12" s="82"/>
      <c r="K12" s="82"/>
    </row>
    <row r="13" spans="1:11">
      <c r="A13" s="11" t="s">
        <v>18</v>
      </c>
      <c r="B13" s="11"/>
      <c r="C13" s="39"/>
      <c r="D13" s="40"/>
      <c r="E13" s="73" t="s">
        <v>19</v>
      </c>
      <c r="F13" s="73"/>
      <c r="G13" s="100"/>
      <c r="H13" s="100"/>
      <c r="I13" s="100"/>
      <c r="J13" s="100"/>
      <c r="K13" s="100"/>
    </row>
    <row r="14" spans="1:11">
      <c r="A14" s="11" t="s">
        <v>20</v>
      </c>
      <c r="B14" s="11"/>
      <c r="C14" s="41"/>
      <c r="D14" s="40"/>
      <c r="E14" s="73" t="s">
        <v>21</v>
      </c>
      <c r="F14" s="73"/>
      <c r="G14" s="68"/>
      <c r="H14" s="101" t="s">
        <v>22</v>
      </c>
      <c r="I14" s="101"/>
      <c r="J14" s="102"/>
      <c r="K14" s="102"/>
    </row>
    <row r="15" spans="1:11">
      <c r="A15" s="11" t="s">
        <v>23</v>
      </c>
      <c r="B15" s="11"/>
      <c r="C15" s="39"/>
      <c r="D15" s="40"/>
      <c r="E15" s="82" t="s">
        <v>24</v>
      </c>
      <c r="F15" s="82"/>
      <c r="G15" s="82"/>
      <c r="H15" s="82"/>
      <c r="I15" s="82"/>
      <c r="J15" s="82"/>
      <c r="K15" s="82"/>
    </row>
    <row r="16" spans="1:11" ht="3.6" customHeight="1">
      <c r="A16" s="11"/>
      <c r="B16" s="11"/>
      <c r="C16" s="11"/>
      <c r="E16" s="82"/>
      <c r="F16" s="82"/>
      <c r="G16" s="82"/>
      <c r="H16" s="82"/>
      <c r="I16" s="82"/>
      <c r="J16" s="82"/>
      <c r="K16" s="82"/>
    </row>
    <row r="17" spans="1:11">
      <c r="A17" s="62" t="s">
        <v>25</v>
      </c>
      <c r="B17" s="62"/>
      <c r="C17" s="11" t="s">
        <v>26</v>
      </c>
      <c r="D17" s="13" t="s">
        <v>27</v>
      </c>
      <c r="E17" s="99" t="s">
        <v>28</v>
      </c>
      <c r="F17" s="99"/>
      <c r="G17" s="99"/>
      <c r="H17" s="99"/>
      <c r="I17" s="99"/>
      <c r="J17" s="99"/>
      <c r="K17" s="99"/>
    </row>
    <row r="18" spans="1:11" ht="15" customHeight="1">
      <c r="A18" s="64" t="s">
        <v>29</v>
      </c>
      <c r="B18" s="64"/>
      <c r="C18" s="25"/>
      <c r="D18" s="71"/>
      <c r="E18" s="99"/>
      <c r="F18" s="99"/>
      <c r="G18" s="99"/>
      <c r="H18" s="99"/>
      <c r="I18" s="99"/>
      <c r="J18" s="99"/>
      <c r="K18" s="99"/>
    </row>
    <row r="19" spans="1:11" ht="14.45" customHeight="1">
      <c r="A19" s="64" t="s">
        <v>30</v>
      </c>
      <c r="B19" s="64"/>
      <c r="C19" s="25"/>
      <c r="D19" s="71"/>
      <c r="E19" s="82" t="s">
        <v>31</v>
      </c>
      <c r="F19" s="82"/>
      <c r="G19" s="82"/>
      <c r="H19" s="82"/>
      <c r="I19" s="82"/>
      <c r="J19" s="82"/>
      <c r="K19" s="82"/>
    </row>
    <row r="20" spans="1:11">
      <c r="A20" s="64" t="s">
        <v>32</v>
      </c>
      <c r="B20" s="64"/>
      <c r="C20" s="25"/>
      <c r="D20" s="71"/>
      <c r="E20" s="73" t="s">
        <v>33</v>
      </c>
      <c r="F20" s="73"/>
      <c r="G20" s="73"/>
      <c r="H20" s="73"/>
      <c r="I20" s="73"/>
      <c r="J20" s="73"/>
      <c r="K20" s="73"/>
    </row>
    <row r="21" spans="1:11">
      <c r="A21" s="64" t="s">
        <v>34</v>
      </c>
      <c r="B21" s="64"/>
      <c r="C21" s="25"/>
      <c r="D21" s="71"/>
      <c r="E21" s="82"/>
      <c r="F21" s="82"/>
      <c r="G21" s="82"/>
      <c r="H21" s="82"/>
      <c r="I21" s="82"/>
      <c r="J21" s="82"/>
      <c r="K21" s="82"/>
    </row>
    <row r="22" spans="1:11" ht="14.45" customHeight="1">
      <c r="A22" s="64" t="s">
        <v>35</v>
      </c>
      <c r="B22" s="64"/>
      <c r="C22" s="25"/>
      <c r="D22" s="71"/>
      <c r="E22" s="73"/>
      <c r="F22" s="73"/>
      <c r="G22" s="73"/>
      <c r="H22" s="73"/>
      <c r="I22" s="73"/>
      <c r="J22" s="73"/>
      <c r="K22" s="73"/>
    </row>
    <row r="23" spans="1:11" ht="2.1" customHeight="1">
      <c r="A23" s="64"/>
      <c r="B23" s="64"/>
      <c r="C23" s="11"/>
      <c r="D23" s="11"/>
      <c r="G23" s="64"/>
      <c r="H23" s="64"/>
      <c r="I23" s="64"/>
      <c r="J23" s="64"/>
      <c r="K23" s="64"/>
    </row>
    <row r="24" spans="1:11" ht="2.1" customHeight="1">
      <c r="A24" s="91"/>
      <c r="B24" s="91"/>
      <c r="C24" s="91"/>
      <c r="D24" s="91"/>
      <c r="E24" s="91"/>
      <c r="F24" s="91"/>
      <c r="G24" s="91"/>
      <c r="H24" s="91"/>
      <c r="I24" s="91"/>
      <c r="J24" s="91"/>
      <c r="K24" s="91"/>
    </row>
    <row r="25" spans="1:11">
      <c r="A25" s="10" t="s">
        <v>36</v>
      </c>
      <c r="B25" s="10"/>
    </row>
    <row r="26" spans="1:11">
      <c r="A26" t="s">
        <v>37</v>
      </c>
      <c r="C26" s="73" t="s">
        <v>38</v>
      </c>
      <c r="D26" s="73"/>
      <c r="E26" s="73"/>
      <c r="F26" s="64"/>
      <c r="G26" t="s">
        <v>39</v>
      </c>
      <c r="K26" t="s">
        <v>40</v>
      </c>
    </row>
    <row r="27" spans="1:11">
      <c r="A27" s="67"/>
      <c r="C27" s="92" t="s">
        <v>41</v>
      </c>
      <c r="D27" s="93"/>
      <c r="E27" s="94"/>
      <c r="F27" s="14"/>
      <c r="G27" s="26"/>
      <c r="H27" t="s">
        <v>42</v>
      </c>
      <c r="I27" s="24">
        <v>52</v>
      </c>
      <c r="J27" t="s">
        <v>43</v>
      </c>
      <c r="K27" s="15">
        <f>ROUND(G27*I27, 0)</f>
        <v>0</v>
      </c>
    </row>
    <row r="28" spans="1:11">
      <c r="A28" s="23"/>
      <c r="C28" s="75" t="s">
        <v>44</v>
      </c>
      <c r="D28" s="76"/>
      <c r="E28" s="77"/>
      <c r="F28" s="14"/>
      <c r="G28" s="26"/>
      <c r="H28" t="s">
        <v>42</v>
      </c>
      <c r="I28" s="24">
        <v>26</v>
      </c>
      <c r="J28" t="s">
        <v>43</v>
      </c>
      <c r="K28" s="15">
        <f t="shared" ref="K28:K42" si="0">ROUND(G28*I28, 0)</f>
        <v>0</v>
      </c>
    </row>
    <row r="29" spans="1:11">
      <c r="A29" s="23"/>
      <c r="C29" s="79" t="s">
        <v>45</v>
      </c>
      <c r="D29" s="79"/>
      <c r="E29" s="79"/>
      <c r="F29" s="14"/>
      <c r="G29" s="26"/>
      <c r="H29" t="s">
        <v>42</v>
      </c>
      <c r="I29" s="24">
        <v>12</v>
      </c>
      <c r="J29" t="s">
        <v>43</v>
      </c>
      <c r="K29" s="15">
        <f t="shared" si="0"/>
        <v>0</v>
      </c>
    </row>
    <row r="30" spans="1:11">
      <c r="A30" s="23"/>
      <c r="C30" s="79" t="s">
        <v>46</v>
      </c>
      <c r="D30" s="79"/>
      <c r="E30" s="79"/>
      <c r="F30" s="14"/>
      <c r="G30" s="26"/>
      <c r="H30" t="s">
        <v>42</v>
      </c>
      <c r="I30" s="24">
        <v>12</v>
      </c>
      <c r="J30" t="s">
        <v>43</v>
      </c>
      <c r="K30" s="15">
        <f t="shared" si="0"/>
        <v>0</v>
      </c>
    </row>
    <row r="31" spans="1:11">
      <c r="A31" s="23"/>
      <c r="C31" s="79" t="s">
        <v>47</v>
      </c>
      <c r="D31" s="79"/>
      <c r="E31" s="79"/>
      <c r="F31" s="14"/>
      <c r="G31" s="26"/>
      <c r="H31" t="s">
        <v>42</v>
      </c>
      <c r="I31" s="24">
        <v>12</v>
      </c>
      <c r="J31" t="s">
        <v>43</v>
      </c>
      <c r="K31" s="15">
        <f t="shared" si="0"/>
        <v>0</v>
      </c>
    </row>
    <row r="32" spans="1:11">
      <c r="A32" s="23"/>
      <c r="C32" s="79" t="s">
        <v>48</v>
      </c>
      <c r="D32" s="79"/>
      <c r="E32" s="79"/>
      <c r="F32" s="14"/>
      <c r="G32" s="32"/>
      <c r="H32" t="s">
        <v>42</v>
      </c>
      <c r="I32" s="24">
        <v>12</v>
      </c>
      <c r="J32" t="s">
        <v>43</v>
      </c>
      <c r="K32" s="15">
        <f t="shared" si="0"/>
        <v>0</v>
      </c>
    </row>
    <row r="33" spans="1:11">
      <c r="A33" s="23"/>
      <c r="C33" s="90" t="s">
        <v>49</v>
      </c>
      <c r="D33" s="90"/>
      <c r="E33" s="90"/>
      <c r="F33" s="14"/>
      <c r="G33" s="27"/>
      <c r="H33" t="s">
        <v>42</v>
      </c>
      <c r="I33" s="24">
        <v>12</v>
      </c>
      <c r="J33" t="s">
        <v>43</v>
      </c>
      <c r="K33" s="15">
        <f t="shared" si="0"/>
        <v>0</v>
      </c>
    </row>
    <row r="34" spans="1:11">
      <c r="A34" s="23"/>
      <c r="C34" s="79" t="s">
        <v>50</v>
      </c>
      <c r="D34" s="79"/>
      <c r="E34" s="79"/>
      <c r="F34" s="14"/>
      <c r="G34" s="27"/>
      <c r="H34" t="s">
        <v>42</v>
      </c>
      <c r="I34" s="24">
        <v>12</v>
      </c>
      <c r="J34" t="s">
        <v>43</v>
      </c>
      <c r="K34" s="15">
        <f t="shared" si="0"/>
        <v>0</v>
      </c>
    </row>
    <row r="35" spans="1:11">
      <c r="A35" s="23"/>
      <c r="C35" s="79" t="s">
        <v>51</v>
      </c>
      <c r="D35" s="79"/>
      <c r="E35" s="79"/>
      <c r="F35" s="14"/>
      <c r="G35" s="27"/>
      <c r="H35" t="s">
        <v>42</v>
      </c>
      <c r="I35" s="24">
        <v>52</v>
      </c>
      <c r="J35" t="s">
        <v>43</v>
      </c>
      <c r="K35" s="15">
        <f t="shared" si="0"/>
        <v>0</v>
      </c>
    </row>
    <row r="36" spans="1:11">
      <c r="A36" s="23"/>
      <c r="C36" s="79" t="s">
        <v>52</v>
      </c>
      <c r="D36" s="79"/>
      <c r="E36" s="79"/>
      <c r="F36" s="14"/>
      <c r="G36" s="27"/>
      <c r="H36" t="s">
        <v>42</v>
      </c>
      <c r="I36" s="24">
        <v>12</v>
      </c>
      <c r="J36" t="s">
        <v>43</v>
      </c>
      <c r="K36" s="15">
        <f t="shared" si="0"/>
        <v>0</v>
      </c>
    </row>
    <row r="37" spans="1:11">
      <c r="A37" s="23"/>
      <c r="C37" s="79" t="s">
        <v>53</v>
      </c>
      <c r="D37" s="79"/>
      <c r="E37" s="79"/>
      <c r="F37" s="14"/>
      <c r="G37" s="27"/>
      <c r="H37" t="s">
        <v>42</v>
      </c>
      <c r="I37" s="24">
        <v>12</v>
      </c>
      <c r="J37" t="s">
        <v>43</v>
      </c>
      <c r="K37" s="15">
        <f t="shared" si="0"/>
        <v>0</v>
      </c>
    </row>
    <row r="38" spans="1:11">
      <c r="A38" s="23"/>
      <c r="C38" s="79" t="s">
        <v>54</v>
      </c>
      <c r="D38" s="79"/>
      <c r="E38" s="79"/>
      <c r="F38" s="14"/>
      <c r="G38" s="27"/>
      <c r="H38" t="s">
        <v>42</v>
      </c>
      <c r="I38" s="24">
        <v>12</v>
      </c>
      <c r="J38" t="s">
        <v>43</v>
      </c>
      <c r="K38" s="15">
        <f t="shared" si="0"/>
        <v>0</v>
      </c>
    </row>
    <row r="39" spans="1:11">
      <c r="A39" s="23"/>
      <c r="C39" s="79" t="s">
        <v>55</v>
      </c>
      <c r="D39" s="79"/>
      <c r="E39" s="79"/>
      <c r="F39" s="14"/>
      <c r="G39" s="27"/>
      <c r="H39" t="s">
        <v>42</v>
      </c>
      <c r="I39" s="24">
        <v>1</v>
      </c>
      <c r="J39" t="s">
        <v>43</v>
      </c>
      <c r="K39" s="15">
        <f t="shared" si="0"/>
        <v>0</v>
      </c>
    </row>
    <row r="40" spans="1:11">
      <c r="A40" s="23"/>
      <c r="C40" s="79" t="s">
        <v>56</v>
      </c>
      <c r="D40" s="79"/>
      <c r="E40" s="79"/>
      <c r="F40" s="14"/>
      <c r="G40" s="27"/>
      <c r="H40" t="s">
        <v>42</v>
      </c>
      <c r="I40" s="24">
        <v>1</v>
      </c>
      <c r="J40" t="s">
        <v>43</v>
      </c>
      <c r="K40" s="15">
        <f t="shared" si="0"/>
        <v>0</v>
      </c>
    </row>
    <row r="41" spans="1:11">
      <c r="A41" s="23"/>
      <c r="C41" s="79" t="s">
        <v>57</v>
      </c>
      <c r="D41" s="79"/>
      <c r="E41" s="79"/>
      <c r="F41" s="14"/>
      <c r="G41" s="27"/>
      <c r="H41" t="s">
        <v>42</v>
      </c>
      <c r="I41" s="24">
        <v>1</v>
      </c>
      <c r="J41" t="s">
        <v>43</v>
      </c>
      <c r="K41" s="15">
        <f t="shared" si="0"/>
        <v>0</v>
      </c>
    </row>
    <row r="42" spans="1:11">
      <c r="A42" s="23"/>
      <c r="C42" s="79" t="s">
        <v>57</v>
      </c>
      <c r="D42" s="79"/>
      <c r="E42" s="79"/>
      <c r="F42" s="14"/>
      <c r="G42" s="27"/>
      <c r="H42" t="s">
        <v>42</v>
      </c>
      <c r="I42" s="24">
        <v>1</v>
      </c>
      <c r="J42" t="s">
        <v>43</v>
      </c>
      <c r="K42" s="15">
        <f t="shared" si="0"/>
        <v>0</v>
      </c>
    </row>
    <row r="43" spans="1:11">
      <c r="A43" s="78"/>
      <c r="B43" s="78"/>
      <c r="C43" s="78"/>
      <c r="D43" s="78"/>
      <c r="E43" s="78"/>
      <c r="F43" s="78"/>
      <c r="G43" s="78"/>
      <c r="H43" s="78"/>
      <c r="I43" s="95" t="s">
        <v>58</v>
      </c>
      <c r="J43" s="95"/>
      <c r="K43" s="16">
        <f>SUM(K27:K42)</f>
        <v>0</v>
      </c>
    </row>
    <row r="44" spans="1:11">
      <c r="A44" s="10" t="s">
        <v>59</v>
      </c>
      <c r="B44" s="10"/>
    </row>
    <row r="45" spans="1:11">
      <c r="A45" s="73" t="s">
        <v>60</v>
      </c>
      <c r="B45" s="73"/>
      <c r="C45" s="73"/>
      <c r="D45" s="73"/>
      <c r="E45" s="73"/>
      <c r="F45" s="64"/>
      <c r="G45" t="s">
        <v>61</v>
      </c>
      <c r="I45" s="36"/>
      <c r="J45" t="s">
        <v>43</v>
      </c>
      <c r="K45" s="17">
        <f>ROUND(IF(I45="Y",((SUM(K27:K42))*0.05),0), 0)</f>
        <v>0</v>
      </c>
    </row>
    <row r="46" spans="1:11">
      <c r="A46" s="73" t="s">
        <v>62</v>
      </c>
      <c r="B46" s="73"/>
      <c r="C46" s="73"/>
      <c r="D46" s="73"/>
      <c r="E46" s="73"/>
      <c r="F46" s="64"/>
      <c r="G46" s="30"/>
      <c r="H46" t="s">
        <v>42</v>
      </c>
      <c r="I46" s="28">
        <v>12</v>
      </c>
      <c r="J46" t="s">
        <v>43</v>
      </c>
      <c r="K46" s="17">
        <f>ROUND(IF(((G46*I46)-((SUM(K27:K42))*0.03))&lt;0, "$0", ((G46*I46)-((SUM(K27:K42))*0.03))), 0)</f>
        <v>0</v>
      </c>
    </row>
    <row r="47" spans="1:11">
      <c r="A47" s="73" t="s">
        <v>63</v>
      </c>
      <c r="B47" s="73"/>
      <c r="C47" s="73"/>
      <c r="D47" s="73"/>
      <c r="E47" s="73"/>
      <c r="F47" s="64"/>
      <c r="G47" s="31"/>
      <c r="H47" t="s">
        <v>42</v>
      </c>
      <c r="I47" s="29">
        <v>52</v>
      </c>
      <c r="J47" t="s">
        <v>43</v>
      </c>
      <c r="K47" s="18">
        <f>ROUND(G47*I47, 0)</f>
        <v>0</v>
      </c>
    </row>
    <row r="48" spans="1:11">
      <c r="A48" s="73" t="s">
        <v>64</v>
      </c>
      <c r="B48" s="73"/>
      <c r="C48" s="73"/>
      <c r="D48" s="73"/>
      <c r="E48" s="73"/>
      <c r="F48" s="64"/>
      <c r="G48" s="31"/>
      <c r="H48" t="s">
        <v>42</v>
      </c>
      <c r="I48" s="29">
        <v>1</v>
      </c>
      <c r="J48" t="s">
        <v>43</v>
      </c>
      <c r="K48" s="18">
        <f t="shared" ref="K48:K51" si="1">ROUND(G48*I48, 0)</f>
        <v>0</v>
      </c>
    </row>
    <row r="49" spans="1:11">
      <c r="A49" s="73" t="s">
        <v>65</v>
      </c>
      <c r="B49" s="73"/>
      <c r="C49" s="73"/>
      <c r="D49" s="73"/>
      <c r="E49" s="73"/>
      <c r="F49" s="64"/>
      <c r="G49" s="31"/>
      <c r="H49" t="s">
        <v>42</v>
      </c>
      <c r="I49" s="29">
        <v>12</v>
      </c>
      <c r="J49" t="s">
        <v>43</v>
      </c>
      <c r="K49" s="18">
        <f t="shared" si="1"/>
        <v>0</v>
      </c>
    </row>
    <row r="50" spans="1:11" hidden="1">
      <c r="A50" s="73" t="s">
        <v>66</v>
      </c>
      <c r="B50" s="73"/>
      <c r="C50" s="73"/>
      <c r="D50" s="73"/>
      <c r="E50" s="73"/>
      <c r="F50" s="64"/>
      <c r="G50" s="31"/>
      <c r="H50" t="s">
        <v>42</v>
      </c>
      <c r="I50" s="29">
        <v>1</v>
      </c>
      <c r="J50" t="s">
        <v>43</v>
      </c>
      <c r="K50" s="18">
        <f t="shared" si="1"/>
        <v>0</v>
      </c>
    </row>
    <row r="51" spans="1:11" hidden="1">
      <c r="A51" s="73" t="s">
        <v>67</v>
      </c>
      <c r="B51" s="73"/>
      <c r="C51" s="73"/>
      <c r="D51" s="73"/>
      <c r="E51" s="73"/>
      <c r="F51" s="64"/>
      <c r="G51" s="30"/>
      <c r="H51" t="s">
        <v>42</v>
      </c>
      <c r="I51" s="28">
        <v>1</v>
      </c>
      <c r="J51" t="s">
        <v>43</v>
      </c>
      <c r="K51" s="18">
        <f t="shared" si="1"/>
        <v>0</v>
      </c>
    </row>
    <row r="52" spans="1:11">
      <c r="I52" s="95" t="s">
        <v>58</v>
      </c>
      <c r="J52" s="95"/>
      <c r="K52" s="19">
        <f>SUM(K45:K51)</f>
        <v>0</v>
      </c>
    </row>
    <row r="53" spans="1:11" ht="2.25" customHeight="1">
      <c r="I53" s="70"/>
      <c r="J53" s="70"/>
      <c r="K53" s="33"/>
    </row>
    <row r="54" spans="1:11" ht="2.1" customHeight="1">
      <c r="A54" s="63"/>
      <c r="B54" s="63"/>
      <c r="C54" s="63"/>
      <c r="D54" s="63"/>
      <c r="E54" s="63"/>
      <c r="F54" s="63"/>
      <c r="G54" s="63"/>
      <c r="H54" s="63"/>
      <c r="I54" s="63"/>
      <c r="J54" s="63"/>
      <c r="K54" s="63"/>
    </row>
    <row r="55" spans="1:11">
      <c r="A55" s="10" t="s">
        <v>68</v>
      </c>
      <c r="B55" s="46"/>
      <c r="C55" s="46"/>
      <c r="D55" s="46"/>
      <c r="E55" s="46"/>
      <c r="F55" s="46"/>
      <c r="G55" s="46"/>
      <c r="H55" s="46"/>
      <c r="I55" s="46"/>
      <c r="J55" s="46"/>
      <c r="K55" s="46"/>
    </row>
    <row r="56" spans="1:11">
      <c r="A56" s="47" t="s">
        <v>69</v>
      </c>
      <c r="B56" s="46"/>
      <c r="C56" s="46"/>
      <c r="D56" s="46"/>
      <c r="E56" s="46"/>
      <c r="F56" s="46"/>
      <c r="G56" s="46"/>
      <c r="H56" s="46"/>
      <c r="I56" s="46"/>
      <c r="J56" s="46"/>
      <c r="K56" s="50"/>
    </row>
    <row r="57" spans="1:11" hidden="1">
      <c r="A57" s="47" t="s">
        <v>70</v>
      </c>
      <c r="B57" s="46"/>
      <c r="C57" s="46"/>
      <c r="D57" s="46"/>
      <c r="E57" s="46"/>
      <c r="F57" s="89" t="s">
        <v>61</v>
      </c>
      <c r="G57" s="89"/>
      <c r="H57" s="69"/>
      <c r="I57" s="43"/>
      <c r="J57" s="69"/>
      <c r="K57" s="45" t="str">
        <f>IF(I57="y", "Rent Increase", "No Rent Increase")</f>
        <v>No Rent Increase</v>
      </c>
    </row>
    <row r="58" spans="1:11">
      <c r="A58" s="64" t="s">
        <v>71</v>
      </c>
      <c r="F58" s="89" t="s">
        <v>61</v>
      </c>
      <c r="G58" s="89"/>
      <c r="H58" s="69"/>
      <c r="I58" s="43"/>
      <c r="J58" s="69"/>
      <c r="K58" s="45" t="str">
        <f>IF(I58="y", "RA","No RA")</f>
        <v>No RA</v>
      </c>
    </row>
    <row r="59" spans="1:11" hidden="1">
      <c r="A59" s="64" t="s">
        <v>72</v>
      </c>
      <c r="F59" s="89" t="s">
        <v>61</v>
      </c>
      <c r="G59" s="89"/>
      <c r="H59" s="69"/>
      <c r="I59" s="43" t="s">
        <v>73</v>
      </c>
      <c r="J59" s="69"/>
      <c r="K59" s="45" t="str">
        <f>IF(I59="y", "Voucher Size Change", "No Size Change")</f>
        <v>No Size Change</v>
      </c>
    </row>
    <row r="60" spans="1:11">
      <c r="A60" t="s">
        <v>74</v>
      </c>
      <c r="F60" s="69" t="s">
        <v>75</v>
      </c>
      <c r="G60" s="69"/>
      <c r="H60" s="69"/>
      <c r="I60" s="69"/>
      <c r="J60" s="69"/>
      <c r="K60" s="49"/>
    </row>
    <row r="61" spans="1:11">
      <c r="A61" t="s">
        <v>76</v>
      </c>
      <c r="F61" s="69" t="s">
        <v>77</v>
      </c>
      <c r="G61" s="69"/>
      <c r="H61" s="69"/>
      <c r="I61" s="69"/>
      <c r="J61" s="69"/>
      <c r="K61" s="18" t="e" cm="1">
        <f t="array" ref="K61">INDEX('110FY25SAFMR'!A2:M524,MATCH('MOBILE Calculation Sheet 7.1.26'!C9,'110FY25SAFMR'!A2:A524,0),Sheet1!H5)</f>
        <v>#N/A</v>
      </c>
    </row>
    <row r="62" spans="1:11">
      <c r="A62" s="47" t="s">
        <v>78</v>
      </c>
      <c r="B62" s="46"/>
      <c r="C62" s="46"/>
      <c r="D62" s="46"/>
      <c r="E62" s="46"/>
      <c r="F62" s="46"/>
      <c r="G62" s="46"/>
      <c r="H62" s="46"/>
      <c r="I62" s="46"/>
      <c r="J62" s="46"/>
      <c r="K62" s="3">
        <f>IF(I58="y",MAX(K74,K60,K61),IF(I59="y",K61,IF(K56="Recertification",K61,IF(K56="Relocation", K61,K60))))</f>
        <v>0</v>
      </c>
    </row>
    <row r="63" spans="1:11" ht="2.25" customHeight="1">
      <c r="A63" s="47"/>
      <c r="B63" s="46"/>
      <c r="C63" s="46"/>
      <c r="D63" s="46"/>
      <c r="E63" s="46"/>
      <c r="F63" s="46"/>
      <c r="G63" s="46"/>
      <c r="H63" s="46"/>
      <c r="I63" s="46"/>
      <c r="J63" s="46"/>
      <c r="K63" s="3"/>
    </row>
    <row r="64" spans="1:11" ht="2.25" customHeight="1">
      <c r="A64" s="48"/>
      <c r="B64" s="63"/>
      <c r="C64" s="63"/>
      <c r="D64" s="63"/>
      <c r="E64" s="63"/>
      <c r="F64" s="63"/>
      <c r="G64" s="63"/>
      <c r="H64" s="63"/>
      <c r="I64" s="63"/>
      <c r="J64" s="63"/>
      <c r="K64" s="51"/>
    </row>
    <row r="65" spans="1:11" ht="2.25" customHeight="1">
      <c r="A65" s="47"/>
      <c r="B65" s="46"/>
      <c r="C65" s="46"/>
      <c r="D65" s="46"/>
      <c r="E65" s="46"/>
      <c r="F65" s="46"/>
      <c r="G65" s="46"/>
      <c r="H65" s="46"/>
      <c r="I65" s="46"/>
      <c r="J65" s="46"/>
    </row>
    <row r="66" spans="1:11">
      <c r="A66" s="10" t="s">
        <v>79</v>
      </c>
      <c r="B66" s="46"/>
      <c r="C66" s="46"/>
      <c r="D66" s="46"/>
      <c r="E66" s="46"/>
      <c r="F66" s="46"/>
      <c r="G66" s="46"/>
      <c r="H66" s="46"/>
      <c r="I66" s="46"/>
      <c r="J66" s="46"/>
      <c r="K66" s="46"/>
    </row>
    <row r="67" spans="1:11">
      <c r="A67" s="73" t="s">
        <v>80</v>
      </c>
      <c r="B67" s="73"/>
      <c r="C67" s="73"/>
      <c r="D67" s="73"/>
      <c r="E67" s="64"/>
      <c r="F67" s="83" t="s">
        <v>81</v>
      </c>
      <c r="G67" s="83"/>
      <c r="H67" s="83"/>
      <c r="I67" s="83"/>
      <c r="J67" s="83"/>
      <c r="K67" s="20">
        <f>IF(K43-K52&lt;0, 0, K43-K52)</f>
        <v>0</v>
      </c>
    </row>
    <row r="68" spans="1:11">
      <c r="A68" t="s">
        <v>82</v>
      </c>
      <c r="F68" s="83" t="s">
        <v>83</v>
      </c>
      <c r="G68" s="83"/>
      <c r="H68" s="83"/>
      <c r="I68" s="83"/>
      <c r="J68" s="83"/>
      <c r="K68" s="20">
        <f>ROUND(K67/12, 0)</f>
        <v>0</v>
      </c>
    </row>
    <row r="69" spans="1:11">
      <c r="A69" t="s">
        <v>84</v>
      </c>
      <c r="F69" s="83" t="s">
        <v>85</v>
      </c>
      <c r="G69" s="83"/>
      <c r="H69" s="83"/>
      <c r="I69" s="83"/>
      <c r="J69" s="83"/>
      <c r="K69" s="18">
        <f>ROUNDUP(K68*0.3, 0)</f>
        <v>0</v>
      </c>
    </row>
    <row r="70" spans="1:11">
      <c r="A70" t="s">
        <v>86</v>
      </c>
      <c r="F70" s="83" t="s">
        <v>87</v>
      </c>
      <c r="G70" s="83"/>
      <c r="H70" s="83"/>
      <c r="I70" s="83"/>
      <c r="J70" s="83"/>
      <c r="K70" s="18">
        <f>K62</f>
        <v>0</v>
      </c>
    </row>
    <row r="71" spans="1:11">
      <c r="A71" t="s">
        <v>88</v>
      </c>
      <c r="F71" s="83" t="s">
        <v>87</v>
      </c>
      <c r="G71" s="83"/>
      <c r="H71" s="83"/>
      <c r="I71" s="83"/>
      <c r="J71" s="83"/>
      <c r="K71" s="18">
        <f>I6</f>
        <v>0</v>
      </c>
    </row>
    <row r="72" spans="1:11">
      <c r="A72" t="s">
        <v>89</v>
      </c>
      <c r="F72" s="89" t="s">
        <v>61</v>
      </c>
      <c r="G72" s="89"/>
      <c r="H72" s="69"/>
      <c r="I72" s="43"/>
      <c r="J72" s="69"/>
      <c r="K72" s="18">
        <f>IF(I72="N",IF(I8="SRO", 23, IF(I8="ESRO", 25, IF(I8="Studio", 30, IF(I8=0,30,IF(I8=1,45,IF(I8=2,65,IF(I8=3,85,IF(I8=4,100,IF(I8=5,125,IF(I8=6,150,IF(I8&gt;6,175,0))))))))))), 0)</f>
        <v>0</v>
      </c>
    </row>
    <row r="73" spans="1:11">
      <c r="A73" t="s">
        <v>90</v>
      </c>
      <c r="F73" s="96" t="s">
        <v>61</v>
      </c>
      <c r="G73" s="96"/>
      <c r="H73" s="69"/>
      <c r="I73" s="43"/>
      <c r="J73" s="69"/>
      <c r="K73" s="18">
        <f>IF(I73="N",IF(I8="SRO", 12, IF(I8="ESRO", 14, IF(I8="Studio", 16, IF(I8=0,16,IF(I8=1,17,IF(I8=2,18,IF(I8=3,19,IF(I8=4,20,IF(I8=5,21,IF(I8=6,22,IF(I8&gt;6,23,0))))))))))), 0)</f>
        <v>0</v>
      </c>
    </row>
    <row r="74" spans="1:11">
      <c r="A74" t="s">
        <v>91</v>
      </c>
      <c r="F74" s="83" t="s">
        <v>92</v>
      </c>
      <c r="G74" s="83"/>
      <c r="H74" s="83"/>
      <c r="I74" s="83"/>
      <c r="J74" s="83"/>
      <c r="K74" s="21">
        <f>SUM(K71:K73)</f>
        <v>0</v>
      </c>
    </row>
    <row r="75" spans="1:11" ht="14.45" customHeight="1">
      <c r="A75" t="s">
        <v>93</v>
      </c>
      <c r="B75" s="10"/>
      <c r="C75" s="10"/>
      <c r="D75" s="10"/>
      <c r="E75" s="10"/>
      <c r="F75" s="83" t="s">
        <v>94</v>
      </c>
      <c r="G75" s="83"/>
      <c r="H75" s="83"/>
      <c r="I75" s="83"/>
      <c r="J75" s="83"/>
      <c r="K75" s="20">
        <f>MAX((MIN(MIN(K70,K74)-K69, K71)), 0)</f>
        <v>0</v>
      </c>
    </row>
    <row r="76" spans="1:11" ht="14.45" customHeight="1">
      <c r="A76" t="s">
        <v>95</v>
      </c>
      <c r="B76" s="10"/>
      <c r="C76" s="10"/>
      <c r="D76" s="10"/>
      <c r="E76" s="10"/>
      <c r="F76" s="83" t="s">
        <v>96</v>
      </c>
      <c r="G76" s="83"/>
      <c r="H76" s="83"/>
      <c r="I76" s="83"/>
      <c r="J76" s="83"/>
      <c r="K76" s="22">
        <f>K71-K75</f>
        <v>0</v>
      </c>
    </row>
    <row r="77" spans="1:11" ht="14.1" customHeight="1">
      <c r="A77" t="s">
        <v>97</v>
      </c>
      <c r="B77" s="10"/>
      <c r="C77" s="10"/>
      <c r="D77" s="10"/>
      <c r="E77" s="10"/>
      <c r="F77" s="83" t="s">
        <v>98</v>
      </c>
      <c r="G77" s="83"/>
      <c r="H77" s="83"/>
      <c r="I77" s="83"/>
      <c r="J77" s="69"/>
      <c r="K77" s="16">
        <f>0</f>
        <v>0</v>
      </c>
    </row>
    <row r="78" spans="1:11">
      <c r="A78" s="106" t="s">
        <v>99</v>
      </c>
      <c r="B78" s="106"/>
      <c r="C78" s="106"/>
      <c r="D78" s="106"/>
      <c r="E78" s="106"/>
      <c r="F78" s="107" t="s">
        <v>100</v>
      </c>
      <c r="G78" s="107"/>
      <c r="H78" s="107"/>
      <c r="I78" s="107"/>
      <c r="J78" s="107"/>
      <c r="K78" s="107"/>
    </row>
    <row r="79" spans="1:11" ht="2.1" customHeight="1">
      <c r="B79" s="10"/>
      <c r="C79" s="10"/>
      <c r="D79" s="10"/>
      <c r="E79" s="10"/>
      <c r="F79" s="69"/>
      <c r="G79" s="69"/>
      <c r="H79" s="69"/>
      <c r="I79" s="69"/>
      <c r="J79" s="69"/>
      <c r="K79" s="34"/>
    </row>
    <row r="80" spans="1:11" ht="2.1" customHeight="1">
      <c r="A80" s="91"/>
      <c r="B80" s="91"/>
      <c r="C80" s="91"/>
      <c r="D80" s="91"/>
      <c r="E80" s="91"/>
      <c r="F80" s="91"/>
      <c r="G80" s="91"/>
      <c r="H80" s="91"/>
      <c r="I80" s="91"/>
      <c r="J80" s="91"/>
      <c r="K80" s="91"/>
    </row>
    <row r="81" spans="1:11">
      <c r="A81" s="82" t="s">
        <v>101</v>
      </c>
      <c r="B81" s="82"/>
      <c r="C81" s="82"/>
      <c r="D81" s="82"/>
      <c r="E81" s="82"/>
      <c r="F81" s="82"/>
      <c r="G81" s="82"/>
      <c r="H81" s="82"/>
      <c r="I81" s="82"/>
      <c r="J81" s="82"/>
      <c r="K81" s="82"/>
    </row>
    <row r="82" spans="1:11">
      <c r="A82" s="64" t="s">
        <v>102</v>
      </c>
      <c r="B82" s="62"/>
      <c r="C82" s="97">
        <f>ROUNDDOWN(K68*0.1, 0)</f>
        <v>0</v>
      </c>
      <c r="D82" s="97"/>
      <c r="E82" s="98" t="s">
        <v>103</v>
      </c>
      <c r="F82" s="98"/>
      <c r="G82" s="98"/>
      <c r="H82" s="98"/>
      <c r="I82" s="98"/>
      <c r="J82" s="98"/>
      <c r="K82" s="65" t="e">
        <f>C82+K61</f>
        <v>#N/A</v>
      </c>
    </row>
    <row r="83" spans="1:11">
      <c r="A83" s="66" t="s">
        <v>104</v>
      </c>
      <c r="C83" s="108"/>
      <c r="D83" s="108"/>
      <c r="E83" s="108"/>
      <c r="F83" s="98" t="s">
        <v>105</v>
      </c>
      <c r="G83" s="109"/>
      <c r="H83" s="109"/>
      <c r="I83" s="110">
        <f>Calculations!B4</f>
        <v>32</v>
      </c>
      <c r="J83" s="110"/>
      <c r="K83" s="110"/>
    </row>
    <row r="84" spans="1:11">
      <c r="A84" s="64" t="s">
        <v>106</v>
      </c>
      <c r="B84" s="64"/>
      <c r="C84" s="97">
        <f>ROUND(((K76/Calculations!B3)*Calculations!B4), 0)</f>
        <v>0</v>
      </c>
      <c r="D84" s="97"/>
      <c r="E84" s="97"/>
      <c r="F84" s="73" t="s">
        <v>107</v>
      </c>
      <c r="G84" s="73"/>
      <c r="H84" s="73"/>
      <c r="I84" s="97">
        <f>ROUND(((K75/Calculations!B3)*Calculations!B4), 0)</f>
        <v>0</v>
      </c>
      <c r="J84" s="97"/>
      <c r="K84" s="97"/>
    </row>
    <row r="85" spans="1:11" ht="2.1" customHeight="1">
      <c r="A85" s="64"/>
      <c r="B85" s="64"/>
      <c r="C85" s="35"/>
      <c r="D85" s="35"/>
      <c r="E85" s="35"/>
      <c r="F85" s="64"/>
      <c r="G85" s="64"/>
      <c r="H85" s="64"/>
      <c r="I85" s="35"/>
      <c r="J85" s="35"/>
      <c r="K85" s="35"/>
    </row>
    <row r="86" spans="1:11" ht="2.1" customHeight="1">
      <c r="A86" s="91"/>
      <c r="B86" s="91"/>
      <c r="C86" s="91"/>
      <c r="D86" s="91"/>
      <c r="E86" s="91"/>
      <c r="F86" s="91"/>
      <c r="G86" s="91"/>
      <c r="H86" s="91"/>
      <c r="I86" s="91"/>
      <c r="J86" s="91"/>
      <c r="K86" s="91"/>
    </row>
    <row r="87" spans="1:11" ht="2.1" customHeight="1">
      <c r="A87" s="11"/>
      <c r="B87" s="11"/>
      <c r="C87" s="11"/>
      <c r="D87" s="11"/>
      <c r="E87" s="11"/>
      <c r="F87" s="11"/>
      <c r="G87" s="11"/>
      <c r="H87" s="11"/>
      <c r="I87" s="11"/>
      <c r="J87" s="11"/>
      <c r="K87" s="11"/>
    </row>
    <row r="88" spans="1:11">
      <c r="A88" s="104" t="s">
        <v>108</v>
      </c>
      <c r="B88" s="104"/>
      <c r="C88" s="104"/>
      <c r="D88" s="104"/>
      <c r="E88" s="104"/>
      <c r="G88" s="105" t="s">
        <v>109</v>
      </c>
      <c r="H88" s="105"/>
      <c r="I88" s="105"/>
      <c r="J88" s="105"/>
      <c r="K88" s="105"/>
    </row>
    <row r="89" spans="1:11">
      <c r="A89" s="103" t="s">
        <v>110</v>
      </c>
      <c r="B89" s="103"/>
      <c r="C89" s="103"/>
      <c r="D89" s="103"/>
      <c r="E89" s="103"/>
      <c r="F89" s="103"/>
      <c r="G89" s="103"/>
      <c r="H89" s="103"/>
      <c r="I89" s="103"/>
      <c r="J89" s="103"/>
      <c r="K89" s="103"/>
    </row>
  </sheetData>
  <sheetProtection algorithmName="SHA-512" hashValue="N3e2kQZu/OV5aLLCWxSq9RBpVWJ6MGj8UWJRQDFHbgTFzUfnDn3AmctjZjKtwCMBj1fpnElvb8/9Ev4dTXnmSg==" saltValue="UpO4YpHPUb7WGdCjkFYZsA==" spinCount="100000" sheet="1" selectLockedCells="1"/>
  <protectedRanges>
    <protectedRange sqref="I45:I51 G46:G51" name="Range5"/>
    <protectedRange sqref="C13:D15 C18:D23 J13:K15 I13:I14" name="Range3"/>
    <protectedRange sqref="C4:E10" name="Range6"/>
    <protectedRange sqref="I4:K10" name="Range2"/>
    <protectedRange sqref="G27:G42 I27:I42 A27:A42 C27:E42" name="Range4"/>
  </protectedRanges>
  <mergeCells count="91">
    <mergeCell ref="A81:K81"/>
    <mergeCell ref="A80:K80"/>
    <mergeCell ref="A46:E46"/>
    <mergeCell ref="E13:F13"/>
    <mergeCell ref="A89:K89"/>
    <mergeCell ref="A88:E88"/>
    <mergeCell ref="G88:K88"/>
    <mergeCell ref="A78:E78"/>
    <mergeCell ref="F78:K78"/>
    <mergeCell ref="A86:K86"/>
    <mergeCell ref="I84:K84"/>
    <mergeCell ref="C84:E84"/>
    <mergeCell ref="F84:H84"/>
    <mergeCell ref="C83:E83"/>
    <mergeCell ref="F83:H83"/>
    <mergeCell ref="I83:K83"/>
    <mergeCell ref="C82:D82"/>
    <mergeCell ref="E82:J82"/>
    <mergeCell ref="E15:K16"/>
    <mergeCell ref="E17:K18"/>
    <mergeCell ref="A11:K11"/>
    <mergeCell ref="E12:K12"/>
    <mergeCell ref="G13:K13"/>
    <mergeCell ref="H14:I14"/>
    <mergeCell ref="J14:K14"/>
    <mergeCell ref="E14:F14"/>
    <mergeCell ref="F72:G72"/>
    <mergeCell ref="C36:E36"/>
    <mergeCell ref="F70:J70"/>
    <mergeCell ref="F67:J67"/>
    <mergeCell ref="C40:E40"/>
    <mergeCell ref="C41:E41"/>
    <mergeCell ref="C38:E38"/>
    <mergeCell ref="F71:J71"/>
    <mergeCell ref="I52:J52"/>
    <mergeCell ref="A51:E51"/>
    <mergeCell ref="A50:E50"/>
    <mergeCell ref="A49:E49"/>
    <mergeCell ref="F68:J68"/>
    <mergeCell ref="F69:J69"/>
    <mergeCell ref="A67:D67"/>
    <mergeCell ref="F59:G59"/>
    <mergeCell ref="C39:E39"/>
    <mergeCell ref="F77:I77"/>
    <mergeCell ref="C35:E35"/>
    <mergeCell ref="C33:E33"/>
    <mergeCell ref="A24:K24"/>
    <mergeCell ref="C32:E32"/>
    <mergeCell ref="C26:E26"/>
    <mergeCell ref="C29:E29"/>
    <mergeCell ref="C31:E31"/>
    <mergeCell ref="C30:E30"/>
    <mergeCell ref="C34:E34"/>
    <mergeCell ref="C27:E27"/>
    <mergeCell ref="I43:J43"/>
    <mergeCell ref="F73:G73"/>
    <mergeCell ref="A47:E47"/>
    <mergeCell ref="F75:J75"/>
    <mergeCell ref="F74:J74"/>
    <mergeCell ref="F76:J76"/>
    <mergeCell ref="A1:K1"/>
    <mergeCell ref="I7:K7"/>
    <mergeCell ref="C7:E7"/>
    <mergeCell ref="C8:E8"/>
    <mergeCell ref="I8:K8"/>
    <mergeCell ref="C5:E5"/>
    <mergeCell ref="C4:E4"/>
    <mergeCell ref="I6:K6"/>
    <mergeCell ref="I5:K5"/>
    <mergeCell ref="I4:K4"/>
    <mergeCell ref="C6:E6"/>
    <mergeCell ref="G4:H4"/>
    <mergeCell ref="G5:H5"/>
    <mergeCell ref="F57:G57"/>
    <mergeCell ref="F58:G58"/>
    <mergeCell ref="G8:H8"/>
    <mergeCell ref="A2:K2"/>
    <mergeCell ref="C28:E28"/>
    <mergeCell ref="A48:E48"/>
    <mergeCell ref="A43:H43"/>
    <mergeCell ref="C42:E42"/>
    <mergeCell ref="E22:K22"/>
    <mergeCell ref="C9:E9"/>
    <mergeCell ref="I9:K9"/>
    <mergeCell ref="E19:K19"/>
    <mergeCell ref="E20:K20"/>
    <mergeCell ref="E21:K21"/>
    <mergeCell ref="C37:E37"/>
    <mergeCell ref="A45:E45"/>
    <mergeCell ref="G6:H6"/>
    <mergeCell ref="G7:H7"/>
  </mergeCells>
  <conditionalFormatting sqref="A78:E78">
    <cfRule type="expression" dxfId="15" priority="1">
      <formula>$K$74&gt;$K$82</formula>
    </cfRule>
  </conditionalFormatting>
  <conditionalFormatting sqref="G13:K13 G14 J14:K14 C18:D22 C27:E38 A27:A42 G27:G42 I27:I42 C39 C40:E42 I45:I51 G46:G51 K60 C83:E83">
    <cfRule type="expression" dxfId="14" priority="10">
      <formula>$I$6=""</formula>
    </cfRule>
    <cfRule type="expression" dxfId="13" priority="11">
      <formula>$I$8=""</formula>
    </cfRule>
    <cfRule type="expression" dxfId="12" priority="12">
      <formula>$I$9=""</formula>
    </cfRule>
    <cfRule type="expression" dxfId="11" priority="13">
      <formula>$C$8=""</formula>
    </cfRule>
    <cfRule type="expression" dxfId="10" priority="14">
      <formula>$C$9=""</formula>
    </cfRule>
  </conditionalFormatting>
  <conditionalFormatting sqref="I83:K84 C84:E84">
    <cfRule type="expression" dxfId="9" priority="2">
      <formula>$C$83=""</formula>
    </cfRule>
  </conditionalFormatting>
  <conditionalFormatting sqref="K27:K43 K45:K52 K57:K59 K61:K62 K67:K77 C82:D82 K82 I83:K84 C84:E84">
    <cfRule type="expression" dxfId="8" priority="5">
      <formula>$I$6=""</formula>
    </cfRule>
    <cfRule type="expression" dxfId="7" priority="6">
      <formula>$I$8=""</formula>
    </cfRule>
    <cfRule type="expression" dxfId="6" priority="7">
      <formula>$I$9=""</formula>
    </cfRule>
    <cfRule type="expression" dxfId="5" priority="8">
      <formula>$C$8=""</formula>
    </cfRule>
    <cfRule type="expression" dxfId="4" priority="9">
      <formula>$C$9=""</formula>
    </cfRule>
  </conditionalFormatting>
  <conditionalFormatting sqref="K57:K59 K61:K62 K67:K77 C82:D82 K82 I83:K84 C84:E84">
    <cfRule type="expression" dxfId="3" priority="4">
      <formula>$K$56=""</formula>
    </cfRule>
  </conditionalFormatting>
  <conditionalFormatting sqref="K60 C83:E83">
    <cfRule type="expression" dxfId="2" priority="3">
      <formula>$K$56=""</formula>
    </cfRule>
  </conditionalFormatting>
  <dataValidations count="1">
    <dataValidation type="whole" operator="greaterThan" showInputMessage="1" showErrorMessage="1" errorTitle="Enter Valid Voucher Size" error="Please enter a valid voucher size.  The smallest valid voucher size is 1." sqref="C8:E8" xr:uid="{00000000-0002-0000-0000-000002000000}">
      <formula1>0</formula1>
    </dataValidation>
  </dataValidations>
  <printOptions horizontalCentered="1"/>
  <pageMargins left="0.7" right="0.7" top="0.75" bottom="0.75" header="0.15" footer="0.3"/>
  <pageSetup orientation="portrait" r:id="rId1"/>
  <headerFooter>
    <oddFooter>&amp;R&amp;9Revised 2026</oddFooter>
  </headerFooter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21" id="{6B75820E-1368-42DE-90A7-CBA7F6EF82D9}">
            <xm:f>Calculations!$B$11="Yes"</xm:f>
            <x14:dxf>
              <font>
                <b/>
                <i val="0"/>
                <color rgb="FFC00000"/>
              </font>
            </x14:dxf>
          </x14:cfRule>
          <xm:sqref>F78:K78</xm:sqref>
        </x14:conditionalFormatting>
      </x14:conditionalFormattings>
    </ext>
    <ext xmlns:x14="http://schemas.microsoft.com/office/spreadsheetml/2009/9/main" uri="{CCE6A557-97BC-4b89-ADB6-D9C93CAAB3DF}">
      <x14:dataValidations xmlns:xm="http://schemas.microsoft.com/office/excel/2006/main" count="6">
        <x14:dataValidation type="list" showErrorMessage="1" errorTitle="Select City/Town Name" error="You must select a city/town from the list.  Neighborhoods within a city/town must be entered as the city/town." xr:uid="{00000000-0002-0000-0000-000004000000}">
          <x14:formula1>
            <xm:f>'110FY25SAFMR'!$A$2:$A$524</xm:f>
          </x14:formula1>
          <xm:sqref>C9:E9</xm:sqref>
        </x14:dataValidation>
        <x14:dataValidation type="list" showInputMessage="1" showErrorMessage="1" errorTitle="Incorrect Entry" error="Please select a bedroom size from the drop down menu." xr:uid="{00000000-0002-0000-0000-000005000000}">
          <x14:formula1>
            <xm:f>Sheet1!$D$2:$D$13</xm:f>
          </x14:formula1>
          <xm:sqref>I8:K8</xm:sqref>
        </x14:dataValidation>
        <x14:dataValidation type="list" operator="equal" showDropDown="1" showErrorMessage="1" errorTitle="Invalid Entry" error="You MUST enter either Y or N or calculations may not be correct." promptTitle="Enter Y or N" prompt="You must enter either Y or N.  No other values will be accepted." xr:uid="{00000000-0002-0000-0000-000003000000}">
          <x14:formula1>
            <xm:f>Sheet1!$A$1:$A$4</xm:f>
          </x14:formula1>
          <xm:sqref>I45</xm:sqref>
        </x14:dataValidation>
        <x14:dataValidation type="list" allowBlank="1" showDropDown="1" showErrorMessage="1" errorTitle="Enter Y or N" error="Please enter Y or N." promptTitle="Enter Y or N" prompt="Enter Y or N depending on whether the utility is INCLUDED in the rent." xr:uid="{4C6604BB-BB33-44C6-88F4-071299E600A2}">
          <x14:formula1>
            <xm:f>Sheet1!$A$1:$A$4</xm:f>
          </x14:formula1>
          <xm:sqref>I72:I73 I57:I61</xm:sqref>
        </x14:dataValidation>
        <x14:dataValidation type="list" allowBlank="1" showInputMessage="1" showErrorMessage="1" xr:uid="{2F8882E2-9CC3-411A-88D6-9A211DB8939B}">
          <x14:formula1>
            <xm:f>'FY25 80% AMI'!$A$2:$A$352</xm:f>
          </x14:formula1>
          <xm:sqref>I9:K9</xm:sqref>
        </x14:dataValidation>
        <x14:dataValidation type="list" allowBlank="1" showInputMessage="1" showErrorMessage="1" xr:uid="{1EBD208B-3575-4D8C-9EE5-AF2F6C0EA3EE}">
          <x14:formula1>
            <xm:f>Sheet1!$A$5:$A$7</xm:f>
          </x14:formula1>
          <xm:sqref>K56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2"/>
  <dimension ref="A1:H24"/>
  <sheetViews>
    <sheetView workbookViewId="0">
      <selection activeCell="B5" sqref="B5"/>
    </sheetView>
  </sheetViews>
  <sheetFormatPr defaultRowHeight="14.45"/>
  <cols>
    <col min="1" max="1" width="39.28515625" bestFit="1" customWidth="1"/>
    <col min="2" max="2" width="10.85546875" customWidth="1"/>
    <col min="3" max="4" width="8.85546875"/>
    <col min="8" max="8" width="9.5703125" bestFit="1" customWidth="1"/>
  </cols>
  <sheetData>
    <row r="1" spans="1:8">
      <c r="A1" s="6" t="s">
        <v>111</v>
      </c>
      <c r="B1" t="s">
        <v>112</v>
      </c>
      <c r="H1" s="1"/>
    </row>
    <row r="2" spans="1:8">
      <c r="A2" t="s">
        <v>113</v>
      </c>
      <c r="B2">
        <v>0</v>
      </c>
      <c r="H2" s="1"/>
    </row>
    <row r="3" spans="1:8">
      <c r="A3" t="s">
        <v>114</v>
      </c>
      <c r="B3">
        <f>DAY(DATE(YEAR('MOBILE Calculation Sheet 7.1.26'!C83),MONTH('MOBILE Calculation Sheet 7.1.26'!C83)+1,))</f>
        <v>31</v>
      </c>
    </row>
    <row r="4" spans="1:8">
      <c r="A4" t="s">
        <v>115</v>
      </c>
      <c r="B4" s="2">
        <f>B3-DAY('MOBILE Calculation Sheet 7.1.26'!C83)+1</f>
        <v>32</v>
      </c>
      <c r="C4" s="2"/>
      <c r="D4" s="2"/>
    </row>
    <row r="5" spans="1:8">
      <c r="B5" s="4"/>
    </row>
    <row r="6" spans="1:8">
      <c r="A6" t="s">
        <v>116</v>
      </c>
      <c r="B6" s="7">
        <f>SUM('MOBILE Calculation Sheet 7.1.26'!C13:D15)</f>
        <v>0</v>
      </c>
    </row>
    <row r="7" spans="1:8">
      <c r="A7" t="s">
        <v>117</v>
      </c>
      <c r="B7" s="38" t="e" cm="1">
        <f t="array" ref="B7">INDEX('FY25 80% AMI'!A2:J352,MATCH('MOBILE Calculation Sheet 7.1.26'!I9,'FY25 80% AMI'!A2:A352,0),B6+1)</f>
        <v>#N/A</v>
      </c>
    </row>
    <row r="8" spans="1:8">
      <c r="A8" t="s">
        <v>118</v>
      </c>
      <c r="B8" s="38">
        <f>'MOBILE Calculation Sheet 7.1.26'!K67</f>
        <v>0</v>
      </c>
    </row>
    <row r="9" spans="1:8">
      <c r="A9" t="s">
        <v>119</v>
      </c>
      <c r="B9" s="8" t="e">
        <f>IF(B8&gt;=B7, "Yes", "No")</f>
        <v>#N/A</v>
      </c>
    </row>
    <row r="10" spans="1:8">
      <c r="A10" t="s">
        <v>120</v>
      </c>
      <c r="B10" s="8" t="str">
        <f>IF('MOBILE Calculation Sheet 7.1.26'!K76='MOBILE Calculation Sheet 7.1.26'!K71, "Yes", "No")</f>
        <v>Yes</v>
      </c>
    </row>
    <row r="11" spans="1:8">
      <c r="A11" t="s">
        <v>121</v>
      </c>
      <c r="B11" s="5" t="e">
        <f>IF(AND(B9="Yes", B10="Yes"), "Yes", "No")</f>
        <v>#N/A</v>
      </c>
    </row>
    <row r="12" spans="1:8">
      <c r="B12" s="3"/>
    </row>
    <row r="13" spans="1:8">
      <c r="B13" s="3"/>
    </row>
    <row r="14" spans="1:8">
      <c r="B14" s="3"/>
    </row>
    <row r="15" spans="1:8">
      <c r="B15" s="3"/>
    </row>
    <row r="16" spans="1:8">
      <c r="B16" s="3"/>
    </row>
    <row r="17" spans="2:2">
      <c r="B17" s="3"/>
    </row>
    <row r="18" spans="2:2">
      <c r="B18" s="3"/>
    </row>
    <row r="19" spans="2:2">
      <c r="B19" s="3"/>
    </row>
    <row r="20" spans="2:2">
      <c r="B20" s="3"/>
    </row>
    <row r="21" spans="2:2">
      <c r="B21" s="3"/>
    </row>
    <row r="22" spans="2:2">
      <c r="B22" s="3"/>
    </row>
    <row r="23" spans="2:2">
      <c r="B23" s="3"/>
    </row>
    <row r="24" spans="2:2">
      <c r="B24" s="3"/>
    </row>
  </sheetData>
  <sheetProtection algorithmName="SHA-512" hashValue="hgC6cQtn1f+laTPkvIvOmBh0Kq0uLVFk4ZR+ClbVItI1XrkVmUI5K9WoU4+d6mzxEEnZ5LpKmb4M5XO0OxnFRA==" saltValue="xMBfDREsZf41bkKUYh+C/A==" spinCount="100000" sheet="1" objects="1" scenarios="1"/>
  <conditionalFormatting sqref="C3:D4">
    <cfRule type="expression" dxfId="0" priority="1">
      <formula>$I$72=""</formula>
    </cfRule>
  </conditionalFormatting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/>
  <dimension ref="A1:I13"/>
  <sheetViews>
    <sheetView workbookViewId="0">
      <selection activeCell="H5" sqref="H5"/>
    </sheetView>
  </sheetViews>
  <sheetFormatPr defaultRowHeight="14.45"/>
  <cols>
    <col min="3" max="3" width="9.42578125" bestFit="1" customWidth="1"/>
  </cols>
  <sheetData>
    <row r="1" spans="1:9">
      <c r="A1" s="6" t="s">
        <v>26</v>
      </c>
      <c r="D1" t="s">
        <v>122</v>
      </c>
      <c r="F1" t="s">
        <v>123</v>
      </c>
    </row>
    <row r="2" spans="1:9">
      <c r="A2" t="s">
        <v>27</v>
      </c>
      <c r="D2" t="s">
        <v>124</v>
      </c>
      <c r="E2">
        <v>-2</v>
      </c>
      <c r="F2">
        <v>3</v>
      </c>
    </row>
    <row r="3" spans="1:9">
      <c r="A3" t="s">
        <v>125</v>
      </c>
      <c r="D3" t="s">
        <v>126</v>
      </c>
      <c r="E3">
        <v>-1</v>
      </c>
      <c r="F3">
        <v>4</v>
      </c>
      <c r="H3">
        <f>IF('MOBILE Calculation Sheet 7.1.26'!I8="SRO",-2,IF('MOBILE Calculation Sheet 7.1.26'!I8="ESRO",-1, IF('MOBILE Calculation Sheet 7.1.26'!I8="Studio", 0, 'MOBILE Calculation Sheet 7.1.26'!I8)))</f>
        <v>0</v>
      </c>
      <c r="I3" t="s">
        <v>127</v>
      </c>
    </row>
    <row r="4" spans="1:9">
      <c r="A4" t="s">
        <v>73</v>
      </c>
      <c r="D4" t="s">
        <v>128</v>
      </c>
      <c r="E4">
        <v>0</v>
      </c>
      <c r="F4">
        <v>5</v>
      </c>
      <c r="H4" s="2">
        <f>MIN(H3, 'MOBILE Calculation Sheet 7.1.26'!C8)</f>
        <v>0</v>
      </c>
      <c r="I4" t="s">
        <v>129</v>
      </c>
    </row>
    <row r="5" spans="1:9">
      <c r="A5" t="s">
        <v>130</v>
      </c>
      <c r="D5">
        <v>0</v>
      </c>
      <c r="E5">
        <v>0</v>
      </c>
      <c r="F5">
        <v>6</v>
      </c>
      <c r="H5">
        <f>IF(H4=-2, 3, IF(H4=-1, 4, IF(H4=0, 5, IF(H4=1, 6, IF(H4=2, 7, IF(H4=3, 8, IF(H4=4, 9, IF(H4=5, 10, 10))))))))</f>
        <v>5</v>
      </c>
      <c r="I5" t="s">
        <v>131</v>
      </c>
    </row>
    <row r="6" spans="1:9">
      <c r="A6" t="s">
        <v>132</v>
      </c>
      <c r="D6">
        <v>1</v>
      </c>
      <c r="E6">
        <v>1</v>
      </c>
      <c r="F6">
        <v>7</v>
      </c>
    </row>
    <row r="7" spans="1:9">
      <c r="A7" t="s">
        <v>133</v>
      </c>
      <c r="D7">
        <v>2</v>
      </c>
      <c r="E7">
        <v>2</v>
      </c>
      <c r="F7">
        <v>8</v>
      </c>
    </row>
    <row r="8" spans="1:9">
      <c r="D8">
        <v>3</v>
      </c>
      <c r="E8">
        <v>3</v>
      </c>
      <c r="F8">
        <v>9</v>
      </c>
    </row>
    <row r="9" spans="1:9">
      <c r="D9">
        <v>4</v>
      </c>
      <c r="E9">
        <v>4</v>
      </c>
      <c r="F9">
        <v>10</v>
      </c>
    </row>
    <row r="10" spans="1:9">
      <c r="D10">
        <v>5</v>
      </c>
      <c r="E10">
        <v>5</v>
      </c>
      <c r="F10">
        <v>11</v>
      </c>
    </row>
    <row r="11" spans="1:9">
      <c r="D11">
        <v>6</v>
      </c>
      <c r="E11">
        <v>6</v>
      </c>
      <c r="F11">
        <v>12</v>
      </c>
    </row>
    <row r="12" spans="1:9">
      <c r="D12">
        <v>7</v>
      </c>
      <c r="E12">
        <v>7</v>
      </c>
      <c r="F12">
        <v>13</v>
      </c>
    </row>
    <row r="13" spans="1:9">
      <c r="D13">
        <v>8</v>
      </c>
      <c r="E13">
        <v>8</v>
      </c>
      <c r="F13">
        <v>14</v>
      </c>
    </row>
  </sheetData>
  <sheetProtection algorithmName="SHA-512" hashValue="Nr2jWUcRdxQsNB/7OV2wpqNnMSUzCn1qa9UdxJlObeBYp9NKGZZwHNyGZuEBFevEsdeyQBoYJvMr6ZQ9rIyFkw==" saltValue="S6MnVjD5Yp/araVmPydNOw==" spinCount="100000" sheet="1" objects="1" scenarios="1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F30C27-6611-41FB-9771-4E3DB8672F27}">
  <dimension ref="A1:I352"/>
  <sheetViews>
    <sheetView workbookViewId="0">
      <selection activeCell="G9" sqref="G9"/>
    </sheetView>
  </sheetViews>
  <sheetFormatPr defaultRowHeight="14.45"/>
  <cols>
    <col min="1" max="1" width="17.28515625" bestFit="1" customWidth="1"/>
    <col min="2" max="9" width="13" customWidth="1"/>
  </cols>
  <sheetData>
    <row r="1" spans="1:9">
      <c r="A1" s="6" t="s">
        <v>13</v>
      </c>
      <c r="B1" s="37">
        <v>1</v>
      </c>
      <c r="C1" s="37">
        <v>2</v>
      </c>
      <c r="D1" s="37">
        <v>3</v>
      </c>
      <c r="E1" s="37">
        <v>4</v>
      </c>
      <c r="F1" s="37">
        <v>5</v>
      </c>
      <c r="G1" s="37">
        <v>6</v>
      </c>
      <c r="H1" s="37">
        <v>7</v>
      </c>
      <c r="I1" s="37">
        <v>8</v>
      </c>
    </row>
    <row r="2" spans="1:9">
      <c r="A2" t="s">
        <v>134</v>
      </c>
      <c r="B2" s="58">
        <v>72950</v>
      </c>
      <c r="C2" s="58">
        <v>83400</v>
      </c>
      <c r="D2" s="58">
        <v>93800</v>
      </c>
      <c r="E2" s="58">
        <v>104200</v>
      </c>
      <c r="F2" s="58">
        <v>112550</v>
      </c>
      <c r="G2" s="58">
        <v>120900</v>
      </c>
      <c r="H2" s="58">
        <v>129250</v>
      </c>
      <c r="I2" s="58">
        <v>137550</v>
      </c>
    </row>
    <row r="3" spans="1:9">
      <c r="A3" t="s">
        <v>135</v>
      </c>
      <c r="B3" s="59">
        <v>92650</v>
      </c>
      <c r="C3" s="59">
        <v>105850</v>
      </c>
      <c r="D3" s="59">
        <v>119100</v>
      </c>
      <c r="E3" s="59">
        <v>132300</v>
      </c>
      <c r="F3" s="59">
        <v>142900</v>
      </c>
      <c r="G3" s="59">
        <v>153500</v>
      </c>
      <c r="H3" s="59">
        <v>164100</v>
      </c>
      <c r="I3" s="59">
        <v>174650</v>
      </c>
    </row>
    <row r="4" spans="1:9">
      <c r="A4" t="s">
        <v>136</v>
      </c>
      <c r="B4" s="60">
        <v>67000</v>
      </c>
      <c r="C4" s="60">
        <v>76550</v>
      </c>
      <c r="D4" s="60">
        <v>86100</v>
      </c>
      <c r="E4" s="60">
        <v>95650</v>
      </c>
      <c r="F4" s="60">
        <v>103350</v>
      </c>
      <c r="G4" s="60">
        <v>111000</v>
      </c>
      <c r="H4" s="60">
        <v>118650</v>
      </c>
      <c r="I4" s="60">
        <v>126300</v>
      </c>
    </row>
    <row r="5" spans="1:9">
      <c r="A5" t="s">
        <v>137</v>
      </c>
      <c r="B5" s="59">
        <v>68800</v>
      </c>
      <c r="C5" s="59">
        <v>78600</v>
      </c>
      <c r="D5" s="59">
        <v>88450</v>
      </c>
      <c r="E5" s="59">
        <v>98250</v>
      </c>
      <c r="F5" s="59">
        <v>106150</v>
      </c>
      <c r="G5" s="59">
        <v>114000</v>
      </c>
      <c r="H5" s="59">
        <v>121850</v>
      </c>
      <c r="I5" s="59">
        <v>129700</v>
      </c>
    </row>
    <row r="6" spans="1:9">
      <c r="A6" t="s">
        <v>138</v>
      </c>
      <c r="B6" s="60">
        <v>67000</v>
      </c>
      <c r="C6" s="60">
        <v>76550</v>
      </c>
      <c r="D6" s="60">
        <v>86100</v>
      </c>
      <c r="E6" s="60">
        <v>95650</v>
      </c>
      <c r="F6" s="60">
        <v>103350</v>
      </c>
      <c r="G6" s="60">
        <v>111000</v>
      </c>
      <c r="H6" s="60">
        <v>118650</v>
      </c>
      <c r="I6" s="60">
        <v>126300</v>
      </c>
    </row>
    <row r="7" spans="1:9">
      <c r="A7" t="s">
        <v>139</v>
      </c>
      <c r="B7" s="59">
        <v>67000</v>
      </c>
      <c r="C7" s="59">
        <v>76550</v>
      </c>
      <c r="D7" s="59">
        <v>86100</v>
      </c>
      <c r="E7" s="59">
        <v>95650</v>
      </c>
      <c r="F7" s="59">
        <v>103350</v>
      </c>
      <c r="G7" s="59">
        <v>111000</v>
      </c>
      <c r="H7" s="59">
        <v>118650</v>
      </c>
      <c r="I7" s="59">
        <v>126300</v>
      </c>
    </row>
    <row r="8" spans="1:9">
      <c r="A8" t="s">
        <v>140</v>
      </c>
      <c r="B8" s="60">
        <v>92650</v>
      </c>
      <c r="C8" s="60">
        <v>105850</v>
      </c>
      <c r="D8" s="60">
        <v>119100</v>
      </c>
      <c r="E8" s="60">
        <v>132300</v>
      </c>
      <c r="F8" s="60">
        <v>142900</v>
      </c>
      <c r="G8" s="60">
        <v>153500</v>
      </c>
      <c r="H8" s="60">
        <v>164100</v>
      </c>
      <c r="I8" s="60">
        <v>174650</v>
      </c>
    </row>
    <row r="9" spans="1:9">
      <c r="A9" t="s">
        <v>141</v>
      </c>
      <c r="B9" s="59">
        <v>67000</v>
      </c>
      <c r="C9" s="59">
        <v>76550</v>
      </c>
      <c r="D9" s="59">
        <v>86100</v>
      </c>
      <c r="E9" s="59">
        <v>95650</v>
      </c>
      <c r="F9" s="59">
        <v>103350</v>
      </c>
      <c r="G9" s="59">
        <v>111000</v>
      </c>
      <c r="H9" s="59">
        <v>118650</v>
      </c>
      <c r="I9" s="59">
        <v>126300</v>
      </c>
    </row>
    <row r="10" spans="1:9">
      <c r="A10" t="s">
        <v>142</v>
      </c>
      <c r="B10" s="60">
        <v>72950</v>
      </c>
      <c r="C10" s="60">
        <v>83400</v>
      </c>
      <c r="D10" s="60">
        <v>93800</v>
      </c>
      <c r="E10" s="60">
        <v>104200</v>
      </c>
      <c r="F10" s="60">
        <v>112550</v>
      </c>
      <c r="G10" s="60">
        <v>120900</v>
      </c>
      <c r="H10" s="60">
        <v>129250</v>
      </c>
      <c r="I10" s="60">
        <v>137550</v>
      </c>
    </row>
    <row r="11" spans="1:9">
      <c r="A11" t="s">
        <v>143</v>
      </c>
      <c r="B11" s="59">
        <v>72950</v>
      </c>
      <c r="C11" s="59">
        <v>83400</v>
      </c>
      <c r="D11" s="59">
        <v>93800</v>
      </c>
      <c r="E11" s="59">
        <v>104200</v>
      </c>
      <c r="F11" s="59">
        <v>112550</v>
      </c>
      <c r="G11" s="59">
        <v>120900</v>
      </c>
      <c r="H11" s="59">
        <v>129250</v>
      </c>
      <c r="I11" s="59">
        <v>137550</v>
      </c>
    </row>
    <row r="12" spans="1:9">
      <c r="A12" t="s">
        <v>144</v>
      </c>
      <c r="B12" s="60">
        <v>92650</v>
      </c>
      <c r="C12" s="60">
        <v>105850</v>
      </c>
      <c r="D12" s="60">
        <v>119100</v>
      </c>
      <c r="E12" s="60">
        <v>132300</v>
      </c>
      <c r="F12" s="60">
        <v>142900</v>
      </c>
      <c r="G12" s="60">
        <v>153500</v>
      </c>
      <c r="H12" s="60">
        <v>164100</v>
      </c>
      <c r="I12" s="60">
        <v>174650</v>
      </c>
    </row>
    <row r="13" spans="1:9">
      <c r="A13" t="s">
        <v>145</v>
      </c>
      <c r="B13" s="59">
        <v>69850</v>
      </c>
      <c r="C13" s="59">
        <v>79800</v>
      </c>
      <c r="D13" s="59">
        <v>89800</v>
      </c>
      <c r="E13" s="59">
        <v>99750</v>
      </c>
      <c r="F13" s="59">
        <v>107750</v>
      </c>
      <c r="G13" s="59">
        <v>115750</v>
      </c>
      <c r="H13" s="59">
        <v>123700</v>
      </c>
      <c r="I13" s="59">
        <v>131700</v>
      </c>
    </row>
    <row r="14" spans="1:9">
      <c r="A14" t="s">
        <v>146</v>
      </c>
      <c r="B14" s="60">
        <v>92650</v>
      </c>
      <c r="C14" s="60">
        <v>105850</v>
      </c>
      <c r="D14" s="60">
        <v>119100</v>
      </c>
      <c r="E14" s="60">
        <v>132300</v>
      </c>
      <c r="F14" s="60">
        <v>142900</v>
      </c>
      <c r="G14" s="60">
        <v>153500</v>
      </c>
      <c r="H14" s="60">
        <v>164100</v>
      </c>
      <c r="I14" s="60">
        <v>174650</v>
      </c>
    </row>
    <row r="15" spans="1:9">
      <c r="A15" t="s">
        <v>147</v>
      </c>
      <c r="B15" s="59">
        <v>67000</v>
      </c>
      <c r="C15" s="59">
        <v>76550</v>
      </c>
      <c r="D15" s="59">
        <v>86100</v>
      </c>
      <c r="E15" s="59">
        <v>95650</v>
      </c>
      <c r="F15" s="59">
        <v>103350</v>
      </c>
      <c r="G15" s="59">
        <v>111000</v>
      </c>
      <c r="H15" s="59">
        <v>118650</v>
      </c>
      <c r="I15" s="59">
        <v>126300</v>
      </c>
    </row>
    <row r="16" spans="1:9">
      <c r="A16" t="s">
        <v>148</v>
      </c>
      <c r="B16" s="60">
        <v>92650</v>
      </c>
      <c r="C16" s="60">
        <v>105850</v>
      </c>
      <c r="D16" s="60">
        <v>119100</v>
      </c>
      <c r="E16" s="60">
        <v>132300</v>
      </c>
      <c r="F16" s="60">
        <v>142900</v>
      </c>
      <c r="G16" s="60">
        <v>153500</v>
      </c>
      <c r="H16" s="60">
        <v>164100</v>
      </c>
      <c r="I16" s="60">
        <v>174650</v>
      </c>
    </row>
    <row r="17" spans="1:9">
      <c r="A17" t="s">
        <v>149</v>
      </c>
      <c r="B17" s="59">
        <v>69550</v>
      </c>
      <c r="C17" s="59">
        <v>79450</v>
      </c>
      <c r="D17" s="59">
        <v>89400</v>
      </c>
      <c r="E17" s="59">
        <v>99300</v>
      </c>
      <c r="F17" s="59">
        <v>107250</v>
      </c>
      <c r="G17" s="59">
        <v>115200</v>
      </c>
      <c r="H17" s="59">
        <v>123150</v>
      </c>
      <c r="I17" s="59">
        <v>131100</v>
      </c>
    </row>
    <row r="18" spans="1:9">
      <c r="A18" t="s">
        <v>150</v>
      </c>
      <c r="B18" s="60">
        <v>64050</v>
      </c>
      <c r="C18" s="60">
        <v>73200</v>
      </c>
      <c r="D18" s="60">
        <v>82350</v>
      </c>
      <c r="E18" s="60">
        <v>91450</v>
      </c>
      <c r="F18" s="60">
        <v>98800</v>
      </c>
      <c r="G18" s="60">
        <v>106100</v>
      </c>
      <c r="H18" s="60">
        <v>113400</v>
      </c>
      <c r="I18" s="60">
        <v>120750</v>
      </c>
    </row>
    <row r="19" spans="1:9">
      <c r="A19" t="s">
        <v>151</v>
      </c>
      <c r="B19" s="59">
        <v>69850</v>
      </c>
      <c r="C19" s="59">
        <v>79800</v>
      </c>
      <c r="D19" s="59">
        <v>89800</v>
      </c>
      <c r="E19" s="59">
        <v>99750</v>
      </c>
      <c r="F19" s="59">
        <v>107750</v>
      </c>
      <c r="G19" s="59">
        <v>115750</v>
      </c>
      <c r="H19" s="59">
        <v>123700</v>
      </c>
      <c r="I19" s="59">
        <v>131700</v>
      </c>
    </row>
    <row r="20" spans="1:9">
      <c r="A20" t="s">
        <v>152</v>
      </c>
      <c r="B20" s="60">
        <v>72950</v>
      </c>
      <c r="C20" s="60">
        <v>83400</v>
      </c>
      <c r="D20" s="60">
        <v>93800</v>
      </c>
      <c r="E20" s="60">
        <v>104200</v>
      </c>
      <c r="F20" s="60">
        <v>112550</v>
      </c>
      <c r="G20" s="60">
        <v>120900</v>
      </c>
      <c r="H20" s="60">
        <v>129250</v>
      </c>
      <c r="I20" s="60">
        <v>137550</v>
      </c>
    </row>
    <row r="21" spans="1:9">
      <c r="A21" t="s">
        <v>153</v>
      </c>
      <c r="B21" s="59">
        <v>92650</v>
      </c>
      <c r="C21" s="59">
        <v>105850</v>
      </c>
      <c r="D21" s="59">
        <v>119100</v>
      </c>
      <c r="E21" s="59">
        <v>132300</v>
      </c>
      <c r="F21" s="59">
        <v>142900</v>
      </c>
      <c r="G21" s="59">
        <v>153500</v>
      </c>
      <c r="H21" s="59">
        <v>164100</v>
      </c>
      <c r="I21" s="59">
        <v>174650</v>
      </c>
    </row>
    <row r="22" spans="1:9">
      <c r="A22" t="s">
        <v>154</v>
      </c>
      <c r="B22" s="60">
        <v>74800</v>
      </c>
      <c r="C22" s="60">
        <v>85450</v>
      </c>
      <c r="D22" s="60">
        <v>96150</v>
      </c>
      <c r="E22" s="60">
        <v>106800</v>
      </c>
      <c r="F22" s="60">
        <v>115350</v>
      </c>
      <c r="G22" s="60">
        <v>123900</v>
      </c>
      <c r="H22" s="60">
        <v>132450</v>
      </c>
      <c r="I22" s="60">
        <v>141000</v>
      </c>
    </row>
    <row r="23" spans="1:9">
      <c r="A23" t="s">
        <v>155</v>
      </c>
      <c r="B23" s="59">
        <v>69850</v>
      </c>
      <c r="C23" s="59">
        <v>79800</v>
      </c>
      <c r="D23" s="59">
        <v>89800</v>
      </c>
      <c r="E23" s="59">
        <v>99750</v>
      </c>
      <c r="F23" s="59">
        <v>107750</v>
      </c>
      <c r="G23" s="59">
        <v>115750</v>
      </c>
      <c r="H23" s="59">
        <v>123700</v>
      </c>
      <c r="I23" s="59">
        <v>131700</v>
      </c>
    </row>
    <row r="24" spans="1:9">
      <c r="A24" t="s">
        <v>156</v>
      </c>
      <c r="B24" s="60">
        <v>67000</v>
      </c>
      <c r="C24" s="60">
        <v>76550</v>
      </c>
      <c r="D24" s="60">
        <v>86100</v>
      </c>
      <c r="E24" s="60">
        <v>95650</v>
      </c>
      <c r="F24" s="60">
        <v>103350</v>
      </c>
      <c r="G24" s="60">
        <v>111000</v>
      </c>
      <c r="H24" s="60">
        <v>118650</v>
      </c>
      <c r="I24" s="60">
        <v>126300</v>
      </c>
    </row>
    <row r="25" spans="1:9">
      <c r="A25" t="s">
        <v>157</v>
      </c>
      <c r="B25" s="59">
        <v>92650</v>
      </c>
      <c r="C25" s="59">
        <v>105850</v>
      </c>
      <c r="D25" s="59">
        <v>119100</v>
      </c>
      <c r="E25" s="59">
        <v>132300</v>
      </c>
      <c r="F25" s="59">
        <v>142900</v>
      </c>
      <c r="G25" s="59">
        <v>153500</v>
      </c>
      <c r="H25" s="59">
        <v>164100</v>
      </c>
      <c r="I25" s="59">
        <v>174650</v>
      </c>
    </row>
    <row r="26" spans="1:9">
      <c r="A26" t="s">
        <v>158</v>
      </c>
      <c r="B26" s="60">
        <v>67000</v>
      </c>
      <c r="C26" s="60">
        <v>76550</v>
      </c>
      <c r="D26" s="60">
        <v>86100</v>
      </c>
      <c r="E26" s="60">
        <v>95650</v>
      </c>
      <c r="F26" s="60">
        <v>103350</v>
      </c>
      <c r="G26" s="60">
        <v>111000</v>
      </c>
      <c r="H26" s="60">
        <v>118650</v>
      </c>
      <c r="I26" s="60">
        <v>126300</v>
      </c>
    </row>
    <row r="27" spans="1:9">
      <c r="A27" t="s">
        <v>159</v>
      </c>
      <c r="B27" s="59">
        <v>92650</v>
      </c>
      <c r="C27" s="59">
        <v>105850</v>
      </c>
      <c r="D27" s="59">
        <v>119100</v>
      </c>
      <c r="E27" s="59">
        <v>132300</v>
      </c>
      <c r="F27" s="59">
        <v>142900</v>
      </c>
      <c r="G27" s="59">
        <v>153500</v>
      </c>
      <c r="H27" s="59">
        <v>164100</v>
      </c>
      <c r="I27" s="59">
        <v>174650</v>
      </c>
    </row>
    <row r="28" spans="1:9">
      <c r="A28" t="s">
        <v>160</v>
      </c>
      <c r="B28" s="60">
        <v>92650</v>
      </c>
      <c r="C28" s="60">
        <v>105850</v>
      </c>
      <c r="D28" s="60">
        <v>119100</v>
      </c>
      <c r="E28" s="60">
        <v>132300</v>
      </c>
      <c r="F28" s="60">
        <v>142900</v>
      </c>
      <c r="G28" s="60">
        <v>153500</v>
      </c>
      <c r="H28" s="60">
        <v>164100</v>
      </c>
      <c r="I28" s="60">
        <v>174650</v>
      </c>
    </row>
    <row r="29" spans="1:9">
      <c r="A29" t="s">
        <v>161</v>
      </c>
      <c r="B29" s="59">
        <v>70350</v>
      </c>
      <c r="C29" s="59">
        <v>80400</v>
      </c>
      <c r="D29" s="59">
        <v>90450</v>
      </c>
      <c r="E29" s="59">
        <v>100500</v>
      </c>
      <c r="F29" s="59">
        <v>108550</v>
      </c>
      <c r="G29" s="59">
        <v>116600</v>
      </c>
      <c r="H29" s="59">
        <v>124650</v>
      </c>
      <c r="I29" s="59">
        <v>132700</v>
      </c>
    </row>
    <row r="30" spans="1:9">
      <c r="A30" t="s">
        <v>162</v>
      </c>
      <c r="B30" s="60">
        <v>72950</v>
      </c>
      <c r="C30" s="60">
        <v>83400</v>
      </c>
      <c r="D30" s="60">
        <v>93800</v>
      </c>
      <c r="E30" s="60">
        <v>104200</v>
      </c>
      <c r="F30" s="60">
        <v>112550</v>
      </c>
      <c r="G30" s="60">
        <v>120900</v>
      </c>
      <c r="H30" s="60">
        <v>129250</v>
      </c>
      <c r="I30" s="60">
        <v>137550</v>
      </c>
    </row>
    <row r="31" spans="1:9">
      <c r="A31" t="s">
        <v>163</v>
      </c>
      <c r="B31" s="59">
        <v>67000</v>
      </c>
      <c r="C31" s="59">
        <v>76550</v>
      </c>
      <c r="D31" s="59">
        <v>86100</v>
      </c>
      <c r="E31" s="59">
        <v>95650</v>
      </c>
      <c r="F31" s="59">
        <v>103350</v>
      </c>
      <c r="G31" s="59">
        <v>111000</v>
      </c>
      <c r="H31" s="59">
        <v>118650</v>
      </c>
      <c r="I31" s="59">
        <v>126300</v>
      </c>
    </row>
    <row r="32" spans="1:9">
      <c r="A32" t="s">
        <v>164</v>
      </c>
      <c r="B32" s="60">
        <v>92650</v>
      </c>
      <c r="C32" s="60">
        <v>105850</v>
      </c>
      <c r="D32" s="60">
        <v>119100</v>
      </c>
      <c r="E32" s="60">
        <v>132300</v>
      </c>
      <c r="F32" s="60">
        <v>142900</v>
      </c>
      <c r="G32" s="60">
        <v>153500</v>
      </c>
      <c r="H32" s="60">
        <v>164100</v>
      </c>
      <c r="I32" s="60">
        <v>174650</v>
      </c>
    </row>
    <row r="33" spans="1:9">
      <c r="A33" t="s">
        <v>165</v>
      </c>
      <c r="B33" s="59">
        <v>73200</v>
      </c>
      <c r="C33" s="59">
        <v>83650</v>
      </c>
      <c r="D33" s="59">
        <v>94100</v>
      </c>
      <c r="E33" s="59">
        <v>104550</v>
      </c>
      <c r="F33" s="59">
        <v>112950</v>
      </c>
      <c r="G33" s="59">
        <v>121300</v>
      </c>
      <c r="H33" s="59">
        <v>129650</v>
      </c>
      <c r="I33" s="59">
        <v>138050</v>
      </c>
    </row>
    <row r="34" spans="1:9">
      <c r="A34" t="s">
        <v>166</v>
      </c>
      <c r="B34" s="60">
        <v>72950</v>
      </c>
      <c r="C34" s="60">
        <v>83400</v>
      </c>
      <c r="D34" s="60">
        <v>93800</v>
      </c>
      <c r="E34" s="60">
        <v>104200</v>
      </c>
      <c r="F34" s="60">
        <v>112550</v>
      </c>
      <c r="G34" s="60">
        <v>120900</v>
      </c>
      <c r="H34" s="60">
        <v>129250</v>
      </c>
      <c r="I34" s="60">
        <v>137550</v>
      </c>
    </row>
    <row r="35" spans="1:9">
      <c r="A35" t="s">
        <v>167</v>
      </c>
      <c r="B35" s="59">
        <v>67000</v>
      </c>
      <c r="C35" s="59">
        <v>76550</v>
      </c>
      <c r="D35" s="59">
        <v>86100</v>
      </c>
      <c r="E35" s="59">
        <v>95650</v>
      </c>
      <c r="F35" s="59">
        <v>103350</v>
      </c>
      <c r="G35" s="59">
        <v>111000</v>
      </c>
      <c r="H35" s="59">
        <v>118650</v>
      </c>
      <c r="I35" s="59">
        <v>126300</v>
      </c>
    </row>
    <row r="36" spans="1:9">
      <c r="A36" t="s">
        <v>168</v>
      </c>
      <c r="B36" s="60">
        <v>72950</v>
      </c>
      <c r="C36" s="60">
        <v>83400</v>
      </c>
      <c r="D36" s="60">
        <v>93800</v>
      </c>
      <c r="E36" s="60">
        <v>104200</v>
      </c>
      <c r="F36" s="60">
        <v>112550</v>
      </c>
      <c r="G36" s="60">
        <v>120900</v>
      </c>
      <c r="H36" s="60">
        <v>129250</v>
      </c>
      <c r="I36" s="60">
        <v>137550</v>
      </c>
    </row>
    <row r="37" spans="1:9">
      <c r="A37" t="s">
        <v>169</v>
      </c>
      <c r="B37" s="59">
        <v>92650</v>
      </c>
      <c r="C37" s="59">
        <v>105850</v>
      </c>
      <c r="D37" s="59">
        <v>119100</v>
      </c>
      <c r="E37" s="59">
        <v>132300</v>
      </c>
      <c r="F37" s="59">
        <v>142900</v>
      </c>
      <c r="G37" s="59">
        <v>153500</v>
      </c>
      <c r="H37" s="59">
        <v>164100</v>
      </c>
      <c r="I37" s="59">
        <v>174650</v>
      </c>
    </row>
    <row r="38" spans="1:9">
      <c r="A38" t="s">
        <v>170</v>
      </c>
      <c r="B38" s="60">
        <v>74800</v>
      </c>
      <c r="C38" s="60">
        <v>85450</v>
      </c>
      <c r="D38" s="60">
        <v>96150</v>
      </c>
      <c r="E38" s="60">
        <v>106800</v>
      </c>
      <c r="F38" s="60">
        <v>115350</v>
      </c>
      <c r="G38" s="60">
        <v>123900</v>
      </c>
      <c r="H38" s="60">
        <v>132450</v>
      </c>
      <c r="I38" s="60">
        <v>141000</v>
      </c>
    </row>
    <row r="39" spans="1:9">
      <c r="A39" t="s">
        <v>171</v>
      </c>
      <c r="B39" s="59">
        <v>92650</v>
      </c>
      <c r="C39" s="59">
        <v>105850</v>
      </c>
      <c r="D39" s="59">
        <v>119100</v>
      </c>
      <c r="E39" s="59">
        <v>132300</v>
      </c>
      <c r="F39" s="59">
        <v>142900</v>
      </c>
      <c r="G39" s="59">
        <v>153500</v>
      </c>
      <c r="H39" s="59">
        <v>164100</v>
      </c>
      <c r="I39" s="59">
        <v>174650</v>
      </c>
    </row>
    <row r="40" spans="1:9">
      <c r="A40" t="s">
        <v>172</v>
      </c>
      <c r="B40" s="60">
        <v>72950</v>
      </c>
      <c r="C40" s="60">
        <v>83400</v>
      </c>
      <c r="D40" s="60">
        <v>93800</v>
      </c>
      <c r="E40" s="60">
        <v>104200</v>
      </c>
      <c r="F40" s="60">
        <v>112550</v>
      </c>
      <c r="G40" s="60">
        <v>120900</v>
      </c>
      <c r="H40" s="60">
        <v>129250</v>
      </c>
      <c r="I40" s="60">
        <v>137550</v>
      </c>
    </row>
    <row r="41" spans="1:9">
      <c r="A41" t="s">
        <v>173</v>
      </c>
      <c r="B41" s="59">
        <v>69850</v>
      </c>
      <c r="C41" s="59">
        <v>79800</v>
      </c>
      <c r="D41" s="59">
        <v>89800</v>
      </c>
      <c r="E41" s="59">
        <v>99750</v>
      </c>
      <c r="F41" s="59">
        <v>107750</v>
      </c>
      <c r="G41" s="59">
        <v>115750</v>
      </c>
      <c r="H41" s="59">
        <v>123700</v>
      </c>
      <c r="I41" s="59">
        <v>131700</v>
      </c>
    </row>
    <row r="42" spans="1:9">
      <c r="A42" t="s">
        <v>174</v>
      </c>
      <c r="B42" s="60">
        <v>92650</v>
      </c>
      <c r="C42" s="60">
        <v>105850</v>
      </c>
      <c r="D42" s="60">
        <v>119100</v>
      </c>
      <c r="E42" s="60">
        <v>132300</v>
      </c>
      <c r="F42" s="60">
        <v>142900</v>
      </c>
      <c r="G42" s="60">
        <v>153500</v>
      </c>
      <c r="H42" s="60">
        <v>164100</v>
      </c>
      <c r="I42" s="60">
        <v>174650</v>
      </c>
    </row>
    <row r="43" spans="1:9">
      <c r="A43" t="s">
        <v>175</v>
      </c>
      <c r="B43" s="59">
        <v>74800</v>
      </c>
      <c r="C43" s="59">
        <v>85450</v>
      </c>
      <c r="D43" s="59">
        <v>96150</v>
      </c>
      <c r="E43" s="59">
        <v>106800</v>
      </c>
      <c r="F43" s="59">
        <v>115350</v>
      </c>
      <c r="G43" s="59">
        <v>123900</v>
      </c>
      <c r="H43" s="59">
        <v>132450</v>
      </c>
      <c r="I43" s="59">
        <v>141000</v>
      </c>
    </row>
    <row r="44" spans="1:9">
      <c r="A44" t="s">
        <v>176</v>
      </c>
      <c r="B44" s="60">
        <v>72950</v>
      </c>
      <c r="C44" s="60">
        <v>83400</v>
      </c>
      <c r="D44" s="60">
        <v>93800</v>
      </c>
      <c r="E44" s="60">
        <v>104200</v>
      </c>
      <c r="F44" s="60">
        <v>112550</v>
      </c>
      <c r="G44" s="60">
        <v>120900</v>
      </c>
      <c r="H44" s="60">
        <v>129250</v>
      </c>
      <c r="I44" s="60">
        <v>137550</v>
      </c>
    </row>
    <row r="45" spans="1:9">
      <c r="A45" t="s">
        <v>177</v>
      </c>
      <c r="B45" s="59">
        <v>67000</v>
      </c>
      <c r="C45" s="59">
        <v>76550</v>
      </c>
      <c r="D45" s="59">
        <v>86100</v>
      </c>
      <c r="E45" s="59">
        <v>95650</v>
      </c>
      <c r="F45" s="59">
        <v>103350</v>
      </c>
      <c r="G45" s="59">
        <v>111000</v>
      </c>
      <c r="H45" s="59">
        <v>118650</v>
      </c>
      <c r="I45" s="59">
        <v>126300</v>
      </c>
    </row>
    <row r="46" spans="1:9">
      <c r="A46" t="s">
        <v>178</v>
      </c>
      <c r="B46" s="60">
        <v>72950</v>
      </c>
      <c r="C46" s="60">
        <v>83400</v>
      </c>
      <c r="D46" s="60">
        <v>93800</v>
      </c>
      <c r="E46" s="60">
        <v>104200</v>
      </c>
      <c r="F46" s="60">
        <v>112550</v>
      </c>
      <c r="G46" s="60">
        <v>120900</v>
      </c>
      <c r="H46" s="60">
        <v>129250</v>
      </c>
      <c r="I46" s="60">
        <v>137550</v>
      </c>
    </row>
    <row r="47" spans="1:9">
      <c r="A47" t="s">
        <v>179</v>
      </c>
      <c r="B47" s="59">
        <v>69850</v>
      </c>
      <c r="C47" s="59">
        <v>79800</v>
      </c>
      <c r="D47" s="59">
        <v>89800</v>
      </c>
      <c r="E47" s="59">
        <v>99750</v>
      </c>
      <c r="F47" s="59">
        <v>107750</v>
      </c>
      <c r="G47" s="59">
        <v>115750</v>
      </c>
      <c r="H47" s="59">
        <v>123700</v>
      </c>
      <c r="I47" s="59">
        <v>131700</v>
      </c>
    </row>
    <row r="48" spans="1:9">
      <c r="A48" t="s">
        <v>180</v>
      </c>
      <c r="B48" s="60">
        <v>92650</v>
      </c>
      <c r="C48" s="60">
        <v>105850</v>
      </c>
      <c r="D48" s="60">
        <v>119100</v>
      </c>
      <c r="E48" s="60">
        <v>132300</v>
      </c>
      <c r="F48" s="60">
        <v>142900</v>
      </c>
      <c r="G48" s="60">
        <v>153500</v>
      </c>
      <c r="H48" s="60">
        <v>164100</v>
      </c>
      <c r="I48" s="60">
        <v>174650</v>
      </c>
    </row>
    <row r="49" spans="1:9">
      <c r="A49" t="s">
        <v>181</v>
      </c>
      <c r="B49" s="59">
        <v>67000</v>
      </c>
      <c r="C49" s="59">
        <v>76550</v>
      </c>
      <c r="D49" s="59">
        <v>86100</v>
      </c>
      <c r="E49" s="59">
        <v>95650</v>
      </c>
      <c r="F49" s="59">
        <v>103350</v>
      </c>
      <c r="G49" s="59">
        <v>111000</v>
      </c>
      <c r="H49" s="59">
        <v>118650</v>
      </c>
      <c r="I49" s="59">
        <v>126300</v>
      </c>
    </row>
    <row r="50" spans="1:9">
      <c r="A50" t="s">
        <v>182</v>
      </c>
      <c r="B50" s="60">
        <v>92650</v>
      </c>
      <c r="C50" s="60">
        <v>105850</v>
      </c>
      <c r="D50" s="60">
        <v>119100</v>
      </c>
      <c r="E50" s="60">
        <v>132300</v>
      </c>
      <c r="F50" s="60">
        <v>142900</v>
      </c>
      <c r="G50" s="60">
        <v>153500</v>
      </c>
      <c r="H50" s="60">
        <v>164100</v>
      </c>
      <c r="I50" s="60">
        <v>174650</v>
      </c>
    </row>
    <row r="51" spans="1:9">
      <c r="A51" t="s">
        <v>183</v>
      </c>
      <c r="B51" s="59">
        <v>92650</v>
      </c>
      <c r="C51" s="59">
        <v>105850</v>
      </c>
      <c r="D51" s="59">
        <v>119100</v>
      </c>
      <c r="E51" s="59">
        <v>132300</v>
      </c>
      <c r="F51" s="59">
        <v>142900</v>
      </c>
      <c r="G51" s="59">
        <v>153500</v>
      </c>
      <c r="H51" s="59">
        <v>164100</v>
      </c>
      <c r="I51" s="59">
        <v>174650</v>
      </c>
    </row>
    <row r="52" spans="1:9">
      <c r="A52" t="s">
        <v>184</v>
      </c>
      <c r="B52" s="60">
        <v>92650</v>
      </c>
      <c r="C52" s="60">
        <v>105850</v>
      </c>
      <c r="D52" s="60">
        <v>119100</v>
      </c>
      <c r="E52" s="60">
        <v>132300</v>
      </c>
      <c r="F52" s="60">
        <v>142900</v>
      </c>
      <c r="G52" s="60">
        <v>153500</v>
      </c>
      <c r="H52" s="60">
        <v>164100</v>
      </c>
      <c r="I52" s="60">
        <v>174650</v>
      </c>
    </row>
    <row r="53" spans="1:9">
      <c r="A53" t="s">
        <v>185</v>
      </c>
      <c r="B53" s="59">
        <v>92650</v>
      </c>
      <c r="C53" s="59">
        <v>105850</v>
      </c>
      <c r="D53" s="59">
        <v>119100</v>
      </c>
      <c r="E53" s="59">
        <v>132300</v>
      </c>
      <c r="F53" s="59">
        <v>142900</v>
      </c>
      <c r="G53" s="59">
        <v>153500</v>
      </c>
      <c r="H53" s="59">
        <v>164100</v>
      </c>
      <c r="I53" s="59">
        <v>174650</v>
      </c>
    </row>
    <row r="54" spans="1:9">
      <c r="A54" t="s">
        <v>186</v>
      </c>
      <c r="B54" s="60">
        <v>92650</v>
      </c>
      <c r="C54" s="60">
        <v>105850</v>
      </c>
      <c r="D54" s="60">
        <v>119100</v>
      </c>
      <c r="E54" s="60">
        <v>132300</v>
      </c>
      <c r="F54" s="60">
        <v>142900</v>
      </c>
      <c r="G54" s="60">
        <v>153500</v>
      </c>
      <c r="H54" s="60">
        <v>164100</v>
      </c>
      <c r="I54" s="60">
        <v>174650</v>
      </c>
    </row>
    <row r="55" spans="1:9">
      <c r="A55" t="s">
        <v>187</v>
      </c>
      <c r="B55" s="59">
        <v>67000</v>
      </c>
      <c r="C55" s="59">
        <v>76550</v>
      </c>
      <c r="D55" s="59">
        <v>86100</v>
      </c>
      <c r="E55" s="59">
        <v>95650</v>
      </c>
      <c r="F55" s="59">
        <v>103350</v>
      </c>
      <c r="G55" s="59">
        <v>111000</v>
      </c>
      <c r="H55" s="59">
        <v>118650</v>
      </c>
      <c r="I55" s="59">
        <v>126300</v>
      </c>
    </row>
    <row r="56" spans="1:9">
      <c r="A56" t="s">
        <v>188</v>
      </c>
      <c r="B56" s="60">
        <v>69850</v>
      </c>
      <c r="C56" s="60">
        <v>79800</v>
      </c>
      <c r="D56" s="60">
        <v>89800</v>
      </c>
      <c r="E56" s="60">
        <v>99750</v>
      </c>
      <c r="F56" s="60">
        <v>107750</v>
      </c>
      <c r="G56" s="60">
        <v>115750</v>
      </c>
      <c r="H56" s="60">
        <v>123700</v>
      </c>
      <c r="I56" s="60">
        <v>131700</v>
      </c>
    </row>
    <row r="57" spans="1:9">
      <c r="A57" t="s">
        <v>189</v>
      </c>
      <c r="B57" s="59">
        <v>74800</v>
      </c>
      <c r="C57" s="59">
        <v>85450</v>
      </c>
      <c r="D57" s="59">
        <v>96150</v>
      </c>
      <c r="E57" s="59">
        <v>106800</v>
      </c>
      <c r="F57" s="59">
        <v>115350</v>
      </c>
      <c r="G57" s="59">
        <v>123900</v>
      </c>
      <c r="H57" s="59">
        <v>132450</v>
      </c>
      <c r="I57" s="59">
        <v>141000</v>
      </c>
    </row>
    <row r="58" spans="1:9">
      <c r="A58" t="s">
        <v>190</v>
      </c>
      <c r="B58" s="60">
        <v>73200</v>
      </c>
      <c r="C58" s="60">
        <v>83650</v>
      </c>
      <c r="D58" s="60">
        <v>94100</v>
      </c>
      <c r="E58" s="60">
        <v>104550</v>
      </c>
      <c r="F58" s="60">
        <v>112950</v>
      </c>
      <c r="G58" s="60">
        <v>121300</v>
      </c>
      <c r="H58" s="60">
        <v>129650</v>
      </c>
      <c r="I58" s="60">
        <v>138050</v>
      </c>
    </row>
    <row r="59" spans="1:9">
      <c r="A59" t="s">
        <v>191</v>
      </c>
      <c r="B59" s="59">
        <v>92650</v>
      </c>
      <c r="C59" s="59">
        <v>105850</v>
      </c>
      <c r="D59" s="59">
        <v>119100</v>
      </c>
      <c r="E59" s="59">
        <v>132300</v>
      </c>
      <c r="F59" s="59">
        <v>142900</v>
      </c>
      <c r="G59" s="59">
        <v>153500</v>
      </c>
      <c r="H59" s="59">
        <v>164100</v>
      </c>
      <c r="I59" s="59">
        <v>174650</v>
      </c>
    </row>
    <row r="60" spans="1:9">
      <c r="A60" t="s">
        <v>192</v>
      </c>
      <c r="B60" s="60">
        <v>68800</v>
      </c>
      <c r="C60" s="60">
        <v>78600</v>
      </c>
      <c r="D60" s="60">
        <v>88450</v>
      </c>
      <c r="E60" s="60">
        <v>98250</v>
      </c>
      <c r="F60" s="60">
        <v>106150</v>
      </c>
      <c r="G60" s="60">
        <v>114000</v>
      </c>
      <c r="H60" s="60">
        <v>121850</v>
      </c>
      <c r="I60" s="60">
        <v>129700</v>
      </c>
    </row>
    <row r="61" spans="1:9">
      <c r="A61" t="s">
        <v>193</v>
      </c>
      <c r="B61" s="59">
        <v>67000</v>
      </c>
      <c r="C61" s="59">
        <v>76550</v>
      </c>
      <c r="D61" s="59">
        <v>86100</v>
      </c>
      <c r="E61" s="59">
        <v>95650</v>
      </c>
      <c r="F61" s="59">
        <v>103350</v>
      </c>
      <c r="G61" s="59">
        <v>111000</v>
      </c>
      <c r="H61" s="59">
        <v>118650</v>
      </c>
      <c r="I61" s="59">
        <v>126300</v>
      </c>
    </row>
    <row r="62" spans="1:9">
      <c r="A62" t="s">
        <v>194</v>
      </c>
      <c r="B62" s="60">
        <v>67000</v>
      </c>
      <c r="C62" s="60">
        <v>76550</v>
      </c>
      <c r="D62" s="60">
        <v>86100</v>
      </c>
      <c r="E62" s="60">
        <v>95650</v>
      </c>
      <c r="F62" s="60">
        <v>103350</v>
      </c>
      <c r="G62" s="60">
        <v>111000</v>
      </c>
      <c r="H62" s="60">
        <v>118650</v>
      </c>
      <c r="I62" s="60">
        <v>126300</v>
      </c>
    </row>
    <row r="63" spans="1:9">
      <c r="A63" t="s">
        <v>195</v>
      </c>
      <c r="B63" s="59">
        <v>67000</v>
      </c>
      <c r="C63" s="59">
        <v>76550</v>
      </c>
      <c r="D63" s="59">
        <v>86100</v>
      </c>
      <c r="E63" s="59">
        <v>95650</v>
      </c>
      <c r="F63" s="59">
        <v>103350</v>
      </c>
      <c r="G63" s="59">
        <v>111000</v>
      </c>
      <c r="H63" s="59">
        <v>118650</v>
      </c>
      <c r="I63" s="59">
        <v>126300</v>
      </c>
    </row>
    <row r="64" spans="1:9">
      <c r="A64" t="s">
        <v>196</v>
      </c>
      <c r="B64" s="60">
        <v>72950</v>
      </c>
      <c r="C64" s="60">
        <v>83400</v>
      </c>
      <c r="D64" s="60">
        <v>93800</v>
      </c>
      <c r="E64" s="60">
        <v>104200</v>
      </c>
      <c r="F64" s="60">
        <v>112550</v>
      </c>
      <c r="G64" s="60">
        <v>120900</v>
      </c>
      <c r="H64" s="60">
        <v>129250</v>
      </c>
      <c r="I64" s="60">
        <v>137550</v>
      </c>
    </row>
    <row r="65" spans="1:9">
      <c r="A65" t="s">
        <v>197</v>
      </c>
      <c r="B65" s="59">
        <v>67000</v>
      </c>
      <c r="C65" s="59">
        <v>76550</v>
      </c>
      <c r="D65" s="59">
        <v>86100</v>
      </c>
      <c r="E65" s="59">
        <v>95650</v>
      </c>
      <c r="F65" s="59">
        <v>103350</v>
      </c>
      <c r="G65" s="59">
        <v>111000</v>
      </c>
      <c r="H65" s="59">
        <v>118650</v>
      </c>
      <c r="I65" s="59">
        <v>126300</v>
      </c>
    </row>
    <row r="66" spans="1:9">
      <c r="A66" t="s">
        <v>198</v>
      </c>
      <c r="B66" s="60">
        <v>69850</v>
      </c>
      <c r="C66" s="60">
        <v>79800</v>
      </c>
      <c r="D66" s="60">
        <v>89800</v>
      </c>
      <c r="E66" s="60">
        <v>99750</v>
      </c>
      <c r="F66" s="60">
        <v>107750</v>
      </c>
      <c r="G66" s="60">
        <v>115750</v>
      </c>
      <c r="H66" s="60">
        <v>123700</v>
      </c>
      <c r="I66" s="60">
        <v>131700</v>
      </c>
    </row>
    <row r="67" spans="1:9">
      <c r="A67" t="s">
        <v>199</v>
      </c>
      <c r="B67" s="59">
        <v>92650</v>
      </c>
      <c r="C67" s="59">
        <v>105850</v>
      </c>
      <c r="D67" s="59">
        <v>119100</v>
      </c>
      <c r="E67" s="59">
        <v>132300</v>
      </c>
      <c r="F67" s="59">
        <v>142900</v>
      </c>
      <c r="G67" s="59">
        <v>153500</v>
      </c>
      <c r="H67" s="59">
        <v>164100</v>
      </c>
      <c r="I67" s="59">
        <v>174650</v>
      </c>
    </row>
    <row r="68" spans="1:9">
      <c r="A68" t="s">
        <v>200</v>
      </c>
      <c r="B68" s="60">
        <v>67000</v>
      </c>
      <c r="C68" s="60">
        <v>76550</v>
      </c>
      <c r="D68" s="60">
        <v>86100</v>
      </c>
      <c r="E68" s="60">
        <v>95650</v>
      </c>
      <c r="F68" s="60">
        <v>103350</v>
      </c>
      <c r="G68" s="60">
        <v>111000</v>
      </c>
      <c r="H68" s="60">
        <v>118650</v>
      </c>
      <c r="I68" s="60">
        <v>126300</v>
      </c>
    </row>
    <row r="69" spans="1:9">
      <c r="A69" t="s">
        <v>201</v>
      </c>
      <c r="B69" s="59">
        <v>92650</v>
      </c>
      <c r="C69" s="59">
        <v>105850</v>
      </c>
      <c r="D69" s="59">
        <v>119100</v>
      </c>
      <c r="E69" s="59">
        <v>132300</v>
      </c>
      <c r="F69" s="59">
        <v>142900</v>
      </c>
      <c r="G69" s="59">
        <v>153500</v>
      </c>
      <c r="H69" s="59">
        <v>164100</v>
      </c>
      <c r="I69" s="59">
        <v>174650</v>
      </c>
    </row>
    <row r="70" spans="1:9">
      <c r="A70" t="s">
        <v>202</v>
      </c>
      <c r="B70" s="60">
        <v>67000</v>
      </c>
      <c r="C70" s="60">
        <v>76550</v>
      </c>
      <c r="D70" s="60">
        <v>86100</v>
      </c>
      <c r="E70" s="60">
        <v>95650</v>
      </c>
      <c r="F70" s="60">
        <v>103350</v>
      </c>
      <c r="G70" s="60">
        <v>111000</v>
      </c>
      <c r="H70" s="60">
        <v>118650</v>
      </c>
      <c r="I70" s="60">
        <v>126300</v>
      </c>
    </row>
    <row r="71" spans="1:9">
      <c r="A71" t="s">
        <v>203</v>
      </c>
      <c r="B71" s="59">
        <v>67000</v>
      </c>
      <c r="C71" s="59">
        <v>76550</v>
      </c>
      <c r="D71" s="59">
        <v>86100</v>
      </c>
      <c r="E71" s="59">
        <v>95650</v>
      </c>
      <c r="F71" s="59">
        <v>103350</v>
      </c>
      <c r="G71" s="59">
        <v>111000</v>
      </c>
      <c r="H71" s="59">
        <v>118650</v>
      </c>
      <c r="I71" s="59">
        <v>126300</v>
      </c>
    </row>
    <row r="72" spans="1:9">
      <c r="A72" t="s">
        <v>204</v>
      </c>
      <c r="B72" s="60">
        <v>68800</v>
      </c>
      <c r="C72" s="60">
        <v>78600</v>
      </c>
      <c r="D72" s="60">
        <v>88450</v>
      </c>
      <c r="E72" s="60">
        <v>98250</v>
      </c>
      <c r="F72" s="60">
        <v>106150</v>
      </c>
      <c r="G72" s="60">
        <v>114000</v>
      </c>
      <c r="H72" s="60">
        <v>121850</v>
      </c>
      <c r="I72" s="60">
        <v>129700</v>
      </c>
    </row>
    <row r="73" spans="1:9">
      <c r="A73" t="s">
        <v>205</v>
      </c>
      <c r="B73" s="59">
        <v>92650</v>
      </c>
      <c r="C73" s="59">
        <v>105850</v>
      </c>
      <c r="D73" s="59">
        <v>119100</v>
      </c>
      <c r="E73" s="59">
        <v>132300</v>
      </c>
      <c r="F73" s="59">
        <v>142900</v>
      </c>
      <c r="G73" s="59">
        <v>153500</v>
      </c>
      <c r="H73" s="59">
        <v>164100</v>
      </c>
      <c r="I73" s="59">
        <v>174650</v>
      </c>
    </row>
    <row r="74" spans="1:9">
      <c r="A74" t="s">
        <v>206</v>
      </c>
      <c r="B74" s="60">
        <v>67000</v>
      </c>
      <c r="C74" s="60">
        <v>76550</v>
      </c>
      <c r="D74" s="60">
        <v>86100</v>
      </c>
      <c r="E74" s="60">
        <v>95650</v>
      </c>
      <c r="F74" s="60">
        <v>103350</v>
      </c>
      <c r="G74" s="60">
        <v>111000</v>
      </c>
      <c r="H74" s="60">
        <v>118650</v>
      </c>
      <c r="I74" s="60">
        <v>126300</v>
      </c>
    </row>
    <row r="75" spans="1:9">
      <c r="A75" t="s">
        <v>207</v>
      </c>
      <c r="B75" s="59">
        <v>92650</v>
      </c>
      <c r="C75" s="59">
        <v>105850</v>
      </c>
      <c r="D75" s="59">
        <v>119100</v>
      </c>
      <c r="E75" s="59">
        <v>132300</v>
      </c>
      <c r="F75" s="59">
        <v>142900</v>
      </c>
      <c r="G75" s="59">
        <v>153500</v>
      </c>
      <c r="H75" s="59">
        <v>164100</v>
      </c>
      <c r="I75" s="59">
        <v>174650</v>
      </c>
    </row>
    <row r="76" spans="1:9">
      <c r="A76" t="s">
        <v>208</v>
      </c>
      <c r="B76" s="60">
        <v>67000</v>
      </c>
      <c r="C76" s="60">
        <v>76550</v>
      </c>
      <c r="D76" s="60">
        <v>86100</v>
      </c>
      <c r="E76" s="60">
        <v>95650</v>
      </c>
      <c r="F76" s="60">
        <v>103350</v>
      </c>
      <c r="G76" s="60">
        <v>111000</v>
      </c>
      <c r="H76" s="60">
        <v>118650</v>
      </c>
      <c r="I76" s="60">
        <v>126300</v>
      </c>
    </row>
    <row r="77" spans="1:9">
      <c r="A77" t="s">
        <v>209</v>
      </c>
      <c r="B77" s="59">
        <v>74800</v>
      </c>
      <c r="C77" s="59">
        <v>85450</v>
      </c>
      <c r="D77" s="59">
        <v>96150</v>
      </c>
      <c r="E77" s="59">
        <v>106800</v>
      </c>
      <c r="F77" s="59">
        <v>115350</v>
      </c>
      <c r="G77" s="59">
        <v>123900</v>
      </c>
      <c r="H77" s="59">
        <v>132450</v>
      </c>
      <c r="I77" s="59">
        <v>141000</v>
      </c>
    </row>
    <row r="78" spans="1:9">
      <c r="A78" t="s">
        <v>210</v>
      </c>
      <c r="B78" s="60">
        <v>70350</v>
      </c>
      <c r="C78" s="60">
        <v>80400</v>
      </c>
      <c r="D78" s="60">
        <v>90450</v>
      </c>
      <c r="E78" s="60">
        <v>100500</v>
      </c>
      <c r="F78" s="60">
        <v>108550</v>
      </c>
      <c r="G78" s="60">
        <v>116600</v>
      </c>
      <c r="H78" s="60">
        <v>124650</v>
      </c>
      <c r="I78" s="60">
        <v>132700</v>
      </c>
    </row>
    <row r="79" spans="1:9">
      <c r="A79" t="s">
        <v>211</v>
      </c>
      <c r="B79" s="59">
        <v>69850</v>
      </c>
      <c r="C79" s="59">
        <v>79800</v>
      </c>
      <c r="D79" s="59">
        <v>89800</v>
      </c>
      <c r="E79" s="59">
        <v>99750</v>
      </c>
      <c r="F79" s="59">
        <v>107750</v>
      </c>
      <c r="G79" s="59">
        <v>115750</v>
      </c>
      <c r="H79" s="59">
        <v>123700</v>
      </c>
      <c r="I79" s="59">
        <v>131700</v>
      </c>
    </row>
    <row r="80" spans="1:9">
      <c r="A80" t="s">
        <v>212</v>
      </c>
      <c r="B80" s="60">
        <v>92650</v>
      </c>
      <c r="C80" s="60">
        <v>105850</v>
      </c>
      <c r="D80" s="60">
        <v>119100</v>
      </c>
      <c r="E80" s="60">
        <v>132300</v>
      </c>
      <c r="F80" s="60">
        <v>142900</v>
      </c>
      <c r="G80" s="60">
        <v>153500</v>
      </c>
      <c r="H80" s="60">
        <v>164100</v>
      </c>
      <c r="I80" s="60">
        <v>174650</v>
      </c>
    </row>
    <row r="81" spans="1:9">
      <c r="A81" t="s">
        <v>213</v>
      </c>
      <c r="B81" s="59">
        <v>73200</v>
      </c>
      <c r="C81" s="59">
        <v>83650</v>
      </c>
      <c r="D81" s="59">
        <v>94100</v>
      </c>
      <c r="E81" s="59">
        <v>104550</v>
      </c>
      <c r="F81" s="59">
        <v>112950</v>
      </c>
      <c r="G81" s="59">
        <v>121300</v>
      </c>
      <c r="H81" s="59">
        <v>129650</v>
      </c>
      <c r="I81" s="59">
        <v>138050</v>
      </c>
    </row>
    <row r="82" spans="1:9">
      <c r="A82" t="s">
        <v>214</v>
      </c>
      <c r="B82" s="60">
        <v>69850</v>
      </c>
      <c r="C82" s="60">
        <v>79800</v>
      </c>
      <c r="D82" s="60">
        <v>89800</v>
      </c>
      <c r="E82" s="60">
        <v>99750</v>
      </c>
      <c r="F82" s="60">
        <v>107750</v>
      </c>
      <c r="G82" s="60">
        <v>115750</v>
      </c>
      <c r="H82" s="60">
        <v>123700</v>
      </c>
      <c r="I82" s="60">
        <v>131700</v>
      </c>
    </row>
    <row r="83" spans="1:9">
      <c r="A83" t="s">
        <v>215</v>
      </c>
      <c r="B83" s="59">
        <v>73200</v>
      </c>
      <c r="C83" s="59">
        <v>83650</v>
      </c>
      <c r="D83" s="59">
        <v>94100</v>
      </c>
      <c r="E83" s="59">
        <v>104550</v>
      </c>
      <c r="F83" s="59">
        <v>112950</v>
      </c>
      <c r="G83" s="59">
        <v>121300</v>
      </c>
      <c r="H83" s="59">
        <v>129650</v>
      </c>
      <c r="I83" s="59">
        <v>138050</v>
      </c>
    </row>
    <row r="84" spans="1:9">
      <c r="A84" t="s">
        <v>216</v>
      </c>
      <c r="B84" s="60">
        <v>92650</v>
      </c>
      <c r="C84" s="60">
        <v>105850</v>
      </c>
      <c r="D84" s="60">
        <v>119100</v>
      </c>
      <c r="E84" s="60">
        <v>132300</v>
      </c>
      <c r="F84" s="60">
        <v>142900</v>
      </c>
      <c r="G84" s="60">
        <v>153500</v>
      </c>
      <c r="H84" s="60">
        <v>164100</v>
      </c>
      <c r="I84" s="60">
        <v>174650</v>
      </c>
    </row>
    <row r="85" spans="1:9">
      <c r="A85" t="s">
        <v>217</v>
      </c>
      <c r="B85" s="59">
        <v>72950</v>
      </c>
      <c r="C85" s="59">
        <v>83400</v>
      </c>
      <c r="D85" s="59">
        <v>93800</v>
      </c>
      <c r="E85" s="59">
        <v>104200</v>
      </c>
      <c r="F85" s="59">
        <v>112550</v>
      </c>
      <c r="G85" s="59">
        <v>120900</v>
      </c>
      <c r="H85" s="59">
        <v>129250</v>
      </c>
      <c r="I85" s="59">
        <v>137550</v>
      </c>
    </row>
    <row r="86" spans="1:9">
      <c r="A86" t="s">
        <v>218</v>
      </c>
      <c r="B86" s="60">
        <v>69850</v>
      </c>
      <c r="C86" s="60">
        <v>79800</v>
      </c>
      <c r="D86" s="60">
        <v>89800</v>
      </c>
      <c r="E86" s="60">
        <v>99750</v>
      </c>
      <c r="F86" s="60">
        <v>107750</v>
      </c>
      <c r="G86" s="60">
        <v>115750</v>
      </c>
      <c r="H86" s="60">
        <v>123700</v>
      </c>
      <c r="I86" s="60">
        <v>131700</v>
      </c>
    </row>
    <row r="87" spans="1:9">
      <c r="A87" t="s">
        <v>219</v>
      </c>
      <c r="B87" s="59">
        <v>67000</v>
      </c>
      <c r="C87" s="59">
        <v>76550</v>
      </c>
      <c r="D87" s="59">
        <v>86100</v>
      </c>
      <c r="E87" s="59">
        <v>95650</v>
      </c>
      <c r="F87" s="59">
        <v>103350</v>
      </c>
      <c r="G87" s="59">
        <v>111000</v>
      </c>
      <c r="H87" s="59">
        <v>118650</v>
      </c>
      <c r="I87" s="59">
        <v>126300</v>
      </c>
    </row>
    <row r="88" spans="1:9">
      <c r="A88" t="s">
        <v>220</v>
      </c>
      <c r="B88" s="60">
        <v>74800</v>
      </c>
      <c r="C88" s="60">
        <v>85450</v>
      </c>
      <c r="D88" s="60">
        <v>96150</v>
      </c>
      <c r="E88" s="60">
        <v>106800</v>
      </c>
      <c r="F88" s="60">
        <v>115350</v>
      </c>
      <c r="G88" s="60">
        <v>123900</v>
      </c>
      <c r="H88" s="60">
        <v>132450</v>
      </c>
      <c r="I88" s="60">
        <v>141000</v>
      </c>
    </row>
    <row r="89" spans="1:9">
      <c r="A89" t="s">
        <v>221</v>
      </c>
      <c r="B89" s="59">
        <v>67000</v>
      </c>
      <c r="C89" s="59">
        <v>76550</v>
      </c>
      <c r="D89" s="59">
        <v>86100</v>
      </c>
      <c r="E89" s="59">
        <v>95650</v>
      </c>
      <c r="F89" s="59">
        <v>103350</v>
      </c>
      <c r="G89" s="59">
        <v>111000</v>
      </c>
      <c r="H89" s="59">
        <v>118650</v>
      </c>
      <c r="I89" s="59">
        <v>126300</v>
      </c>
    </row>
    <row r="90" spans="1:9">
      <c r="A90" t="s">
        <v>222</v>
      </c>
      <c r="B90" s="60">
        <v>78500</v>
      </c>
      <c r="C90" s="60">
        <v>89700</v>
      </c>
      <c r="D90" s="60">
        <v>100900</v>
      </c>
      <c r="E90" s="60">
        <v>112100</v>
      </c>
      <c r="F90" s="60">
        <v>121100</v>
      </c>
      <c r="G90" s="60">
        <v>130050</v>
      </c>
      <c r="H90" s="60">
        <v>139050</v>
      </c>
      <c r="I90" s="60">
        <v>148000</v>
      </c>
    </row>
    <row r="91" spans="1:9">
      <c r="A91" t="s">
        <v>223</v>
      </c>
      <c r="B91" s="59">
        <v>72950</v>
      </c>
      <c r="C91" s="59">
        <v>83400</v>
      </c>
      <c r="D91" s="59">
        <v>93800</v>
      </c>
      <c r="E91" s="59">
        <v>104200</v>
      </c>
      <c r="F91" s="59">
        <v>112550</v>
      </c>
      <c r="G91" s="59">
        <v>120900</v>
      </c>
      <c r="H91" s="59">
        <v>129250</v>
      </c>
      <c r="I91" s="59">
        <v>137550</v>
      </c>
    </row>
    <row r="92" spans="1:9">
      <c r="A92" t="s">
        <v>224</v>
      </c>
      <c r="B92" s="60">
        <v>67000</v>
      </c>
      <c r="C92" s="60">
        <v>76550</v>
      </c>
      <c r="D92" s="60">
        <v>86100</v>
      </c>
      <c r="E92" s="60">
        <v>95650</v>
      </c>
      <c r="F92" s="60">
        <v>103350</v>
      </c>
      <c r="G92" s="60">
        <v>111000</v>
      </c>
      <c r="H92" s="60">
        <v>118650</v>
      </c>
      <c r="I92" s="60">
        <v>126300</v>
      </c>
    </row>
    <row r="93" spans="1:9">
      <c r="A93" t="s">
        <v>225</v>
      </c>
      <c r="B93" s="59">
        <v>67000</v>
      </c>
      <c r="C93" s="59">
        <v>76550</v>
      </c>
      <c r="D93" s="59">
        <v>86100</v>
      </c>
      <c r="E93" s="59">
        <v>95650</v>
      </c>
      <c r="F93" s="59">
        <v>103350</v>
      </c>
      <c r="G93" s="59">
        <v>111000</v>
      </c>
      <c r="H93" s="59">
        <v>118650</v>
      </c>
      <c r="I93" s="59">
        <v>126300</v>
      </c>
    </row>
    <row r="94" spans="1:9">
      <c r="A94" t="s">
        <v>226</v>
      </c>
      <c r="B94" s="60">
        <v>92650</v>
      </c>
      <c r="C94" s="60">
        <v>105850</v>
      </c>
      <c r="D94" s="60">
        <v>119100</v>
      </c>
      <c r="E94" s="60">
        <v>132300</v>
      </c>
      <c r="F94" s="60">
        <v>142900</v>
      </c>
      <c r="G94" s="60">
        <v>153500</v>
      </c>
      <c r="H94" s="60">
        <v>164100</v>
      </c>
      <c r="I94" s="60">
        <v>174650</v>
      </c>
    </row>
    <row r="95" spans="1:9">
      <c r="A95" t="s">
        <v>227</v>
      </c>
      <c r="B95" s="59">
        <v>92650</v>
      </c>
      <c r="C95" s="59">
        <v>105850</v>
      </c>
      <c r="D95" s="59">
        <v>119100</v>
      </c>
      <c r="E95" s="59">
        <v>132300</v>
      </c>
      <c r="F95" s="59">
        <v>142900</v>
      </c>
      <c r="G95" s="59">
        <v>153500</v>
      </c>
      <c r="H95" s="59">
        <v>164100</v>
      </c>
      <c r="I95" s="59">
        <v>174650</v>
      </c>
    </row>
    <row r="96" spans="1:9">
      <c r="A96" t="s">
        <v>228</v>
      </c>
      <c r="B96" s="60">
        <v>67000</v>
      </c>
      <c r="C96" s="60">
        <v>76550</v>
      </c>
      <c r="D96" s="60">
        <v>86100</v>
      </c>
      <c r="E96" s="60">
        <v>95650</v>
      </c>
      <c r="F96" s="60">
        <v>103350</v>
      </c>
      <c r="G96" s="60">
        <v>111000</v>
      </c>
      <c r="H96" s="60">
        <v>118650</v>
      </c>
      <c r="I96" s="60">
        <v>126300</v>
      </c>
    </row>
    <row r="97" spans="1:9">
      <c r="A97" t="s">
        <v>229</v>
      </c>
      <c r="B97" s="59">
        <v>64050</v>
      </c>
      <c r="C97" s="59">
        <v>73200</v>
      </c>
      <c r="D97" s="59">
        <v>82350</v>
      </c>
      <c r="E97" s="59">
        <v>91450</v>
      </c>
      <c r="F97" s="59">
        <v>98800</v>
      </c>
      <c r="G97" s="59">
        <v>106100</v>
      </c>
      <c r="H97" s="59">
        <v>113400</v>
      </c>
      <c r="I97" s="59">
        <v>120750</v>
      </c>
    </row>
    <row r="98" spans="1:9">
      <c r="A98" t="s">
        <v>230</v>
      </c>
      <c r="B98" s="60">
        <v>74800</v>
      </c>
      <c r="C98" s="60">
        <v>85450</v>
      </c>
      <c r="D98" s="60">
        <v>96150</v>
      </c>
      <c r="E98" s="60">
        <v>106800</v>
      </c>
      <c r="F98" s="60">
        <v>115350</v>
      </c>
      <c r="G98" s="60">
        <v>123900</v>
      </c>
      <c r="H98" s="60">
        <v>132450</v>
      </c>
      <c r="I98" s="60">
        <v>141000</v>
      </c>
    </row>
    <row r="99" spans="1:9">
      <c r="A99" t="s">
        <v>231</v>
      </c>
      <c r="B99" s="59">
        <v>69850</v>
      </c>
      <c r="C99" s="59">
        <v>79800</v>
      </c>
      <c r="D99" s="59">
        <v>89800</v>
      </c>
      <c r="E99" s="59">
        <v>99750</v>
      </c>
      <c r="F99" s="59">
        <v>107750</v>
      </c>
      <c r="G99" s="59">
        <v>115750</v>
      </c>
      <c r="H99" s="59">
        <v>123700</v>
      </c>
      <c r="I99" s="59">
        <v>131700</v>
      </c>
    </row>
    <row r="100" spans="1:9">
      <c r="A100" t="s">
        <v>232</v>
      </c>
      <c r="B100" s="60">
        <v>67000</v>
      </c>
      <c r="C100" s="60">
        <v>76550</v>
      </c>
      <c r="D100" s="60">
        <v>86100</v>
      </c>
      <c r="E100" s="60">
        <v>95650</v>
      </c>
      <c r="F100" s="60">
        <v>103350</v>
      </c>
      <c r="G100" s="60">
        <v>111000</v>
      </c>
      <c r="H100" s="60">
        <v>118650</v>
      </c>
      <c r="I100" s="60">
        <v>126300</v>
      </c>
    </row>
    <row r="101" spans="1:9">
      <c r="A101" t="s">
        <v>233</v>
      </c>
      <c r="B101" s="59">
        <v>92650</v>
      </c>
      <c r="C101" s="59">
        <v>105850</v>
      </c>
      <c r="D101" s="59">
        <v>119100</v>
      </c>
      <c r="E101" s="59">
        <v>132300</v>
      </c>
      <c r="F101" s="59">
        <v>142900</v>
      </c>
      <c r="G101" s="59">
        <v>153500</v>
      </c>
      <c r="H101" s="59">
        <v>164100</v>
      </c>
      <c r="I101" s="59">
        <v>174650</v>
      </c>
    </row>
    <row r="102" spans="1:9">
      <c r="A102" t="s">
        <v>234</v>
      </c>
      <c r="B102" s="60">
        <v>92650</v>
      </c>
      <c r="C102" s="60">
        <v>105850</v>
      </c>
      <c r="D102" s="60">
        <v>119100</v>
      </c>
      <c r="E102" s="60">
        <v>132300</v>
      </c>
      <c r="F102" s="60">
        <v>142900</v>
      </c>
      <c r="G102" s="60">
        <v>153500</v>
      </c>
      <c r="H102" s="60">
        <v>164100</v>
      </c>
      <c r="I102" s="60">
        <v>174650</v>
      </c>
    </row>
    <row r="103" spans="1:9">
      <c r="A103" t="s">
        <v>235</v>
      </c>
      <c r="B103" s="59">
        <v>92650</v>
      </c>
      <c r="C103" s="59">
        <v>105850</v>
      </c>
      <c r="D103" s="59">
        <v>119100</v>
      </c>
      <c r="E103" s="59">
        <v>132300</v>
      </c>
      <c r="F103" s="59">
        <v>142900</v>
      </c>
      <c r="G103" s="59">
        <v>153500</v>
      </c>
      <c r="H103" s="59">
        <v>164100</v>
      </c>
      <c r="I103" s="59">
        <v>174650</v>
      </c>
    </row>
    <row r="104" spans="1:9">
      <c r="A104" t="s">
        <v>236</v>
      </c>
      <c r="B104" s="60">
        <v>67000</v>
      </c>
      <c r="C104" s="60">
        <v>76550</v>
      </c>
      <c r="D104" s="60">
        <v>86100</v>
      </c>
      <c r="E104" s="60">
        <v>95650</v>
      </c>
      <c r="F104" s="60">
        <v>103350</v>
      </c>
      <c r="G104" s="60">
        <v>111000</v>
      </c>
      <c r="H104" s="60">
        <v>118650</v>
      </c>
      <c r="I104" s="60">
        <v>126300</v>
      </c>
    </row>
    <row r="105" spans="1:9">
      <c r="A105" t="s">
        <v>237</v>
      </c>
      <c r="B105" s="59">
        <v>69850</v>
      </c>
      <c r="C105" s="59">
        <v>79800</v>
      </c>
      <c r="D105" s="59">
        <v>89800</v>
      </c>
      <c r="E105" s="59">
        <v>99750</v>
      </c>
      <c r="F105" s="59">
        <v>107750</v>
      </c>
      <c r="G105" s="59">
        <v>115750</v>
      </c>
      <c r="H105" s="59">
        <v>123700</v>
      </c>
      <c r="I105" s="59">
        <v>131700</v>
      </c>
    </row>
    <row r="106" spans="1:9">
      <c r="A106" t="s">
        <v>238</v>
      </c>
      <c r="B106" s="60">
        <v>72950</v>
      </c>
      <c r="C106" s="60">
        <v>83400</v>
      </c>
      <c r="D106" s="60">
        <v>93800</v>
      </c>
      <c r="E106" s="60">
        <v>104200</v>
      </c>
      <c r="F106" s="60">
        <v>112550</v>
      </c>
      <c r="G106" s="60">
        <v>120900</v>
      </c>
      <c r="H106" s="60">
        <v>129250</v>
      </c>
      <c r="I106" s="60">
        <v>137550</v>
      </c>
    </row>
    <row r="107" spans="1:9">
      <c r="A107" t="s">
        <v>239</v>
      </c>
      <c r="B107" s="59">
        <v>67000</v>
      </c>
      <c r="C107" s="59">
        <v>76550</v>
      </c>
      <c r="D107" s="59">
        <v>86100</v>
      </c>
      <c r="E107" s="59">
        <v>95650</v>
      </c>
      <c r="F107" s="59">
        <v>103350</v>
      </c>
      <c r="G107" s="59">
        <v>111000</v>
      </c>
      <c r="H107" s="59">
        <v>118650</v>
      </c>
      <c r="I107" s="59">
        <v>126300</v>
      </c>
    </row>
    <row r="108" spans="1:9">
      <c r="A108" t="s">
        <v>240</v>
      </c>
      <c r="B108" s="60">
        <v>92650</v>
      </c>
      <c r="C108" s="60">
        <v>105850</v>
      </c>
      <c r="D108" s="60">
        <v>119100</v>
      </c>
      <c r="E108" s="60">
        <v>132300</v>
      </c>
      <c r="F108" s="60">
        <v>142900</v>
      </c>
      <c r="G108" s="60">
        <v>153500</v>
      </c>
      <c r="H108" s="60">
        <v>164100</v>
      </c>
      <c r="I108" s="60">
        <v>174650</v>
      </c>
    </row>
    <row r="109" spans="1:9">
      <c r="A109" t="s">
        <v>241</v>
      </c>
      <c r="B109" s="59">
        <v>67000</v>
      </c>
      <c r="C109" s="59">
        <v>76550</v>
      </c>
      <c r="D109" s="59">
        <v>86100</v>
      </c>
      <c r="E109" s="59">
        <v>95650</v>
      </c>
      <c r="F109" s="59">
        <v>103350</v>
      </c>
      <c r="G109" s="59">
        <v>111000</v>
      </c>
      <c r="H109" s="59">
        <v>118650</v>
      </c>
      <c r="I109" s="59">
        <v>126300</v>
      </c>
    </row>
    <row r="110" spans="1:9">
      <c r="A110" t="s">
        <v>242</v>
      </c>
      <c r="B110" s="60">
        <v>72950</v>
      </c>
      <c r="C110" s="60">
        <v>83400</v>
      </c>
      <c r="D110" s="60">
        <v>93800</v>
      </c>
      <c r="E110" s="60">
        <v>104200</v>
      </c>
      <c r="F110" s="60">
        <v>112550</v>
      </c>
      <c r="G110" s="60">
        <v>120900</v>
      </c>
      <c r="H110" s="60">
        <v>129250</v>
      </c>
      <c r="I110" s="60">
        <v>137550</v>
      </c>
    </row>
    <row r="111" spans="1:9">
      <c r="A111" t="s">
        <v>243</v>
      </c>
      <c r="B111" s="59">
        <v>69850</v>
      </c>
      <c r="C111" s="59">
        <v>79800</v>
      </c>
      <c r="D111" s="59">
        <v>89800</v>
      </c>
      <c r="E111" s="59">
        <v>99750</v>
      </c>
      <c r="F111" s="59">
        <v>107750</v>
      </c>
      <c r="G111" s="59">
        <v>115750</v>
      </c>
      <c r="H111" s="59">
        <v>123700</v>
      </c>
      <c r="I111" s="59">
        <v>131700</v>
      </c>
    </row>
    <row r="112" spans="1:9">
      <c r="A112" t="s">
        <v>244</v>
      </c>
      <c r="B112" s="60">
        <v>67000</v>
      </c>
      <c r="C112" s="60">
        <v>76550</v>
      </c>
      <c r="D112" s="60">
        <v>86100</v>
      </c>
      <c r="E112" s="60">
        <v>95650</v>
      </c>
      <c r="F112" s="60">
        <v>103350</v>
      </c>
      <c r="G112" s="60">
        <v>111000</v>
      </c>
      <c r="H112" s="60">
        <v>118650</v>
      </c>
      <c r="I112" s="60">
        <v>126300</v>
      </c>
    </row>
    <row r="113" spans="1:9">
      <c r="A113" t="s">
        <v>245</v>
      </c>
      <c r="B113" s="59">
        <v>67000</v>
      </c>
      <c r="C113" s="59">
        <v>76550</v>
      </c>
      <c r="D113" s="59">
        <v>86100</v>
      </c>
      <c r="E113" s="59">
        <v>95650</v>
      </c>
      <c r="F113" s="59">
        <v>103350</v>
      </c>
      <c r="G113" s="59">
        <v>111000</v>
      </c>
      <c r="H113" s="59">
        <v>118650</v>
      </c>
      <c r="I113" s="59">
        <v>126300</v>
      </c>
    </row>
    <row r="114" spans="1:9">
      <c r="A114" t="s">
        <v>246</v>
      </c>
      <c r="B114" s="60">
        <v>67000</v>
      </c>
      <c r="C114" s="60">
        <v>76550</v>
      </c>
      <c r="D114" s="60">
        <v>86100</v>
      </c>
      <c r="E114" s="60">
        <v>95650</v>
      </c>
      <c r="F114" s="60">
        <v>103350</v>
      </c>
      <c r="G114" s="60">
        <v>111000</v>
      </c>
      <c r="H114" s="60">
        <v>118650</v>
      </c>
      <c r="I114" s="60">
        <v>126300</v>
      </c>
    </row>
    <row r="115" spans="1:9">
      <c r="A115" t="s">
        <v>247</v>
      </c>
      <c r="B115" s="59">
        <v>67000</v>
      </c>
      <c r="C115" s="59">
        <v>76550</v>
      </c>
      <c r="D115" s="59">
        <v>86100</v>
      </c>
      <c r="E115" s="59">
        <v>95650</v>
      </c>
      <c r="F115" s="59">
        <v>103350</v>
      </c>
      <c r="G115" s="59">
        <v>111000</v>
      </c>
      <c r="H115" s="59">
        <v>118650</v>
      </c>
      <c r="I115" s="59">
        <v>126300</v>
      </c>
    </row>
    <row r="116" spans="1:9">
      <c r="A116" t="s">
        <v>248</v>
      </c>
      <c r="B116" s="60">
        <v>73200</v>
      </c>
      <c r="C116" s="60">
        <v>83650</v>
      </c>
      <c r="D116" s="60">
        <v>94100</v>
      </c>
      <c r="E116" s="60">
        <v>104550</v>
      </c>
      <c r="F116" s="60">
        <v>112950</v>
      </c>
      <c r="G116" s="60">
        <v>121300</v>
      </c>
      <c r="H116" s="60">
        <v>129650</v>
      </c>
      <c r="I116" s="60">
        <v>138050</v>
      </c>
    </row>
    <row r="117" spans="1:9">
      <c r="A117" t="s">
        <v>249</v>
      </c>
      <c r="B117" s="59">
        <v>72950</v>
      </c>
      <c r="C117" s="59">
        <v>83400</v>
      </c>
      <c r="D117" s="59">
        <v>93800</v>
      </c>
      <c r="E117" s="59">
        <v>104200</v>
      </c>
      <c r="F117" s="59">
        <v>112550</v>
      </c>
      <c r="G117" s="59">
        <v>120900</v>
      </c>
      <c r="H117" s="59">
        <v>129250</v>
      </c>
      <c r="I117" s="59">
        <v>137550</v>
      </c>
    </row>
    <row r="118" spans="1:9">
      <c r="A118" t="s">
        <v>250</v>
      </c>
      <c r="B118" s="60">
        <v>67000</v>
      </c>
      <c r="C118" s="60">
        <v>76550</v>
      </c>
      <c r="D118" s="60">
        <v>86100</v>
      </c>
      <c r="E118" s="60">
        <v>95650</v>
      </c>
      <c r="F118" s="60">
        <v>103350</v>
      </c>
      <c r="G118" s="60">
        <v>111000</v>
      </c>
      <c r="H118" s="60">
        <v>118650</v>
      </c>
      <c r="I118" s="60">
        <v>126300</v>
      </c>
    </row>
    <row r="119" spans="1:9">
      <c r="A119" t="s">
        <v>251</v>
      </c>
      <c r="B119" s="59">
        <v>72950</v>
      </c>
      <c r="C119" s="59">
        <v>83400</v>
      </c>
      <c r="D119" s="59">
        <v>93800</v>
      </c>
      <c r="E119" s="59">
        <v>104200</v>
      </c>
      <c r="F119" s="59">
        <v>112550</v>
      </c>
      <c r="G119" s="59">
        <v>120900</v>
      </c>
      <c r="H119" s="59">
        <v>129250</v>
      </c>
      <c r="I119" s="59">
        <v>137550</v>
      </c>
    </row>
    <row r="120" spans="1:9">
      <c r="A120" t="s">
        <v>252</v>
      </c>
      <c r="B120" s="60">
        <v>92650</v>
      </c>
      <c r="C120" s="60">
        <v>105850</v>
      </c>
      <c r="D120" s="60">
        <v>119100</v>
      </c>
      <c r="E120" s="60">
        <v>132300</v>
      </c>
      <c r="F120" s="60">
        <v>142900</v>
      </c>
      <c r="G120" s="60">
        <v>153500</v>
      </c>
      <c r="H120" s="60">
        <v>164100</v>
      </c>
      <c r="I120" s="60">
        <v>174650</v>
      </c>
    </row>
    <row r="121" spans="1:9">
      <c r="A121" t="s">
        <v>253</v>
      </c>
      <c r="B121" s="59">
        <v>67000</v>
      </c>
      <c r="C121" s="59">
        <v>76550</v>
      </c>
      <c r="D121" s="59">
        <v>86100</v>
      </c>
      <c r="E121" s="59">
        <v>95650</v>
      </c>
      <c r="F121" s="59">
        <v>103350</v>
      </c>
      <c r="G121" s="59">
        <v>111000</v>
      </c>
      <c r="H121" s="59">
        <v>118650</v>
      </c>
      <c r="I121" s="59">
        <v>126300</v>
      </c>
    </row>
    <row r="122" spans="1:9">
      <c r="A122" t="s">
        <v>254</v>
      </c>
      <c r="B122" s="60">
        <v>67000</v>
      </c>
      <c r="C122" s="60">
        <v>76550</v>
      </c>
      <c r="D122" s="60">
        <v>86100</v>
      </c>
      <c r="E122" s="60">
        <v>95650</v>
      </c>
      <c r="F122" s="60">
        <v>103350</v>
      </c>
      <c r="G122" s="60">
        <v>111000</v>
      </c>
      <c r="H122" s="60">
        <v>118650</v>
      </c>
      <c r="I122" s="60">
        <v>126300</v>
      </c>
    </row>
    <row r="123" spans="1:9">
      <c r="A123" t="s">
        <v>255</v>
      </c>
      <c r="B123" s="59">
        <v>92650</v>
      </c>
      <c r="C123" s="59">
        <v>105850</v>
      </c>
      <c r="D123" s="59">
        <v>119100</v>
      </c>
      <c r="E123" s="59">
        <v>132300</v>
      </c>
      <c r="F123" s="59">
        <v>142900</v>
      </c>
      <c r="G123" s="59">
        <v>153500</v>
      </c>
      <c r="H123" s="59">
        <v>164100</v>
      </c>
      <c r="I123" s="59">
        <v>174650</v>
      </c>
    </row>
    <row r="124" spans="1:9">
      <c r="A124" t="s">
        <v>256</v>
      </c>
      <c r="B124" s="60">
        <v>72950</v>
      </c>
      <c r="C124" s="60">
        <v>83400</v>
      </c>
      <c r="D124" s="60">
        <v>93800</v>
      </c>
      <c r="E124" s="60">
        <v>104200</v>
      </c>
      <c r="F124" s="60">
        <v>112550</v>
      </c>
      <c r="G124" s="60">
        <v>120900</v>
      </c>
      <c r="H124" s="60">
        <v>129250</v>
      </c>
      <c r="I124" s="60">
        <v>137550</v>
      </c>
    </row>
    <row r="125" spans="1:9">
      <c r="A125" t="s">
        <v>257</v>
      </c>
      <c r="B125" s="59">
        <v>69550</v>
      </c>
      <c r="C125" s="59">
        <v>79450</v>
      </c>
      <c r="D125" s="59">
        <v>89400</v>
      </c>
      <c r="E125" s="59">
        <v>99300</v>
      </c>
      <c r="F125" s="59">
        <v>107250</v>
      </c>
      <c r="G125" s="59">
        <v>115200</v>
      </c>
      <c r="H125" s="59">
        <v>123150</v>
      </c>
      <c r="I125" s="59">
        <v>131100</v>
      </c>
    </row>
    <row r="126" spans="1:9">
      <c r="A126" t="s">
        <v>258</v>
      </c>
      <c r="B126" s="60">
        <v>72950</v>
      </c>
      <c r="C126" s="60">
        <v>83400</v>
      </c>
      <c r="D126" s="60">
        <v>93800</v>
      </c>
      <c r="E126" s="60">
        <v>104200</v>
      </c>
      <c r="F126" s="60">
        <v>112550</v>
      </c>
      <c r="G126" s="60">
        <v>120900</v>
      </c>
      <c r="H126" s="60">
        <v>129250</v>
      </c>
      <c r="I126" s="60">
        <v>137550</v>
      </c>
    </row>
    <row r="127" spans="1:9">
      <c r="A127" t="s">
        <v>259</v>
      </c>
      <c r="B127" s="59">
        <v>74800</v>
      </c>
      <c r="C127" s="59">
        <v>85450</v>
      </c>
      <c r="D127" s="59">
        <v>96150</v>
      </c>
      <c r="E127" s="59">
        <v>106800</v>
      </c>
      <c r="F127" s="59">
        <v>115350</v>
      </c>
      <c r="G127" s="59">
        <v>123900</v>
      </c>
      <c r="H127" s="59">
        <v>132450</v>
      </c>
      <c r="I127" s="59">
        <v>141000</v>
      </c>
    </row>
    <row r="128" spans="1:9">
      <c r="A128" t="s">
        <v>260</v>
      </c>
      <c r="B128" s="60">
        <v>67000</v>
      </c>
      <c r="C128" s="60">
        <v>76550</v>
      </c>
      <c r="D128" s="60">
        <v>86100</v>
      </c>
      <c r="E128" s="60">
        <v>95650</v>
      </c>
      <c r="F128" s="60">
        <v>103350</v>
      </c>
      <c r="G128" s="60">
        <v>111000</v>
      </c>
      <c r="H128" s="60">
        <v>118650</v>
      </c>
      <c r="I128" s="60">
        <v>126300</v>
      </c>
    </row>
    <row r="129" spans="1:9">
      <c r="A129" t="s">
        <v>261</v>
      </c>
      <c r="B129" s="59">
        <v>72950</v>
      </c>
      <c r="C129" s="59">
        <v>83400</v>
      </c>
      <c r="D129" s="59">
        <v>93800</v>
      </c>
      <c r="E129" s="59">
        <v>104200</v>
      </c>
      <c r="F129" s="59">
        <v>112550</v>
      </c>
      <c r="G129" s="59">
        <v>120900</v>
      </c>
      <c r="H129" s="59">
        <v>129250</v>
      </c>
      <c r="I129" s="59">
        <v>137550</v>
      </c>
    </row>
    <row r="130" spans="1:9">
      <c r="A130" t="s">
        <v>262</v>
      </c>
      <c r="B130" s="60">
        <v>67000</v>
      </c>
      <c r="C130" s="60">
        <v>76550</v>
      </c>
      <c r="D130" s="60">
        <v>86100</v>
      </c>
      <c r="E130" s="60">
        <v>95650</v>
      </c>
      <c r="F130" s="60">
        <v>103350</v>
      </c>
      <c r="G130" s="60">
        <v>111000</v>
      </c>
      <c r="H130" s="60">
        <v>118650</v>
      </c>
      <c r="I130" s="60">
        <v>126300</v>
      </c>
    </row>
    <row r="131" spans="1:9">
      <c r="A131" t="s">
        <v>263</v>
      </c>
      <c r="B131" s="59">
        <v>67000</v>
      </c>
      <c r="C131" s="59">
        <v>76550</v>
      </c>
      <c r="D131" s="59">
        <v>86100</v>
      </c>
      <c r="E131" s="59">
        <v>95650</v>
      </c>
      <c r="F131" s="59">
        <v>103350</v>
      </c>
      <c r="G131" s="59">
        <v>111000</v>
      </c>
      <c r="H131" s="59">
        <v>118650</v>
      </c>
      <c r="I131" s="59">
        <v>126300</v>
      </c>
    </row>
    <row r="132" spans="1:9">
      <c r="A132" t="s">
        <v>264</v>
      </c>
      <c r="B132" s="60">
        <v>92650</v>
      </c>
      <c r="C132" s="60">
        <v>105850</v>
      </c>
      <c r="D132" s="60">
        <v>119100</v>
      </c>
      <c r="E132" s="60">
        <v>132300</v>
      </c>
      <c r="F132" s="60">
        <v>142900</v>
      </c>
      <c r="G132" s="60">
        <v>153500</v>
      </c>
      <c r="H132" s="60">
        <v>164100</v>
      </c>
      <c r="I132" s="60">
        <v>174650</v>
      </c>
    </row>
    <row r="133" spans="1:9">
      <c r="A133" t="s">
        <v>265</v>
      </c>
      <c r="B133" s="59">
        <v>68800</v>
      </c>
      <c r="C133" s="59">
        <v>78600</v>
      </c>
      <c r="D133" s="59">
        <v>88450</v>
      </c>
      <c r="E133" s="59">
        <v>98250</v>
      </c>
      <c r="F133" s="59">
        <v>106150</v>
      </c>
      <c r="G133" s="59">
        <v>114000</v>
      </c>
      <c r="H133" s="59">
        <v>121850</v>
      </c>
      <c r="I133" s="59">
        <v>129700</v>
      </c>
    </row>
    <row r="134" spans="1:9">
      <c r="A134" t="s">
        <v>266</v>
      </c>
      <c r="B134" s="60">
        <v>92650</v>
      </c>
      <c r="C134" s="60">
        <v>105850</v>
      </c>
      <c r="D134" s="60">
        <v>119100</v>
      </c>
      <c r="E134" s="60">
        <v>132300</v>
      </c>
      <c r="F134" s="60">
        <v>142900</v>
      </c>
      <c r="G134" s="60">
        <v>153500</v>
      </c>
      <c r="H134" s="60">
        <v>164100</v>
      </c>
      <c r="I134" s="60">
        <v>174650</v>
      </c>
    </row>
    <row r="135" spans="1:9">
      <c r="A135" t="s">
        <v>267</v>
      </c>
      <c r="B135" s="59">
        <v>69850</v>
      </c>
      <c r="C135" s="59">
        <v>79800</v>
      </c>
      <c r="D135" s="59">
        <v>89800</v>
      </c>
      <c r="E135" s="59">
        <v>99750</v>
      </c>
      <c r="F135" s="59">
        <v>107750</v>
      </c>
      <c r="G135" s="59">
        <v>115750</v>
      </c>
      <c r="H135" s="59">
        <v>123700</v>
      </c>
      <c r="I135" s="59">
        <v>131700</v>
      </c>
    </row>
    <row r="136" spans="1:9">
      <c r="A136" t="s">
        <v>268</v>
      </c>
      <c r="B136" s="60">
        <v>67000</v>
      </c>
      <c r="C136" s="60">
        <v>76550</v>
      </c>
      <c r="D136" s="60">
        <v>86100</v>
      </c>
      <c r="E136" s="60">
        <v>95650</v>
      </c>
      <c r="F136" s="60">
        <v>103350</v>
      </c>
      <c r="G136" s="60">
        <v>111000</v>
      </c>
      <c r="H136" s="60">
        <v>118650</v>
      </c>
      <c r="I136" s="60">
        <v>126300</v>
      </c>
    </row>
    <row r="137" spans="1:9">
      <c r="A137" t="s">
        <v>269</v>
      </c>
      <c r="B137" s="59">
        <v>92650</v>
      </c>
      <c r="C137" s="59">
        <v>105850</v>
      </c>
      <c r="D137" s="59">
        <v>119100</v>
      </c>
      <c r="E137" s="59">
        <v>132300</v>
      </c>
      <c r="F137" s="59">
        <v>142900</v>
      </c>
      <c r="G137" s="59">
        <v>153500</v>
      </c>
      <c r="H137" s="59">
        <v>164100</v>
      </c>
      <c r="I137" s="59">
        <v>174650</v>
      </c>
    </row>
    <row r="138" spans="1:9">
      <c r="A138" t="s">
        <v>270</v>
      </c>
      <c r="B138" s="60">
        <v>67000</v>
      </c>
      <c r="C138" s="60">
        <v>76550</v>
      </c>
      <c r="D138" s="60">
        <v>86100</v>
      </c>
      <c r="E138" s="60">
        <v>95650</v>
      </c>
      <c r="F138" s="60">
        <v>103350</v>
      </c>
      <c r="G138" s="60">
        <v>111000</v>
      </c>
      <c r="H138" s="60">
        <v>118650</v>
      </c>
      <c r="I138" s="60">
        <v>126300</v>
      </c>
    </row>
    <row r="139" spans="1:9">
      <c r="A139" t="s">
        <v>271</v>
      </c>
      <c r="B139" s="59">
        <v>72950</v>
      </c>
      <c r="C139" s="59">
        <v>83400</v>
      </c>
      <c r="D139" s="59">
        <v>93800</v>
      </c>
      <c r="E139" s="59">
        <v>104200</v>
      </c>
      <c r="F139" s="59">
        <v>112550</v>
      </c>
      <c r="G139" s="59">
        <v>120900</v>
      </c>
      <c r="H139" s="59">
        <v>129250</v>
      </c>
      <c r="I139" s="59">
        <v>137550</v>
      </c>
    </row>
    <row r="140" spans="1:9">
      <c r="A140" t="s">
        <v>272</v>
      </c>
      <c r="B140" s="60">
        <v>92650</v>
      </c>
      <c r="C140" s="60">
        <v>105850</v>
      </c>
      <c r="D140" s="60">
        <v>119100</v>
      </c>
      <c r="E140" s="60">
        <v>132300</v>
      </c>
      <c r="F140" s="60">
        <v>142900</v>
      </c>
      <c r="G140" s="60">
        <v>153500</v>
      </c>
      <c r="H140" s="60">
        <v>164100</v>
      </c>
      <c r="I140" s="60">
        <v>174650</v>
      </c>
    </row>
    <row r="141" spans="1:9">
      <c r="A141" t="s">
        <v>273</v>
      </c>
      <c r="B141" s="59">
        <v>69550</v>
      </c>
      <c r="C141" s="59">
        <v>79450</v>
      </c>
      <c r="D141" s="59">
        <v>89400</v>
      </c>
      <c r="E141" s="59">
        <v>99300</v>
      </c>
      <c r="F141" s="59">
        <v>107250</v>
      </c>
      <c r="G141" s="59">
        <v>115200</v>
      </c>
      <c r="H141" s="59">
        <v>123150</v>
      </c>
      <c r="I141" s="59">
        <v>131100</v>
      </c>
    </row>
    <row r="142" spans="1:9">
      <c r="A142" t="s">
        <v>274</v>
      </c>
      <c r="B142" s="60">
        <v>92650</v>
      </c>
      <c r="C142" s="60">
        <v>105850</v>
      </c>
      <c r="D142" s="60">
        <v>119100</v>
      </c>
      <c r="E142" s="60">
        <v>132300</v>
      </c>
      <c r="F142" s="60">
        <v>142900</v>
      </c>
      <c r="G142" s="60">
        <v>153500</v>
      </c>
      <c r="H142" s="60">
        <v>164100</v>
      </c>
      <c r="I142" s="60">
        <v>174650</v>
      </c>
    </row>
    <row r="143" spans="1:9">
      <c r="A143" t="s">
        <v>275</v>
      </c>
      <c r="B143" s="59">
        <v>92650</v>
      </c>
      <c r="C143" s="59">
        <v>105850</v>
      </c>
      <c r="D143" s="59">
        <v>119100</v>
      </c>
      <c r="E143" s="59">
        <v>132300</v>
      </c>
      <c r="F143" s="59">
        <v>142900</v>
      </c>
      <c r="G143" s="59">
        <v>153500</v>
      </c>
      <c r="H143" s="59">
        <v>164100</v>
      </c>
      <c r="I143" s="59">
        <v>174650</v>
      </c>
    </row>
    <row r="144" spans="1:9">
      <c r="A144" t="s">
        <v>276</v>
      </c>
      <c r="B144" s="60">
        <v>67000</v>
      </c>
      <c r="C144" s="60">
        <v>76550</v>
      </c>
      <c r="D144" s="60">
        <v>86100</v>
      </c>
      <c r="E144" s="60">
        <v>95650</v>
      </c>
      <c r="F144" s="60">
        <v>103350</v>
      </c>
      <c r="G144" s="60">
        <v>111000</v>
      </c>
      <c r="H144" s="60">
        <v>118650</v>
      </c>
      <c r="I144" s="60">
        <v>126300</v>
      </c>
    </row>
    <row r="145" spans="1:9">
      <c r="A145" t="s">
        <v>277</v>
      </c>
      <c r="B145" s="59">
        <v>92650</v>
      </c>
      <c r="C145" s="59">
        <v>105850</v>
      </c>
      <c r="D145" s="59">
        <v>119100</v>
      </c>
      <c r="E145" s="59">
        <v>132300</v>
      </c>
      <c r="F145" s="59">
        <v>142900</v>
      </c>
      <c r="G145" s="59">
        <v>153500</v>
      </c>
      <c r="H145" s="59">
        <v>164100</v>
      </c>
      <c r="I145" s="59">
        <v>174650</v>
      </c>
    </row>
    <row r="146" spans="1:9">
      <c r="A146" t="s">
        <v>278</v>
      </c>
      <c r="B146" s="60">
        <v>92650</v>
      </c>
      <c r="C146" s="60">
        <v>105850</v>
      </c>
      <c r="D146" s="60">
        <v>119100</v>
      </c>
      <c r="E146" s="60">
        <v>132300</v>
      </c>
      <c r="F146" s="60">
        <v>142900</v>
      </c>
      <c r="G146" s="60">
        <v>153500</v>
      </c>
      <c r="H146" s="60">
        <v>164100</v>
      </c>
      <c r="I146" s="60">
        <v>174650</v>
      </c>
    </row>
    <row r="147" spans="1:9">
      <c r="A147" t="s">
        <v>279</v>
      </c>
      <c r="B147" s="59">
        <v>72950</v>
      </c>
      <c r="C147" s="59">
        <v>83400</v>
      </c>
      <c r="D147" s="59">
        <v>93800</v>
      </c>
      <c r="E147" s="59">
        <v>104200</v>
      </c>
      <c r="F147" s="59">
        <v>112550</v>
      </c>
      <c r="G147" s="59">
        <v>120900</v>
      </c>
      <c r="H147" s="59">
        <v>129250</v>
      </c>
      <c r="I147" s="59">
        <v>137550</v>
      </c>
    </row>
    <row r="148" spans="1:9">
      <c r="A148" t="s">
        <v>280</v>
      </c>
      <c r="B148" s="60">
        <v>72950</v>
      </c>
      <c r="C148" s="60">
        <v>83400</v>
      </c>
      <c r="D148" s="60">
        <v>93800</v>
      </c>
      <c r="E148" s="60">
        <v>104200</v>
      </c>
      <c r="F148" s="60">
        <v>112550</v>
      </c>
      <c r="G148" s="60">
        <v>120900</v>
      </c>
      <c r="H148" s="60">
        <v>129250</v>
      </c>
      <c r="I148" s="60">
        <v>137550</v>
      </c>
    </row>
    <row r="149" spans="1:9">
      <c r="A149" t="s">
        <v>281</v>
      </c>
      <c r="B149" s="59">
        <v>68800</v>
      </c>
      <c r="C149" s="59">
        <v>78600</v>
      </c>
      <c r="D149" s="59">
        <v>88450</v>
      </c>
      <c r="E149" s="59">
        <v>98250</v>
      </c>
      <c r="F149" s="59">
        <v>106150</v>
      </c>
      <c r="G149" s="59">
        <v>114000</v>
      </c>
      <c r="H149" s="59">
        <v>121850</v>
      </c>
      <c r="I149" s="59">
        <v>129700</v>
      </c>
    </row>
    <row r="150" spans="1:9">
      <c r="A150" t="s">
        <v>282</v>
      </c>
      <c r="B150" s="60">
        <v>72950</v>
      </c>
      <c r="C150" s="60">
        <v>83400</v>
      </c>
      <c r="D150" s="60">
        <v>93800</v>
      </c>
      <c r="E150" s="60">
        <v>104200</v>
      </c>
      <c r="F150" s="60">
        <v>112550</v>
      </c>
      <c r="G150" s="60">
        <v>120900</v>
      </c>
      <c r="H150" s="60">
        <v>129250</v>
      </c>
      <c r="I150" s="60">
        <v>137550</v>
      </c>
    </row>
    <row r="151" spans="1:9">
      <c r="A151" t="s">
        <v>283</v>
      </c>
      <c r="B151" s="59">
        <v>68800</v>
      </c>
      <c r="C151" s="59">
        <v>78600</v>
      </c>
      <c r="D151" s="59">
        <v>88450</v>
      </c>
      <c r="E151" s="59">
        <v>98250</v>
      </c>
      <c r="F151" s="59">
        <v>106150</v>
      </c>
      <c r="G151" s="59">
        <v>114000</v>
      </c>
      <c r="H151" s="59">
        <v>121850</v>
      </c>
      <c r="I151" s="59">
        <v>129700</v>
      </c>
    </row>
    <row r="152" spans="1:9">
      <c r="A152" t="s">
        <v>284</v>
      </c>
      <c r="B152" s="60">
        <v>69850</v>
      </c>
      <c r="C152" s="60">
        <v>79800</v>
      </c>
      <c r="D152" s="60">
        <v>89800</v>
      </c>
      <c r="E152" s="60">
        <v>99750</v>
      </c>
      <c r="F152" s="60">
        <v>107750</v>
      </c>
      <c r="G152" s="60">
        <v>115750</v>
      </c>
      <c r="H152" s="60">
        <v>123700</v>
      </c>
      <c r="I152" s="60">
        <v>131700</v>
      </c>
    </row>
    <row r="153" spans="1:9">
      <c r="A153" t="s">
        <v>285</v>
      </c>
      <c r="B153" s="59">
        <v>68800</v>
      </c>
      <c r="C153" s="59">
        <v>78600</v>
      </c>
      <c r="D153" s="59">
        <v>88450</v>
      </c>
      <c r="E153" s="59">
        <v>98250</v>
      </c>
      <c r="F153" s="59">
        <v>106150</v>
      </c>
      <c r="G153" s="59">
        <v>114000</v>
      </c>
      <c r="H153" s="59">
        <v>121850</v>
      </c>
      <c r="I153" s="59">
        <v>129700</v>
      </c>
    </row>
    <row r="154" spans="1:9">
      <c r="A154" t="s">
        <v>286</v>
      </c>
      <c r="B154" s="60">
        <v>69850</v>
      </c>
      <c r="C154" s="60">
        <v>79800</v>
      </c>
      <c r="D154" s="60">
        <v>89800</v>
      </c>
      <c r="E154" s="60">
        <v>99750</v>
      </c>
      <c r="F154" s="60">
        <v>107750</v>
      </c>
      <c r="G154" s="60">
        <v>115750</v>
      </c>
      <c r="H154" s="60">
        <v>123700</v>
      </c>
      <c r="I154" s="60">
        <v>131700</v>
      </c>
    </row>
    <row r="155" spans="1:9">
      <c r="A155" t="s">
        <v>287</v>
      </c>
      <c r="B155" s="59">
        <v>67000</v>
      </c>
      <c r="C155" s="59">
        <v>76550</v>
      </c>
      <c r="D155" s="59">
        <v>86100</v>
      </c>
      <c r="E155" s="59">
        <v>95650</v>
      </c>
      <c r="F155" s="59">
        <v>103350</v>
      </c>
      <c r="G155" s="59">
        <v>111000</v>
      </c>
      <c r="H155" s="59">
        <v>118650</v>
      </c>
      <c r="I155" s="59">
        <v>126300</v>
      </c>
    </row>
    <row r="156" spans="1:9">
      <c r="A156" t="s">
        <v>288</v>
      </c>
      <c r="B156" s="60">
        <v>92650</v>
      </c>
      <c r="C156" s="60">
        <v>105850</v>
      </c>
      <c r="D156" s="60">
        <v>119100</v>
      </c>
      <c r="E156" s="60">
        <v>132300</v>
      </c>
      <c r="F156" s="60">
        <v>142900</v>
      </c>
      <c r="G156" s="60">
        <v>153500</v>
      </c>
      <c r="H156" s="60">
        <v>164100</v>
      </c>
      <c r="I156" s="60">
        <v>174650</v>
      </c>
    </row>
    <row r="157" spans="1:9">
      <c r="A157" t="s">
        <v>289</v>
      </c>
      <c r="B157" s="59">
        <v>67000</v>
      </c>
      <c r="C157" s="59">
        <v>76550</v>
      </c>
      <c r="D157" s="59">
        <v>86100</v>
      </c>
      <c r="E157" s="59">
        <v>95650</v>
      </c>
      <c r="F157" s="59">
        <v>103350</v>
      </c>
      <c r="G157" s="59">
        <v>111000</v>
      </c>
      <c r="H157" s="59">
        <v>118650</v>
      </c>
      <c r="I157" s="59">
        <v>126300</v>
      </c>
    </row>
    <row r="158" spans="1:9">
      <c r="A158" t="s">
        <v>290</v>
      </c>
      <c r="B158" s="60">
        <v>92650</v>
      </c>
      <c r="C158" s="60">
        <v>105850</v>
      </c>
      <c r="D158" s="60">
        <v>119100</v>
      </c>
      <c r="E158" s="60">
        <v>132300</v>
      </c>
      <c r="F158" s="60">
        <v>142900</v>
      </c>
      <c r="G158" s="60">
        <v>153500</v>
      </c>
      <c r="H158" s="60">
        <v>164100</v>
      </c>
      <c r="I158" s="60">
        <v>174650</v>
      </c>
    </row>
    <row r="159" spans="1:9">
      <c r="A159" t="s">
        <v>291</v>
      </c>
      <c r="B159" s="59">
        <v>92650</v>
      </c>
      <c r="C159" s="59">
        <v>105850</v>
      </c>
      <c r="D159" s="59">
        <v>119100</v>
      </c>
      <c r="E159" s="59">
        <v>132300</v>
      </c>
      <c r="F159" s="59">
        <v>142900</v>
      </c>
      <c r="G159" s="59">
        <v>153500</v>
      </c>
      <c r="H159" s="59">
        <v>164100</v>
      </c>
      <c r="I159" s="59">
        <v>174650</v>
      </c>
    </row>
    <row r="160" spans="1:9">
      <c r="A160" t="s">
        <v>292</v>
      </c>
      <c r="B160" s="60">
        <v>67000</v>
      </c>
      <c r="C160" s="60">
        <v>76550</v>
      </c>
      <c r="D160" s="60">
        <v>86100</v>
      </c>
      <c r="E160" s="60">
        <v>95650</v>
      </c>
      <c r="F160" s="60">
        <v>103350</v>
      </c>
      <c r="G160" s="60">
        <v>111000</v>
      </c>
      <c r="H160" s="60">
        <v>118650</v>
      </c>
      <c r="I160" s="60">
        <v>126300</v>
      </c>
    </row>
    <row r="161" spans="1:9">
      <c r="A161" t="s">
        <v>293</v>
      </c>
      <c r="B161" s="59">
        <v>73200</v>
      </c>
      <c r="C161" s="59">
        <v>83650</v>
      </c>
      <c r="D161" s="59">
        <v>94100</v>
      </c>
      <c r="E161" s="59">
        <v>104550</v>
      </c>
      <c r="F161" s="59">
        <v>112950</v>
      </c>
      <c r="G161" s="59">
        <v>121300</v>
      </c>
      <c r="H161" s="59">
        <v>129650</v>
      </c>
      <c r="I161" s="59">
        <v>138050</v>
      </c>
    </row>
    <row r="162" spans="1:9">
      <c r="A162" t="s">
        <v>294</v>
      </c>
      <c r="B162" s="60">
        <v>67000</v>
      </c>
      <c r="C162" s="60">
        <v>76550</v>
      </c>
      <c r="D162" s="60">
        <v>86100</v>
      </c>
      <c r="E162" s="60">
        <v>95650</v>
      </c>
      <c r="F162" s="60">
        <v>103350</v>
      </c>
      <c r="G162" s="60">
        <v>111000</v>
      </c>
      <c r="H162" s="60">
        <v>118650</v>
      </c>
      <c r="I162" s="60">
        <v>126300</v>
      </c>
    </row>
    <row r="163" spans="1:9">
      <c r="A163" t="s">
        <v>295</v>
      </c>
      <c r="B163" s="59">
        <v>69850</v>
      </c>
      <c r="C163" s="59">
        <v>79800</v>
      </c>
      <c r="D163" s="59">
        <v>89800</v>
      </c>
      <c r="E163" s="59">
        <v>99750</v>
      </c>
      <c r="F163" s="59">
        <v>107750</v>
      </c>
      <c r="G163" s="59">
        <v>115750</v>
      </c>
      <c r="H163" s="59">
        <v>123700</v>
      </c>
      <c r="I163" s="59">
        <v>131700</v>
      </c>
    </row>
    <row r="164" spans="1:9">
      <c r="A164" t="s">
        <v>296</v>
      </c>
      <c r="B164" s="60">
        <v>92650</v>
      </c>
      <c r="C164" s="60">
        <v>105850</v>
      </c>
      <c r="D164" s="60">
        <v>119100</v>
      </c>
      <c r="E164" s="60">
        <v>132300</v>
      </c>
      <c r="F164" s="60">
        <v>142900</v>
      </c>
      <c r="G164" s="60">
        <v>153500</v>
      </c>
      <c r="H164" s="60">
        <v>164100</v>
      </c>
      <c r="I164" s="60">
        <v>174650</v>
      </c>
    </row>
    <row r="165" spans="1:9">
      <c r="A165" t="s">
        <v>297</v>
      </c>
      <c r="B165" s="59">
        <v>92650</v>
      </c>
      <c r="C165" s="59">
        <v>105850</v>
      </c>
      <c r="D165" s="59">
        <v>119100</v>
      </c>
      <c r="E165" s="59">
        <v>132300</v>
      </c>
      <c r="F165" s="59">
        <v>142900</v>
      </c>
      <c r="G165" s="59">
        <v>153500</v>
      </c>
      <c r="H165" s="59">
        <v>164100</v>
      </c>
      <c r="I165" s="59">
        <v>174650</v>
      </c>
    </row>
    <row r="166" spans="1:9">
      <c r="A166" t="s">
        <v>298</v>
      </c>
      <c r="B166" s="60">
        <v>92650</v>
      </c>
      <c r="C166" s="60">
        <v>105850</v>
      </c>
      <c r="D166" s="60">
        <v>119100</v>
      </c>
      <c r="E166" s="60">
        <v>132300</v>
      </c>
      <c r="F166" s="60">
        <v>142900</v>
      </c>
      <c r="G166" s="60">
        <v>153500</v>
      </c>
      <c r="H166" s="60">
        <v>164100</v>
      </c>
      <c r="I166" s="60">
        <v>174650</v>
      </c>
    </row>
    <row r="167" spans="1:9">
      <c r="A167" t="s">
        <v>299</v>
      </c>
      <c r="B167" s="59">
        <v>92650</v>
      </c>
      <c r="C167" s="59">
        <v>105850</v>
      </c>
      <c r="D167" s="59">
        <v>119100</v>
      </c>
      <c r="E167" s="59">
        <v>132300</v>
      </c>
      <c r="F167" s="59">
        <v>142900</v>
      </c>
      <c r="G167" s="59">
        <v>153500</v>
      </c>
      <c r="H167" s="59">
        <v>164100</v>
      </c>
      <c r="I167" s="59">
        <v>174650</v>
      </c>
    </row>
    <row r="168" spans="1:9">
      <c r="A168" t="s">
        <v>300</v>
      </c>
      <c r="B168" s="60">
        <v>70350</v>
      </c>
      <c r="C168" s="60">
        <v>80400</v>
      </c>
      <c r="D168" s="60">
        <v>90450</v>
      </c>
      <c r="E168" s="60">
        <v>100500</v>
      </c>
      <c r="F168" s="60">
        <v>108550</v>
      </c>
      <c r="G168" s="60">
        <v>116600</v>
      </c>
      <c r="H168" s="60">
        <v>124650</v>
      </c>
      <c r="I168" s="60">
        <v>132700</v>
      </c>
    </row>
    <row r="169" spans="1:9">
      <c r="A169" t="s">
        <v>301</v>
      </c>
      <c r="B169" s="59">
        <v>92650</v>
      </c>
      <c r="C169" s="59">
        <v>105850</v>
      </c>
      <c r="D169" s="59">
        <v>119100</v>
      </c>
      <c r="E169" s="59">
        <v>132300</v>
      </c>
      <c r="F169" s="59">
        <v>142900</v>
      </c>
      <c r="G169" s="59">
        <v>153500</v>
      </c>
      <c r="H169" s="59">
        <v>164100</v>
      </c>
      <c r="I169" s="59">
        <v>174650</v>
      </c>
    </row>
    <row r="170" spans="1:9">
      <c r="A170" t="s">
        <v>302</v>
      </c>
      <c r="B170" s="60">
        <v>72950</v>
      </c>
      <c r="C170" s="60">
        <v>83400</v>
      </c>
      <c r="D170" s="60">
        <v>93800</v>
      </c>
      <c r="E170" s="60">
        <v>104200</v>
      </c>
      <c r="F170" s="60">
        <v>112550</v>
      </c>
      <c r="G170" s="60">
        <v>120900</v>
      </c>
      <c r="H170" s="60">
        <v>129250</v>
      </c>
      <c r="I170" s="60">
        <v>137550</v>
      </c>
    </row>
    <row r="171" spans="1:9">
      <c r="A171" t="s">
        <v>303</v>
      </c>
      <c r="B171" s="59">
        <v>92650</v>
      </c>
      <c r="C171" s="59">
        <v>105850</v>
      </c>
      <c r="D171" s="59">
        <v>119100</v>
      </c>
      <c r="E171" s="59">
        <v>132300</v>
      </c>
      <c r="F171" s="59">
        <v>142900</v>
      </c>
      <c r="G171" s="59">
        <v>153500</v>
      </c>
      <c r="H171" s="59">
        <v>164100</v>
      </c>
      <c r="I171" s="59">
        <v>174650</v>
      </c>
    </row>
    <row r="172" spans="1:9">
      <c r="A172" t="s">
        <v>304</v>
      </c>
      <c r="B172" s="60">
        <v>92650</v>
      </c>
      <c r="C172" s="60">
        <v>105850</v>
      </c>
      <c r="D172" s="60">
        <v>119100</v>
      </c>
      <c r="E172" s="60">
        <v>132300</v>
      </c>
      <c r="F172" s="60">
        <v>142900</v>
      </c>
      <c r="G172" s="60">
        <v>153500</v>
      </c>
      <c r="H172" s="60">
        <v>164100</v>
      </c>
      <c r="I172" s="60">
        <v>174650</v>
      </c>
    </row>
    <row r="173" spans="1:9">
      <c r="A173" t="s">
        <v>305</v>
      </c>
      <c r="B173" s="59">
        <v>74800</v>
      </c>
      <c r="C173" s="59">
        <v>85450</v>
      </c>
      <c r="D173" s="59">
        <v>96150</v>
      </c>
      <c r="E173" s="59">
        <v>106800</v>
      </c>
      <c r="F173" s="59">
        <v>115350</v>
      </c>
      <c r="G173" s="59">
        <v>123900</v>
      </c>
      <c r="H173" s="59">
        <v>132450</v>
      </c>
      <c r="I173" s="59">
        <v>141000</v>
      </c>
    </row>
    <row r="174" spans="1:9">
      <c r="A174" t="s">
        <v>306</v>
      </c>
      <c r="B174" s="60">
        <v>72950</v>
      </c>
      <c r="C174" s="60">
        <v>83400</v>
      </c>
      <c r="D174" s="60">
        <v>93800</v>
      </c>
      <c r="E174" s="60">
        <v>104200</v>
      </c>
      <c r="F174" s="60">
        <v>112550</v>
      </c>
      <c r="G174" s="60">
        <v>120900</v>
      </c>
      <c r="H174" s="60">
        <v>129250</v>
      </c>
      <c r="I174" s="60">
        <v>137550</v>
      </c>
    </row>
    <row r="175" spans="1:9">
      <c r="A175" t="s">
        <v>307</v>
      </c>
      <c r="B175" s="59">
        <v>92650</v>
      </c>
      <c r="C175" s="59">
        <v>105850</v>
      </c>
      <c r="D175" s="59">
        <v>119100</v>
      </c>
      <c r="E175" s="59">
        <v>132300</v>
      </c>
      <c r="F175" s="59">
        <v>142900</v>
      </c>
      <c r="G175" s="59">
        <v>153500</v>
      </c>
      <c r="H175" s="59">
        <v>164100</v>
      </c>
      <c r="I175" s="59">
        <v>174650</v>
      </c>
    </row>
    <row r="176" spans="1:9">
      <c r="A176" t="s">
        <v>308</v>
      </c>
      <c r="B176" s="60">
        <v>92650</v>
      </c>
      <c r="C176" s="60">
        <v>105850</v>
      </c>
      <c r="D176" s="60">
        <v>119100</v>
      </c>
      <c r="E176" s="60">
        <v>132300</v>
      </c>
      <c r="F176" s="60">
        <v>142900</v>
      </c>
      <c r="G176" s="60">
        <v>153500</v>
      </c>
      <c r="H176" s="60">
        <v>164100</v>
      </c>
      <c r="I176" s="60">
        <v>174650</v>
      </c>
    </row>
    <row r="177" spans="1:9">
      <c r="A177" t="s">
        <v>309</v>
      </c>
      <c r="B177" s="59">
        <v>92650</v>
      </c>
      <c r="C177" s="59">
        <v>105850</v>
      </c>
      <c r="D177" s="59">
        <v>119100</v>
      </c>
      <c r="E177" s="59">
        <v>132300</v>
      </c>
      <c r="F177" s="59">
        <v>142900</v>
      </c>
      <c r="G177" s="59">
        <v>153500</v>
      </c>
      <c r="H177" s="59">
        <v>164100</v>
      </c>
      <c r="I177" s="59">
        <v>174650</v>
      </c>
    </row>
    <row r="178" spans="1:9">
      <c r="A178" t="s">
        <v>310</v>
      </c>
      <c r="B178" s="60">
        <v>92650</v>
      </c>
      <c r="C178" s="60">
        <v>105850</v>
      </c>
      <c r="D178" s="60">
        <v>119100</v>
      </c>
      <c r="E178" s="60">
        <v>132300</v>
      </c>
      <c r="F178" s="60">
        <v>142900</v>
      </c>
      <c r="G178" s="60">
        <v>153500</v>
      </c>
      <c r="H178" s="60">
        <v>164100</v>
      </c>
      <c r="I178" s="60">
        <v>174650</v>
      </c>
    </row>
    <row r="179" spans="1:9">
      <c r="A179" t="s">
        <v>311</v>
      </c>
      <c r="B179" s="59">
        <v>92650</v>
      </c>
      <c r="C179" s="59">
        <v>105850</v>
      </c>
      <c r="D179" s="59">
        <v>119100</v>
      </c>
      <c r="E179" s="59">
        <v>132300</v>
      </c>
      <c r="F179" s="59">
        <v>142900</v>
      </c>
      <c r="G179" s="59">
        <v>153500</v>
      </c>
      <c r="H179" s="59">
        <v>164100</v>
      </c>
      <c r="I179" s="59">
        <v>174650</v>
      </c>
    </row>
    <row r="180" spans="1:9">
      <c r="A180" t="s">
        <v>312</v>
      </c>
      <c r="B180" s="60">
        <v>72950</v>
      </c>
      <c r="C180" s="60">
        <v>83400</v>
      </c>
      <c r="D180" s="60">
        <v>93800</v>
      </c>
      <c r="E180" s="60">
        <v>104200</v>
      </c>
      <c r="F180" s="60">
        <v>112550</v>
      </c>
      <c r="G180" s="60">
        <v>120900</v>
      </c>
      <c r="H180" s="60">
        <v>129250</v>
      </c>
      <c r="I180" s="60">
        <v>137550</v>
      </c>
    </row>
    <row r="181" spans="1:9">
      <c r="A181" t="s">
        <v>313</v>
      </c>
      <c r="B181" s="59">
        <v>72950</v>
      </c>
      <c r="C181" s="59">
        <v>83400</v>
      </c>
      <c r="D181" s="59">
        <v>93800</v>
      </c>
      <c r="E181" s="59">
        <v>104200</v>
      </c>
      <c r="F181" s="59">
        <v>112550</v>
      </c>
      <c r="G181" s="59">
        <v>120900</v>
      </c>
      <c r="H181" s="59">
        <v>129250</v>
      </c>
      <c r="I181" s="59">
        <v>137550</v>
      </c>
    </row>
    <row r="182" spans="1:9">
      <c r="A182" t="s">
        <v>314</v>
      </c>
      <c r="B182" s="60">
        <v>72950</v>
      </c>
      <c r="C182" s="60">
        <v>83400</v>
      </c>
      <c r="D182" s="60">
        <v>93800</v>
      </c>
      <c r="E182" s="60">
        <v>104200</v>
      </c>
      <c r="F182" s="60">
        <v>112550</v>
      </c>
      <c r="G182" s="60">
        <v>120900</v>
      </c>
      <c r="H182" s="60">
        <v>129250</v>
      </c>
      <c r="I182" s="60">
        <v>137550</v>
      </c>
    </row>
    <row r="183" spans="1:9">
      <c r="A183" t="s">
        <v>315</v>
      </c>
      <c r="B183" s="59">
        <v>72950</v>
      </c>
      <c r="C183" s="59">
        <v>83400</v>
      </c>
      <c r="D183" s="59">
        <v>93800</v>
      </c>
      <c r="E183" s="59">
        <v>104200</v>
      </c>
      <c r="F183" s="59">
        <v>112550</v>
      </c>
      <c r="G183" s="59">
        <v>120900</v>
      </c>
      <c r="H183" s="59">
        <v>129250</v>
      </c>
      <c r="I183" s="59">
        <v>137550</v>
      </c>
    </row>
    <row r="184" spans="1:9">
      <c r="A184" t="s">
        <v>316</v>
      </c>
      <c r="B184" s="60">
        <v>67000</v>
      </c>
      <c r="C184" s="60">
        <v>76550</v>
      </c>
      <c r="D184" s="60">
        <v>86100</v>
      </c>
      <c r="E184" s="60">
        <v>95650</v>
      </c>
      <c r="F184" s="60">
        <v>103350</v>
      </c>
      <c r="G184" s="60">
        <v>111000</v>
      </c>
      <c r="H184" s="60">
        <v>118650</v>
      </c>
      <c r="I184" s="60">
        <v>126300</v>
      </c>
    </row>
    <row r="185" spans="1:9">
      <c r="A185" t="s">
        <v>317</v>
      </c>
      <c r="B185" s="59">
        <v>92650</v>
      </c>
      <c r="C185" s="59">
        <v>105850</v>
      </c>
      <c r="D185" s="59">
        <v>119100</v>
      </c>
      <c r="E185" s="59">
        <v>132300</v>
      </c>
      <c r="F185" s="59">
        <v>142900</v>
      </c>
      <c r="G185" s="59">
        <v>153500</v>
      </c>
      <c r="H185" s="59">
        <v>164100</v>
      </c>
      <c r="I185" s="59">
        <v>174650</v>
      </c>
    </row>
    <row r="186" spans="1:9">
      <c r="A186" t="s">
        <v>318</v>
      </c>
      <c r="B186" s="60">
        <v>72950</v>
      </c>
      <c r="C186" s="60">
        <v>83400</v>
      </c>
      <c r="D186" s="60">
        <v>93800</v>
      </c>
      <c r="E186" s="60">
        <v>104200</v>
      </c>
      <c r="F186" s="60">
        <v>112550</v>
      </c>
      <c r="G186" s="60">
        <v>120900</v>
      </c>
      <c r="H186" s="60">
        <v>129250</v>
      </c>
      <c r="I186" s="60">
        <v>137550</v>
      </c>
    </row>
    <row r="187" spans="1:9">
      <c r="A187" t="s">
        <v>319</v>
      </c>
      <c r="B187" s="59">
        <v>69850</v>
      </c>
      <c r="C187" s="59">
        <v>79800</v>
      </c>
      <c r="D187" s="59">
        <v>89800</v>
      </c>
      <c r="E187" s="59">
        <v>99750</v>
      </c>
      <c r="F187" s="59">
        <v>107750</v>
      </c>
      <c r="G187" s="59">
        <v>115750</v>
      </c>
      <c r="H187" s="59">
        <v>123700</v>
      </c>
      <c r="I187" s="59">
        <v>131700</v>
      </c>
    </row>
    <row r="188" spans="1:9">
      <c r="A188" t="s">
        <v>320</v>
      </c>
      <c r="B188" s="60">
        <v>92650</v>
      </c>
      <c r="C188" s="60">
        <v>105850</v>
      </c>
      <c r="D188" s="60">
        <v>119100</v>
      </c>
      <c r="E188" s="60">
        <v>132300</v>
      </c>
      <c r="F188" s="60">
        <v>142900</v>
      </c>
      <c r="G188" s="60">
        <v>153500</v>
      </c>
      <c r="H188" s="60">
        <v>164100</v>
      </c>
      <c r="I188" s="60">
        <v>174650</v>
      </c>
    </row>
    <row r="189" spans="1:9">
      <c r="A189" t="s">
        <v>321</v>
      </c>
      <c r="B189" s="59">
        <v>72950</v>
      </c>
      <c r="C189" s="59">
        <v>83400</v>
      </c>
      <c r="D189" s="59">
        <v>93800</v>
      </c>
      <c r="E189" s="59">
        <v>104200</v>
      </c>
      <c r="F189" s="59">
        <v>112550</v>
      </c>
      <c r="G189" s="59">
        <v>120900</v>
      </c>
      <c r="H189" s="59">
        <v>129250</v>
      </c>
      <c r="I189" s="59">
        <v>137550</v>
      </c>
    </row>
    <row r="190" spans="1:9">
      <c r="A190" t="s">
        <v>322</v>
      </c>
      <c r="B190" s="60">
        <v>92650</v>
      </c>
      <c r="C190" s="60">
        <v>105850</v>
      </c>
      <c r="D190" s="60">
        <v>119100</v>
      </c>
      <c r="E190" s="60">
        <v>132300</v>
      </c>
      <c r="F190" s="60">
        <v>142900</v>
      </c>
      <c r="G190" s="60">
        <v>153500</v>
      </c>
      <c r="H190" s="60">
        <v>164100</v>
      </c>
      <c r="I190" s="60">
        <v>174650</v>
      </c>
    </row>
    <row r="191" spans="1:9">
      <c r="A191" t="s">
        <v>323</v>
      </c>
      <c r="B191" s="59">
        <v>67000</v>
      </c>
      <c r="C191" s="59">
        <v>76550</v>
      </c>
      <c r="D191" s="59">
        <v>86100</v>
      </c>
      <c r="E191" s="59">
        <v>95650</v>
      </c>
      <c r="F191" s="59">
        <v>103350</v>
      </c>
      <c r="G191" s="59">
        <v>111000</v>
      </c>
      <c r="H191" s="59">
        <v>118650</v>
      </c>
      <c r="I191" s="59">
        <v>126300</v>
      </c>
    </row>
    <row r="192" spans="1:9">
      <c r="A192" t="s">
        <v>324</v>
      </c>
      <c r="B192" s="60">
        <v>67000</v>
      </c>
      <c r="C192" s="60">
        <v>76550</v>
      </c>
      <c r="D192" s="60">
        <v>86100</v>
      </c>
      <c r="E192" s="60">
        <v>95650</v>
      </c>
      <c r="F192" s="60">
        <v>103350</v>
      </c>
      <c r="G192" s="60">
        <v>111000</v>
      </c>
      <c r="H192" s="60">
        <v>118650</v>
      </c>
      <c r="I192" s="60">
        <v>126300</v>
      </c>
    </row>
    <row r="193" spans="1:9">
      <c r="A193" t="s">
        <v>325</v>
      </c>
      <c r="B193" s="59">
        <v>67000</v>
      </c>
      <c r="C193" s="59">
        <v>76550</v>
      </c>
      <c r="D193" s="59">
        <v>86100</v>
      </c>
      <c r="E193" s="59">
        <v>95650</v>
      </c>
      <c r="F193" s="59">
        <v>103350</v>
      </c>
      <c r="G193" s="59">
        <v>111000</v>
      </c>
      <c r="H193" s="59">
        <v>118650</v>
      </c>
      <c r="I193" s="59">
        <v>126300</v>
      </c>
    </row>
    <row r="194" spans="1:9">
      <c r="A194" t="s">
        <v>326</v>
      </c>
      <c r="B194" s="60">
        <v>67000</v>
      </c>
      <c r="C194" s="60">
        <v>76550</v>
      </c>
      <c r="D194" s="60">
        <v>86100</v>
      </c>
      <c r="E194" s="60">
        <v>95650</v>
      </c>
      <c r="F194" s="60">
        <v>103350</v>
      </c>
      <c r="G194" s="60">
        <v>111000</v>
      </c>
      <c r="H194" s="60">
        <v>118650</v>
      </c>
      <c r="I194" s="60">
        <v>126300</v>
      </c>
    </row>
    <row r="195" spans="1:9">
      <c r="A195" t="s">
        <v>327</v>
      </c>
      <c r="B195" s="59">
        <v>67000</v>
      </c>
      <c r="C195" s="59">
        <v>76550</v>
      </c>
      <c r="D195" s="59">
        <v>86100</v>
      </c>
      <c r="E195" s="59">
        <v>95650</v>
      </c>
      <c r="F195" s="59">
        <v>103350</v>
      </c>
      <c r="G195" s="59">
        <v>111000</v>
      </c>
      <c r="H195" s="59">
        <v>118650</v>
      </c>
      <c r="I195" s="59">
        <v>126300</v>
      </c>
    </row>
    <row r="196" spans="1:9">
      <c r="A196" t="s">
        <v>328</v>
      </c>
      <c r="B196" s="60">
        <v>67000</v>
      </c>
      <c r="C196" s="60">
        <v>76550</v>
      </c>
      <c r="D196" s="60">
        <v>86100</v>
      </c>
      <c r="E196" s="60">
        <v>95650</v>
      </c>
      <c r="F196" s="60">
        <v>103350</v>
      </c>
      <c r="G196" s="60">
        <v>111000</v>
      </c>
      <c r="H196" s="60">
        <v>118650</v>
      </c>
      <c r="I196" s="60">
        <v>126300</v>
      </c>
    </row>
    <row r="197" spans="1:9">
      <c r="A197" t="s">
        <v>329</v>
      </c>
      <c r="B197" s="59">
        <v>92650</v>
      </c>
      <c r="C197" s="59">
        <v>105850</v>
      </c>
      <c r="D197" s="59">
        <v>119100</v>
      </c>
      <c r="E197" s="59">
        <v>132300</v>
      </c>
      <c r="F197" s="59">
        <v>142900</v>
      </c>
      <c r="G197" s="59">
        <v>153500</v>
      </c>
      <c r="H197" s="59">
        <v>164100</v>
      </c>
      <c r="I197" s="59">
        <v>174650</v>
      </c>
    </row>
    <row r="198" spans="1:9">
      <c r="A198" t="s">
        <v>330</v>
      </c>
      <c r="B198" s="60">
        <v>83850</v>
      </c>
      <c r="C198" s="60">
        <v>95800</v>
      </c>
      <c r="D198" s="60">
        <v>107800</v>
      </c>
      <c r="E198" s="60">
        <v>119750</v>
      </c>
      <c r="F198" s="60">
        <v>129350</v>
      </c>
      <c r="G198" s="60">
        <v>138950</v>
      </c>
      <c r="H198" s="60">
        <v>148500</v>
      </c>
      <c r="I198" s="60">
        <v>158100</v>
      </c>
    </row>
    <row r="199" spans="1:9">
      <c r="A199" t="s">
        <v>331</v>
      </c>
      <c r="B199" s="59">
        <v>92650</v>
      </c>
      <c r="C199" s="59">
        <v>105850</v>
      </c>
      <c r="D199" s="59">
        <v>119100</v>
      </c>
      <c r="E199" s="59">
        <v>132300</v>
      </c>
      <c r="F199" s="59">
        <v>142900</v>
      </c>
      <c r="G199" s="59">
        <v>153500</v>
      </c>
      <c r="H199" s="59">
        <v>164100</v>
      </c>
      <c r="I199" s="59">
        <v>174650</v>
      </c>
    </row>
    <row r="200" spans="1:9">
      <c r="A200" t="s">
        <v>332</v>
      </c>
      <c r="B200" s="60">
        <v>92650</v>
      </c>
      <c r="C200" s="60">
        <v>105850</v>
      </c>
      <c r="D200" s="60">
        <v>119100</v>
      </c>
      <c r="E200" s="60">
        <v>132300</v>
      </c>
      <c r="F200" s="60">
        <v>142900</v>
      </c>
      <c r="G200" s="60">
        <v>153500</v>
      </c>
      <c r="H200" s="60">
        <v>164100</v>
      </c>
      <c r="I200" s="60">
        <v>174650</v>
      </c>
    </row>
    <row r="201" spans="1:9">
      <c r="A201" t="s">
        <v>333</v>
      </c>
      <c r="B201" s="59">
        <v>67000</v>
      </c>
      <c r="C201" s="59">
        <v>76550</v>
      </c>
      <c r="D201" s="59">
        <v>86100</v>
      </c>
      <c r="E201" s="59">
        <v>95650</v>
      </c>
      <c r="F201" s="59">
        <v>103350</v>
      </c>
      <c r="G201" s="59">
        <v>111000</v>
      </c>
      <c r="H201" s="59">
        <v>118650</v>
      </c>
      <c r="I201" s="59">
        <v>126300</v>
      </c>
    </row>
    <row r="202" spans="1:9">
      <c r="A202" t="s">
        <v>334</v>
      </c>
      <c r="B202" s="60">
        <v>67000</v>
      </c>
      <c r="C202" s="60">
        <v>76550</v>
      </c>
      <c r="D202" s="60">
        <v>86100</v>
      </c>
      <c r="E202" s="60">
        <v>95650</v>
      </c>
      <c r="F202" s="60">
        <v>103350</v>
      </c>
      <c r="G202" s="60">
        <v>111000</v>
      </c>
      <c r="H202" s="60">
        <v>118650</v>
      </c>
      <c r="I202" s="60">
        <v>126300</v>
      </c>
    </row>
    <row r="203" spans="1:9">
      <c r="A203" t="s">
        <v>335</v>
      </c>
      <c r="B203" s="59">
        <v>69550</v>
      </c>
      <c r="C203" s="59">
        <v>79450</v>
      </c>
      <c r="D203" s="59">
        <v>89400</v>
      </c>
      <c r="E203" s="59">
        <v>99300</v>
      </c>
      <c r="F203" s="59">
        <v>107250</v>
      </c>
      <c r="G203" s="59">
        <v>115200</v>
      </c>
      <c r="H203" s="59">
        <v>123150</v>
      </c>
      <c r="I203" s="59">
        <v>131100</v>
      </c>
    </row>
    <row r="204" spans="1:9">
      <c r="A204" t="s">
        <v>336</v>
      </c>
      <c r="B204" s="60">
        <v>67000</v>
      </c>
      <c r="C204" s="60">
        <v>76550</v>
      </c>
      <c r="D204" s="60">
        <v>86100</v>
      </c>
      <c r="E204" s="60">
        <v>95650</v>
      </c>
      <c r="F204" s="60">
        <v>103350</v>
      </c>
      <c r="G204" s="60">
        <v>111000</v>
      </c>
      <c r="H204" s="60">
        <v>118650</v>
      </c>
      <c r="I204" s="60">
        <v>126300</v>
      </c>
    </row>
    <row r="205" spans="1:9">
      <c r="A205" t="s">
        <v>337</v>
      </c>
      <c r="B205" s="59">
        <v>67000</v>
      </c>
      <c r="C205" s="59">
        <v>76550</v>
      </c>
      <c r="D205" s="59">
        <v>86100</v>
      </c>
      <c r="E205" s="59">
        <v>95650</v>
      </c>
      <c r="F205" s="59">
        <v>103350</v>
      </c>
      <c r="G205" s="59">
        <v>111000</v>
      </c>
      <c r="H205" s="59">
        <v>118650</v>
      </c>
      <c r="I205" s="59">
        <v>126300</v>
      </c>
    </row>
    <row r="206" spans="1:9">
      <c r="A206" t="s">
        <v>338</v>
      </c>
      <c r="B206" s="60">
        <v>92650</v>
      </c>
      <c r="C206" s="60">
        <v>105850</v>
      </c>
      <c r="D206" s="60">
        <v>119100</v>
      </c>
      <c r="E206" s="60">
        <v>132300</v>
      </c>
      <c r="F206" s="60">
        <v>142900</v>
      </c>
      <c r="G206" s="60">
        <v>153500</v>
      </c>
      <c r="H206" s="60">
        <v>164100</v>
      </c>
      <c r="I206" s="60">
        <v>174650</v>
      </c>
    </row>
    <row r="207" spans="1:9">
      <c r="A207" t="s">
        <v>339</v>
      </c>
      <c r="B207" s="59">
        <v>92650</v>
      </c>
      <c r="C207" s="59">
        <v>105850</v>
      </c>
      <c r="D207" s="59">
        <v>119100</v>
      </c>
      <c r="E207" s="59">
        <v>132300</v>
      </c>
      <c r="F207" s="59">
        <v>142900</v>
      </c>
      <c r="G207" s="59">
        <v>153500</v>
      </c>
      <c r="H207" s="59">
        <v>164100</v>
      </c>
      <c r="I207" s="59">
        <v>174650</v>
      </c>
    </row>
    <row r="208" spans="1:9">
      <c r="A208" t="s">
        <v>340</v>
      </c>
      <c r="B208" s="60">
        <v>92650</v>
      </c>
      <c r="C208" s="60">
        <v>105850</v>
      </c>
      <c r="D208" s="60">
        <v>119100</v>
      </c>
      <c r="E208" s="60">
        <v>132300</v>
      </c>
      <c r="F208" s="60">
        <v>142900</v>
      </c>
      <c r="G208" s="60">
        <v>153500</v>
      </c>
      <c r="H208" s="60">
        <v>164100</v>
      </c>
      <c r="I208" s="60">
        <v>174650</v>
      </c>
    </row>
    <row r="209" spans="1:9">
      <c r="A209" t="s">
        <v>341</v>
      </c>
      <c r="B209" s="59">
        <v>92650</v>
      </c>
      <c r="C209" s="59">
        <v>105850</v>
      </c>
      <c r="D209" s="59">
        <v>119100</v>
      </c>
      <c r="E209" s="59">
        <v>132300</v>
      </c>
      <c r="F209" s="59">
        <v>142900</v>
      </c>
      <c r="G209" s="59">
        <v>153500</v>
      </c>
      <c r="H209" s="59">
        <v>164100</v>
      </c>
      <c r="I209" s="59">
        <v>174650</v>
      </c>
    </row>
    <row r="210" spans="1:9">
      <c r="A210" t="s">
        <v>342</v>
      </c>
      <c r="B210" s="60">
        <v>67000</v>
      </c>
      <c r="C210" s="60">
        <v>76550</v>
      </c>
      <c r="D210" s="60">
        <v>86100</v>
      </c>
      <c r="E210" s="60">
        <v>95650</v>
      </c>
      <c r="F210" s="60">
        <v>103350</v>
      </c>
      <c r="G210" s="60">
        <v>111000</v>
      </c>
      <c r="H210" s="60">
        <v>118650</v>
      </c>
      <c r="I210" s="60">
        <v>126300</v>
      </c>
    </row>
    <row r="211" spans="1:9">
      <c r="A211" t="s">
        <v>343</v>
      </c>
      <c r="B211" s="59">
        <v>72950</v>
      </c>
      <c r="C211" s="59">
        <v>83400</v>
      </c>
      <c r="D211" s="59">
        <v>93800</v>
      </c>
      <c r="E211" s="59">
        <v>104200</v>
      </c>
      <c r="F211" s="59">
        <v>112550</v>
      </c>
      <c r="G211" s="59">
        <v>120900</v>
      </c>
      <c r="H211" s="59">
        <v>129250</v>
      </c>
      <c r="I211" s="59">
        <v>137550</v>
      </c>
    </row>
    <row r="212" spans="1:9">
      <c r="A212" t="s">
        <v>344</v>
      </c>
      <c r="B212" s="60">
        <v>64050</v>
      </c>
      <c r="C212" s="60">
        <v>73200</v>
      </c>
      <c r="D212" s="60">
        <v>82350</v>
      </c>
      <c r="E212" s="60">
        <v>91450</v>
      </c>
      <c r="F212" s="60">
        <v>98800</v>
      </c>
      <c r="G212" s="60">
        <v>106100</v>
      </c>
      <c r="H212" s="60">
        <v>113400</v>
      </c>
      <c r="I212" s="60">
        <v>120750</v>
      </c>
    </row>
    <row r="213" spans="1:9">
      <c r="A213" t="s">
        <v>345</v>
      </c>
      <c r="B213" s="59">
        <v>69850</v>
      </c>
      <c r="C213" s="59">
        <v>79800</v>
      </c>
      <c r="D213" s="59">
        <v>89800</v>
      </c>
      <c r="E213" s="59">
        <v>99750</v>
      </c>
      <c r="F213" s="59">
        <v>107750</v>
      </c>
      <c r="G213" s="59">
        <v>115750</v>
      </c>
      <c r="H213" s="59">
        <v>123700</v>
      </c>
      <c r="I213" s="59">
        <v>131700</v>
      </c>
    </row>
    <row r="214" spans="1:9">
      <c r="A214" t="s">
        <v>346</v>
      </c>
      <c r="B214" s="60">
        <v>92650</v>
      </c>
      <c r="C214" s="60">
        <v>105850</v>
      </c>
      <c r="D214" s="60">
        <v>119100</v>
      </c>
      <c r="E214" s="60">
        <v>132300</v>
      </c>
      <c r="F214" s="60">
        <v>142900</v>
      </c>
      <c r="G214" s="60">
        <v>153500</v>
      </c>
      <c r="H214" s="60">
        <v>164100</v>
      </c>
      <c r="I214" s="60">
        <v>174650</v>
      </c>
    </row>
    <row r="215" spans="1:9">
      <c r="A215" t="s">
        <v>347</v>
      </c>
      <c r="B215" s="59">
        <v>67000</v>
      </c>
      <c r="C215" s="59">
        <v>76550</v>
      </c>
      <c r="D215" s="59">
        <v>86100</v>
      </c>
      <c r="E215" s="59">
        <v>95650</v>
      </c>
      <c r="F215" s="59">
        <v>103350</v>
      </c>
      <c r="G215" s="59">
        <v>111000</v>
      </c>
      <c r="H215" s="59">
        <v>118650</v>
      </c>
      <c r="I215" s="59">
        <v>126300</v>
      </c>
    </row>
    <row r="216" spans="1:9">
      <c r="A216" t="s">
        <v>348</v>
      </c>
      <c r="B216" s="60">
        <v>69850</v>
      </c>
      <c r="C216" s="60">
        <v>79800</v>
      </c>
      <c r="D216" s="60">
        <v>89800</v>
      </c>
      <c r="E216" s="60">
        <v>99750</v>
      </c>
      <c r="F216" s="60">
        <v>107750</v>
      </c>
      <c r="G216" s="60">
        <v>115750</v>
      </c>
      <c r="H216" s="60">
        <v>123700</v>
      </c>
      <c r="I216" s="60">
        <v>131700</v>
      </c>
    </row>
    <row r="217" spans="1:9">
      <c r="A217" t="s">
        <v>349</v>
      </c>
      <c r="B217" s="59">
        <v>69850</v>
      </c>
      <c r="C217" s="59">
        <v>79800</v>
      </c>
      <c r="D217" s="59">
        <v>89800</v>
      </c>
      <c r="E217" s="59">
        <v>99750</v>
      </c>
      <c r="F217" s="59">
        <v>107750</v>
      </c>
      <c r="G217" s="59">
        <v>115750</v>
      </c>
      <c r="H217" s="59">
        <v>123700</v>
      </c>
      <c r="I217" s="59">
        <v>131700</v>
      </c>
    </row>
    <row r="218" spans="1:9">
      <c r="A218" t="s">
        <v>350</v>
      </c>
      <c r="B218" s="60">
        <v>67000</v>
      </c>
      <c r="C218" s="60">
        <v>76550</v>
      </c>
      <c r="D218" s="60">
        <v>86100</v>
      </c>
      <c r="E218" s="60">
        <v>95650</v>
      </c>
      <c r="F218" s="60">
        <v>103350</v>
      </c>
      <c r="G218" s="60">
        <v>111000</v>
      </c>
      <c r="H218" s="60">
        <v>118650</v>
      </c>
      <c r="I218" s="60">
        <v>126300</v>
      </c>
    </row>
    <row r="219" spans="1:9">
      <c r="A219" t="s">
        <v>351</v>
      </c>
      <c r="B219" s="59">
        <v>70350</v>
      </c>
      <c r="C219" s="59">
        <v>80400</v>
      </c>
      <c r="D219" s="59">
        <v>90450</v>
      </c>
      <c r="E219" s="59">
        <v>100500</v>
      </c>
      <c r="F219" s="59">
        <v>108550</v>
      </c>
      <c r="G219" s="59">
        <v>116600</v>
      </c>
      <c r="H219" s="59">
        <v>124650</v>
      </c>
      <c r="I219" s="59">
        <v>132700</v>
      </c>
    </row>
    <row r="220" spans="1:9">
      <c r="A220" t="s">
        <v>352</v>
      </c>
      <c r="B220" s="60">
        <v>92650</v>
      </c>
      <c r="C220" s="60">
        <v>105850</v>
      </c>
      <c r="D220" s="60">
        <v>119100</v>
      </c>
      <c r="E220" s="60">
        <v>132300</v>
      </c>
      <c r="F220" s="60">
        <v>142900</v>
      </c>
      <c r="G220" s="60">
        <v>153500</v>
      </c>
      <c r="H220" s="60">
        <v>164100</v>
      </c>
      <c r="I220" s="60">
        <v>174650</v>
      </c>
    </row>
    <row r="221" spans="1:9">
      <c r="A221" t="s">
        <v>353</v>
      </c>
      <c r="B221" s="59">
        <v>92650</v>
      </c>
      <c r="C221" s="59">
        <v>105850</v>
      </c>
      <c r="D221" s="59">
        <v>119100</v>
      </c>
      <c r="E221" s="59">
        <v>132300</v>
      </c>
      <c r="F221" s="59">
        <v>142900</v>
      </c>
      <c r="G221" s="59">
        <v>153500</v>
      </c>
      <c r="H221" s="59">
        <v>164100</v>
      </c>
      <c r="I221" s="59">
        <v>174650</v>
      </c>
    </row>
    <row r="222" spans="1:9">
      <c r="A222" t="s">
        <v>354</v>
      </c>
      <c r="B222" s="60">
        <v>72950</v>
      </c>
      <c r="C222" s="60">
        <v>83400</v>
      </c>
      <c r="D222" s="60">
        <v>93800</v>
      </c>
      <c r="E222" s="60">
        <v>104200</v>
      </c>
      <c r="F222" s="60">
        <v>112550</v>
      </c>
      <c r="G222" s="60">
        <v>120900</v>
      </c>
      <c r="H222" s="60">
        <v>129250</v>
      </c>
      <c r="I222" s="60">
        <v>137550</v>
      </c>
    </row>
    <row r="223" spans="1:9">
      <c r="A223" t="s">
        <v>355</v>
      </c>
      <c r="B223" s="59">
        <v>69850</v>
      </c>
      <c r="C223" s="59">
        <v>79800</v>
      </c>
      <c r="D223" s="59">
        <v>89800</v>
      </c>
      <c r="E223" s="59">
        <v>99750</v>
      </c>
      <c r="F223" s="59">
        <v>107750</v>
      </c>
      <c r="G223" s="59">
        <v>115750</v>
      </c>
      <c r="H223" s="59">
        <v>123700</v>
      </c>
      <c r="I223" s="59">
        <v>131700</v>
      </c>
    </row>
    <row r="224" spans="1:9">
      <c r="A224" t="s">
        <v>356</v>
      </c>
      <c r="B224" s="60">
        <v>67000</v>
      </c>
      <c r="C224" s="60">
        <v>76550</v>
      </c>
      <c r="D224" s="60">
        <v>86100</v>
      </c>
      <c r="E224" s="60">
        <v>95650</v>
      </c>
      <c r="F224" s="60">
        <v>103350</v>
      </c>
      <c r="G224" s="60">
        <v>111000</v>
      </c>
      <c r="H224" s="60">
        <v>118650</v>
      </c>
      <c r="I224" s="60">
        <v>126300</v>
      </c>
    </row>
    <row r="225" spans="1:9">
      <c r="A225" t="s">
        <v>357</v>
      </c>
      <c r="B225" s="59">
        <v>74800</v>
      </c>
      <c r="C225" s="59">
        <v>85450</v>
      </c>
      <c r="D225" s="59">
        <v>96150</v>
      </c>
      <c r="E225" s="59">
        <v>106800</v>
      </c>
      <c r="F225" s="59">
        <v>115350</v>
      </c>
      <c r="G225" s="59">
        <v>123900</v>
      </c>
      <c r="H225" s="59">
        <v>132450</v>
      </c>
      <c r="I225" s="59">
        <v>141000</v>
      </c>
    </row>
    <row r="226" spans="1:9">
      <c r="A226" t="s">
        <v>358</v>
      </c>
      <c r="B226" s="60">
        <v>67000</v>
      </c>
      <c r="C226" s="60">
        <v>76550</v>
      </c>
      <c r="D226" s="60">
        <v>86100</v>
      </c>
      <c r="E226" s="60">
        <v>95650</v>
      </c>
      <c r="F226" s="60">
        <v>103350</v>
      </c>
      <c r="G226" s="60">
        <v>111000</v>
      </c>
      <c r="H226" s="60">
        <v>118650</v>
      </c>
      <c r="I226" s="60">
        <v>126300</v>
      </c>
    </row>
    <row r="227" spans="1:9">
      <c r="A227" t="s">
        <v>359</v>
      </c>
      <c r="B227" s="59">
        <v>69850</v>
      </c>
      <c r="C227" s="59">
        <v>79800</v>
      </c>
      <c r="D227" s="59">
        <v>89800</v>
      </c>
      <c r="E227" s="59">
        <v>99750</v>
      </c>
      <c r="F227" s="59">
        <v>107750</v>
      </c>
      <c r="G227" s="59">
        <v>115750</v>
      </c>
      <c r="H227" s="59">
        <v>123700</v>
      </c>
      <c r="I227" s="59">
        <v>131700</v>
      </c>
    </row>
    <row r="228" spans="1:9">
      <c r="A228" t="s">
        <v>360</v>
      </c>
      <c r="B228" s="60">
        <v>67000</v>
      </c>
      <c r="C228" s="60">
        <v>76550</v>
      </c>
      <c r="D228" s="60">
        <v>86100</v>
      </c>
      <c r="E228" s="60">
        <v>95650</v>
      </c>
      <c r="F228" s="60">
        <v>103350</v>
      </c>
      <c r="G228" s="60">
        <v>111000</v>
      </c>
      <c r="H228" s="60">
        <v>118650</v>
      </c>
      <c r="I228" s="60">
        <v>126300</v>
      </c>
    </row>
    <row r="229" spans="1:9">
      <c r="A229" t="s">
        <v>361</v>
      </c>
      <c r="B229" s="59">
        <v>69850</v>
      </c>
      <c r="C229" s="59">
        <v>79800</v>
      </c>
      <c r="D229" s="59">
        <v>89800</v>
      </c>
      <c r="E229" s="59">
        <v>99750</v>
      </c>
      <c r="F229" s="59">
        <v>107750</v>
      </c>
      <c r="G229" s="59">
        <v>115750</v>
      </c>
      <c r="H229" s="59">
        <v>123700</v>
      </c>
      <c r="I229" s="59">
        <v>131700</v>
      </c>
    </row>
    <row r="230" spans="1:9">
      <c r="A230" t="s">
        <v>362</v>
      </c>
      <c r="B230" s="60">
        <v>92650</v>
      </c>
      <c r="C230" s="60">
        <v>105850</v>
      </c>
      <c r="D230" s="60">
        <v>119100</v>
      </c>
      <c r="E230" s="60">
        <v>132300</v>
      </c>
      <c r="F230" s="60">
        <v>142900</v>
      </c>
      <c r="G230" s="60">
        <v>153500</v>
      </c>
      <c r="H230" s="60">
        <v>164100</v>
      </c>
      <c r="I230" s="60">
        <v>174650</v>
      </c>
    </row>
    <row r="231" spans="1:9">
      <c r="A231" t="s">
        <v>363</v>
      </c>
      <c r="B231" s="59">
        <v>67000</v>
      </c>
      <c r="C231" s="59">
        <v>76550</v>
      </c>
      <c r="D231" s="59">
        <v>86100</v>
      </c>
      <c r="E231" s="59">
        <v>95650</v>
      </c>
      <c r="F231" s="59">
        <v>103350</v>
      </c>
      <c r="G231" s="59">
        <v>111000</v>
      </c>
      <c r="H231" s="59">
        <v>118650</v>
      </c>
      <c r="I231" s="59">
        <v>126300</v>
      </c>
    </row>
    <row r="232" spans="1:9">
      <c r="A232" t="s">
        <v>364</v>
      </c>
      <c r="B232" s="60">
        <v>92650</v>
      </c>
      <c r="C232" s="60">
        <v>105850</v>
      </c>
      <c r="D232" s="60">
        <v>119100</v>
      </c>
      <c r="E232" s="60">
        <v>132300</v>
      </c>
      <c r="F232" s="60">
        <v>142900</v>
      </c>
      <c r="G232" s="60">
        <v>153500</v>
      </c>
      <c r="H232" s="60">
        <v>164100</v>
      </c>
      <c r="I232" s="60">
        <v>174650</v>
      </c>
    </row>
    <row r="233" spans="1:9">
      <c r="A233" t="s">
        <v>365</v>
      </c>
      <c r="B233" s="59">
        <v>73200</v>
      </c>
      <c r="C233" s="59">
        <v>83650</v>
      </c>
      <c r="D233" s="59">
        <v>94100</v>
      </c>
      <c r="E233" s="59">
        <v>104550</v>
      </c>
      <c r="F233" s="59">
        <v>112950</v>
      </c>
      <c r="G233" s="59">
        <v>121300</v>
      </c>
      <c r="H233" s="59">
        <v>129650</v>
      </c>
      <c r="I233" s="59">
        <v>138050</v>
      </c>
    </row>
    <row r="234" spans="1:9">
      <c r="A234" t="s">
        <v>366</v>
      </c>
      <c r="B234" s="60">
        <v>67000</v>
      </c>
      <c r="C234" s="60">
        <v>76550</v>
      </c>
      <c r="D234" s="60">
        <v>86100</v>
      </c>
      <c r="E234" s="60">
        <v>95650</v>
      </c>
      <c r="F234" s="60">
        <v>103350</v>
      </c>
      <c r="G234" s="60">
        <v>111000</v>
      </c>
      <c r="H234" s="60">
        <v>118650</v>
      </c>
      <c r="I234" s="60">
        <v>126300</v>
      </c>
    </row>
    <row r="235" spans="1:9">
      <c r="A235" t="s">
        <v>367</v>
      </c>
      <c r="B235" s="59">
        <v>69550</v>
      </c>
      <c r="C235" s="59">
        <v>79450</v>
      </c>
      <c r="D235" s="59">
        <v>89400</v>
      </c>
      <c r="E235" s="59">
        <v>99300</v>
      </c>
      <c r="F235" s="59">
        <v>107250</v>
      </c>
      <c r="G235" s="59">
        <v>115200</v>
      </c>
      <c r="H235" s="59">
        <v>123150</v>
      </c>
      <c r="I235" s="59">
        <v>131100</v>
      </c>
    </row>
    <row r="236" spans="1:9">
      <c r="A236" t="s">
        <v>368</v>
      </c>
      <c r="B236" s="60">
        <v>69550</v>
      </c>
      <c r="C236" s="60">
        <v>79450</v>
      </c>
      <c r="D236" s="60">
        <v>89400</v>
      </c>
      <c r="E236" s="60">
        <v>99300</v>
      </c>
      <c r="F236" s="60">
        <v>107250</v>
      </c>
      <c r="G236" s="60">
        <v>115200</v>
      </c>
      <c r="H236" s="60">
        <v>123150</v>
      </c>
      <c r="I236" s="60">
        <v>131100</v>
      </c>
    </row>
    <row r="237" spans="1:9">
      <c r="A237" t="s">
        <v>369</v>
      </c>
      <c r="B237" s="59">
        <v>68800</v>
      </c>
      <c r="C237" s="59">
        <v>78600</v>
      </c>
      <c r="D237" s="59">
        <v>88450</v>
      </c>
      <c r="E237" s="59">
        <v>98250</v>
      </c>
      <c r="F237" s="59">
        <v>106150</v>
      </c>
      <c r="G237" s="59">
        <v>114000</v>
      </c>
      <c r="H237" s="59">
        <v>121850</v>
      </c>
      <c r="I237" s="59">
        <v>129700</v>
      </c>
    </row>
    <row r="238" spans="1:9">
      <c r="A238" t="s">
        <v>370</v>
      </c>
      <c r="B238" s="60">
        <v>67000</v>
      </c>
      <c r="C238" s="60">
        <v>76550</v>
      </c>
      <c r="D238" s="60">
        <v>86100</v>
      </c>
      <c r="E238" s="60">
        <v>95650</v>
      </c>
      <c r="F238" s="60">
        <v>103350</v>
      </c>
      <c r="G238" s="60">
        <v>111000</v>
      </c>
      <c r="H238" s="60">
        <v>118650</v>
      </c>
      <c r="I238" s="60">
        <v>126300</v>
      </c>
    </row>
    <row r="239" spans="1:9">
      <c r="A239" t="s">
        <v>371</v>
      </c>
      <c r="B239" s="59">
        <v>92650</v>
      </c>
      <c r="C239" s="59">
        <v>105850</v>
      </c>
      <c r="D239" s="59">
        <v>119100</v>
      </c>
      <c r="E239" s="59">
        <v>132300</v>
      </c>
      <c r="F239" s="59">
        <v>142900</v>
      </c>
      <c r="G239" s="59">
        <v>153500</v>
      </c>
      <c r="H239" s="59">
        <v>164100</v>
      </c>
      <c r="I239" s="59">
        <v>174650</v>
      </c>
    </row>
    <row r="240" spans="1:9">
      <c r="A240" t="s">
        <v>372</v>
      </c>
      <c r="B240" s="60">
        <v>92650</v>
      </c>
      <c r="C240" s="60">
        <v>105850</v>
      </c>
      <c r="D240" s="60">
        <v>119100</v>
      </c>
      <c r="E240" s="60">
        <v>132300</v>
      </c>
      <c r="F240" s="60">
        <v>142900</v>
      </c>
      <c r="G240" s="60">
        <v>153500</v>
      </c>
      <c r="H240" s="60">
        <v>164100</v>
      </c>
      <c r="I240" s="60">
        <v>174650</v>
      </c>
    </row>
    <row r="241" spans="1:9">
      <c r="A241" t="s">
        <v>373</v>
      </c>
      <c r="B241" s="59">
        <v>72950</v>
      </c>
      <c r="C241" s="59">
        <v>83400</v>
      </c>
      <c r="D241" s="59">
        <v>93800</v>
      </c>
      <c r="E241" s="59">
        <v>104200</v>
      </c>
      <c r="F241" s="59">
        <v>112550</v>
      </c>
      <c r="G241" s="59">
        <v>120900</v>
      </c>
      <c r="H241" s="59">
        <v>129250</v>
      </c>
      <c r="I241" s="59">
        <v>137550</v>
      </c>
    </row>
    <row r="242" spans="1:9">
      <c r="A242" t="s">
        <v>374</v>
      </c>
      <c r="B242" s="60">
        <v>69850</v>
      </c>
      <c r="C242" s="60">
        <v>79800</v>
      </c>
      <c r="D242" s="60">
        <v>89800</v>
      </c>
      <c r="E242" s="60">
        <v>99750</v>
      </c>
      <c r="F242" s="60">
        <v>107750</v>
      </c>
      <c r="G242" s="60">
        <v>115750</v>
      </c>
      <c r="H242" s="60">
        <v>123700</v>
      </c>
      <c r="I242" s="60">
        <v>131700</v>
      </c>
    </row>
    <row r="243" spans="1:9">
      <c r="A243" t="s">
        <v>375</v>
      </c>
      <c r="B243" s="59">
        <v>74800</v>
      </c>
      <c r="C243" s="59">
        <v>85450</v>
      </c>
      <c r="D243" s="59">
        <v>96150</v>
      </c>
      <c r="E243" s="59">
        <v>106800</v>
      </c>
      <c r="F243" s="59">
        <v>115350</v>
      </c>
      <c r="G243" s="59">
        <v>123900</v>
      </c>
      <c r="H243" s="59">
        <v>132450</v>
      </c>
      <c r="I243" s="59">
        <v>141000</v>
      </c>
    </row>
    <row r="244" spans="1:9">
      <c r="A244" t="s">
        <v>376</v>
      </c>
      <c r="B244" s="60">
        <v>92650</v>
      </c>
      <c r="C244" s="60">
        <v>105850</v>
      </c>
      <c r="D244" s="60">
        <v>119100</v>
      </c>
      <c r="E244" s="60">
        <v>132300</v>
      </c>
      <c r="F244" s="60">
        <v>142900</v>
      </c>
      <c r="G244" s="60">
        <v>153500</v>
      </c>
      <c r="H244" s="60">
        <v>164100</v>
      </c>
      <c r="I244" s="60">
        <v>174650</v>
      </c>
    </row>
    <row r="245" spans="1:9">
      <c r="A245" t="s">
        <v>377</v>
      </c>
      <c r="B245" s="59">
        <v>92650</v>
      </c>
      <c r="C245" s="59">
        <v>105850</v>
      </c>
      <c r="D245" s="59">
        <v>119100</v>
      </c>
      <c r="E245" s="59">
        <v>132300</v>
      </c>
      <c r="F245" s="59">
        <v>142900</v>
      </c>
      <c r="G245" s="59">
        <v>153500</v>
      </c>
      <c r="H245" s="59">
        <v>164100</v>
      </c>
      <c r="I245" s="59">
        <v>174650</v>
      </c>
    </row>
    <row r="246" spans="1:9">
      <c r="A246" t="s">
        <v>378</v>
      </c>
      <c r="B246" s="60">
        <v>78500</v>
      </c>
      <c r="C246" s="60">
        <v>89700</v>
      </c>
      <c r="D246" s="60">
        <v>100900</v>
      </c>
      <c r="E246" s="60">
        <v>112100</v>
      </c>
      <c r="F246" s="60">
        <v>121100</v>
      </c>
      <c r="G246" s="60">
        <v>130050</v>
      </c>
      <c r="H246" s="60">
        <v>139050</v>
      </c>
      <c r="I246" s="60">
        <v>148000</v>
      </c>
    </row>
    <row r="247" spans="1:9">
      <c r="A247" t="s">
        <v>379</v>
      </c>
      <c r="B247" s="59">
        <v>92650</v>
      </c>
      <c r="C247" s="59">
        <v>105850</v>
      </c>
      <c r="D247" s="59">
        <v>119100</v>
      </c>
      <c r="E247" s="59">
        <v>132300</v>
      </c>
      <c r="F247" s="59">
        <v>142900</v>
      </c>
      <c r="G247" s="59">
        <v>153500</v>
      </c>
      <c r="H247" s="59">
        <v>164100</v>
      </c>
      <c r="I247" s="59">
        <v>174650</v>
      </c>
    </row>
    <row r="248" spans="1:9">
      <c r="A248" t="s">
        <v>380</v>
      </c>
      <c r="B248" s="60">
        <v>64050</v>
      </c>
      <c r="C248" s="60">
        <v>73200</v>
      </c>
      <c r="D248" s="60">
        <v>82350</v>
      </c>
      <c r="E248" s="60">
        <v>91450</v>
      </c>
      <c r="F248" s="60">
        <v>98800</v>
      </c>
      <c r="G248" s="60">
        <v>106100</v>
      </c>
      <c r="H248" s="60">
        <v>113400</v>
      </c>
      <c r="I248" s="60">
        <v>120750</v>
      </c>
    </row>
    <row r="249" spans="1:9">
      <c r="A249" t="s">
        <v>381</v>
      </c>
      <c r="B249" s="59">
        <v>92650</v>
      </c>
      <c r="C249" s="59">
        <v>105850</v>
      </c>
      <c r="D249" s="59">
        <v>119100</v>
      </c>
      <c r="E249" s="59">
        <v>132300</v>
      </c>
      <c r="F249" s="59">
        <v>142900</v>
      </c>
      <c r="G249" s="59">
        <v>153500</v>
      </c>
      <c r="H249" s="59">
        <v>164100</v>
      </c>
      <c r="I249" s="59">
        <v>174650</v>
      </c>
    </row>
    <row r="250" spans="1:9">
      <c r="A250" t="s">
        <v>382</v>
      </c>
      <c r="B250" s="60">
        <v>68800</v>
      </c>
      <c r="C250" s="60">
        <v>78600</v>
      </c>
      <c r="D250" s="60">
        <v>88450</v>
      </c>
      <c r="E250" s="60">
        <v>98250</v>
      </c>
      <c r="F250" s="60">
        <v>106150</v>
      </c>
      <c r="G250" s="60">
        <v>114000</v>
      </c>
      <c r="H250" s="60">
        <v>121850</v>
      </c>
      <c r="I250" s="60">
        <v>129700</v>
      </c>
    </row>
    <row r="251" spans="1:9">
      <c r="A251" t="s">
        <v>383</v>
      </c>
      <c r="B251" s="59">
        <v>72950</v>
      </c>
      <c r="C251" s="59">
        <v>83400</v>
      </c>
      <c r="D251" s="59">
        <v>93800</v>
      </c>
      <c r="E251" s="59">
        <v>104200</v>
      </c>
      <c r="F251" s="59">
        <v>112550</v>
      </c>
      <c r="G251" s="59">
        <v>120900</v>
      </c>
      <c r="H251" s="59">
        <v>129250</v>
      </c>
      <c r="I251" s="59">
        <v>137550</v>
      </c>
    </row>
    <row r="252" spans="1:9">
      <c r="A252" t="s">
        <v>384</v>
      </c>
      <c r="B252" s="60">
        <v>92650</v>
      </c>
      <c r="C252" s="60">
        <v>105850</v>
      </c>
      <c r="D252" s="60">
        <v>119100</v>
      </c>
      <c r="E252" s="60">
        <v>132300</v>
      </c>
      <c r="F252" s="60">
        <v>142900</v>
      </c>
      <c r="G252" s="60">
        <v>153500</v>
      </c>
      <c r="H252" s="60">
        <v>164100</v>
      </c>
      <c r="I252" s="60">
        <v>174650</v>
      </c>
    </row>
    <row r="253" spans="1:9">
      <c r="A253" t="s">
        <v>385</v>
      </c>
      <c r="B253" s="59">
        <v>92650</v>
      </c>
      <c r="C253" s="59">
        <v>105850</v>
      </c>
      <c r="D253" s="59">
        <v>119100</v>
      </c>
      <c r="E253" s="59">
        <v>132300</v>
      </c>
      <c r="F253" s="59">
        <v>142900</v>
      </c>
      <c r="G253" s="59">
        <v>153500</v>
      </c>
      <c r="H253" s="59">
        <v>164100</v>
      </c>
      <c r="I253" s="59">
        <v>174650</v>
      </c>
    </row>
    <row r="254" spans="1:9">
      <c r="A254" t="s">
        <v>386</v>
      </c>
      <c r="B254" s="60">
        <v>67000</v>
      </c>
      <c r="C254" s="60">
        <v>76550</v>
      </c>
      <c r="D254" s="60">
        <v>86100</v>
      </c>
      <c r="E254" s="60">
        <v>95650</v>
      </c>
      <c r="F254" s="60">
        <v>103350</v>
      </c>
      <c r="G254" s="60">
        <v>111000</v>
      </c>
      <c r="H254" s="60">
        <v>118650</v>
      </c>
      <c r="I254" s="60">
        <v>126300</v>
      </c>
    </row>
    <row r="255" spans="1:9">
      <c r="A255" t="s">
        <v>387</v>
      </c>
      <c r="B255" s="59">
        <v>92650</v>
      </c>
      <c r="C255" s="59">
        <v>105850</v>
      </c>
      <c r="D255" s="59">
        <v>119100</v>
      </c>
      <c r="E255" s="59">
        <v>132300</v>
      </c>
      <c r="F255" s="59">
        <v>142900</v>
      </c>
      <c r="G255" s="59">
        <v>153500</v>
      </c>
      <c r="H255" s="59">
        <v>164100</v>
      </c>
      <c r="I255" s="59">
        <v>174650</v>
      </c>
    </row>
    <row r="256" spans="1:9">
      <c r="A256" t="s">
        <v>388</v>
      </c>
      <c r="B256" s="60">
        <v>69550</v>
      </c>
      <c r="C256" s="60">
        <v>79450</v>
      </c>
      <c r="D256" s="60">
        <v>89400</v>
      </c>
      <c r="E256" s="60">
        <v>99300</v>
      </c>
      <c r="F256" s="60">
        <v>107250</v>
      </c>
      <c r="G256" s="60">
        <v>115200</v>
      </c>
      <c r="H256" s="60">
        <v>123150</v>
      </c>
      <c r="I256" s="60">
        <v>131100</v>
      </c>
    </row>
    <row r="257" spans="1:9">
      <c r="A257" t="s">
        <v>389</v>
      </c>
      <c r="B257" s="59">
        <v>67000</v>
      </c>
      <c r="C257" s="59">
        <v>76550</v>
      </c>
      <c r="D257" s="59">
        <v>86100</v>
      </c>
      <c r="E257" s="59">
        <v>95650</v>
      </c>
      <c r="F257" s="59">
        <v>103350</v>
      </c>
      <c r="G257" s="59">
        <v>111000</v>
      </c>
      <c r="H257" s="59">
        <v>118650</v>
      </c>
      <c r="I257" s="59">
        <v>126300</v>
      </c>
    </row>
    <row r="258" spans="1:9">
      <c r="A258" t="s">
        <v>390</v>
      </c>
      <c r="B258" s="60">
        <v>69850</v>
      </c>
      <c r="C258" s="60">
        <v>79800</v>
      </c>
      <c r="D258" s="60">
        <v>89800</v>
      </c>
      <c r="E258" s="60">
        <v>99750</v>
      </c>
      <c r="F258" s="60">
        <v>107750</v>
      </c>
      <c r="G258" s="60">
        <v>115750</v>
      </c>
      <c r="H258" s="60">
        <v>123700</v>
      </c>
      <c r="I258" s="60">
        <v>131700</v>
      </c>
    </row>
    <row r="259" spans="1:9">
      <c r="A259" t="s">
        <v>391</v>
      </c>
      <c r="B259" s="59">
        <v>92650</v>
      </c>
      <c r="C259" s="59">
        <v>105850</v>
      </c>
      <c r="D259" s="59">
        <v>119100</v>
      </c>
      <c r="E259" s="59">
        <v>132300</v>
      </c>
      <c r="F259" s="59">
        <v>142900</v>
      </c>
      <c r="G259" s="59">
        <v>153500</v>
      </c>
      <c r="H259" s="59">
        <v>164100</v>
      </c>
      <c r="I259" s="59">
        <v>174650</v>
      </c>
    </row>
    <row r="260" spans="1:9">
      <c r="A260" t="s">
        <v>392</v>
      </c>
      <c r="B260" s="60">
        <v>92650</v>
      </c>
      <c r="C260" s="60">
        <v>105850</v>
      </c>
      <c r="D260" s="60">
        <v>119100</v>
      </c>
      <c r="E260" s="60">
        <v>132300</v>
      </c>
      <c r="F260" s="60">
        <v>142900</v>
      </c>
      <c r="G260" s="60">
        <v>153500</v>
      </c>
      <c r="H260" s="60">
        <v>164100</v>
      </c>
      <c r="I260" s="60">
        <v>174650</v>
      </c>
    </row>
    <row r="261" spans="1:9">
      <c r="A261" t="s">
        <v>393</v>
      </c>
      <c r="B261" s="59">
        <v>67000</v>
      </c>
      <c r="C261" s="59">
        <v>76550</v>
      </c>
      <c r="D261" s="59">
        <v>86100</v>
      </c>
      <c r="E261" s="59">
        <v>95650</v>
      </c>
      <c r="F261" s="59">
        <v>103350</v>
      </c>
      <c r="G261" s="59">
        <v>111000</v>
      </c>
      <c r="H261" s="59">
        <v>118650</v>
      </c>
      <c r="I261" s="59">
        <v>126300</v>
      </c>
    </row>
    <row r="262" spans="1:9">
      <c r="A262" t="s">
        <v>394</v>
      </c>
      <c r="B262" s="60">
        <v>74800</v>
      </c>
      <c r="C262" s="60">
        <v>85450</v>
      </c>
      <c r="D262" s="60">
        <v>96150</v>
      </c>
      <c r="E262" s="60">
        <v>106800</v>
      </c>
      <c r="F262" s="60">
        <v>115350</v>
      </c>
      <c r="G262" s="60">
        <v>123900</v>
      </c>
      <c r="H262" s="60">
        <v>132450</v>
      </c>
      <c r="I262" s="60">
        <v>141000</v>
      </c>
    </row>
    <row r="263" spans="1:9">
      <c r="A263" t="s">
        <v>395</v>
      </c>
      <c r="B263" s="59">
        <v>92650</v>
      </c>
      <c r="C263" s="59">
        <v>105850</v>
      </c>
      <c r="D263" s="59">
        <v>119100</v>
      </c>
      <c r="E263" s="59">
        <v>132300</v>
      </c>
      <c r="F263" s="59">
        <v>142900</v>
      </c>
      <c r="G263" s="59">
        <v>153500</v>
      </c>
      <c r="H263" s="59">
        <v>164100</v>
      </c>
      <c r="I263" s="59">
        <v>174650</v>
      </c>
    </row>
    <row r="264" spans="1:9">
      <c r="A264" t="s">
        <v>396</v>
      </c>
      <c r="B264" s="60">
        <v>67000</v>
      </c>
      <c r="C264" s="60">
        <v>76550</v>
      </c>
      <c r="D264" s="60">
        <v>86100</v>
      </c>
      <c r="E264" s="60">
        <v>95650</v>
      </c>
      <c r="F264" s="60">
        <v>103350</v>
      </c>
      <c r="G264" s="60">
        <v>111000</v>
      </c>
      <c r="H264" s="60">
        <v>118650</v>
      </c>
      <c r="I264" s="60">
        <v>126300</v>
      </c>
    </row>
    <row r="265" spans="1:9">
      <c r="A265" t="s">
        <v>397</v>
      </c>
      <c r="B265" s="59">
        <v>92650</v>
      </c>
      <c r="C265" s="59">
        <v>105850</v>
      </c>
      <c r="D265" s="59">
        <v>119100</v>
      </c>
      <c r="E265" s="59">
        <v>132300</v>
      </c>
      <c r="F265" s="59">
        <v>142900</v>
      </c>
      <c r="G265" s="59">
        <v>153500</v>
      </c>
      <c r="H265" s="59">
        <v>164100</v>
      </c>
      <c r="I265" s="59">
        <v>174650</v>
      </c>
    </row>
    <row r="266" spans="1:9">
      <c r="A266" t="s">
        <v>398</v>
      </c>
      <c r="B266" s="60">
        <v>64050</v>
      </c>
      <c r="C266" s="60">
        <v>73200</v>
      </c>
      <c r="D266" s="60">
        <v>82350</v>
      </c>
      <c r="E266" s="60">
        <v>91450</v>
      </c>
      <c r="F266" s="60">
        <v>98800</v>
      </c>
      <c r="G266" s="60">
        <v>106100</v>
      </c>
      <c r="H266" s="60">
        <v>113400</v>
      </c>
      <c r="I266" s="60">
        <v>120750</v>
      </c>
    </row>
    <row r="267" spans="1:9">
      <c r="A267" t="s">
        <v>399</v>
      </c>
      <c r="B267" s="59">
        <v>92650</v>
      </c>
      <c r="C267" s="59">
        <v>105850</v>
      </c>
      <c r="D267" s="59">
        <v>119100</v>
      </c>
      <c r="E267" s="59">
        <v>132300</v>
      </c>
      <c r="F267" s="59">
        <v>142900</v>
      </c>
      <c r="G267" s="59">
        <v>153500</v>
      </c>
      <c r="H267" s="59">
        <v>164100</v>
      </c>
      <c r="I267" s="59">
        <v>174650</v>
      </c>
    </row>
    <row r="268" spans="1:9">
      <c r="A268" t="s">
        <v>400</v>
      </c>
      <c r="B268" s="60">
        <v>67000</v>
      </c>
      <c r="C268" s="60">
        <v>76550</v>
      </c>
      <c r="D268" s="60">
        <v>86100</v>
      </c>
      <c r="E268" s="60">
        <v>95650</v>
      </c>
      <c r="F268" s="60">
        <v>103350</v>
      </c>
      <c r="G268" s="60">
        <v>111000</v>
      </c>
      <c r="H268" s="60">
        <v>118650</v>
      </c>
      <c r="I268" s="60">
        <v>126300</v>
      </c>
    </row>
    <row r="269" spans="1:9">
      <c r="A269" t="s">
        <v>401</v>
      </c>
      <c r="B269" s="59">
        <v>67000</v>
      </c>
      <c r="C269" s="59">
        <v>76550</v>
      </c>
      <c r="D269" s="59">
        <v>86100</v>
      </c>
      <c r="E269" s="59">
        <v>95650</v>
      </c>
      <c r="F269" s="59">
        <v>103350</v>
      </c>
      <c r="G269" s="59">
        <v>111000</v>
      </c>
      <c r="H269" s="59">
        <v>118650</v>
      </c>
      <c r="I269" s="59">
        <v>126300</v>
      </c>
    </row>
    <row r="270" spans="1:9">
      <c r="A270" t="s">
        <v>402</v>
      </c>
      <c r="B270" s="60">
        <v>92650</v>
      </c>
      <c r="C270" s="60">
        <v>105850</v>
      </c>
      <c r="D270" s="60">
        <v>119100</v>
      </c>
      <c r="E270" s="60">
        <v>132300</v>
      </c>
      <c r="F270" s="60">
        <v>142900</v>
      </c>
      <c r="G270" s="60">
        <v>153500</v>
      </c>
      <c r="H270" s="60">
        <v>164100</v>
      </c>
      <c r="I270" s="60">
        <v>174650</v>
      </c>
    </row>
    <row r="271" spans="1:9">
      <c r="A271" t="s">
        <v>403</v>
      </c>
      <c r="B271" s="59">
        <v>92650</v>
      </c>
      <c r="C271" s="59">
        <v>105850</v>
      </c>
      <c r="D271" s="59">
        <v>119100</v>
      </c>
      <c r="E271" s="59">
        <v>132300</v>
      </c>
      <c r="F271" s="59">
        <v>142900</v>
      </c>
      <c r="G271" s="59">
        <v>153500</v>
      </c>
      <c r="H271" s="59">
        <v>164100</v>
      </c>
      <c r="I271" s="59">
        <v>174650</v>
      </c>
    </row>
    <row r="272" spans="1:9">
      <c r="A272" t="s">
        <v>404</v>
      </c>
      <c r="B272" s="60">
        <v>69850</v>
      </c>
      <c r="C272" s="60">
        <v>79800</v>
      </c>
      <c r="D272" s="60">
        <v>89800</v>
      </c>
      <c r="E272" s="60">
        <v>99750</v>
      </c>
      <c r="F272" s="60">
        <v>107750</v>
      </c>
      <c r="G272" s="60">
        <v>115750</v>
      </c>
      <c r="H272" s="60">
        <v>123700</v>
      </c>
      <c r="I272" s="60">
        <v>131700</v>
      </c>
    </row>
    <row r="273" spans="1:9">
      <c r="A273" t="s">
        <v>405</v>
      </c>
      <c r="B273" s="59">
        <v>67000</v>
      </c>
      <c r="C273" s="59">
        <v>76550</v>
      </c>
      <c r="D273" s="59">
        <v>86100</v>
      </c>
      <c r="E273" s="59">
        <v>95650</v>
      </c>
      <c r="F273" s="59">
        <v>103350</v>
      </c>
      <c r="G273" s="59">
        <v>111000</v>
      </c>
      <c r="H273" s="59">
        <v>118650</v>
      </c>
      <c r="I273" s="59">
        <v>126300</v>
      </c>
    </row>
    <row r="274" spans="1:9">
      <c r="A274" t="s">
        <v>406</v>
      </c>
      <c r="B274" s="60">
        <v>64050</v>
      </c>
      <c r="C274" s="60">
        <v>73200</v>
      </c>
      <c r="D274" s="60">
        <v>82350</v>
      </c>
      <c r="E274" s="60">
        <v>91450</v>
      </c>
      <c r="F274" s="60">
        <v>98800</v>
      </c>
      <c r="G274" s="60">
        <v>106100</v>
      </c>
      <c r="H274" s="60">
        <v>113400</v>
      </c>
      <c r="I274" s="60">
        <v>120750</v>
      </c>
    </row>
    <row r="275" spans="1:9">
      <c r="A275" t="s">
        <v>407</v>
      </c>
      <c r="B275" s="59">
        <v>92650</v>
      </c>
      <c r="C275" s="59">
        <v>105850</v>
      </c>
      <c r="D275" s="59">
        <v>119100</v>
      </c>
      <c r="E275" s="59">
        <v>132300</v>
      </c>
      <c r="F275" s="59">
        <v>142900</v>
      </c>
      <c r="G275" s="59">
        <v>153500</v>
      </c>
      <c r="H275" s="59">
        <v>164100</v>
      </c>
      <c r="I275" s="59">
        <v>174650</v>
      </c>
    </row>
    <row r="276" spans="1:9">
      <c r="A276" t="s">
        <v>408</v>
      </c>
      <c r="B276" s="60">
        <v>67000</v>
      </c>
      <c r="C276" s="60">
        <v>76550</v>
      </c>
      <c r="D276" s="60">
        <v>86100</v>
      </c>
      <c r="E276" s="60">
        <v>95650</v>
      </c>
      <c r="F276" s="60">
        <v>103350</v>
      </c>
      <c r="G276" s="60">
        <v>111000</v>
      </c>
      <c r="H276" s="60">
        <v>118650</v>
      </c>
      <c r="I276" s="60">
        <v>126300</v>
      </c>
    </row>
    <row r="277" spans="1:9">
      <c r="A277" t="s">
        <v>409</v>
      </c>
      <c r="B277" s="59">
        <v>67000</v>
      </c>
      <c r="C277" s="59">
        <v>76550</v>
      </c>
      <c r="D277" s="59">
        <v>86100</v>
      </c>
      <c r="E277" s="59">
        <v>95650</v>
      </c>
      <c r="F277" s="59">
        <v>103350</v>
      </c>
      <c r="G277" s="59">
        <v>111000</v>
      </c>
      <c r="H277" s="59">
        <v>118650</v>
      </c>
      <c r="I277" s="59">
        <v>126300</v>
      </c>
    </row>
    <row r="278" spans="1:9">
      <c r="A278" t="s">
        <v>410</v>
      </c>
      <c r="B278" s="60">
        <v>72950</v>
      </c>
      <c r="C278" s="60">
        <v>83400</v>
      </c>
      <c r="D278" s="60">
        <v>93800</v>
      </c>
      <c r="E278" s="60">
        <v>104200</v>
      </c>
      <c r="F278" s="60">
        <v>112550</v>
      </c>
      <c r="G278" s="60">
        <v>120900</v>
      </c>
      <c r="H278" s="60">
        <v>129250</v>
      </c>
      <c r="I278" s="60">
        <v>137550</v>
      </c>
    </row>
    <row r="279" spans="1:9">
      <c r="A279" t="s">
        <v>411</v>
      </c>
      <c r="B279" s="59">
        <v>69850</v>
      </c>
      <c r="C279" s="59">
        <v>79800</v>
      </c>
      <c r="D279" s="59">
        <v>89800</v>
      </c>
      <c r="E279" s="59">
        <v>99750</v>
      </c>
      <c r="F279" s="59">
        <v>107750</v>
      </c>
      <c r="G279" s="59">
        <v>115750</v>
      </c>
      <c r="H279" s="59">
        <v>123700</v>
      </c>
      <c r="I279" s="59">
        <v>131700</v>
      </c>
    </row>
    <row r="280" spans="1:9">
      <c r="A280" t="s">
        <v>412</v>
      </c>
      <c r="B280" s="60">
        <v>67000</v>
      </c>
      <c r="C280" s="60">
        <v>76550</v>
      </c>
      <c r="D280" s="60">
        <v>86100</v>
      </c>
      <c r="E280" s="60">
        <v>95650</v>
      </c>
      <c r="F280" s="60">
        <v>103350</v>
      </c>
      <c r="G280" s="60">
        <v>111000</v>
      </c>
      <c r="H280" s="60">
        <v>118650</v>
      </c>
      <c r="I280" s="60">
        <v>126300</v>
      </c>
    </row>
    <row r="281" spans="1:9">
      <c r="A281" t="s">
        <v>413</v>
      </c>
      <c r="B281" s="59">
        <v>69850</v>
      </c>
      <c r="C281" s="59">
        <v>79800</v>
      </c>
      <c r="D281" s="59">
        <v>89800</v>
      </c>
      <c r="E281" s="59">
        <v>99750</v>
      </c>
      <c r="F281" s="59">
        <v>107750</v>
      </c>
      <c r="G281" s="59">
        <v>115750</v>
      </c>
      <c r="H281" s="59">
        <v>123700</v>
      </c>
      <c r="I281" s="59">
        <v>131700</v>
      </c>
    </row>
    <row r="282" spans="1:9">
      <c r="A282" t="s">
        <v>414</v>
      </c>
      <c r="B282" s="60">
        <v>67000</v>
      </c>
      <c r="C282" s="60">
        <v>76550</v>
      </c>
      <c r="D282" s="60">
        <v>86100</v>
      </c>
      <c r="E282" s="60">
        <v>95650</v>
      </c>
      <c r="F282" s="60">
        <v>103350</v>
      </c>
      <c r="G282" s="60">
        <v>111000</v>
      </c>
      <c r="H282" s="60">
        <v>118650</v>
      </c>
      <c r="I282" s="60">
        <v>126300</v>
      </c>
    </row>
    <row r="283" spans="1:9">
      <c r="A283" t="s">
        <v>415</v>
      </c>
      <c r="B283" s="59">
        <v>69850</v>
      </c>
      <c r="C283" s="59">
        <v>79800</v>
      </c>
      <c r="D283" s="59">
        <v>89800</v>
      </c>
      <c r="E283" s="59">
        <v>99750</v>
      </c>
      <c r="F283" s="59">
        <v>107750</v>
      </c>
      <c r="G283" s="59">
        <v>115750</v>
      </c>
      <c r="H283" s="59">
        <v>123700</v>
      </c>
      <c r="I283" s="59">
        <v>131700</v>
      </c>
    </row>
    <row r="284" spans="1:9">
      <c r="A284" t="s">
        <v>416</v>
      </c>
      <c r="B284" s="60">
        <v>68800</v>
      </c>
      <c r="C284" s="60">
        <v>78600</v>
      </c>
      <c r="D284" s="60">
        <v>88450</v>
      </c>
      <c r="E284" s="60">
        <v>98250</v>
      </c>
      <c r="F284" s="60">
        <v>106150</v>
      </c>
      <c r="G284" s="60">
        <v>114000</v>
      </c>
      <c r="H284" s="60">
        <v>121850</v>
      </c>
      <c r="I284" s="60">
        <v>129700</v>
      </c>
    </row>
    <row r="285" spans="1:9">
      <c r="A285" t="s">
        <v>417</v>
      </c>
      <c r="B285" s="59">
        <v>92650</v>
      </c>
      <c r="C285" s="59">
        <v>105850</v>
      </c>
      <c r="D285" s="59">
        <v>119100</v>
      </c>
      <c r="E285" s="59">
        <v>132300</v>
      </c>
      <c r="F285" s="59">
        <v>142900</v>
      </c>
      <c r="G285" s="59">
        <v>153500</v>
      </c>
      <c r="H285" s="59">
        <v>164100</v>
      </c>
      <c r="I285" s="59">
        <v>174650</v>
      </c>
    </row>
    <row r="286" spans="1:9">
      <c r="A286" t="s">
        <v>418</v>
      </c>
      <c r="B286" s="60">
        <v>92650</v>
      </c>
      <c r="C286" s="60">
        <v>105850</v>
      </c>
      <c r="D286" s="60">
        <v>119100</v>
      </c>
      <c r="E286" s="60">
        <v>132300</v>
      </c>
      <c r="F286" s="60">
        <v>142900</v>
      </c>
      <c r="G286" s="60">
        <v>153500</v>
      </c>
      <c r="H286" s="60">
        <v>164100</v>
      </c>
      <c r="I286" s="60">
        <v>174650</v>
      </c>
    </row>
    <row r="287" spans="1:9">
      <c r="A287" t="s">
        <v>419</v>
      </c>
      <c r="B287" s="59">
        <v>92650</v>
      </c>
      <c r="C287" s="59">
        <v>105850</v>
      </c>
      <c r="D287" s="59">
        <v>119100</v>
      </c>
      <c r="E287" s="59">
        <v>132300</v>
      </c>
      <c r="F287" s="59">
        <v>142900</v>
      </c>
      <c r="G287" s="59">
        <v>153500</v>
      </c>
      <c r="H287" s="59">
        <v>164100</v>
      </c>
      <c r="I287" s="59">
        <v>174650</v>
      </c>
    </row>
    <row r="288" spans="1:9">
      <c r="A288" t="s">
        <v>420</v>
      </c>
      <c r="B288" s="60">
        <v>69850</v>
      </c>
      <c r="C288" s="60">
        <v>79800</v>
      </c>
      <c r="D288" s="60">
        <v>89800</v>
      </c>
      <c r="E288" s="60">
        <v>99750</v>
      </c>
      <c r="F288" s="60">
        <v>107750</v>
      </c>
      <c r="G288" s="60">
        <v>115750</v>
      </c>
      <c r="H288" s="60">
        <v>123700</v>
      </c>
      <c r="I288" s="60">
        <v>131700</v>
      </c>
    </row>
    <row r="289" spans="1:9">
      <c r="A289" t="s">
        <v>421</v>
      </c>
      <c r="B289" s="59">
        <v>92650</v>
      </c>
      <c r="C289" s="59">
        <v>105850</v>
      </c>
      <c r="D289" s="59">
        <v>119100</v>
      </c>
      <c r="E289" s="59">
        <v>132300</v>
      </c>
      <c r="F289" s="59">
        <v>142900</v>
      </c>
      <c r="G289" s="59">
        <v>153500</v>
      </c>
      <c r="H289" s="59">
        <v>164100</v>
      </c>
      <c r="I289" s="59">
        <v>174650</v>
      </c>
    </row>
    <row r="290" spans="1:9">
      <c r="A290" t="s">
        <v>422</v>
      </c>
      <c r="B290" s="60">
        <v>67000</v>
      </c>
      <c r="C290" s="60">
        <v>76550</v>
      </c>
      <c r="D290" s="60">
        <v>86100</v>
      </c>
      <c r="E290" s="60">
        <v>95650</v>
      </c>
      <c r="F290" s="60">
        <v>103350</v>
      </c>
      <c r="G290" s="60">
        <v>111000</v>
      </c>
      <c r="H290" s="60">
        <v>118650</v>
      </c>
      <c r="I290" s="60">
        <v>126300</v>
      </c>
    </row>
    <row r="291" spans="1:9">
      <c r="A291" t="s">
        <v>423</v>
      </c>
      <c r="B291" s="59">
        <v>69850</v>
      </c>
      <c r="C291" s="59">
        <v>79800</v>
      </c>
      <c r="D291" s="59">
        <v>89800</v>
      </c>
      <c r="E291" s="59">
        <v>99750</v>
      </c>
      <c r="F291" s="59">
        <v>107750</v>
      </c>
      <c r="G291" s="59">
        <v>115750</v>
      </c>
      <c r="H291" s="59">
        <v>123700</v>
      </c>
      <c r="I291" s="59">
        <v>131700</v>
      </c>
    </row>
    <row r="292" spans="1:9">
      <c r="A292" t="s">
        <v>424</v>
      </c>
      <c r="B292" s="60">
        <v>92650</v>
      </c>
      <c r="C292" s="60">
        <v>105850</v>
      </c>
      <c r="D292" s="60">
        <v>119100</v>
      </c>
      <c r="E292" s="60">
        <v>132300</v>
      </c>
      <c r="F292" s="60">
        <v>142900</v>
      </c>
      <c r="G292" s="60">
        <v>153500</v>
      </c>
      <c r="H292" s="60">
        <v>164100</v>
      </c>
      <c r="I292" s="60">
        <v>174650</v>
      </c>
    </row>
    <row r="293" spans="1:9">
      <c r="A293" t="s">
        <v>425</v>
      </c>
      <c r="B293" s="59">
        <v>64050</v>
      </c>
      <c r="C293" s="59">
        <v>73200</v>
      </c>
      <c r="D293" s="59">
        <v>82350</v>
      </c>
      <c r="E293" s="59">
        <v>91450</v>
      </c>
      <c r="F293" s="59">
        <v>98800</v>
      </c>
      <c r="G293" s="59">
        <v>106100</v>
      </c>
      <c r="H293" s="59">
        <v>113400</v>
      </c>
      <c r="I293" s="59">
        <v>120750</v>
      </c>
    </row>
    <row r="294" spans="1:9">
      <c r="A294" t="s">
        <v>426</v>
      </c>
      <c r="B294" s="60">
        <v>70350</v>
      </c>
      <c r="C294" s="60">
        <v>80400</v>
      </c>
      <c r="D294" s="60">
        <v>90450</v>
      </c>
      <c r="E294" s="60">
        <v>100500</v>
      </c>
      <c r="F294" s="60">
        <v>108550</v>
      </c>
      <c r="G294" s="60">
        <v>116600</v>
      </c>
      <c r="H294" s="60">
        <v>124650</v>
      </c>
      <c r="I294" s="60">
        <v>132700</v>
      </c>
    </row>
    <row r="295" spans="1:9">
      <c r="A295" t="s">
        <v>427</v>
      </c>
      <c r="B295" s="59">
        <v>69850</v>
      </c>
      <c r="C295" s="59">
        <v>79800</v>
      </c>
      <c r="D295" s="59">
        <v>89800</v>
      </c>
      <c r="E295" s="59">
        <v>99750</v>
      </c>
      <c r="F295" s="59">
        <v>107750</v>
      </c>
      <c r="G295" s="59">
        <v>115750</v>
      </c>
      <c r="H295" s="59">
        <v>123700</v>
      </c>
      <c r="I295" s="59">
        <v>131700</v>
      </c>
    </row>
    <row r="296" spans="1:9">
      <c r="A296" t="s">
        <v>428</v>
      </c>
      <c r="B296" s="60">
        <v>73200</v>
      </c>
      <c r="C296" s="60">
        <v>83650</v>
      </c>
      <c r="D296" s="60">
        <v>94100</v>
      </c>
      <c r="E296" s="60">
        <v>104550</v>
      </c>
      <c r="F296" s="60">
        <v>112950</v>
      </c>
      <c r="G296" s="60">
        <v>121300</v>
      </c>
      <c r="H296" s="60">
        <v>129650</v>
      </c>
      <c r="I296" s="60">
        <v>138050</v>
      </c>
    </row>
    <row r="297" spans="1:9">
      <c r="A297" t="s">
        <v>429</v>
      </c>
      <c r="B297" s="59">
        <v>72950</v>
      </c>
      <c r="C297" s="59">
        <v>83400</v>
      </c>
      <c r="D297" s="59">
        <v>93800</v>
      </c>
      <c r="E297" s="59">
        <v>104200</v>
      </c>
      <c r="F297" s="59">
        <v>112550</v>
      </c>
      <c r="G297" s="59">
        <v>120900</v>
      </c>
      <c r="H297" s="59">
        <v>129250</v>
      </c>
      <c r="I297" s="59">
        <v>137550</v>
      </c>
    </row>
    <row r="298" spans="1:9">
      <c r="A298" t="s">
        <v>430</v>
      </c>
      <c r="B298" s="60">
        <v>67000</v>
      </c>
      <c r="C298" s="60">
        <v>76550</v>
      </c>
      <c r="D298" s="60">
        <v>86100</v>
      </c>
      <c r="E298" s="60">
        <v>95650</v>
      </c>
      <c r="F298" s="60">
        <v>103350</v>
      </c>
      <c r="G298" s="60">
        <v>111000</v>
      </c>
      <c r="H298" s="60">
        <v>118650</v>
      </c>
      <c r="I298" s="60">
        <v>126300</v>
      </c>
    </row>
    <row r="299" spans="1:9">
      <c r="A299" t="s">
        <v>431</v>
      </c>
      <c r="B299" s="59">
        <v>92650</v>
      </c>
      <c r="C299" s="59">
        <v>105850</v>
      </c>
      <c r="D299" s="59">
        <v>119100</v>
      </c>
      <c r="E299" s="59">
        <v>132300</v>
      </c>
      <c r="F299" s="59">
        <v>142900</v>
      </c>
      <c r="G299" s="59">
        <v>153500</v>
      </c>
      <c r="H299" s="59">
        <v>164100</v>
      </c>
      <c r="I299" s="59">
        <v>174650</v>
      </c>
    </row>
    <row r="300" spans="1:9">
      <c r="A300" t="s">
        <v>432</v>
      </c>
      <c r="B300" s="60">
        <v>92650</v>
      </c>
      <c r="C300" s="60">
        <v>105850</v>
      </c>
      <c r="D300" s="60">
        <v>119100</v>
      </c>
      <c r="E300" s="60">
        <v>132300</v>
      </c>
      <c r="F300" s="60">
        <v>142900</v>
      </c>
      <c r="G300" s="60">
        <v>153500</v>
      </c>
      <c r="H300" s="60">
        <v>164100</v>
      </c>
      <c r="I300" s="60">
        <v>174650</v>
      </c>
    </row>
    <row r="301" spans="1:9">
      <c r="A301" t="s">
        <v>433</v>
      </c>
      <c r="B301" s="59">
        <v>74800</v>
      </c>
      <c r="C301" s="59">
        <v>85450</v>
      </c>
      <c r="D301" s="59">
        <v>96150</v>
      </c>
      <c r="E301" s="59">
        <v>106800</v>
      </c>
      <c r="F301" s="59">
        <v>115350</v>
      </c>
      <c r="G301" s="59">
        <v>123900</v>
      </c>
      <c r="H301" s="59">
        <v>132450</v>
      </c>
      <c r="I301" s="59">
        <v>141000</v>
      </c>
    </row>
    <row r="302" spans="1:9">
      <c r="A302" t="s">
        <v>434</v>
      </c>
      <c r="B302" s="60">
        <v>73200</v>
      </c>
      <c r="C302" s="60">
        <v>83650</v>
      </c>
      <c r="D302" s="60">
        <v>94100</v>
      </c>
      <c r="E302" s="60">
        <v>104550</v>
      </c>
      <c r="F302" s="60">
        <v>112950</v>
      </c>
      <c r="G302" s="60">
        <v>121300</v>
      </c>
      <c r="H302" s="60">
        <v>129650</v>
      </c>
      <c r="I302" s="60">
        <v>138050</v>
      </c>
    </row>
    <row r="303" spans="1:9">
      <c r="A303" t="s">
        <v>435</v>
      </c>
      <c r="B303" s="59">
        <v>67000</v>
      </c>
      <c r="C303" s="59">
        <v>76550</v>
      </c>
      <c r="D303" s="59">
        <v>86100</v>
      </c>
      <c r="E303" s="59">
        <v>95650</v>
      </c>
      <c r="F303" s="59">
        <v>103350</v>
      </c>
      <c r="G303" s="59">
        <v>111000</v>
      </c>
      <c r="H303" s="59">
        <v>118650</v>
      </c>
      <c r="I303" s="59">
        <v>126300</v>
      </c>
    </row>
    <row r="304" spans="1:9">
      <c r="A304" t="s">
        <v>436</v>
      </c>
      <c r="B304" s="60">
        <v>72950</v>
      </c>
      <c r="C304" s="60">
        <v>83400</v>
      </c>
      <c r="D304" s="60">
        <v>93800</v>
      </c>
      <c r="E304" s="60">
        <v>104200</v>
      </c>
      <c r="F304" s="60">
        <v>112550</v>
      </c>
      <c r="G304" s="60">
        <v>120900</v>
      </c>
      <c r="H304" s="60">
        <v>129250</v>
      </c>
      <c r="I304" s="60">
        <v>137550</v>
      </c>
    </row>
    <row r="305" spans="1:9">
      <c r="A305" t="s">
        <v>437</v>
      </c>
      <c r="B305" s="59">
        <v>69850</v>
      </c>
      <c r="C305" s="59">
        <v>79800</v>
      </c>
      <c r="D305" s="59">
        <v>89800</v>
      </c>
      <c r="E305" s="59">
        <v>99750</v>
      </c>
      <c r="F305" s="59">
        <v>107750</v>
      </c>
      <c r="G305" s="59">
        <v>115750</v>
      </c>
      <c r="H305" s="59">
        <v>123700</v>
      </c>
      <c r="I305" s="59">
        <v>131700</v>
      </c>
    </row>
    <row r="306" spans="1:9">
      <c r="A306" t="s">
        <v>438</v>
      </c>
      <c r="B306" s="60">
        <v>92650</v>
      </c>
      <c r="C306" s="60">
        <v>105850</v>
      </c>
      <c r="D306" s="60">
        <v>119100</v>
      </c>
      <c r="E306" s="60">
        <v>132300</v>
      </c>
      <c r="F306" s="60">
        <v>142900</v>
      </c>
      <c r="G306" s="60">
        <v>153500</v>
      </c>
      <c r="H306" s="60">
        <v>164100</v>
      </c>
      <c r="I306" s="60">
        <v>174650</v>
      </c>
    </row>
    <row r="307" spans="1:9">
      <c r="A307" t="s">
        <v>439</v>
      </c>
      <c r="B307" s="59">
        <v>67000</v>
      </c>
      <c r="C307" s="59">
        <v>76550</v>
      </c>
      <c r="D307" s="59">
        <v>86100</v>
      </c>
      <c r="E307" s="59">
        <v>95650</v>
      </c>
      <c r="F307" s="59">
        <v>103350</v>
      </c>
      <c r="G307" s="59">
        <v>111000</v>
      </c>
      <c r="H307" s="59">
        <v>118650</v>
      </c>
      <c r="I307" s="59">
        <v>126300</v>
      </c>
    </row>
    <row r="308" spans="1:9">
      <c r="A308" t="s">
        <v>440</v>
      </c>
      <c r="B308" s="60">
        <v>92650</v>
      </c>
      <c r="C308" s="60">
        <v>105850</v>
      </c>
      <c r="D308" s="60">
        <v>119100</v>
      </c>
      <c r="E308" s="60">
        <v>132300</v>
      </c>
      <c r="F308" s="60">
        <v>142900</v>
      </c>
      <c r="G308" s="60">
        <v>153500</v>
      </c>
      <c r="H308" s="60">
        <v>164100</v>
      </c>
      <c r="I308" s="60">
        <v>174650</v>
      </c>
    </row>
    <row r="309" spans="1:9">
      <c r="A309" t="s">
        <v>441</v>
      </c>
      <c r="B309" s="59">
        <v>92650</v>
      </c>
      <c r="C309" s="59">
        <v>105850</v>
      </c>
      <c r="D309" s="59">
        <v>119100</v>
      </c>
      <c r="E309" s="59">
        <v>132300</v>
      </c>
      <c r="F309" s="59">
        <v>142900</v>
      </c>
      <c r="G309" s="59">
        <v>153500</v>
      </c>
      <c r="H309" s="59">
        <v>164100</v>
      </c>
      <c r="I309" s="59">
        <v>174650</v>
      </c>
    </row>
    <row r="310" spans="1:9">
      <c r="A310" t="s">
        <v>442</v>
      </c>
      <c r="B310" s="60">
        <v>67000</v>
      </c>
      <c r="C310" s="60">
        <v>76550</v>
      </c>
      <c r="D310" s="60">
        <v>86100</v>
      </c>
      <c r="E310" s="60">
        <v>95650</v>
      </c>
      <c r="F310" s="60">
        <v>103350</v>
      </c>
      <c r="G310" s="60">
        <v>111000</v>
      </c>
      <c r="H310" s="60">
        <v>118650</v>
      </c>
      <c r="I310" s="60">
        <v>126300</v>
      </c>
    </row>
    <row r="311" spans="1:9">
      <c r="A311" t="s">
        <v>443</v>
      </c>
      <c r="B311" s="59">
        <v>92650</v>
      </c>
      <c r="C311" s="59">
        <v>105850</v>
      </c>
      <c r="D311" s="59">
        <v>119100</v>
      </c>
      <c r="E311" s="59">
        <v>132300</v>
      </c>
      <c r="F311" s="59">
        <v>142900</v>
      </c>
      <c r="G311" s="59">
        <v>153500</v>
      </c>
      <c r="H311" s="59">
        <v>164100</v>
      </c>
      <c r="I311" s="59">
        <v>174650</v>
      </c>
    </row>
    <row r="312" spans="1:9">
      <c r="A312" t="s">
        <v>444</v>
      </c>
      <c r="B312" s="60">
        <v>69550</v>
      </c>
      <c r="C312" s="60">
        <v>79450</v>
      </c>
      <c r="D312" s="60">
        <v>89400</v>
      </c>
      <c r="E312" s="60">
        <v>99300</v>
      </c>
      <c r="F312" s="60">
        <v>107250</v>
      </c>
      <c r="G312" s="60">
        <v>115200</v>
      </c>
      <c r="H312" s="60">
        <v>123150</v>
      </c>
      <c r="I312" s="60">
        <v>131100</v>
      </c>
    </row>
    <row r="313" spans="1:9">
      <c r="A313" t="s">
        <v>445</v>
      </c>
      <c r="B313" s="59">
        <v>67000</v>
      </c>
      <c r="C313" s="59">
        <v>76550</v>
      </c>
      <c r="D313" s="59">
        <v>86100</v>
      </c>
      <c r="E313" s="59">
        <v>95650</v>
      </c>
      <c r="F313" s="59">
        <v>103350</v>
      </c>
      <c r="G313" s="59">
        <v>111000</v>
      </c>
      <c r="H313" s="59">
        <v>118650</v>
      </c>
      <c r="I313" s="59">
        <v>126300</v>
      </c>
    </row>
    <row r="314" spans="1:9">
      <c r="A314" t="s">
        <v>446</v>
      </c>
      <c r="B314" s="60">
        <v>67000</v>
      </c>
      <c r="C314" s="60">
        <v>76550</v>
      </c>
      <c r="D314" s="60">
        <v>86100</v>
      </c>
      <c r="E314" s="60">
        <v>95650</v>
      </c>
      <c r="F314" s="60">
        <v>103350</v>
      </c>
      <c r="G314" s="60">
        <v>111000</v>
      </c>
      <c r="H314" s="60">
        <v>118650</v>
      </c>
      <c r="I314" s="60">
        <v>126300</v>
      </c>
    </row>
    <row r="315" spans="1:9">
      <c r="A315" t="s">
        <v>447</v>
      </c>
      <c r="B315" s="59">
        <v>92650</v>
      </c>
      <c r="C315" s="59">
        <v>105850</v>
      </c>
      <c r="D315" s="59">
        <v>119100</v>
      </c>
      <c r="E315" s="59">
        <v>132300</v>
      </c>
      <c r="F315" s="59">
        <v>142900</v>
      </c>
      <c r="G315" s="59">
        <v>153500</v>
      </c>
      <c r="H315" s="59">
        <v>164100</v>
      </c>
      <c r="I315" s="59">
        <v>174650</v>
      </c>
    </row>
    <row r="316" spans="1:9">
      <c r="A316" t="s">
        <v>448</v>
      </c>
      <c r="B316" s="60">
        <v>92650</v>
      </c>
      <c r="C316" s="60">
        <v>105850</v>
      </c>
      <c r="D316" s="60">
        <v>119100</v>
      </c>
      <c r="E316" s="60">
        <v>132300</v>
      </c>
      <c r="F316" s="60">
        <v>142900</v>
      </c>
      <c r="G316" s="60">
        <v>153500</v>
      </c>
      <c r="H316" s="60">
        <v>164100</v>
      </c>
      <c r="I316" s="60">
        <v>174650</v>
      </c>
    </row>
    <row r="317" spans="1:9">
      <c r="A317" t="s">
        <v>449</v>
      </c>
      <c r="B317" s="59">
        <v>69850</v>
      </c>
      <c r="C317" s="59">
        <v>79800</v>
      </c>
      <c r="D317" s="59">
        <v>89800</v>
      </c>
      <c r="E317" s="59">
        <v>99750</v>
      </c>
      <c r="F317" s="59">
        <v>107750</v>
      </c>
      <c r="G317" s="59">
        <v>115750</v>
      </c>
      <c r="H317" s="59">
        <v>123700</v>
      </c>
      <c r="I317" s="59">
        <v>131700</v>
      </c>
    </row>
    <row r="318" spans="1:9">
      <c r="A318" t="s">
        <v>450</v>
      </c>
      <c r="B318" s="60">
        <v>92650</v>
      </c>
      <c r="C318" s="60">
        <v>105850</v>
      </c>
      <c r="D318" s="60">
        <v>119100</v>
      </c>
      <c r="E318" s="60">
        <v>132300</v>
      </c>
      <c r="F318" s="60">
        <v>142900</v>
      </c>
      <c r="G318" s="60">
        <v>153500</v>
      </c>
      <c r="H318" s="60">
        <v>164100</v>
      </c>
      <c r="I318" s="60">
        <v>174650</v>
      </c>
    </row>
    <row r="319" spans="1:9">
      <c r="A319" t="s">
        <v>451</v>
      </c>
      <c r="B319" s="59">
        <v>74800</v>
      </c>
      <c r="C319" s="59">
        <v>85450</v>
      </c>
      <c r="D319" s="59">
        <v>96150</v>
      </c>
      <c r="E319" s="59">
        <v>106800</v>
      </c>
      <c r="F319" s="59">
        <v>115350</v>
      </c>
      <c r="G319" s="59">
        <v>123900</v>
      </c>
      <c r="H319" s="59">
        <v>132450</v>
      </c>
      <c r="I319" s="59">
        <v>141000</v>
      </c>
    </row>
    <row r="320" spans="1:9">
      <c r="A320" t="s">
        <v>452</v>
      </c>
      <c r="B320" s="60">
        <v>67000</v>
      </c>
      <c r="C320" s="60">
        <v>76550</v>
      </c>
      <c r="D320" s="60">
        <v>86100</v>
      </c>
      <c r="E320" s="60">
        <v>95650</v>
      </c>
      <c r="F320" s="60">
        <v>103350</v>
      </c>
      <c r="G320" s="60">
        <v>111000</v>
      </c>
      <c r="H320" s="60">
        <v>118650</v>
      </c>
      <c r="I320" s="60">
        <v>126300</v>
      </c>
    </row>
    <row r="321" spans="1:9">
      <c r="A321" t="s">
        <v>453</v>
      </c>
      <c r="B321" s="59">
        <v>92650</v>
      </c>
      <c r="C321" s="59">
        <v>105850</v>
      </c>
      <c r="D321" s="59">
        <v>119100</v>
      </c>
      <c r="E321" s="59">
        <v>132300</v>
      </c>
      <c r="F321" s="59">
        <v>142900</v>
      </c>
      <c r="G321" s="59">
        <v>153500</v>
      </c>
      <c r="H321" s="59">
        <v>164100</v>
      </c>
      <c r="I321" s="59">
        <v>174650</v>
      </c>
    </row>
    <row r="322" spans="1:9">
      <c r="A322" t="s">
        <v>454</v>
      </c>
      <c r="B322" s="60">
        <v>69850</v>
      </c>
      <c r="C322" s="60">
        <v>79800</v>
      </c>
      <c r="D322" s="60">
        <v>89800</v>
      </c>
      <c r="E322" s="60">
        <v>99750</v>
      </c>
      <c r="F322" s="60">
        <v>107750</v>
      </c>
      <c r="G322" s="60">
        <v>115750</v>
      </c>
      <c r="H322" s="60">
        <v>123700</v>
      </c>
      <c r="I322" s="60">
        <v>131700</v>
      </c>
    </row>
    <row r="323" spans="1:9">
      <c r="A323" t="s">
        <v>455</v>
      </c>
      <c r="B323" s="59">
        <v>72950</v>
      </c>
      <c r="C323" s="59">
        <v>83400</v>
      </c>
      <c r="D323" s="59">
        <v>93800</v>
      </c>
      <c r="E323" s="59">
        <v>104200</v>
      </c>
      <c r="F323" s="59">
        <v>112550</v>
      </c>
      <c r="G323" s="59">
        <v>120900</v>
      </c>
      <c r="H323" s="59">
        <v>129250</v>
      </c>
      <c r="I323" s="59">
        <v>137550</v>
      </c>
    </row>
    <row r="324" spans="1:9">
      <c r="A324" t="s">
        <v>456</v>
      </c>
      <c r="B324" s="60">
        <v>69850</v>
      </c>
      <c r="C324" s="60">
        <v>79800</v>
      </c>
      <c r="D324" s="60">
        <v>89800</v>
      </c>
      <c r="E324" s="60">
        <v>99750</v>
      </c>
      <c r="F324" s="60">
        <v>107750</v>
      </c>
      <c r="G324" s="60">
        <v>115750</v>
      </c>
      <c r="H324" s="60">
        <v>123700</v>
      </c>
      <c r="I324" s="60">
        <v>131700</v>
      </c>
    </row>
    <row r="325" spans="1:9">
      <c r="A325" t="s">
        <v>457</v>
      </c>
      <c r="B325" s="59">
        <v>72950</v>
      </c>
      <c r="C325" s="59">
        <v>83400</v>
      </c>
      <c r="D325" s="59">
        <v>93800</v>
      </c>
      <c r="E325" s="59">
        <v>104200</v>
      </c>
      <c r="F325" s="59">
        <v>112550</v>
      </c>
      <c r="G325" s="59">
        <v>120900</v>
      </c>
      <c r="H325" s="59">
        <v>129250</v>
      </c>
      <c r="I325" s="59">
        <v>137550</v>
      </c>
    </row>
    <row r="326" spans="1:9">
      <c r="A326" t="s">
        <v>458</v>
      </c>
      <c r="B326" s="60">
        <v>67000</v>
      </c>
      <c r="C326" s="60">
        <v>76550</v>
      </c>
      <c r="D326" s="60">
        <v>86100</v>
      </c>
      <c r="E326" s="60">
        <v>95650</v>
      </c>
      <c r="F326" s="60">
        <v>103350</v>
      </c>
      <c r="G326" s="60">
        <v>111000</v>
      </c>
      <c r="H326" s="60">
        <v>118650</v>
      </c>
      <c r="I326" s="60">
        <v>126300</v>
      </c>
    </row>
    <row r="327" spans="1:9">
      <c r="A327" t="s">
        <v>459</v>
      </c>
      <c r="B327" s="59">
        <v>67000</v>
      </c>
      <c r="C327" s="59">
        <v>76550</v>
      </c>
      <c r="D327" s="59">
        <v>86100</v>
      </c>
      <c r="E327" s="59">
        <v>95650</v>
      </c>
      <c r="F327" s="59">
        <v>103350</v>
      </c>
      <c r="G327" s="59">
        <v>111000</v>
      </c>
      <c r="H327" s="59">
        <v>118650</v>
      </c>
      <c r="I327" s="59">
        <v>126300</v>
      </c>
    </row>
    <row r="328" spans="1:9">
      <c r="A328" t="s">
        <v>460</v>
      </c>
      <c r="B328" s="60">
        <v>72950</v>
      </c>
      <c r="C328" s="60">
        <v>83400</v>
      </c>
      <c r="D328" s="60">
        <v>93800</v>
      </c>
      <c r="E328" s="60">
        <v>104200</v>
      </c>
      <c r="F328" s="60">
        <v>112550</v>
      </c>
      <c r="G328" s="60">
        <v>120900</v>
      </c>
      <c r="H328" s="60">
        <v>129250</v>
      </c>
      <c r="I328" s="60">
        <v>137550</v>
      </c>
    </row>
    <row r="329" spans="1:9">
      <c r="A329" t="s">
        <v>461</v>
      </c>
      <c r="B329" s="59">
        <v>69850</v>
      </c>
      <c r="C329" s="59">
        <v>79800</v>
      </c>
      <c r="D329" s="59">
        <v>89800</v>
      </c>
      <c r="E329" s="59">
        <v>99750</v>
      </c>
      <c r="F329" s="59">
        <v>107750</v>
      </c>
      <c r="G329" s="59">
        <v>115750</v>
      </c>
      <c r="H329" s="59">
        <v>123700</v>
      </c>
      <c r="I329" s="59">
        <v>131700</v>
      </c>
    </row>
    <row r="330" spans="1:9">
      <c r="A330" t="s">
        <v>462</v>
      </c>
      <c r="B330" s="60">
        <v>67000</v>
      </c>
      <c r="C330" s="60">
        <v>76550</v>
      </c>
      <c r="D330" s="60">
        <v>86100</v>
      </c>
      <c r="E330" s="60">
        <v>95650</v>
      </c>
      <c r="F330" s="60">
        <v>103350</v>
      </c>
      <c r="G330" s="60">
        <v>111000</v>
      </c>
      <c r="H330" s="60">
        <v>118650</v>
      </c>
      <c r="I330" s="60">
        <v>126300</v>
      </c>
    </row>
    <row r="331" spans="1:9">
      <c r="A331" t="s">
        <v>463</v>
      </c>
      <c r="B331" s="59">
        <v>73200</v>
      </c>
      <c r="C331" s="59">
        <v>83650</v>
      </c>
      <c r="D331" s="59">
        <v>94100</v>
      </c>
      <c r="E331" s="59">
        <v>104550</v>
      </c>
      <c r="F331" s="59">
        <v>112950</v>
      </c>
      <c r="G331" s="59">
        <v>121300</v>
      </c>
      <c r="H331" s="59">
        <v>129650</v>
      </c>
      <c r="I331" s="59">
        <v>138050</v>
      </c>
    </row>
    <row r="332" spans="1:9">
      <c r="A332" t="s">
        <v>464</v>
      </c>
      <c r="B332" s="60">
        <v>67000</v>
      </c>
      <c r="C332" s="60">
        <v>76550</v>
      </c>
      <c r="D332" s="60">
        <v>86100</v>
      </c>
      <c r="E332" s="60">
        <v>95650</v>
      </c>
      <c r="F332" s="60">
        <v>103350</v>
      </c>
      <c r="G332" s="60">
        <v>111000</v>
      </c>
      <c r="H332" s="60">
        <v>118650</v>
      </c>
      <c r="I332" s="60">
        <v>126300</v>
      </c>
    </row>
    <row r="333" spans="1:9">
      <c r="A333" t="s">
        <v>465</v>
      </c>
      <c r="B333" s="59">
        <v>69850</v>
      </c>
      <c r="C333" s="59">
        <v>79800</v>
      </c>
      <c r="D333" s="59">
        <v>89800</v>
      </c>
      <c r="E333" s="59">
        <v>99750</v>
      </c>
      <c r="F333" s="59">
        <v>107750</v>
      </c>
      <c r="G333" s="59">
        <v>115750</v>
      </c>
      <c r="H333" s="59">
        <v>123700</v>
      </c>
      <c r="I333" s="59">
        <v>131700</v>
      </c>
    </row>
    <row r="334" spans="1:9">
      <c r="A334" t="s">
        <v>466</v>
      </c>
      <c r="B334" s="60">
        <v>92650</v>
      </c>
      <c r="C334" s="60">
        <v>105850</v>
      </c>
      <c r="D334" s="60">
        <v>119100</v>
      </c>
      <c r="E334" s="60">
        <v>132300</v>
      </c>
      <c r="F334" s="60">
        <v>142900</v>
      </c>
      <c r="G334" s="60">
        <v>153500</v>
      </c>
      <c r="H334" s="60">
        <v>164100</v>
      </c>
      <c r="I334" s="60">
        <v>174650</v>
      </c>
    </row>
    <row r="335" spans="1:9">
      <c r="A335" t="s">
        <v>467</v>
      </c>
      <c r="B335" s="59">
        <v>64050</v>
      </c>
      <c r="C335" s="59">
        <v>73200</v>
      </c>
      <c r="D335" s="59">
        <v>82350</v>
      </c>
      <c r="E335" s="59">
        <v>91450</v>
      </c>
      <c r="F335" s="59">
        <v>98800</v>
      </c>
      <c r="G335" s="59">
        <v>106100</v>
      </c>
      <c r="H335" s="59">
        <v>113400</v>
      </c>
      <c r="I335" s="59">
        <v>120750</v>
      </c>
    </row>
    <row r="336" spans="1:9">
      <c r="A336" t="s">
        <v>468</v>
      </c>
      <c r="B336" s="60">
        <v>92650</v>
      </c>
      <c r="C336" s="60">
        <v>105850</v>
      </c>
      <c r="D336" s="60">
        <v>119100</v>
      </c>
      <c r="E336" s="60">
        <v>132300</v>
      </c>
      <c r="F336" s="60">
        <v>142900</v>
      </c>
      <c r="G336" s="60">
        <v>153500</v>
      </c>
      <c r="H336" s="60">
        <v>164100</v>
      </c>
      <c r="I336" s="60">
        <v>174650</v>
      </c>
    </row>
    <row r="337" spans="1:9">
      <c r="A337" t="s">
        <v>469</v>
      </c>
      <c r="B337" s="59">
        <v>92650</v>
      </c>
      <c r="C337" s="59">
        <v>105850</v>
      </c>
      <c r="D337" s="59">
        <v>119100</v>
      </c>
      <c r="E337" s="59">
        <v>132300</v>
      </c>
      <c r="F337" s="59">
        <v>142900</v>
      </c>
      <c r="G337" s="59">
        <v>153500</v>
      </c>
      <c r="H337" s="59">
        <v>164100</v>
      </c>
      <c r="I337" s="59">
        <v>174650</v>
      </c>
    </row>
    <row r="338" spans="1:9">
      <c r="A338" t="s">
        <v>470</v>
      </c>
      <c r="B338" s="60">
        <v>67000</v>
      </c>
      <c r="C338" s="60">
        <v>76550</v>
      </c>
      <c r="D338" s="60">
        <v>86100</v>
      </c>
      <c r="E338" s="60">
        <v>95650</v>
      </c>
      <c r="F338" s="60">
        <v>103350</v>
      </c>
      <c r="G338" s="60">
        <v>111000</v>
      </c>
      <c r="H338" s="60">
        <v>118650</v>
      </c>
      <c r="I338" s="60">
        <v>126300</v>
      </c>
    </row>
    <row r="339" spans="1:9">
      <c r="A339" t="s">
        <v>471</v>
      </c>
      <c r="B339" s="59">
        <v>72950</v>
      </c>
      <c r="C339" s="59">
        <v>83400</v>
      </c>
      <c r="D339" s="59">
        <v>93800</v>
      </c>
      <c r="E339" s="59">
        <v>104200</v>
      </c>
      <c r="F339" s="59">
        <v>112550</v>
      </c>
      <c r="G339" s="59">
        <v>120900</v>
      </c>
      <c r="H339" s="59">
        <v>129250</v>
      </c>
      <c r="I339" s="59">
        <v>137550</v>
      </c>
    </row>
    <row r="340" spans="1:9">
      <c r="A340" t="s">
        <v>472</v>
      </c>
      <c r="B340" s="60">
        <v>67000</v>
      </c>
      <c r="C340" s="60">
        <v>76550</v>
      </c>
      <c r="D340" s="60">
        <v>86100</v>
      </c>
      <c r="E340" s="60">
        <v>95650</v>
      </c>
      <c r="F340" s="60">
        <v>103350</v>
      </c>
      <c r="G340" s="60">
        <v>111000</v>
      </c>
      <c r="H340" s="60">
        <v>118650</v>
      </c>
      <c r="I340" s="60">
        <v>126300</v>
      </c>
    </row>
    <row r="341" spans="1:9">
      <c r="A341" t="s">
        <v>473</v>
      </c>
      <c r="B341" s="59">
        <v>67000</v>
      </c>
      <c r="C341" s="59">
        <v>76550</v>
      </c>
      <c r="D341" s="59">
        <v>86100</v>
      </c>
      <c r="E341" s="59">
        <v>95650</v>
      </c>
      <c r="F341" s="59">
        <v>103350</v>
      </c>
      <c r="G341" s="59">
        <v>111000</v>
      </c>
      <c r="H341" s="59">
        <v>118650</v>
      </c>
      <c r="I341" s="59">
        <v>126300</v>
      </c>
    </row>
    <row r="342" spans="1:9">
      <c r="A342" t="s">
        <v>474</v>
      </c>
      <c r="B342" s="60">
        <v>67000</v>
      </c>
      <c r="C342" s="60">
        <v>76550</v>
      </c>
      <c r="D342" s="60">
        <v>86100</v>
      </c>
      <c r="E342" s="60">
        <v>95650</v>
      </c>
      <c r="F342" s="60">
        <v>103350</v>
      </c>
      <c r="G342" s="60">
        <v>111000</v>
      </c>
      <c r="H342" s="60">
        <v>118650</v>
      </c>
      <c r="I342" s="60">
        <v>126300</v>
      </c>
    </row>
    <row r="343" spans="1:9">
      <c r="A343" t="s">
        <v>475</v>
      </c>
      <c r="B343" s="59">
        <v>92650</v>
      </c>
      <c r="C343" s="59">
        <v>105850</v>
      </c>
      <c r="D343" s="59">
        <v>119100</v>
      </c>
      <c r="E343" s="59">
        <v>132300</v>
      </c>
      <c r="F343" s="59">
        <v>142900</v>
      </c>
      <c r="G343" s="59">
        <v>153500</v>
      </c>
      <c r="H343" s="59">
        <v>164100</v>
      </c>
      <c r="I343" s="59">
        <v>174650</v>
      </c>
    </row>
    <row r="344" spans="1:9">
      <c r="A344" t="s">
        <v>476</v>
      </c>
      <c r="B344" s="60">
        <v>69850</v>
      </c>
      <c r="C344" s="60">
        <v>79800</v>
      </c>
      <c r="D344" s="60">
        <v>89800</v>
      </c>
      <c r="E344" s="60">
        <v>99750</v>
      </c>
      <c r="F344" s="60">
        <v>107750</v>
      </c>
      <c r="G344" s="60">
        <v>115750</v>
      </c>
      <c r="H344" s="60">
        <v>123700</v>
      </c>
      <c r="I344" s="60">
        <v>131700</v>
      </c>
    </row>
    <row r="345" spans="1:9">
      <c r="A345" t="s">
        <v>477</v>
      </c>
      <c r="B345" s="59">
        <v>92650</v>
      </c>
      <c r="C345" s="59">
        <v>105850</v>
      </c>
      <c r="D345" s="59">
        <v>119100</v>
      </c>
      <c r="E345" s="59">
        <v>132300</v>
      </c>
      <c r="F345" s="59">
        <v>142900</v>
      </c>
      <c r="G345" s="59">
        <v>153500</v>
      </c>
      <c r="H345" s="59">
        <v>164100</v>
      </c>
      <c r="I345" s="59">
        <v>174650</v>
      </c>
    </row>
    <row r="346" spans="1:9">
      <c r="A346" t="s">
        <v>478</v>
      </c>
      <c r="B346" s="60">
        <v>67000</v>
      </c>
      <c r="C346" s="60">
        <v>76550</v>
      </c>
      <c r="D346" s="60">
        <v>86100</v>
      </c>
      <c r="E346" s="60">
        <v>95650</v>
      </c>
      <c r="F346" s="60">
        <v>103350</v>
      </c>
      <c r="G346" s="60">
        <v>111000</v>
      </c>
      <c r="H346" s="60">
        <v>118650</v>
      </c>
      <c r="I346" s="60">
        <v>126300</v>
      </c>
    </row>
    <row r="347" spans="1:9">
      <c r="A347" t="s">
        <v>479</v>
      </c>
      <c r="B347" s="59">
        <v>92650</v>
      </c>
      <c r="C347" s="59">
        <v>105850</v>
      </c>
      <c r="D347" s="59">
        <v>119100</v>
      </c>
      <c r="E347" s="59">
        <v>132300</v>
      </c>
      <c r="F347" s="59">
        <v>142900</v>
      </c>
      <c r="G347" s="59">
        <v>153500</v>
      </c>
      <c r="H347" s="59">
        <v>164100</v>
      </c>
      <c r="I347" s="59">
        <v>174650</v>
      </c>
    </row>
    <row r="348" spans="1:9">
      <c r="A348" t="s">
        <v>480</v>
      </c>
      <c r="B348" s="60">
        <v>92650</v>
      </c>
      <c r="C348" s="60">
        <v>105850</v>
      </c>
      <c r="D348" s="60">
        <v>119100</v>
      </c>
      <c r="E348" s="60">
        <v>132300</v>
      </c>
      <c r="F348" s="60">
        <v>142900</v>
      </c>
      <c r="G348" s="60">
        <v>153500</v>
      </c>
      <c r="H348" s="60">
        <v>164100</v>
      </c>
      <c r="I348" s="60">
        <v>174650</v>
      </c>
    </row>
    <row r="349" spans="1:9">
      <c r="A349" t="s">
        <v>481</v>
      </c>
      <c r="B349" s="59">
        <v>69850</v>
      </c>
      <c r="C349" s="59">
        <v>79800</v>
      </c>
      <c r="D349" s="59">
        <v>89800</v>
      </c>
      <c r="E349" s="59">
        <v>99750</v>
      </c>
      <c r="F349" s="59">
        <v>107750</v>
      </c>
      <c r="G349" s="59">
        <v>115750</v>
      </c>
      <c r="H349" s="59">
        <v>123700</v>
      </c>
      <c r="I349" s="59">
        <v>131700</v>
      </c>
    </row>
    <row r="350" spans="1:9">
      <c r="A350" t="s">
        <v>482</v>
      </c>
      <c r="B350" s="60">
        <v>67000</v>
      </c>
      <c r="C350" s="60">
        <v>76550</v>
      </c>
      <c r="D350" s="60">
        <v>86100</v>
      </c>
      <c r="E350" s="60">
        <v>95650</v>
      </c>
      <c r="F350" s="60">
        <v>103350</v>
      </c>
      <c r="G350" s="60">
        <v>111000</v>
      </c>
      <c r="H350" s="60">
        <v>118650</v>
      </c>
      <c r="I350" s="60">
        <v>126300</v>
      </c>
    </row>
    <row r="351" spans="1:9">
      <c r="A351" t="s">
        <v>483</v>
      </c>
      <c r="B351" s="59">
        <v>92650</v>
      </c>
      <c r="C351" s="59">
        <v>105850</v>
      </c>
      <c r="D351" s="59">
        <v>119100</v>
      </c>
      <c r="E351" s="59">
        <v>132300</v>
      </c>
      <c r="F351" s="59">
        <v>142900</v>
      </c>
      <c r="G351" s="59">
        <v>153500</v>
      </c>
      <c r="H351" s="59">
        <v>164100</v>
      </c>
      <c r="I351" s="59">
        <v>174650</v>
      </c>
    </row>
    <row r="352" spans="1:9">
      <c r="A352" t="s">
        <v>484</v>
      </c>
      <c r="B352" s="61">
        <v>74800</v>
      </c>
      <c r="C352" s="61">
        <v>85450</v>
      </c>
      <c r="D352" s="61">
        <v>96150</v>
      </c>
      <c r="E352" s="61">
        <v>106800</v>
      </c>
      <c r="F352" s="61">
        <v>115350</v>
      </c>
      <c r="G352" s="61">
        <v>123900</v>
      </c>
      <c r="H352" s="61">
        <v>132450</v>
      </c>
      <c r="I352" s="61">
        <v>141000</v>
      </c>
    </row>
  </sheetData>
  <sheetProtection algorithmName="SHA-512" hashValue="yQCo0pvzCQmiWRaSOmdsJp4wIxP/lmbSAxj7/DLl0P7sTmUI+1Xg94W1319SlQjsHpFFzEdf6gbS5VI/XtJu9g==" saltValue="y6oJXoh/141f5PjVTzRLgQ==" spinCount="100000" sheet="1" objects="1" scenarios="1"/>
  <autoFilter ref="A1:I352" xr:uid="{00000000-0001-0000-0000-000000000000}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17467E7-9D98-43AB-AB2C-CD8BD97D61A7}">
  <dimension ref="A1:B8"/>
  <sheetViews>
    <sheetView workbookViewId="0">
      <selection activeCell="A2" sqref="A2:A8"/>
    </sheetView>
  </sheetViews>
  <sheetFormatPr defaultRowHeight="14.45"/>
  <cols>
    <col min="2" max="2" width="50.140625" bestFit="1" customWidth="1"/>
  </cols>
  <sheetData>
    <row r="1" spans="1:2">
      <c r="A1" t="s">
        <v>485</v>
      </c>
      <c r="B1" t="s">
        <v>486</v>
      </c>
    </row>
    <row r="2" spans="1:2">
      <c r="B2" t="s">
        <v>487</v>
      </c>
    </row>
    <row r="3" spans="1:2">
      <c r="B3" t="s">
        <v>488</v>
      </c>
    </row>
    <row r="4" spans="1:2">
      <c r="B4" t="s">
        <v>489</v>
      </c>
    </row>
    <row r="5" spans="1:2">
      <c r="B5" t="s">
        <v>490</v>
      </c>
    </row>
    <row r="6" spans="1:2">
      <c r="B6" t="s">
        <v>491</v>
      </c>
    </row>
    <row r="7" spans="1:2">
      <c r="B7" t="s">
        <v>492</v>
      </c>
    </row>
    <row r="8" spans="1:2">
      <c r="B8" t="s">
        <v>493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62277F-434C-4F0E-BB2C-869BECF29CB8}">
  <dimension ref="A1:M524"/>
  <sheetViews>
    <sheetView zoomScale="85" zoomScaleNormal="85" workbookViewId="0">
      <pane xSplit="1" ySplit="1" topLeftCell="B482" activePane="bottomRight" state="frozen"/>
      <selection pane="bottomRight" activeCell="A491" sqref="A491:XFD491"/>
      <selection pane="bottomLeft" activeCell="A2" sqref="A2"/>
      <selection pane="topRight" activeCell="B1" sqref="B1"/>
    </sheetView>
  </sheetViews>
  <sheetFormatPr defaultRowHeight="14.45"/>
  <cols>
    <col min="1" max="1" width="11" bestFit="1" customWidth="1"/>
    <col min="2" max="2" width="11" customWidth="1"/>
    <col min="3" max="3" width="10.140625" bestFit="1" customWidth="1"/>
    <col min="4" max="4" width="11.140625" bestFit="1" customWidth="1"/>
    <col min="5" max="7" width="7.85546875" bestFit="1" customWidth="1"/>
  </cols>
  <sheetData>
    <row r="1" spans="1:13" ht="24.95">
      <c r="A1" s="44" t="s">
        <v>494</v>
      </c>
      <c r="B1" s="44" t="s">
        <v>495</v>
      </c>
      <c r="C1" s="44" t="s">
        <v>124</v>
      </c>
      <c r="D1" s="44" t="s">
        <v>126</v>
      </c>
      <c r="E1" s="44">
        <v>0</v>
      </c>
      <c r="F1" s="44">
        <v>1</v>
      </c>
      <c r="G1" s="44">
        <v>2</v>
      </c>
      <c r="H1" s="44">
        <v>3</v>
      </c>
      <c r="I1" s="44">
        <v>4</v>
      </c>
      <c r="J1" s="44">
        <v>5</v>
      </c>
      <c r="K1" s="44">
        <v>6</v>
      </c>
      <c r="L1" s="44">
        <v>7</v>
      </c>
      <c r="M1" s="44">
        <v>8</v>
      </c>
    </row>
    <row r="2" spans="1:13">
      <c r="A2" s="52" t="s">
        <v>496</v>
      </c>
      <c r="B2" s="52"/>
      <c r="C2" s="53">
        <v>957</v>
      </c>
      <c r="D2" s="53">
        <v>1052</v>
      </c>
      <c r="E2" s="53">
        <v>1276</v>
      </c>
      <c r="F2" s="53">
        <v>1474</v>
      </c>
      <c r="G2" s="53">
        <v>1826</v>
      </c>
      <c r="H2" s="53">
        <v>2222</v>
      </c>
      <c r="I2" s="53">
        <v>2486</v>
      </c>
      <c r="J2" s="53">
        <v>2858</v>
      </c>
      <c r="K2" s="53">
        <v>3231</v>
      </c>
      <c r="L2" s="53">
        <v>3604</v>
      </c>
      <c r="M2" s="53">
        <v>3977</v>
      </c>
    </row>
    <row r="3" spans="1:13">
      <c r="A3" s="54" t="s">
        <v>497</v>
      </c>
      <c r="B3" s="54"/>
      <c r="C3" s="55">
        <v>1097</v>
      </c>
      <c r="D3" s="55">
        <v>1206</v>
      </c>
      <c r="E3" s="55">
        <v>1463</v>
      </c>
      <c r="F3" s="55">
        <v>1694</v>
      </c>
      <c r="G3" s="55">
        <v>2101</v>
      </c>
      <c r="H3" s="55">
        <v>2563</v>
      </c>
      <c r="I3" s="55">
        <v>2860</v>
      </c>
      <c r="J3" s="55">
        <v>3289</v>
      </c>
      <c r="K3" s="55">
        <v>3718</v>
      </c>
      <c r="L3" s="55">
        <v>4147</v>
      </c>
      <c r="M3" s="55">
        <v>4576</v>
      </c>
    </row>
    <row r="4" spans="1:13">
      <c r="A4" s="52" t="s">
        <v>498</v>
      </c>
      <c r="B4" s="52"/>
      <c r="C4" s="53">
        <v>1097</v>
      </c>
      <c r="D4" s="53">
        <v>1206</v>
      </c>
      <c r="E4" s="53">
        <v>1463</v>
      </c>
      <c r="F4" s="53">
        <v>1694</v>
      </c>
      <c r="G4" s="53">
        <v>2090</v>
      </c>
      <c r="H4" s="53">
        <v>2552</v>
      </c>
      <c r="I4" s="53">
        <v>2849</v>
      </c>
      <c r="J4" s="53">
        <v>3276</v>
      </c>
      <c r="K4" s="53">
        <v>3703</v>
      </c>
      <c r="L4" s="53">
        <v>4131</v>
      </c>
      <c r="M4" s="53">
        <v>4558</v>
      </c>
    </row>
    <row r="5" spans="1:13">
      <c r="A5" s="54" t="s">
        <v>499</v>
      </c>
      <c r="B5" s="54"/>
      <c r="C5" s="55">
        <v>1155</v>
      </c>
      <c r="D5" s="55">
        <v>1270</v>
      </c>
      <c r="E5" s="55">
        <v>1540</v>
      </c>
      <c r="F5" s="55">
        <v>1551</v>
      </c>
      <c r="G5" s="55">
        <v>2002</v>
      </c>
      <c r="H5" s="55">
        <v>2442</v>
      </c>
      <c r="I5" s="55">
        <v>2695</v>
      </c>
      <c r="J5" s="55">
        <v>3099</v>
      </c>
      <c r="K5" s="55">
        <v>3503</v>
      </c>
      <c r="L5" s="55">
        <v>3908</v>
      </c>
      <c r="M5" s="55">
        <v>4312</v>
      </c>
    </row>
    <row r="6" spans="1:13">
      <c r="A6" s="52" t="s">
        <v>500</v>
      </c>
      <c r="B6" s="52"/>
      <c r="C6" s="53">
        <v>916</v>
      </c>
      <c r="D6" s="53">
        <v>1007</v>
      </c>
      <c r="E6" s="53">
        <v>1221</v>
      </c>
      <c r="F6" s="53">
        <v>1408</v>
      </c>
      <c r="G6" s="53">
        <v>1749</v>
      </c>
      <c r="H6" s="53">
        <v>2134</v>
      </c>
      <c r="I6" s="53">
        <v>2387</v>
      </c>
      <c r="J6" s="53">
        <v>2745</v>
      </c>
      <c r="K6" s="53">
        <v>3103</v>
      </c>
      <c r="L6" s="53">
        <v>3461</v>
      </c>
      <c r="M6" s="53">
        <v>3819</v>
      </c>
    </row>
    <row r="7" spans="1:13">
      <c r="A7" s="54" t="s">
        <v>501</v>
      </c>
      <c r="B7" s="54"/>
      <c r="C7" s="55">
        <v>775</v>
      </c>
      <c r="D7" s="55">
        <v>853</v>
      </c>
      <c r="E7" s="55">
        <v>1034</v>
      </c>
      <c r="F7" s="55">
        <v>1221</v>
      </c>
      <c r="G7" s="55">
        <v>1518</v>
      </c>
      <c r="H7" s="55">
        <v>1837</v>
      </c>
      <c r="I7" s="55">
        <v>2376</v>
      </c>
      <c r="J7" s="55">
        <v>2732</v>
      </c>
      <c r="K7" s="55">
        <v>3088</v>
      </c>
      <c r="L7" s="55">
        <v>3445</v>
      </c>
      <c r="M7" s="55">
        <v>3801</v>
      </c>
    </row>
    <row r="8" spans="1:13">
      <c r="A8" s="52" t="s">
        <v>502</v>
      </c>
      <c r="B8" s="52"/>
      <c r="C8" s="53">
        <v>808</v>
      </c>
      <c r="D8" s="53">
        <v>889</v>
      </c>
      <c r="E8" s="53">
        <v>1078</v>
      </c>
      <c r="F8" s="53">
        <v>1243</v>
      </c>
      <c r="G8" s="53">
        <v>1551</v>
      </c>
      <c r="H8" s="53">
        <v>1892</v>
      </c>
      <c r="I8" s="53">
        <v>2101</v>
      </c>
      <c r="J8" s="53">
        <v>2416</v>
      </c>
      <c r="K8" s="53">
        <v>2731</v>
      </c>
      <c r="L8" s="53">
        <v>3047</v>
      </c>
      <c r="M8" s="53">
        <v>3361</v>
      </c>
    </row>
    <row r="9" spans="1:13">
      <c r="A9" s="54" t="s">
        <v>503</v>
      </c>
      <c r="B9" s="54"/>
      <c r="C9" s="55">
        <v>742</v>
      </c>
      <c r="D9" s="55">
        <v>817</v>
      </c>
      <c r="E9" s="55">
        <v>990</v>
      </c>
      <c r="F9" s="55">
        <v>1111</v>
      </c>
      <c r="G9" s="55">
        <v>1386</v>
      </c>
      <c r="H9" s="55">
        <v>1936</v>
      </c>
      <c r="I9" s="55">
        <v>2299</v>
      </c>
      <c r="J9" s="55">
        <v>2644</v>
      </c>
      <c r="K9" s="55">
        <v>2988</v>
      </c>
      <c r="L9" s="55">
        <v>3334</v>
      </c>
      <c r="M9" s="55">
        <v>3678</v>
      </c>
    </row>
    <row r="10" spans="1:13">
      <c r="A10" s="52" t="s">
        <v>504</v>
      </c>
      <c r="B10" s="52"/>
      <c r="C10" s="53">
        <v>742</v>
      </c>
      <c r="D10" s="53">
        <v>817</v>
      </c>
      <c r="E10" s="53">
        <v>990</v>
      </c>
      <c r="F10" s="53">
        <v>1144</v>
      </c>
      <c r="G10" s="53">
        <v>1419</v>
      </c>
      <c r="H10" s="53">
        <v>1727</v>
      </c>
      <c r="I10" s="53">
        <v>1936</v>
      </c>
      <c r="J10" s="53">
        <v>2226</v>
      </c>
      <c r="K10" s="53">
        <v>2516</v>
      </c>
      <c r="L10" s="53">
        <v>2807</v>
      </c>
      <c r="M10" s="53">
        <v>3097</v>
      </c>
    </row>
    <row r="11" spans="1:13">
      <c r="A11" s="54" t="s">
        <v>505</v>
      </c>
      <c r="B11" s="54"/>
      <c r="C11" s="55">
        <v>800</v>
      </c>
      <c r="D11" s="55">
        <v>880</v>
      </c>
      <c r="E11" s="55">
        <v>1067</v>
      </c>
      <c r="F11" s="55">
        <v>1232</v>
      </c>
      <c r="G11" s="55">
        <v>1529</v>
      </c>
      <c r="H11" s="55">
        <v>1859</v>
      </c>
      <c r="I11" s="55">
        <v>2079</v>
      </c>
      <c r="J11" s="55">
        <v>2391</v>
      </c>
      <c r="K11" s="55">
        <v>2702</v>
      </c>
      <c r="L11" s="55">
        <v>3015</v>
      </c>
      <c r="M11" s="55">
        <v>3326</v>
      </c>
    </row>
    <row r="12" spans="1:13">
      <c r="A12" s="52" t="s">
        <v>506</v>
      </c>
      <c r="B12" s="52"/>
      <c r="C12" s="53">
        <v>800</v>
      </c>
      <c r="D12" s="53">
        <v>880</v>
      </c>
      <c r="E12" s="53">
        <v>1067</v>
      </c>
      <c r="F12" s="53">
        <v>1232</v>
      </c>
      <c r="G12" s="53">
        <v>1529</v>
      </c>
      <c r="H12" s="53">
        <v>1859</v>
      </c>
      <c r="I12" s="53">
        <v>2079</v>
      </c>
      <c r="J12" s="53">
        <v>2391</v>
      </c>
      <c r="K12" s="53">
        <v>2702</v>
      </c>
      <c r="L12" s="53">
        <v>3015</v>
      </c>
      <c r="M12" s="53">
        <v>3326</v>
      </c>
    </row>
    <row r="13" spans="1:13">
      <c r="A13" s="54" t="s">
        <v>507</v>
      </c>
      <c r="B13" s="54"/>
      <c r="C13" s="55">
        <v>866</v>
      </c>
      <c r="D13" s="55">
        <v>952</v>
      </c>
      <c r="E13" s="55">
        <v>1155</v>
      </c>
      <c r="F13" s="55">
        <v>1331</v>
      </c>
      <c r="G13" s="55">
        <v>1650</v>
      </c>
      <c r="H13" s="55">
        <v>2013</v>
      </c>
      <c r="I13" s="55">
        <v>2244</v>
      </c>
      <c r="J13" s="55">
        <v>2580</v>
      </c>
      <c r="K13" s="55">
        <v>2917</v>
      </c>
      <c r="L13" s="55">
        <v>3253</v>
      </c>
      <c r="M13" s="55">
        <v>3590</v>
      </c>
    </row>
    <row r="14" spans="1:13">
      <c r="A14" s="52" t="s">
        <v>508</v>
      </c>
      <c r="B14" s="52"/>
      <c r="C14" s="53">
        <v>1221</v>
      </c>
      <c r="D14" s="53">
        <v>1343</v>
      </c>
      <c r="E14" s="53">
        <v>1628</v>
      </c>
      <c r="F14" s="53">
        <v>1881</v>
      </c>
      <c r="G14" s="53">
        <v>2332</v>
      </c>
      <c r="H14" s="53">
        <v>2838</v>
      </c>
      <c r="I14" s="53">
        <v>3179</v>
      </c>
      <c r="J14" s="53">
        <v>3656</v>
      </c>
      <c r="K14" s="53">
        <v>4132</v>
      </c>
      <c r="L14" s="53">
        <v>4610</v>
      </c>
      <c r="M14" s="53">
        <v>5086</v>
      </c>
    </row>
    <row r="15" spans="1:13">
      <c r="A15" s="54" t="s">
        <v>509</v>
      </c>
      <c r="B15" s="54"/>
      <c r="C15" s="55">
        <v>751</v>
      </c>
      <c r="D15" s="55">
        <v>826</v>
      </c>
      <c r="E15" s="55">
        <v>1001</v>
      </c>
      <c r="F15" s="55">
        <v>1155</v>
      </c>
      <c r="G15" s="55">
        <v>1441</v>
      </c>
      <c r="H15" s="55">
        <v>1738</v>
      </c>
      <c r="I15" s="55">
        <v>2376</v>
      </c>
      <c r="J15" s="55">
        <v>2732</v>
      </c>
      <c r="K15" s="55">
        <v>3088</v>
      </c>
      <c r="L15" s="55">
        <v>3445</v>
      </c>
      <c r="M15" s="55">
        <v>3801</v>
      </c>
    </row>
    <row r="16" spans="1:13">
      <c r="A16" s="52" t="s">
        <v>510</v>
      </c>
      <c r="B16" s="52"/>
      <c r="C16" s="53">
        <v>866</v>
      </c>
      <c r="D16" s="53">
        <v>952</v>
      </c>
      <c r="E16" s="53">
        <v>1155</v>
      </c>
      <c r="F16" s="53">
        <v>1342</v>
      </c>
      <c r="G16" s="53">
        <v>1661</v>
      </c>
      <c r="H16" s="53">
        <v>2024</v>
      </c>
      <c r="I16" s="53">
        <v>2266</v>
      </c>
      <c r="J16" s="53">
        <v>2605</v>
      </c>
      <c r="K16" s="53">
        <v>2945</v>
      </c>
      <c r="L16" s="53">
        <v>3285</v>
      </c>
      <c r="M16" s="53">
        <v>3625</v>
      </c>
    </row>
    <row r="17" spans="1:13">
      <c r="A17" s="54" t="s">
        <v>511</v>
      </c>
      <c r="B17" s="54"/>
      <c r="C17" s="55">
        <v>850</v>
      </c>
      <c r="D17" s="55">
        <v>935</v>
      </c>
      <c r="E17" s="55">
        <v>1133</v>
      </c>
      <c r="F17" s="55">
        <v>1309</v>
      </c>
      <c r="G17" s="55">
        <v>1628</v>
      </c>
      <c r="H17" s="55">
        <v>1980</v>
      </c>
      <c r="I17" s="55">
        <v>2222</v>
      </c>
      <c r="J17" s="55">
        <v>2555</v>
      </c>
      <c r="K17" s="55">
        <v>2888</v>
      </c>
      <c r="L17" s="55">
        <v>3221</v>
      </c>
      <c r="M17" s="55">
        <v>3555</v>
      </c>
    </row>
    <row r="18" spans="1:13">
      <c r="A18" s="52" t="s">
        <v>512</v>
      </c>
      <c r="B18" s="52"/>
      <c r="C18" s="53">
        <v>825</v>
      </c>
      <c r="D18" s="53">
        <v>907</v>
      </c>
      <c r="E18" s="53">
        <v>1100</v>
      </c>
      <c r="F18" s="53">
        <v>1265</v>
      </c>
      <c r="G18" s="53">
        <v>1584</v>
      </c>
      <c r="H18" s="53">
        <v>1936</v>
      </c>
      <c r="I18" s="53">
        <v>2376</v>
      </c>
      <c r="J18" s="53">
        <v>2732</v>
      </c>
      <c r="K18" s="53">
        <v>3088</v>
      </c>
      <c r="L18" s="53">
        <v>3445</v>
      </c>
      <c r="M18" s="53">
        <v>3801</v>
      </c>
    </row>
    <row r="19" spans="1:13">
      <c r="A19" s="54" t="s">
        <v>513</v>
      </c>
      <c r="B19" s="54"/>
      <c r="C19" s="55">
        <v>891</v>
      </c>
      <c r="D19" s="55">
        <v>980</v>
      </c>
      <c r="E19" s="55">
        <v>1188</v>
      </c>
      <c r="F19" s="55">
        <v>1375</v>
      </c>
      <c r="G19" s="55">
        <v>1705</v>
      </c>
      <c r="H19" s="55">
        <v>2079</v>
      </c>
      <c r="I19" s="55">
        <v>2321</v>
      </c>
      <c r="J19" s="55">
        <v>2669</v>
      </c>
      <c r="K19" s="55">
        <v>3017</v>
      </c>
      <c r="L19" s="55">
        <v>3366</v>
      </c>
      <c r="M19" s="55">
        <v>3713</v>
      </c>
    </row>
    <row r="20" spans="1:13">
      <c r="A20" s="52" t="s">
        <v>514</v>
      </c>
      <c r="B20" s="52"/>
      <c r="C20" s="53">
        <v>907</v>
      </c>
      <c r="D20" s="53">
        <v>998</v>
      </c>
      <c r="E20" s="53">
        <v>1210</v>
      </c>
      <c r="F20" s="53">
        <v>1331</v>
      </c>
      <c r="G20" s="53">
        <v>1683</v>
      </c>
      <c r="H20" s="53">
        <v>2354</v>
      </c>
      <c r="I20" s="53">
        <v>2827</v>
      </c>
      <c r="J20" s="53">
        <v>3251</v>
      </c>
      <c r="K20" s="53">
        <v>3675</v>
      </c>
      <c r="L20" s="53">
        <v>4099</v>
      </c>
      <c r="M20" s="53">
        <v>4523</v>
      </c>
    </row>
    <row r="21" spans="1:13">
      <c r="A21" s="54" t="s">
        <v>515</v>
      </c>
      <c r="B21" s="54"/>
      <c r="C21" s="55">
        <v>982</v>
      </c>
      <c r="D21" s="55">
        <v>1080</v>
      </c>
      <c r="E21" s="55">
        <v>1309</v>
      </c>
      <c r="F21" s="55">
        <v>1518</v>
      </c>
      <c r="G21" s="55">
        <v>1881</v>
      </c>
      <c r="H21" s="55">
        <v>2288</v>
      </c>
      <c r="I21" s="55">
        <v>2563</v>
      </c>
      <c r="J21" s="55">
        <v>2948</v>
      </c>
      <c r="K21" s="55">
        <v>3331</v>
      </c>
      <c r="L21" s="55">
        <v>3716</v>
      </c>
      <c r="M21" s="55">
        <v>4100</v>
      </c>
    </row>
    <row r="22" spans="1:13">
      <c r="A22" s="52" t="s">
        <v>516</v>
      </c>
      <c r="B22" s="52"/>
      <c r="C22" s="53">
        <v>701</v>
      </c>
      <c r="D22" s="53">
        <v>771</v>
      </c>
      <c r="E22" s="53">
        <v>935</v>
      </c>
      <c r="F22" s="53">
        <v>1111</v>
      </c>
      <c r="G22" s="53">
        <v>1364</v>
      </c>
      <c r="H22" s="53">
        <v>1661</v>
      </c>
      <c r="I22" s="53">
        <v>1936</v>
      </c>
      <c r="J22" s="53">
        <v>2226</v>
      </c>
      <c r="K22" s="53">
        <v>2516</v>
      </c>
      <c r="L22" s="53">
        <v>2807</v>
      </c>
      <c r="M22" s="53">
        <v>3097</v>
      </c>
    </row>
    <row r="23" spans="1:13">
      <c r="A23" s="54" t="s">
        <v>517</v>
      </c>
      <c r="B23" s="54"/>
      <c r="C23" s="55">
        <v>1229</v>
      </c>
      <c r="D23" s="55">
        <v>1351</v>
      </c>
      <c r="E23" s="55">
        <v>1639</v>
      </c>
      <c r="F23" s="55">
        <v>1892</v>
      </c>
      <c r="G23" s="55">
        <v>2354</v>
      </c>
      <c r="H23" s="55">
        <v>2871</v>
      </c>
      <c r="I23" s="55">
        <v>3201</v>
      </c>
      <c r="J23" s="55">
        <v>3681</v>
      </c>
      <c r="K23" s="55">
        <v>4161</v>
      </c>
      <c r="L23" s="55">
        <v>4642</v>
      </c>
      <c r="M23" s="55">
        <v>5121</v>
      </c>
    </row>
    <row r="24" spans="1:13">
      <c r="A24" s="52" t="s">
        <v>518</v>
      </c>
      <c r="B24" s="52"/>
      <c r="C24" s="53">
        <v>1072</v>
      </c>
      <c r="D24" s="53">
        <v>1180</v>
      </c>
      <c r="E24" s="53">
        <v>1430</v>
      </c>
      <c r="F24" s="53">
        <v>1650</v>
      </c>
      <c r="G24" s="53">
        <v>2046</v>
      </c>
      <c r="H24" s="53">
        <v>2497</v>
      </c>
      <c r="I24" s="53">
        <v>2783</v>
      </c>
      <c r="J24" s="53">
        <v>3201</v>
      </c>
      <c r="K24" s="53">
        <v>3617</v>
      </c>
      <c r="L24" s="53">
        <v>4035</v>
      </c>
      <c r="M24" s="53">
        <v>4452</v>
      </c>
    </row>
    <row r="25" spans="1:13">
      <c r="A25" s="54" t="s">
        <v>519</v>
      </c>
      <c r="B25" s="54"/>
      <c r="C25" s="55">
        <v>1039</v>
      </c>
      <c r="D25" s="55">
        <v>1144</v>
      </c>
      <c r="E25" s="55">
        <v>1386</v>
      </c>
      <c r="F25" s="55">
        <v>1661</v>
      </c>
      <c r="G25" s="55">
        <v>2046</v>
      </c>
      <c r="H25" s="55">
        <v>2475</v>
      </c>
      <c r="I25" s="55">
        <v>2904</v>
      </c>
      <c r="J25" s="55">
        <v>3339</v>
      </c>
      <c r="K25" s="55">
        <v>3775</v>
      </c>
      <c r="L25" s="55">
        <v>4210</v>
      </c>
      <c r="M25" s="55">
        <v>4646</v>
      </c>
    </row>
    <row r="26" spans="1:13">
      <c r="A26" s="52" t="s">
        <v>520</v>
      </c>
      <c r="B26" s="52"/>
      <c r="C26" s="53">
        <v>932</v>
      </c>
      <c r="D26" s="53">
        <v>1025</v>
      </c>
      <c r="E26" s="53">
        <v>1243</v>
      </c>
      <c r="F26" s="53">
        <v>1342</v>
      </c>
      <c r="G26" s="53">
        <v>1705</v>
      </c>
      <c r="H26" s="53">
        <v>2222</v>
      </c>
      <c r="I26" s="53">
        <v>2574</v>
      </c>
      <c r="J26" s="53">
        <v>2960</v>
      </c>
      <c r="K26" s="53">
        <v>3346</v>
      </c>
      <c r="L26" s="53">
        <v>3732</v>
      </c>
      <c r="M26" s="53">
        <v>4118</v>
      </c>
    </row>
    <row r="27" spans="1:13">
      <c r="A27" s="54" t="s">
        <v>521</v>
      </c>
      <c r="B27" s="54"/>
      <c r="C27" s="55">
        <v>1023</v>
      </c>
      <c r="D27" s="55">
        <v>1125</v>
      </c>
      <c r="E27" s="55">
        <v>1364</v>
      </c>
      <c r="F27" s="55">
        <v>1573</v>
      </c>
      <c r="G27" s="55">
        <v>1958</v>
      </c>
      <c r="H27" s="55">
        <v>2387</v>
      </c>
      <c r="I27" s="55">
        <v>2662</v>
      </c>
      <c r="J27" s="55">
        <v>3061</v>
      </c>
      <c r="K27" s="55">
        <v>3460</v>
      </c>
      <c r="L27" s="55">
        <v>3859</v>
      </c>
      <c r="M27" s="55">
        <v>4259</v>
      </c>
    </row>
    <row r="28" spans="1:13">
      <c r="A28" s="52" t="s">
        <v>522</v>
      </c>
      <c r="B28" s="52"/>
      <c r="C28" s="53">
        <v>1163</v>
      </c>
      <c r="D28" s="53">
        <v>1279</v>
      </c>
      <c r="E28" s="53">
        <v>1551</v>
      </c>
      <c r="F28" s="53">
        <v>1793</v>
      </c>
      <c r="G28" s="53">
        <v>2233</v>
      </c>
      <c r="H28" s="53">
        <v>2717</v>
      </c>
      <c r="I28" s="53">
        <v>3036</v>
      </c>
      <c r="J28" s="53">
        <v>3491</v>
      </c>
      <c r="K28" s="53">
        <v>3946</v>
      </c>
      <c r="L28" s="53">
        <v>4402</v>
      </c>
      <c r="M28" s="53">
        <v>4857</v>
      </c>
    </row>
    <row r="29" spans="1:13">
      <c r="A29" s="54" t="s">
        <v>523</v>
      </c>
      <c r="B29" s="54"/>
      <c r="C29" s="55">
        <v>800</v>
      </c>
      <c r="D29" s="55">
        <v>880</v>
      </c>
      <c r="E29" s="55">
        <v>1067</v>
      </c>
      <c r="F29" s="55">
        <v>1232</v>
      </c>
      <c r="G29" s="55">
        <v>1529</v>
      </c>
      <c r="H29" s="55">
        <v>1859</v>
      </c>
      <c r="I29" s="55">
        <v>2079</v>
      </c>
      <c r="J29" s="55">
        <v>2391</v>
      </c>
      <c r="K29" s="55">
        <v>2702</v>
      </c>
      <c r="L29" s="55">
        <v>3015</v>
      </c>
      <c r="M29" s="55">
        <v>3326</v>
      </c>
    </row>
    <row r="30" spans="1:13">
      <c r="A30" s="52" t="s">
        <v>524</v>
      </c>
      <c r="B30" s="52"/>
      <c r="C30" s="53">
        <v>850</v>
      </c>
      <c r="D30" s="53">
        <v>935</v>
      </c>
      <c r="E30" s="53">
        <v>1133</v>
      </c>
      <c r="F30" s="53">
        <v>1298</v>
      </c>
      <c r="G30" s="53">
        <v>1617</v>
      </c>
      <c r="H30" s="53">
        <v>1969</v>
      </c>
      <c r="I30" s="53">
        <v>2200</v>
      </c>
      <c r="J30" s="53">
        <v>2530</v>
      </c>
      <c r="K30" s="53">
        <v>2860</v>
      </c>
      <c r="L30" s="53">
        <v>3190</v>
      </c>
      <c r="M30" s="53">
        <v>3520</v>
      </c>
    </row>
    <row r="31" spans="1:13">
      <c r="A31" s="54" t="s">
        <v>525</v>
      </c>
      <c r="B31" s="54"/>
      <c r="C31" s="55">
        <v>1287</v>
      </c>
      <c r="D31" s="55">
        <v>1415</v>
      </c>
      <c r="E31" s="55">
        <v>1716</v>
      </c>
      <c r="F31" s="55">
        <v>1980</v>
      </c>
      <c r="G31" s="55">
        <v>2464</v>
      </c>
      <c r="H31" s="55">
        <v>3003</v>
      </c>
      <c r="I31" s="55">
        <v>3355</v>
      </c>
      <c r="J31" s="55">
        <v>3858</v>
      </c>
      <c r="K31" s="55">
        <v>4361</v>
      </c>
      <c r="L31" s="55">
        <v>4865</v>
      </c>
      <c r="M31" s="55">
        <v>5368</v>
      </c>
    </row>
    <row r="32" spans="1:13">
      <c r="A32" s="52" t="s">
        <v>526</v>
      </c>
      <c r="B32" s="52"/>
      <c r="C32" s="53">
        <v>1254</v>
      </c>
      <c r="D32" s="53">
        <v>1379</v>
      </c>
      <c r="E32" s="53">
        <v>1672</v>
      </c>
      <c r="F32" s="53">
        <v>1859</v>
      </c>
      <c r="G32" s="53">
        <v>2442</v>
      </c>
      <c r="H32" s="53">
        <v>2937</v>
      </c>
      <c r="I32" s="53">
        <v>3278</v>
      </c>
      <c r="J32" s="53">
        <v>3769</v>
      </c>
      <c r="K32" s="53">
        <v>4261</v>
      </c>
      <c r="L32" s="53">
        <v>4753</v>
      </c>
      <c r="M32" s="53">
        <v>5244</v>
      </c>
    </row>
    <row r="33" spans="1:13">
      <c r="A33" s="54" t="s">
        <v>527</v>
      </c>
      <c r="B33" s="54"/>
      <c r="C33" s="55">
        <v>850</v>
      </c>
      <c r="D33" s="55">
        <v>935</v>
      </c>
      <c r="E33" s="55">
        <v>1133</v>
      </c>
      <c r="F33" s="55">
        <v>1309</v>
      </c>
      <c r="G33" s="55">
        <v>1628</v>
      </c>
      <c r="H33" s="55">
        <v>1980</v>
      </c>
      <c r="I33" s="55">
        <v>2222</v>
      </c>
      <c r="J33" s="55">
        <v>2555</v>
      </c>
      <c r="K33" s="55">
        <v>2888</v>
      </c>
      <c r="L33" s="55">
        <v>3221</v>
      </c>
      <c r="M33" s="55">
        <v>3555</v>
      </c>
    </row>
    <row r="34" spans="1:13">
      <c r="A34" s="52" t="s">
        <v>528</v>
      </c>
      <c r="B34" s="52"/>
      <c r="C34" s="53">
        <v>718</v>
      </c>
      <c r="D34" s="53">
        <v>789</v>
      </c>
      <c r="E34" s="53">
        <v>957</v>
      </c>
      <c r="F34" s="53">
        <v>1111</v>
      </c>
      <c r="G34" s="53">
        <v>1364</v>
      </c>
      <c r="H34" s="53">
        <v>1661</v>
      </c>
      <c r="I34" s="53">
        <v>1936</v>
      </c>
      <c r="J34" s="53">
        <v>2226</v>
      </c>
      <c r="K34" s="53">
        <v>2516</v>
      </c>
      <c r="L34" s="53">
        <v>2807</v>
      </c>
      <c r="M34" s="53">
        <v>3097</v>
      </c>
    </row>
    <row r="35" spans="1:13">
      <c r="A35" s="54" t="s">
        <v>529</v>
      </c>
      <c r="B35" s="54"/>
      <c r="C35" s="55">
        <v>1097</v>
      </c>
      <c r="D35" s="55">
        <v>1206</v>
      </c>
      <c r="E35" s="55">
        <v>1463</v>
      </c>
      <c r="F35" s="55">
        <v>1694</v>
      </c>
      <c r="G35" s="55">
        <v>2101</v>
      </c>
      <c r="H35" s="55">
        <v>2563</v>
      </c>
      <c r="I35" s="55">
        <v>2860</v>
      </c>
      <c r="J35" s="55">
        <v>3289</v>
      </c>
      <c r="K35" s="55">
        <v>3718</v>
      </c>
      <c r="L35" s="55">
        <v>4147</v>
      </c>
      <c r="M35" s="55">
        <v>4576</v>
      </c>
    </row>
    <row r="36" spans="1:13">
      <c r="A36" s="52" t="s">
        <v>530</v>
      </c>
      <c r="B36" s="52"/>
      <c r="C36" s="53">
        <v>907</v>
      </c>
      <c r="D36" s="53">
        <v>998</v>
      </c>
      <c r="E36" s="53">
        <v>1210</v>
      </c>
      <c r="F36" s="53">
        <v>1386</v>
      </c>
      <c r="G36" s="53">
        <v>1727</v>
      </c>
      <c r="H36" s="53">
        <v>2101</v>
      </c>
      <c r="I36" s="53">
        <v>2354</v>
      </c>
      <c r="J36" s="53">
        <v>2707</v>
      </c>
      <c r="K36" s="53">
        <v>3060</v>
      </c>
      <c r="L36" s="53">
        <v>3413</v>
      </c>
      <c r="M36" s="53">
        <v>3766</v>
      </c>
    </row>
    <row r="37" spans="1:13">
      <c r="A37" s="54" t="s">
        <v>531</v>
      </c>
      <c r="B37" s="54"/>
      <c r="C37" s="55">
        <v>1097</v>
      </c>
      <c r="D37" s="55">
        <v>1206</v>
      </c>
      <c r="E37" s="55">
        <v>1463</v>
      </c>
      <c r="F37" s="55">
        <v>1694</v>
      </c>
      <c r="G37" s="55">
        <v>2101</v>
      </c>
      <c r="H37" s="55">
        <v>2563</v>
      </c>
      <c r="I37" s="55">
        <v>2860</v>
      </c>
      <c r="J37" s="55">
        <v>3289</v>
      </c>
      <c r="K37" s="55">
        <v>3718</v>
      </c>
      <c r="L37" s="55">
        <v>4147</v>
      </c>
      <c r="M37" s="55">
        <v>4576</v>
      </c>
    </row>
    <row r="38" spans="1:13">
      <c r="A38" s="52" t="s">
        <v>532</v>
      </c>
      <c r="B38" s="52"/>
      <c r="C38" s="53">
        <v>1039</v>
      </c>
      <c r="D38" s="53">
        <v>1144</v>
      </c>
      <c r="E38" s="53">
        <v>1386</v>
      </c>
      <c r="F38" s="53">
        <v>1595</v>
      </c>
      <c r="G38" s="53">
        <v>2002</v>
      </c>
      <c r="H38" s="53">
        <v>2431</v>
      </c>
      <c r="I38" s="53">
        <v>2717</v>
      </c>
      <c r="J38" s="53">
        <v>3125</v>
      </c>
      <c r="K38" s="53">
        <v>3532</v>
      </c>
      <c r="L38" s="53">
        <v>3940</v>
      </c>
      <c r="M38" s="53">
        <v>4347</v>
      </c>
    </row>
    <row r="39" spans="1:13">
      <c r="A39" s="54" t="s">
        <v>533</v>
      </c>
      <c r="B39" s="54"/>
      <c r="C39" s="55">
        <v>1180</v>
      </c>
      <c r="D39" s="55">
        <v>1298</v>
      </c>
      <c r="E39" s="55">
        <v>1573</v>
      </c>
      <c r="F39" s="55">
        <v>1584</v>
      </c>
      <c r="G39" s="55">
        <v>2035</v>
      </c>
      <c r="H39" s="55">
        <v>2486</v>
      </c>
      <c r="I39" s="55">
        <v>2739</v>
      </c>
      <c r="J39" s="55">
        <v>3150</v>
      </c>
      <c r="K39" s="55">
        <v>3560</v>
      </c>
      <c r="L39" s="55">
        <v>3972</v>
      </c>
      <c r="M39" s="55">
        <v>4382</v>
      </c>
    </row>
    <row r="40" spans="1:13">
      <c r="A40" s="52" t="s">
        <v>534</v>
      </c>
      <c r="B40" s="52"/>
      <c r="C40" s="53">
        <v>751</v>
      </c>
      <c r="D40" s="53">
        <v>826</v>
      </c>
      <c r="E40" s="53">
        <v>1001</v>
      </c>
      <c r="F40" s="53">
        <v>1166</v>
      </c>
      <c r="G40" s="53">
        <v>1441</v>
      </c>
      <c r="H40" s="53">
        <v>1760</v>
      </c>
      <c r="I40" s="53">
        <v>1958</v>
      </c>
      <c r="J40" s="53">
        <v>2251</v>
      </c>
      <c r="K40" s="53">
        <v>2545</v>
      </c>
      <c r="L40" s="53">
        <v>2839</v>
      </c>
      <c r="M40" s="53">
        <v>3132</v>
      </c>
    </row>
    <row r="41" spans="1:13">
      <c r="A41" s="54" t="s">
        <v>535</v>
      </c>
      <c r="B41" s="54"/>
      <c r="C41" s="55">
        <v>734</v>
      </c>
      <c r="D41" s="55">
        <v>807</v>
      </c>
      <c r="E41" s="55">
        <v>979</v>
      </c>
      <c r="F41" s="55">
        <v>1111</v>
      </c>
      <c r="G41" s="55">
        <v>1441</v>
      </c>
      <c r="H41" s="55">
        <v>1749</v>
      </c>
      <c r="I41" s="55">
        <v>2376</v>
      </c>
      <c r="J41" s="55">
        <v>2732</v>
      </c>
      <c r="K41" s="55">
        <v>3088</v>
      </c>
      <c r="L41" s="55">
        <v>3445</v>
      </c>
      <c r="M41" s="55">
        <v>3801</v>
      </c>
    </row>
    <row r="42" spans="1:13">
      <c r="A42" s="52" t="s">
        <v>536</v>
      </c>
      <c r="B42" s="52"/>
      <c r="C42" s="53">
        <v>701</v>
      </c>
      <c r="D42" s="53">
        <v>771</v>
      </c>
      <c r="E42" s="53">
        <v>935</v>
      </c>
      <c r="F42" s="53">
        <v>1111</v>
      </c>
      <c r="G42" s="53">
        <v>1364</v>
      </c>
      <c r="H42" s="53">
        <v>1661</v>
      </c>
      <c r="I42" s="53">
        <v>1936</v>
      </c>
      <c r="J42" s="53">
        <v>2226</v>
      </c>
      <c r="K42" s="53">
        <v>2516</v>
      </c>
      <c r="L42" s="53">
        <v>2807</v>
      </c>
      <c r="M42" s="53">
        <v>3097</v>
      </c>
    </row>
    <row r="43" spans="1:13">
      <c r="A43" s="54" t="s">
        <v>537</v>
      </c>
      <c r="B43" s="54"/>
      <c r="C43" s="55">
        <v>1229</v>
      </c>
      <c r="D43" s="55">
        <v>1351</v>
      </c>
      <c r="E43" s="55">
        <v>1639</v>
      </c>
      <c r="F43" s="55">
        <v>1826</v>
      </c>
      <c r="G43" s="55">
        <v>2398</v>
      </c>
      <c r="H43" s="55">
        <v>2893</v>
      </c>
      <c r="I43" s="55">
        <v>3223</v>
      </c>
      <c r="J43" s="55">
        <v>3707</v>
      </c>
      <c r="K43" s="55">
        <v>4189</v>
      </c>
      <c r="L43" s="55">
        <v>4673</v>
      </c>
      <c r="M43" s="55">
        <v>5156</v>
      </c>
    </row>
    <row r="44" spans="1:13">
      <c r="A44" s="52" t="s">
        <v>538</v>
      </c>
      <c r="B44" s="52"/>
      <c r="C44" s="53">
        <v>841</v>
      </c>
      <c r="D44" s="53">
        <v>926</v>
      </c>
      <c r="E44" s="53">
        <v>1122</v>
      </c>
      <c r="F44" s="53">
        <v>1298</v>
      </c>
      <c r="G44" s="53">
        <v>1617</v>
      </c>
      <c r="H44" s="53">
        <v>1969</v>
      </c>
      <c r="I44" s="53">
        <v>2200</v>
      </c>
      <c r="J44" s="53">
        <v>2530</v>
      </c>
      <c r="K44" s="53">
        <v>2860</v>
      </c>
      <c r="L44" s="53">
        <v>3190</v>
      </c>
      <c r="M44" s="53">
        <v>3520</v>
      </c>
    </row>
    <row r="45" spans="1:13">
      <c r="A45" s="54" t="s">
        <v>539</v>
      </c>
      <c r="B45" s="54"/>
      <c r="C45" s="55">
        <v>957</v>
      </c>
      <c r="D45" s="55">
        <v>1052</v>
      </c>
      <c r="E45" s="55">
        <v>1276</v>
      </c>
      <c r="F45" s="55">
        <v>1287</v>
      </c>
      <c r="G45" s="55">
        <v>1661</v>
      </c>
      <c r="H45" s="55">
        <v>2024</v>
      </c>
      <c r="I45" s="55">
        <v>2233</v>
      </c>
      <c r="J45" s="55">
        <v>2568</v>
      </c>
      <c r="K45" s="55">
        <v>2902</v>
      </c>
      <c r="L45" s="55">
        <v>3238</v>
      </c>
      <c r="M45" s="55">
        <v>3572</v>
      </c>
    </row>
    <row r="46" spans="1:13">
      <c r="A46" s="52" t="s">
        <v>540</v>
      </c>
      <c r="B46" s="52"/>
      <c r="C46" s="53">
        <v>817</v>
      </c>
      <c r="D46" s="53">
        <v>898</v>
      </c>
      <c r="E46" s="53">
        <v>1089</v>
      </c>
      <c r="F46" s="53">
        <v>1254</v>
      </c>
      <c r="G46" s="53">
        <v>1562</v>
      </c>
      <c r="H46" s="53">
        <v>1903</v>
      </c>
      <c r="I46" s="53">
        <v>2123</v>
      </c>
      <c r="J46" s="53">
        <v>2442</v>
      </c>
      <c r="K46" s="53">
        <v>2759</v>
      </c>
      <c r="L46" s="53">
        <v>3078</v>
      </c>
      <c r="M46" s="53">
        <v>3396</v>
      </c>
    </row>
    <row r="47" spans="1:13">
      <c r="A47" s="54" t="s">
        <v>541</v>
      </c>
      <c r="B47" s="54"/>
      <c r="C47" s="55">
        <v>891</v>
      </c>
      <c r="D47" s="55">
        <v>980</v>
      </c>
      <c r="E47" s="55">
        <v>1188</v>
      </c>
      <c r="F47" s="55">
        <v>1375</v>
      </c>
      <c r="G47" s="55">
        <v>1705</v>
      </c>
      <c r="H47" s="55">
        <v>2079</v>
      </c>
      <c r="I47" s="55">
        <v>2321</v>
      </c>
      <c r="J47" s="55">
        <v>2669</v>
      </c>
      <c r="K47" s="55">
        <v>3017</v>
      </c>
      <c r="L47" s="55">
        <v>3366</v>
      </c>
      <c r="M47" s="55">
        <v>3713</v>
      </c>
    </row>
    <row r="48" spans="1:13">
      <c r="A48" s="52" t="s">
        <v>542</v>
      </c>
      <c r="B48" s="52"/>
      <c r="C48" s="53">
        <v>883</v>
      </c>
      <c r="D48" s="53">
        <v>971</v>
      </c>
      <c r="E48" s="53">
        <v>1177</v>
      </c>
      <c r="F48" s="53">
        <v>1353</v>
      </c>
      <c r="G48" s="53">
        <v>1683</v>
      </c>
      <c r="H48" s="53">
        <v>2046</v>
      </c>
      <c r="I48" s="53">
        <v>2288</v>
      </c>
      <c r="J48" s="53">
        <v>2631</v>
      </c>
      <c r="K48" s="53">
        <v>2974</v>
      </c>
      <c r="L48" s="53">
        <v>3317</v>
      </c>
      <c r="M48" s="53">
        <v>3660</v>
      </c>
    </row>
    <row r="49" spans="1:13">
      <c r="A49" s="54" t="s">
        <v>543</v>
      </c>
      <c r="B49" s="54"/>
      <c r="C49" s="55">
        <v>907</v>
      </c>
      <c r="D49" s="55">
        <v>998</v>
      </c>
      <c r="E49" s="55">
        <v>1210</v>
      </c>
      <c r="F49" s="55">
        <v>1386</v>
      </c>
      <c r="G49" s="55">
        <v>1727</v>
      </c>
      <c r="H49" s="55">
        <v>2101</v>
      </c>
      <c r="I49" s="55">
        <v>2354</v>
      </c>
      <c r="J49" s="55">
        <v>2707</v>
      </c>
      <c r="K49" s="55">
        <v>3060</v>
      </c>
      <c r="L49" s="55">
        <v>3413</v>
      </c>
      <c r="M49" s="55">
        <v>3766</v>
      </c>
    </row>
    <row r="50" spans="1:13">
      <c r="A50" s="52" t="s">
        <v>544</v>
      </c>
      <c r="B50" s="52"/>
      <c r="C50" s="53">
        <v>957</v>
      </c>
      <c r="D50" s="53">
        <v>1052</v>
      </c>
      <c r="E50" s="53">
        <v>1276</v>
      </c>
      <c r="F50" s="53">
        <v>1287</v>
      </c>
      <c r="G50" s="53">
        <v>1650</v>
      </c>
      <c r="H50" s="53">
        <v>1991</v>
      </c>
      <c r="I50" s="53">
        <v>2299</v>
      </c>
      <c r="J50" s="53">
        <v>2644</v>
      </c>
      <c r="K50" s="53">
        <v>2988</v>
      </c>
      <c r="L50" s="53">
        <v>3334</v>
      </c>
      <c r="M50" s="53">
        <v>3678</v>
      </c>
    </row>
    <row r="51" spans="1:13">
      <c r="A51" s="54" t="s">
        <v>545</v>
      </c>
      <c r="B51" s="54"/>
      <c r="C51" s="55">
        <v>907</v>
      </c>
      <c r="D51" s="55">
        <v>998</v>
      </c>
      <c r="E51" s="55">
        <v>1210</v>
      </c>
      <c r="F51" s="55">
        <v>1342</v>
      </c>
      <c r="G51" s="55">
        <v>1694</v>
      </c>
      <c r="H51" s="55">
        <v>2376</v>
      </c>
      <c r="I51" s="55">
        <v>2849</v>
      </c>
      <c r="J51" s="55">
        <v>3276</v>
      </c>
      <c r="K51" s="55">
        <v>3703</v>
      </c>
      <c r="L51" s="55">
        <v>4131</v>
      </c>
      <c r="M51" s="55">
        <v>4558</v>
      </c>
    </row>
    <row r="52" spans="1:13">
      <c r="A52" s="52" t="s">
        <v>546</v>
      </c>
      <c r="B52" s="52"/>
      <c r="C52" s="53">
        <v>726</v>
      </c>
      <c r="D52" s="53">
        <v>798</v>
      </c>
      <c r="E52" s="53">
        <v>968</v>
      </c>
      <c r="F52" s="53">
        <v>1111</v>
      </c>
      <c r="G52" s="53">
        <v>1386</v>
      </c>
      <c r="H52" s="53">
        <v>1683</v>
      </c>
      <c r="I52" s="53">
        <v>1936</v>
      </c>
      <c r="J52" s="53">
        <v>2226</v>
      </c>
      <c r="K52" s="53">
        <v>2516</v>
      </c>
      <c r="L52" s="53">
        <v>2807</v>
      </c>
      <c r="M52" s="53">
        <v>3097</v>
      </c>
    </row>
    <row r="53" spans="1:13">
      <c r="A53" s="54" t="s">
        <v>547</v>
      </c>
      <c r="B53" s="54"/>
      <c r="C53" s="55">
        <v>825</v>
      </c>
      <c r="D53" s="55">
        <v>907</v>
      </c>
      <c r="E53" s="55">
        <v>1100</v>
      </c>
      <c r="F53" s="55">
        <v>1276</v>
      </c>
      <c r="G53" s="55">
        <v>1584</v>
      </c>
      <c r="H53" s="55">
        <v>1936</v>
      </c>
      <c r="I53" s="55">
        <v>2156</v>
      </c>
      <c r="J53" s="55">
        <v>2479</v>
      </c>
      <c r="K53" s="55">
        <v>2802</v>
      </c>
      <c r="L53" s="55">
        <v>3126</v>
      </c>
      <c r="M53" s="55">
        <v>3449</v>
      </c>
    </row>
    <row r="54" spans="1:13">
      <c r="A54" s="52" t="s">
        <v>548</v>
      </c>
      <c r="B54" s="52"/>
      <c r="C54" s="53">
        <v>1064</v>
      </c>
      <c r="D54" s="53">
        <v>1170</v>
      </c>
      <c r="E54" s="53">
        <v>1419</v>
      </c>
      <c r="F54" s="53">
        <v>1639</v>
      </c>
      <c r="G54" s="53">
        <v>2035</v>
      </c>
      <c r="H54" s="53">
        <v>2486</v>
      </c>
      <c r="I54" s="53">
        <v>2772</v>
      </c>
      <c r="J54" s="53">
        <v>3187</v>
      </c>
      <c r="K54" s="53">
        <v>3603</v>
      </c>
      <c r="L54" s="53">
        <v>4019</v>
      </c>
      <c r="M54" s="53">
        <v>4435</v>
      </c>
    </row>
    <row r="55" spans="1:13">
      <c r="A55" s="54" t="s">
        <v>549</v>
      </c>
      <c r="B55" s="54"/>
      <c r="C55" s="55">
        <v>759</v>
      </c>
      <c r="D55" s="55">
        <v>834</v>
      </c>
      <c r="E55" s="55">
        <v>1012</v>
      </c>
      <c r="F55" s="55">
        <v>1166</v>
      </c>
      <c r="G55" s="55">
        <v>1452</v>
      </c>
      <c r="H55" s="55">
        <v>1771</v>
      </c>
      <c r="I55" s="55">
        <v>1980</v>
      </c>
      <c r="J55" s="55">
        <v>2277</v>
      </c>
      <c r="K55" s="55">
        <v>2574</v>
      </c>
      <c r="L55" s="55">
        <v>2871</v>
      </c>
      <c r="M55" s="55">
        <v>3168</v>
      </c>
    </row>
    <row r="56" spans="1:13">
      <c r="A56" s="52" t="s">
        <v>550</v>
      </c>
      <c r="B56" s="52"/>
      <c r="C56" s="53">
        <v>841</v>
      </c>
      <c r="D56" s="53">
        <v>926</v>
      </c>
      <c r="E56" s="53">
        <v>1122</v>
      </c>
      <c r="F56" s="53">
        <v>1265</v>
      </c>
      <c r="G56" s="53">
        <v>1584</v>
      </c>
      <c r="H56" s="53">
        <v>2123</v>
      </c>
      <c r="I56" s="53">
        <v>2486</v>
      </c>
      <c r="J56" s="53">
        <v>2858</v>
      </c>
      <c r="K56" s="53">
        <v>3231</v>
      </c>
      <c r="L56" s="53">
        <v>3604</v>
      </c>
      <c r="M56" s="53">
        <v>3977</v>
      </c>
    </row>
    <row r="57" spans="1:13">
      <c r="A57" s="54" t="s">
        <v>551</v>
      </c>
      <c r="B57" s="54"/>
      <c r="C57" s="55">
        <v>990</v>
      </c>
      <c r="D57" s="55">
        <v>1089</v>
      </c>
      <c r="E57" s="55">
        <v>1320</v>
      </c>
      <c r="F57" s="55">
        <v>1485</v>
      </c>
      <c r="G57" s="55">
        <v>1914</v>
      </c>
      <c r="H57" s="55">
        <v>2321</v>
      </c>
      <c r="I57" s="55">
        <v>2585</v>
      </c>
      <c r="J57" s="55">
        <v>2973</v>
      </c>
      <c r="K57" s="55">
        <v>3360</v>
      </c>
      <c r="L57" s="55">
        <v>3748</v>
      </c>
      <c r="M57" s="55">
        <v>4136</v>
      </c>
    </row>
    <row r="58" spans="1:13">
      <c r="A58" s="52" t="s">
        <v>552</v>
      </c>
      <c r="B58" s="52"/>
      <c r="C58" s="53">
        <v>965</v>
      </c>
      <c r="D58" s="53">
        <v>1061</v>
      </c>
      <c r="E58" s="53">
        <v>1287</v>
      </c>
      <c r="F58" s="53">
        <v>1353</v>
      </c>
      <c r="G58" s="53">
        <v>1727</v>
      </c>
      <c r="H58" s="53">
        <v>2266</v>
      </c>
      <c r="I58" s="53">
        <v>2607</v>
      </c>
      <c r="J58" s="53">
        <v>2998</v>
      </c>
      <c r="K58" s="53">
        <v>3389</v>
      </c>
      <c r="L58" s="53">
        <v>3780</v>
      </c>
      <c r="M58" s="53">
        <v>4171</v>
      </c>
    </row>
    <row r="59" spans="1:13">
      <c r="A59" s="54" t="s">
        <v>553</v>
      </c>
      <c r="B59" s="54"/>
      <c r="C59" s="55">
        <v>825</v>
      </c>
      <c r="D59" s="55">
        <v>907</v>
      </c>
      <c r="E59" s="55">
        <v>1100</v>
      </c>
      <c r="F59" s="55">
        <v>1265</v>
      </c>
      <c r="G59" s="55">
        <v>1573</v>
      </c>
      <c r="H59" s="55">
        <v>1914</v>
      </c>
      <c r="I59" s="55">
        <v>2145</v>
      </c>
      <c r="J59" s="55">
        <v>2467</v>
      </c>
      <c r="K59" s="55">
        <v>2788</v>
      </c>
      <c r="L59" s="55">
        <v>3110</v>
      </c>
      <c r="M59" s="55">
        <v>3432</v>
      </c>
    </row>
    <row r="60" spans="1:13">
      <c r="A60" s="52" t="s">
        <v>554</v>
      </c>
      <c r="B60" s="52"/>
      <c r="C60" s="53">
        <v>1015</v>
      </c>
      <c r="D60" s="53">
        <v>1116</v>
      </c>
      <c r="E60" s="53">
        <v>1353</v>
      </c>
      <c r="F60" s="53">
        <v>1562</v>
      </c>
      <c r="G60" s="53">
        <v>1936</v>
      </c>
      <c r="H60" s="53">
        <v>2365</v>
      </c>
      <c r="I60" s="53">
        <v>2640</v>
      </c>
      <c r="J60" s="53">
        <v>3036</v>
      </c>
      <c r="K60" s="53">
        <v>3432</v>
      </c>
      <c r="L60" s="53">
        <v>3828</v>
      </c>
      <c r="M60" s="53">
        <v>4224</v>
      </c>
    </row>
    <row r="61" spans="1:13">
      <c r="A61" s="54" t="s">
        <v>555</v>
      </c>
      <c r="B61" s="54"/>
      <c r="C61" s="55">
        <v>701</v>
      </c>
      <c r="D61" s="55">
        <v>771</v>
      </c>
      <c r="E61" s="55">
        <v>935</v>
      </c>
      <c r="F61" s="55">
        <v>1111</v>
      </c>
      <c r="G61" s="55">
        <v>1364</v>
      </c>
      <c r="H61" s="55">
        <v>1661</v>
      </c>
      <c r="I61" s="55">
        <v>1936</v>
      </c>
      <c r="J61" s="55">
        <v>2226</v>
      </c>
      <c r="K61" s="55">
        <v>2516</v>
      </c>
      <c r="L61" s="55">
        <v>2807</v>
      </c>
      <c r="M61" s="55">
        <v>3097</v>
      </c>
    </row>
    <row r="62" spans="1:13">
      <c r="A62" s="52" t="s">
        <v>556</v>
      </c>
      <c r="B62" s="52"/>
      <c r="C62" s="53">
        <v>973</v>
      </c>
      <c r="D62" s="53">
        <v>1071</v>
      </c>
      <c r="E62" s="53">
        <v>1298</v>
      </c>
      <c r="F62" s="53">
        <v>1496</v>
      </c>
      <c r="G62" s="53">
        <v>1859</v>
      </c>
      <c r="H62" s="53">
        <v>2266</v>
      </c>
      <c r="I62" s="53">
        <v>2530</v>
      </c>
      <c r="J62" s="53">
        <v>2909</v>
      </c>
      <c r="K62" s="53">
        <v>3289</v>
      </c>
      <c r="L62" s="53">
        <v>3668</v>
      </c>
      <c r="M62" s="53">
        <v>4048</v>
      </c>
    </row>
    <row r="63" spans="1:13">
      <c r="A63" s="54" t="s">
        <v>557</v>
      </c>
      <c r="B63" s="54"/>
      <c r="C63" s="55">
        <v>891</v>
      </c>
      <c r="D63" s="55">
        <v>980</v>
      </c>
      <c r="E63" s="55">
        <v>1188</v>
      </c>
      <c r="F63" s="55">
        <v>1375</v>
      </c>
      <c r="G63" s="55">
        <v>1705</v>
      </c>
      <c r="H63" s="55">
        <v>2079</v>
      </c>
      <c r="I63" s="55">
        <v>2321</v>
      </c>
      <c r="J63" s="55">
        <v>2669</v>
      </c>
      <c r="K63" s="55">
        <v>3017</v>
      </c>
      <c r="L63" s="55">
        <v>3366</v>
      </c>
      <c r="M63" s="55">
        <v>3713</v>
      </c>
    </row>
    <row r="64" spans="1:13">
      <c r="A64" s="52" t="s">
        <v>558</v>
      </c>
      <c r="B64" s="52"/>
      <c r="C64" s="53">
        <v>759</v>
      </c>
      <c r="D64" s="53">
        <v>834</v>
      </c>
      <c r="E64" s="53">
        <v>1012</v>
      </c>
      <c r="F64" s="53">
        <v>1166</v>
      </c>
      <c r="G64" s="53">
        <v>1452</v>
      </c>
      <c r="H64" s="53">
        <v>1771</v>
      </c>
      <c r="I64" s="53">
        <v>1980</v>
      </c>
      <c r="J64" s="53">
        <v>2277</v>
      </c>
      <c r="K64" s="53">
        <v>2574</v>
      </c>
      <c r="L64" s="53">
        <v>2871</v>
      </c>
      <c r="M64" s="53">
        <v>3168</v>
      </c>
    </row>
    <row r="65" spans="1:13">
      <c r="A65" s="54" t="s">
        <v>559</v>
      </c>
      <c r="B65" s="54"/>
      <c r="C65" s="55">
        <v>1287</v>
      </c>
      <c r="D65" s="55">
        <v>1415</v>
      </c>
      <c r="E65" s="55">
        <v>1716</v>
      </c>
      <c r="F65" s="55">
        <v>1980</v>
      </c>
      <c r="G65" s="55">
        <v>2464</v>
      </c>
      <c r="H65" s="55">
        <v>3003</v>
      </c>
      <c r="I65" s="55">
        <v>3355</v>
      </c>
      <c r="J65" s="55">
        <v>3858</v>
      </c>
      <c r="K65" s="55">
        <v>4361</v>
      </c>
      <c r="L65" s="55">
        <v>4865</v>
      </c>
      <c r="M65" s="55">
        <v>5368</v>
      </c>
    </row>
    <row r="66" spans="1:13">
      <c r="A66" s="52" t="s">
        <v>560</v>
      </c>
      <c r="B66" s="52"/>
      <c r="C66" s="53">
        <v>883</v>
      </c>
      <c r="D66" s="53">
        <v>971</v>
      </c>
      <c r="E66" s="53">
        <v>1177</v>
      </c>
      <c r="F66" s="53">
        <v>1353</v>
      </c>
      <c r="G66" s="53">
        <v>1683</v>
      </c>
      <c r="H66" s="53">
        <v>2046</v>
      </c>
      <c r="I66" s="53">
        <v>2288</v>
      </c>
      <c r="J66" s="53">
        <v>2631</v>
      </c>
      <c r="K66" s="53">
        <v>2974</v>
      </c>
      <c r="L66" s="53">
        <v>3317</v>
      </c>
      <c r="M66" s="53">
        <v>3660</v>
      </c>
    </row>
    <row r="67" spans="1:13">
      <c r="A67" s="54" t="s">
        <v>561</v>
      </c>
      <c r="B67" s="54"/>
      <c r="C67" s="55">
        <v>866</v>
      </c>
      <c r="D67" s="55">
        <v>952</v>
      </c>
      <c r="E67" s="55">
        <v>1155</v>
      </c>
      <c r="F67" s="55">
        <v>1331</v>
      </c>
      <c r="G67" s="55">
        <v>1650</v>
      </c>
      <c r="H67" s="55">
        <v>2013</v>
      </c>
      <c r="I67" s="55">
        <v>2244</v>
      </c>
      <c r="J67" s="55">
        <v>2580</v>
      </c>
      <c r="K67" s="55">
        <v>2917</v>
      </c>
      <c r="L67" s="55">
        <v>3253</v>
      </c>
      <c r="M67" s="55">
        <v>3590</v>
      </c>
    </row>
    <row r="68" spans="1:13">
      <c r="A68" s="52" t="s">
        <v>562</v>
      </c>
      <c r="B68" s="52"/>
      <c r="C68" s="53">
        <v>883</v>
      </c>
      <c r="D68" s="53">
        <v>971</v>
      </c>
      <c r="E68" s="53">
        <v>1177</v>
      </c>
      <c r="F68" s="53">
        <v>1353</v>
      </c>
      <c r="G68" s="53">
        <v>1683</v>
      </c>
      <c r="H68" s="53">
        <v>2046</v>
      </c>
      <c r="I68" s="53">
        <v>2288</v>
      </c>
      <c r="J68" s="53">
        <v>2631</v>
      </c>
      <c r="K68" s="53">
        <v>2974</v>
      </c>
      <c r="L68" s="53">
        <v>3317</v>
      </c>
      <c r="M68" s="53">
        <v>3660</v>
      </c>
    </row>
    <row r="69" spans="1:13">
      <c r="A69" s="54" t="s">
        <v>563</v>
      </c>
      <c r="B69" s="54"/>
      <c r="C69" s="55">
        <v>973</v>
      </c>
      <c r="D69" s="55">
        <v>1071</v>
      </c>
      <c r="E69" s="55">
        <v>1298</v>
      </c>
      <c r="F69" s="55">
        <v>1496</v>
      </c>
      <c r="G69" s="55">
        <v>1859</v>
      </c>
      <c r="H69" s="55">
        <v>2266</v>
      </c>
      <c r="I69" s="55">
        <v>2530</v>
      </c>
      <c r="J69" s="55">
        <v>2909</v>
      </c>
      <c r="K69" s="55">
        <v>3289</v>
      </c>
      <c r="L69" s="55">
        <v>3668</v>
      </c>
      <c r="M69" s="55">
        <v>4048</v>
      </c>
    </row>
    <row r="70" spans="1:13">
      <c r="A70" s="52" t="s">
        <v>564</v>
      </c>
      <c r="B70" s="52"/>
      <c r="C70" s="53">
        <v>924</v>
      </c>
      <c r="D70" s="53">
        <v>1016</v>
      </c>
      <c r="E70" s="53">
        <v>1232</v>
      </c>
      <c r="F70" s="53">
        <v>1419</v>
      </c>
      <c r="G70" s="53">
        <v>1760</v>
      </c>
      <c r="H70" s="53">
        <v>2145</v>
      </c>
      <c r="I70" s="53">
        <v>2398</v>
      </c>
      <c r="J70" s="53">
        <v>2757</v>
      </c>
      <c r="K70" s="53">
        <v>3117</v>
      </c>
      <c r="L70" s="53">
        <v>3477</v>
      </c>
      <c r="M70" s="53">
        <v>3836</v>
      </c>
    </row>
    <row r="71" spans="1:13">
      <c r="A71" s="54" t="s">
        <v>565</v>
      </c>
      <c r="B71" s="54"/>
      <c r="C71" s="55">
        <v>932</v>
      </c>
      <c r="D71" s="55">
        <v>1025</v>
      </c>
      <c r="E71" s="55">
        <v>1243</v>
      </c>
      <c r="F71" s="55">
        <v>1441</v>
      </c>
      <c r="G71" s="55">
        <v>1782</v>
      </c>
      <c r="H71" s="55">
        <v>2178</v>
      </c>
      <c r="I71" s="55">
        <v>2431</v>
      </c>
      <c r="J71" s="55">
        <v>2796</v>
      </c>
      <c r="K71" s="55">
        <v>3160</v>
      </c>
      <c r="L71" s="55">
        <v>3525</v>
      </c>
      <c r="M71" s="55">
        <v>3889</v>
      </c>
    </row>
    <row r="72" spans="1:13">
      <c r="A72" s="52" t="s">
        <v>566</v>
      </c>
      <c r="B72" s="52"/>
      <c r="C72" s="53">
        <v>957</v>
      </c>
      <c r="D72" s="53">
        <v>1052</v>
      </c>
      <c r="E72" s="53">
        <v>1276</v>
      </c>
      <c r="F72" s="53">
        <v>1474</v>
      </c>
      <c r="G72" s="53">
        <v>1826</v>
      </c>
      <c r="H72" s="53">
        <v>2222</v>
      </c>
      <c r="I72" s="53">
        <v>2486</v>
      </c>
      <c r="J72" s="53">
        <v>2858</v>
      </c>
      <c r="K72" s="53">
        <v>3231</v>
      </c>
      <c r="L72" s="53">
        <v>3604</v>
      </c>
      <c r="M72" s="53">
        <v>3977</v>
      </c>
    </row>
    <row r="73" spans="1:13">
      <c r="A73" s="54" t="s">
        <v>567</v>
      </c>
      <c r="B73" s="54"/>
      <c r="C73" s="55">
        <v>932</v>
      </c>
      <c r="D73" s="55">
        <v>1025</v>
      </c>
      <c r="E73" s="55">
        <v>1243</v>
      </c>
      <c r="F73" s="55">
        <v>1430</v>
      </c>
      <c r="G73" s="55">
        <v>1782</v>
      </c>
      <c r="H73" s="55">
        <v>2167</v>
      </c>
      <c r="I73" s="55">
        <v>2431</v>
      </c>
      <c r="J73" s="55">
        <v>2796</v>
      </c>
      <c r="K73" s="55">
        <v>3160</v>
      </c>
      <c r="L73" s="55">
        <v>3525</v>
      </c>
      <c r="M73" s="55">
        <v>3889</v>
      </c>
    </row>
    <row r="74" spans="1:13">
      <c r="A74" s="52" t="s">
        <v>568</v>
      </c>
      <c r="B74" s="52"/>
      <c r="C74" s="53">
        <v>924</v>
      </c>
      <c r="D74" s="53">
        <v>1016</v>
      </c>
      <c r="E74" s="53">
        <v>1232</v>
      </c>
      <c r="F74" s="53">
        <v>1408</v>
      </c>
      <c r="G74" s="53">
        <v>1793</v>
      </c>
      <c r="H74" s="53">
        <v>2299</v>
      </c>
      <c r="I74" s="53">
        <v>2475</v>
      </c>
      <c r="J74" s="53">
        <v>2846</v>
      </c>
      <c r="K74" s="53">
        <v>3217</v>
      </c>
      <c r="L74" s="53">
        <v>3589</v>
      </c>
      <c r="M74" s="53">
        <v>3960</v>
      </c>
    </row>
    <row r="75" spans="1:13">
      <c r="A75" s="54" t="s">
        <v>569</v>
      </c>
      <c r="B75" s="54"/>
      <c r="C75" s="55">
        <v>767</v>
      </c>
      <c r="D75" s="55">
        <v>843</v>
      </c>
      <c r="E75" s="55">
        <v>1023</v>
      </c>
      <c r="F75" s="55">
        <v>1166</v>
      </c>
      <c r="G75" s="55">
        <v>1485</v>
      </c>
      <c r="H75" s="55">
        <v>1903</v>
      </c>
      <c r="I75" s="55">
        <v>2046</v>
      </c>
      <c r="J75" s="55">
        <v>2352</v>
      </c>
      <c r="K75" s="55">
        <v>2659</v>
      </c>
      <c r="L75" s="55">
        <v>2966</v>
      </c>
      <c r="M75" s="55">
        <v>3273</v>
      </c>
    </row>
    <row r="76" spans="1:13">
      <c r="A76" s="52" t="s">
        <v>570</v>
      </c>
      <c r="B76" s="52"/>
      <c r="C76" s="53">
        <v>907</v>
      </c>
      <c r="D76" s="53">
        <v>998</v>
      </c>
      <c r="E76" s="53">
        <v>1210</v>
      </c>
      <c r="F76" s="53">
        <v>1364</v>
      </c>
      <c r="G76" s="53">
        <v>1760</v>
      </c>
      <c r="H76" s="53">
        <v>2156</v>
      </c>
      <c r="I76" s="53">
        <v>2838</v>
      </c>
      <c r="J76" s="53">
        <v>3263</v>
      </c>
      <c r="K76" s="53">
        <v>3689</v>
      </c>
      <c r="L76" s="53">
        <v>4115</v>
      </c>
      <c r="M76" s="53">
        <v>4540</v>
      </c>
    </row>
    <row r="77" spans="1:13">
      <c r="A77" s="54" t="s">
        <v>571</v>
      </c>
      <c r="B77" s="54"/>
      <c r="C77" s="55">
        <v>1287</v>
      </c>
      <c r="D77" s="55">
        <v>1415</v>
      </c>
      <c r="E77" s="55">
        <v>1716</v>
      </c>
      <c r="F77" s="55">
        <v>1903</v>
      </c>
      <c r="G77" s="55">
        <v>2497</v>
      </c>
      <c r="H77" s="55">
        <v>3025</v>
      </c>
      <c r="I77" s="55">
        <v>4191</v>
      </c>
      <c r="J77" s="55">
        <v>4820</v>
      </c>
      <c r="K77" s="55">
        <v>5448</v>
      </c>
      <c r="L77" s="55">
        <v>6077</v>
      </c>
      <c r="M77" s="55">
        <v>6705</v>
      </c>
    </row>
    <row r="78" spans="1:13">
      <c r="A78" s="52" t="s">
        <v>572</v>
      </c>
      <c r="B78" s="52"/>
      <c r="C78" s="53">
        <v>1122</v>
      </c>
      <c r="D78" s="53">
        <v>1234</v>
      </c>
      <c r="E78" s="53">
        <v>1496</v>
      </c>
      <c r="F78" s="53">
        <v>1705</v>
      </c>
      <c r="G78" s="53">
        <v>2189</v>
      </c>
      <c r="H78" s="53">
        <v>2772</v>
      </c>
      <c r="I78" s="53">
        <v>3168</v>
      </c>
      <c r="J78" s="53">
        <v>3643</v>
      </c>
      <c r="K78" s="53">
        <v>4118</v>
      </c>
      <c r="L78" s="53">
        <v>4593</v>
      </c>
      <c r="M78" s="53">
        <v>5068</v>
      </c>
    </row>
    <row r="79" spans="1:13">
      <c r="A79" s="54" t="s">
        <v>573</v>
      </c>
      <c r="B79" s="54"/>
      <c r="C79" s="55">
        <v>973</v>
      </c>
      <c r="D79" s="55">
        <v>1071</v>
      </c>
      <c r="E79" s="55">
        <v>1298</v>
      </c>
      <c r="F79" s="55">
        <v>1474</v>
      </c>
      <c r="G79" s="55">
        <v>1892</v>
      </c>
      <c r="H79" s="55">
        <v>2409</v>
      </c>
      <c r="I79" s="55">
        <v>2684</v>
      </c>
      <c r="J79" s="55">
        <v>3086</v>
      </c>
      <c r="K79" s="55">
        <v>3489</v>
      </c>
      <c r="L79" s="55">
        <v>3891</v>
      </c>
      <c r="M79" s="55">
        <v>4294</v>
      </c>
    </row>
    <row r="80" spans="1:13">
      <c r="A80" s="52" t="s">
        <v>574</v>
      </c>
      <c r="B80" s="52"/>
      <c r="C80" s="53">
        <v>833</v>
      </c>
      <c r="D80" s="53">
        <v>916</v>
      </c>
      <c r="E80" s="53">
        <v>1111</v>
      </c>
      <c r="F80" s="53">
        <v>1265</v>
      </c>
      <c r="G80" s="53">
        <v>1617</v>
      </c>
      <c r="H80" s="53">
        <v>2079</v>
      </c>
      <c r="I80" s="53">
        <v>2376</v>
      </c>
      <c r="J80" s="53">
        <v>2732</v>
      </c>
      <c r="K80" s="53">
        <v>3088</v>
      </c>
      <c r="L80" s="53">
        <v>3445</v>
      </c>
      <c r="M80" s="53">
        <v>3801</v>
      </c>
    </row>
    <row r="81" spans="1:13">
      <c r="A81" s="54" t="s">
        <v>575</v>
      </c>
      <c r="B81" s="54"/>
      <c r="C81" s="55">
        <v>973</v>
      </c>
      <c r="D81" s="55">
        <v>1071</v>
      </c>
      <c r="E81" s="55">
        <v>1298</v>
      </c>
      <c r="F81" s="55">
        <v>1441</v>
      </c>
      <c r="G81" s="55">
        <v>1892</v>
      </c>
      <c r="H81" s="55">
        <v>2288</v>
      </c>
      <c r="I81" s="55">
        <v>3179</v>
      </c>
      <c r="J81" s="55">
        <v>3656</v>
      </c>
      <c r="K81" s="55">
        <v>4132</v>
      </c>
      <c r="L81" s="55">
        <v>4610</v>
      </c>
      <c r="M81" s="55">
        <v>5086</v>
      </c>
    </row>
    <row r="82" spans="1:13">
      <c r="A82" s="52" t="s">
        <v>576</v>
      </c>
      <c r="B82" s="52"/>
      <c r="C82" s="53">
        <v>775</v>
      </c>
      <c r="D82" s="53">
        <v>853</v>
      </c>
      <c r="E82" s="53">
        <v>1034</v>
      </c>
      <c r="F82" s="53">
        <v>1166</v>
      </c>
      <c r="G82" s="53">
        <v>1507</v>
      </c>
      <c r="H82" s="53">
        <v>1892</v>
      </c>
      <c r="I82" s="53">
        <v>2376</v>
      </c>
      <c r="J82" s="53">
        <v>2732</v>
      </c>
      <c r="K82" s="53">
        <v>3088</v>
      </c>
      <c r="L82" s="53">
        <v>3445</v>
      </c>
      <c r="M82" s="53">
        <v>3801</v>
      </c>
    </row>
    <row r="83" spans="1:13">
      <c r="A83" s="54" t="s">
        <v>577</v>
      </c>
      <c r="B83" s="54"/>
      <c r="C83" s="55">
        <v>1114</v>
      </c>
      <c r="D83" s="55">
        <v>1225</v>
      </c>
      <c r="E83" s="55">
        <v>1485</v>
      </c>
      <c r="F83" s="55">
        <v>1661</v>
      </c>
      <c r="G83" s="55">
        <v>2167</v>
      </c>
      <c r="H83" s="55">
        <v>2651</v>
      </c>
      <c r="I83" s="55">
        <v>3542</v>
      </c>
      <c r="J83" s="55">
        <v>4073</v>
      </c>
      <c r="K83" s="55">
        <v>4604</v>
      </c>
      <c r="L83" s="55">
        <v>5135</v>
      </c>
      <c r="M83" s="55">
        <v>5667</v>
      </c>
    </row>
    <row r="84" spans="1:13">
      <c r="A84" s="52" t="s">
        <v>578</v>
      </c>
      <c r="B84" s="52"/>
      <c r="C84" s="53">
        <v>1122</v>
      </c>
      <c r="D84" s="53">
        <v>1234</v>
      </c>
      <c r="E84" s="53">
        <v>1496</v>
      </c>
      <c r="F84" s="53">
        <v>1705</v>
      </c>
      <c r="G84" s="53">
        <v>2189</v>
      </c>
      <c r="H84" s="53">
        <v>2772</v>
      </c>
      <c r="I84" s="53">
        <v>3168</v>
      </c>
      <c r="J84" s="53">
        <v>3643</v>
      </c>
      <c r="K84" s="53">
        <v>4118</v>
      </c>
      <c r="L84" s="53">
        <v>4593</v>
      </c>
      <c r="M84" s="53">
        <v>5068</v>
      </c>
    </row>
    <row r="85" spans="1:13">
      <c r="A85" s="54" t="s">
        <v>579</v>
      </c>
      <c r="B85" s="54"/>
      <c r="C85" s="55">
        <v>1039</v>
      </c>
      <c r="D85" s="55">
        <v>1144</v>
      </c>
      <c r="E85" s="55">
        <v>1386</v>
      </c>
      <c r="F85" s="55">
        <v>1595</v>
      </c>
      <c r="G85" s="55">
        <v>2024</v>
      </c>
      <c r="H85" s="55">
        <v>2596</v>
      </c>
      <c r="I85" s="55">
        <v>2816</v>
      </c>
      <c r="J85" s="55">
        <v>3238</v>
      </c>
      <c r="K85" s="55">
        <v>3660</v>
      </c>
      <c r="L85" s="55">
        <v>4083</v>
      </c>
      <c r="M85" s="55">
        <v>4505</v>
      </c>
    </row>
    <row r="86" spans="1:13">
      <c r="A86" s="52" t="s">
        <v>580</v>
      </c>
      <c r="B86" s="52"/>
      <c r="C86" s="53">
        <v>924</v>
      </c>
      <c r="D86" s="53">
        <v>1016</v>
      </c>
      <c r="E86" s="53">
        <v>1232</v>
      </c>
      <c r="F86" s="53">
        <v>1408</v>
      </c>
      <c r="G86" s="53">
        <v>1793</v>
      </c>
      <c r="H86" s="53">
        <v>2299</v>
      </c>
      <c r="I86" s="53">
        <v>2475</v>
      </c>
      <c r="J86" s="53">
        <v>2846</v>
      </c>
      <c r="K86" s="53">
        <v>3217</v>
      </c>
      <c r="L86" s="53">
        <v>3589</v>
      </c>
      <c r="M86" s="53">
        <v>3960</v>
      </c>
    </row>
    <row r="87" spans="1:13">
      <c r="A87" s="54" t="s">
        <v>581</v>
      </c>
      <c r="B87" s="54"/>
      <c r="C87" s="55">
        <v>990</v>
      </c>
      <c r="D87" s="55">
        <v>1089</v>
      </c>
      <c r="E87" s="55">
        <v>1320</v>
      </c>
      <c r="F87" s="55">
        <v>1507</v>
      </c>
      <c r="G87" s="55">
        <v>1925</v>
      </c>
      <c r="H87" s="55">
        <v>2464</v>
      </c>
      <c r="I87" s="55">
        <v>2662</v>
      </c>
      <c r="J87" s="55">
        <v>3061</v>
      </c>
      <c r="K87" s="55">
        <v>3460</v>
      </c>
      <c r="L87" s="55">
        <v>3859</v>
      </c>
      <c r="M87" s="55">
        <v>4259</v>
      </c>
    </row>
    <row r="88" spans="1:13">
      <c r="A88" s="52" t="s">
        <v>582</v>
      </c>
      <c r="B88" s="52"/>
      <c r="C88" s="53">
        <v>932</v>
      </c>
      <c r="D88" s="53">
        <v>1025</v>
      </c>
      <c r="E88" s="53">
        <v>1243</v>
      </c>
      <c r="F88" s="53">
        <v>1386</v>
      </c>
      <c r="G88" s="53">
        <v>1815</v>
      </c>
      <c r="H88" s="53">
        <v>2200</v>
      </c>
      <c r="I88" s="53">
        <v>3047</v>
      </c>
      <c r="J88" s="53">
        <v>3504</v>
      </c>
      <c r="K88" s="53">
        <v>3961</v>
      </c>
      <c r="L88" s="53">
        <v>4418</v>
      </c>
      <c r="M88" s="53">
        <v>4875</v>
      </c>
    </row>
    <row r="89" spans="1:13">
      <c r="A89" s="54" t="s">
        <v>583</v>
      </c>
      <c r="B89" s="54"/>
      <c r="C89" s="55">
        <v>891</v>
      </c>
      <c r="D89" s="55">
        <v>980</v>
      </c>
      <c r="E89" s="55">
        <v>1188</v>
      </c>
      <c r="F89" s="55">
        <v>1320</v>
      </c>
      <c r="G89" s="55">
        <v>1727</v>
      </c>
      <c r="H89" s="55">
        <v>2090</v>
      </c>
      <c r="I89" s="55">
        <v>2904</v>
      </c>
      <c r="J89" s="55">
        <v>3339</v>
      </c>
      <c r="K89" s="55">
        <v>3775</v>
      </c>
      <c r="L89" s="55">
        <v>4210</v>
      </c>
      <c r="M89" s="55">
        <v>4646</v>
      </c>
    </row>
    <row r="90" spans="1:13">
      <c r="A90" s="52" t="s">
        <v>584</v>
      </c>
      <c r="B90" s="52"/>
      <c r="C90" s="53">
        <v>932</v>
      </c>
      <c r="D90" s="53">
        <v>1025</v>
      </c>
      <c r="E90" s="53">
        <v>1243</v>
      </c>
      <c r="F90" s="53">
        <v>1386</v>
      </c>
      <c r="G90" s="53">
        <v>1815</v>
      </c>
      <c r="H90" s="53">
        <v>2200</v>
      </c>
      <c r="I90" s="53">
        <v>3047</v>
      </c>
      <c r="J90" s="53">
        <v>3504</v>
      </c>
      <c r="K90" s="53">
        <v>3961</v>
      </c>
      <c r="L90" s="53">
        <v>4418</v>
      </c>
      <c r="M90" s="53">
        <v>4875</v>
      </c>
    </row>
    <row r="91" spans="1:13">
      <c r="A91" s="54" t="s">
        <v>585</v>
      </c>
      <c r="B91" s="54"/>
      <c r="C91" s="55">
        <v>1064</v>
      </c>
      <c r="D91" s="55">
        <v>1170</v>
      </c>
      <c r="E91" s="55">
        <v>1419</v>
      </c>
      <c r="F91" s="55">
        <v>1639</v>
      </c>
      <c r="G91" s="55">
        <v>2079</v>
      </c>
      <c r="H91" s="55">
        <v>2684</v>
      </c>
      <c r="I91" s="55">
        <v>2838</v>
      </c>
      <c r="J91" s="55">
        <v>3263</v>
      </c>
      <c r="K91" s="55">
        <v>3689</v>
      </c>
      <c r="L91" s="55">
        <v>4115</v>
      </c>
      <c r="M91" s="55">
        <v>4540</v>
      </c>
    </row>
    <row r="92" spans="1:13">
      <c r="A92" s="52" t="s">
        <v>586</v>
      </c>
      <c r="B92" s="52"/>
      <c r="C92" s="53">
        <v>1056</v>
      </c>
      <c r="D92" s="53">
        <v>1161</v>
      </c>
      <c r="E92" s="53">
        <v>1408</v>
      </c>
      <c r="F92" s="53">
        <v>1628</v>
      </c>
      <c r="G92" s="53">
        <v>2035</v>
      </c>
      <c r="H92" s="53">
        <v>2508</v>
      </c>
      <c r="I92" s="53">
        <v>2959</v>
      </c>
      <c r="J92" s="53">
        <v>3403</v>
      </c>
      <c r="K92" s="53">
        <v>3846</v>
      </c>
      <c r="L92" s="53">
        <v>4291</v>
      </c>
      <c r="M92" s="53">
        <v>4734</v>
      </c>
    </row>
    <row r="93" spans="1:13">
      <c r="A93" s="54" t="s">
        <v>587</v>
      </c>
      <c r="B93" s="54"/>
      <c r="C93" s="55">
        <v>800</v>
      </c>
      <c r="D93" s="55">
        <v>880</v>
      </c>
      <c r="E93" s="55">
        <v>1067</v>
      </c>
      <c r="F93" s="55">
        <v>1199</v>
      </c>
      <c r="G93" s="55">
        <v>1551</v>
      </c>
      <c r="H93" s="55">
        <v>1914</v>
      </c>
      <c r="I93" s="55">
        <v>2376</v>
      </c>
      <c r="J93" s="55">
        <v>2732</v>
      </c>
      <c r="K93" s="55">
        <v>3088</v>
      </c>
      <c r="L93" s="55">
        <v>3445</v>
      </c>
      <c r="M93" s="55">
        <v>3801</v>
      </c>
    </row>
    <row r="94" spans="1:13">
      <c r="A94" s="52" t="s">
        <v>588</v>
      </c>
      <c r="B94" s="52"/>
      <c r="C94" s="53">
        <v>924</v>
      </c>
      <c r="D94" s="53">
        <v>1016</v>
      </c>
      <c r="E94" s="53">
        <v>1232</v>
      </c>
      <c r="F94" s="53">
        <v>1375</v>
      </c>
      <c r="G94" s="53">
        <v>1804</v>
      </c>
      <c r="H94" s="53">
        <v>2189</v>
      </c>
      <c r="I94" s="53">
        <v>3025</v>
      </c>
      <c r="J94" s="53">
        <v>3479</v>
      </c>
      <c r="K94" s="53">
        <v>3932</v>
      </c>
      <c r="L94" s="53">
        <v>4386</v>
      </c>
      <c r="M94" s="53">
        <v>4840</v>
      </c>
    </row>
    <row r="95" spans="1:13">
      <c r="A95" s="54" t="s">
        <v>589</v>
      </c>
      <c r="B95" s="54"/>
      <c r="C95" s="55">
        <v>924</v>
      </c>
      <c r="D95" s="55">
        <v>1016</v>
      </c>
      <c r="E95" s="55">
        <v>1232</v>
      </c>
      <c r="F95" s="55">
        <v>1353</v>
      </c>
      <c r="G95" s="55">
        <v>1738</v>
      </c>
      <c r="H95" s="55">
        <v>2112</v>
      </c>
      <c r="I95" s="55">
        <v>2739</v>
      </c>
      <c r="J95" s="55">
        <v>3150</v>
      </c>
      <c r="K95" s="55">
        <v>3560</v>
      </c>
      <c r="L95" s="55">
        <v>3972</v>
      </c>
      <c r="M95" s="55">
        <v>4382</v>
      </c>
    </row>
    <row r="96" spans="1:13">
      <c r="A96" s="52" t="s">
        <v>590</v>
      </c>
      <c r="B96" s="52"/>
      <c r="C96" s="53">
        <v>907</v>
      </c>
      <c r="D96" s="53">
        <v>998</v>
      </c>
      <c r="E96" s="53">
        <v>1210</v>
      </c>
      <c r="F96" s="53">
        <v>1375</v>
      </c>
      <c r="G96" s="53">
        <v>1760</v>
      </c>
      <c r="H96" s="53">
        <v>2167</v>
      </c>
      <c r="I96" s="53">
        <v>2805</v>
      </c>
      <c r="J96" s="53">
        <v>3226</v>
      </c>
      <c r="K96" s="53">
        <v>3646</v>
      </c>
      <c r="L96" s="53">
        <v>4067</v>
      </c>
      <c r="M96" s="53">
        <v>4488</v>
      </c>
    </row>
    <row r="97" spans="1:13">
      <c r="A97" s="54" t="s">
        <v>591</v>
      </c>
      <c r="B97" s="54"/>
      <c r="C97" s="55">
        <v>973</v>
      </c>
      <c r="D97" s="55">
        <v>1071</v>
      </c>
      <c r="E97" s="55">
        <v>1298</v>
      </c>
      <c r="F97" s="55">
        <v>1474</v>
      </c>
      <c r="G97" s="55">
        <v>1892</v>
      </c>
      <c r="H97" s="55">
        <v>2376</v>
      </c>
      <c r="I97" s="55">
        <v>2816</v>
      </c>
      <c r="J97" s="55">
        <v>3238</v>
      </c>
      <c r="K97" s="55">
        <v>3660</v>
      </c>
      <c r="L97" s="55">
        <v>4083</v>
      </c>
      <c r="M97" s="55">
        <v>4505</v>
      </c>
    </row>
    <row r="98" spans="1:13">
      <c r="A98" s="52" t="s">
        <v>592</v>
      </c>
      <c r="B98" s="52"/>
      <c r="C98" s="53">
        <v>784</v>
      </c>
      <c r="D98" s="53">
        <v>862</v>
      </c>
      <c r="E98" s="53">
        <v>1045</v>
      </c>
      <c r="F98" s="53">
        <v>1199</v>
      </c>
      <c r="G98" s="53">
        <v>1529</v>
      </c>
      <c r="H98" s="53">
        <v>1958</v>
      </c>
      <c r="I98" s="53">
        <v>2112</v>
      </c>
      <c r="J98" s="53">
        <v>2428</v>
      </c>
      <c r="K98" s="53">
        <v>2745</v>
      </c>
      <c r="L98" s="53">
        <v>3062</v>
      </c>
      <c r="M98" s="53">
        <v>3379</v>
      </c>
    </row>
    <row r="99" spans="1:13">
      <c r="A99" s="54" t="s">
        <v>593</v>
      </c>
      <c r="B99" s="54"/>
      <c r="C99" s="55">
        <v>1048</v>
      </c>
      <c r="D99" s="55">
        <v>1152</v>
      </c>
      <c r="E99" s="55">
        <v>1397</v>
      </c>
      <c r="F99" s="55">
        <v>1595</v>
      </c>
      <c r="G99" s="55">
        <v>2046</v>
      </c>
      <c r="H99" s="55">
        <v>2585</v>
      </c>
      <c r="I99" s="55">
        <v>2981</v>
      </c>
      <c r="J99" s="55">
        <v>3428</v>
      </c>
      <c r="K99" s="55">
        <v>3875</v>
      </c>
      <c r="L99" s="55">
        <v>4323</v>
      </c>
      <c r="M99" s="55">
        <v>4769</v>
      </c>
    </row>
    <row r="100" spans="1:13">
      <c r="A100" s="52" t="s">
        <v>594</v>
      </c>
      <c r="B100" s="52"/>
      <c r="C100" s="53">
        <v>1402</v>
      </c>
      <c r="D100" s="53">
        <v>1543</v>
      </c>
      <c r="E100" s="53">
        <v>1870</v>
      </c>
      <c r="F100" s="53">
        <v>2090</v>
      </c>
      <c r="G100" s="53">
        <v>2728</v>
      </c>
      <c r="H100" s="53">
        <v>3344</v>
      </c>
      <c r="I100" s="53">
        <v>4400</v>
      </c>
      <c r="J100" s="53">
        <v>5060</v>
      </c>
      <c r="K100" s="53">
        <v>5720</v>
      </c>
      <c r="L100" s="53">
        <v>6380</v>
      </c>
      <c r="M100" s="53">
        <v>7040</v>
      </c>
    </row>
    <row r="101" spans="1:13">
      <c r="A101" s="54" t="s">
        <v>595</v>
      </c>
      <c r="B101" s="54"/>
      <c r="C101" s="55">
        <v>1105</v>
      </c>
      <c r="D101" s="55">
        <v>1216</v>
      </c>
      <c r="E101" s="55">
        <v>1474</v>
      </c>
      <c r="F101" s="55">
        <v>1639</v>
      </c>
      <c r="G101" s="55">
        <v>2156</v>
      </c>
      <c r="H101" s="55">
        <v>2607</v>
      </c>
      <c r="I101" s="55">
        <v>3619</v>
      </c>
      <c r="J101" s="55">
        <v>4162</v>
      </c>
      <c r="K101" s="55">
        <v>4704</v>
      </c>
      <c r="L101" s="55">
        <v>5248</v>
      </c>
      <c r="M101" s="55">
        <v>5790</v>
      </c>
    </row>
    <row r="102" spans="1:13">
      <c r="A102" s="52" t="s">
        <v>596</v>
      </c>
      <c r="B102" s="52"/>
      <c r="C102" s="53">
        <v>775</v>
      </c>
      <c r="D102" s="53">
        <v>853</v>
      </c>
      <c r="E102" s="53">
        <v>1034</v>
      </c>
      <c r="F102" s="53">
        <v>1177</v>
      </c>
      <c r="G102" s="53">
        <v>1496</v>
      </c>
      <c r="H102" s="53">
        <v>1859</v>
      </c>
      <c r="I102" s="53">
        <v>2376</v>
      </c>
      <c r="J102" s="53">
        <v>2732</v>
      </c>
      <c r="K102" s="53">
        <v>3088</v>
      </c>
      <c r="L102" s="53">
        <v>3445</v>
      </c>
      <c r="M102" s="53">
        <v>3801</v>
      </c>
    </row>
    <row r="103" spans="1:13">
      <c r="A103" s="54" t="s">
        <v>597</v>
      </c>
      <c r="B103" s="54"/>
      <c r="C103" s="55">
        <v>850</v>
      </c>
      <c r="D103" s="55">
        <v>935</v>
      </c>
      <c r="E103" s="55">
        <v>1133</v>
      </c>
      <c r="F103" s="55">
        <v>1254</v>
      </c>
      <c r="G103" s="55">
        <v>1650</v>
      </c>
      <c r="H103" s="55">
        <v>1991</v>
      </c>
      <c r="I103" s="55">
        <v>2222</v>
      </c>
      <c r="J103" s="55">
        <v>2555</v>
      </c>
      <c r="K103" s="55">
        <v>2888</v>
      </c>
      <c r="L103" s="55">
        <v>3221</v>
      </c>
      <c r="M103" s="55">
        <v>3555</v>
      </c>
    </row>
    <row r="104" spans="1:13">
      <c r="A104" s="52" t="s">
        <v>598</v>
      </c>
      <c r="B104" s="52"/>
      <c r="C104" s="53">
        <v>734</v>
      </c>
      <c r="D104" s="53">
        <v>807</v>
      </c>
      <c r="E104" s="53">
        <v>979</v>
      </c>
      <c r="F104" s="53">
        <v>1111</v>
      </c>
      <c r="G104" s="53">
        <v>1441</v>
      </c>
      <c r="H104" s="53">
        <v>1749</v>
      </c>
      <c r="I104" s="53">
        <v>2035</v>
      </c>
      <c r="J104" s="53">
        <v>2340</v>
      </c>
      <c r="K104" s="53">
        <v>2645</v>
      </c>
      <c r="L104" s="53">
        <v>2951</v>
      </c>
      <c r="M104" s="53">
        <v>3256</v>
      </c>
    </row>
    <row r="105" spans="1:13">
      <c r="A105" s="54" t="s">
        <v>599</v>
      </c>
      <c r="B105" s="54"/>
      <c r="C105" s="55">
        <v>850</v>
      </c>
      <c r="D105" s="55">
        <v>935</v>
      </c>
      <c r="E105" s="55">
        <v>1133</v>
      </c>
      <c r="F105" s="55">
        <v>1254</v>
      </c>
      <c r="G105" s="55">
        <v>1584</v>
      </c>
      <c r="H105" s="55">
        <v>2222</v>
      </c>
      <c r="I105" s="55">
        <v>2662</v>
      </c>
      <c r="J105" s="55">
        <v>3061</v>
      </c>
      <c r="K105" s="55">
        <v>3460</v>
      </c>
      <c r="L105" s="55">
        <v>3859</v>
      </c>
      <c r="M105" s="55">
        <v>4259</v>
      </c>
    </row>
    <row r="106" spans="1:13">
      <c r="A106" s="52" t="s">
        <v>600</v>
      </c>
      <c r="B106" s="52"/>
      <c r="C106" s="53">
        <v>767</v>
      </c>
      <c r="D106" s="53">
        <v>843</v>
      </c>
      <c r="E106" s="53">
        <v>1023</v>
      </c>
      <c r="F106" s="53">
        <v>1144</v>
      </c>
      <c r="G106" s="53">
        <v>1496</v>
      </c>
      <c r="H106" s="53">
        <v>1804</v>
      </c>
      <c r="I106" s="53">
        <v>2035</v>
      </c>
      <c r="J106" s="53">
        <v>2340</v>
      </c>
      <c r="K106" s="53">
        <v>2645</v>
      </c>
      <c r="L106" s="53">
        <v>2951</v>
      </c>
      <c r="M106" s="53">
        <v>3256</v>
      </c>
    </row>
    <row r="107" spans="1:13">
      <c r="A107" s="54" t="s">
        <v>601</v>
      </c>
      <c r="B107" s="54"/>
      <c r="C107" s="55">
        <v>775</v>
      </c>
      <c r="D107" s="55">
        <v>853</v>
      </c>
      <c r="E107" s="55">
        <v>1034</v>
      </c>
      <c r="F107" s="55">
        <v>1155</v>
      </c>
      <c r="G107" s="55">
        <v>1507</v>
      </c>
      <c r="H107" s="55">
        <v>1826</v>
      </c>
      <c r="I107" s="55">
        <v>2035</v>
      </c>
      <c r="J107" s="55">
        <v>2340</v>
      </c>
      <c r="K107" s="55">
        <v>2645</v>
      </c>
      <c r="L107" s="55">
        <v>2951</v>
      </c>
      <c r="M107" s="55">
        <v>3256</v>
      </c>
    </row>
    <row r="108" spans="1:13">
      <c r="A108" s="52" t="s">
        <v>602</v>
      </c>
      <c r="B108" s="52"/>
      <c r="C108" s="53">
        <v>792</v>
      </c>
      <c r="D108" s="53">
        <v>871</v>
      </c>
      <c r="E108" s="53">
        <v>1056</v>
      </c>
      <c r="F108" s="53">
        <v>1177</v>
      </c>
      <c r="G108" s="53">
        <v>1540</v>
      </c>
      <c r="H108" s="53">
        <v>1859</v>
      </c>
      <c r="I108" s="53">
        <v>2068</v>
      </c>
      <c r="J108" s="53">
        <v>2378</v>
      </c>
      <c r="K108" s="53">
        <v>2688</v>
      </c>
      <c r="L108" s="53">
        <v>2998</v>
      </c>
      <c r="M108" s="53">
        <v>3308</v>
      </c>
    </row>
    <row r="109" spans="1:13">
      <c r="A109" s="54" t="s">
        <v>603</v>
      </c>
      <c r="B109" s="54"/>
      <c r="C109" s="55">
        <v>833</v>
      </c>
      <c r="D109" s="55">
        <v>916</v>
      </c>
      <c r="E109" s="55">
        <v>1111</v>
      </c>
      <c r="F109" s="55">
        <v>1232</v>
      </c>
      <c r="G109" s="55">
        <v>1617</v>
      </c>
      <c r="H109" s="55">
        <v>1947</v>
      </c>
      <c r="I109" s="55">
        <v>2178</v>
      </c>
      <c r="J109" s="55">
        <v>2504</v>
      </c>
      <c r="K109" s="55">
        <v>2831</v>
      </c>
      <c r="L109" s="55">
        <v>3158</v>
      </c>
      <c r="M109" s="55">
        <v>3484</v>
      </c>
    </row>
    <row r="110" spans="1:13">
      <c r="A110" s="52" t="s">
        <v>604</v>
      </c>
      <c r="B110" s="52"/>
      <c r="C110" s="53">
        <v>1147</v>
      </c>
      <c r="D110" s="53">
        <v>1261</v>
      </c>
      <c r="E110" s="53">
        <v>1529</v>
      </c>
      <c r="F110" s="53">
        <v>1705</v>
      </c>
      <c r="G110" s="53">
        <v>2233</v>
      </c>
      <c r="H110" s="53">
        <v>2695</v>
      </c>
      <c r="I110" s="53">
        <v>3003</v>
      </c>
      <c r="J110" s="53">
        <v>3454</v>
      </c>
      <c r="K110" s="53">
        <v>3903</v>
      </c>
      <c r="L110" s="53">
        <v>4354</v>
      </c>
      <c r="M110" s="53">
        <v>4804</v>
      </c>
    </row>
    <row r="111" spans="1:13">
      <c r="A111" s="54" t="s">
        <v>605</v>
      </c>
      <c r="B111" s="54"/>
      <c r="C111" s="55">
        <v>924</v>
      </c>
      <c r="D111" s="55">
        <v>1016</v>
      </c>
      <c r="E111" s="55">
        <v>1232</v>
      </c>
      <c r="F111" s="55">
        <v>1364</v>
      </c>
      <c r="G111" s="55">
        <v>1793</v>
      </c>
      <c r="H111" s="55">
        <v>2156</v>
      </c>
      <c r="I111" s="55">
        <v>2409</v>
      </c>
      <c r="J111" s="55">
        <v>2770</v>
      </c>
      <c r="K111" s="55">
        <v>3131</v>
      </c>
      <c r="L111" s="55">
        <v>3493</v>
      </c>
      <c r="M111" s="55">
        <v>3854</v>
      </c>
    </row>
    <row r="112" spans="1:13">
      <c r="A112" s="52" t="s">
        <v>606</v>
      </c>
      <c r="B112" s="52"/>
      <c r="C112" s="53">
        <v>866</v>
      </c>
      <c r="D112" s="53">
        <v>952</v>
      </c>
      <c r="E112" s="53">
        <v>1155</v>
      </c>
      <c r="F112" s="53">
        <v>1276</v>
      </c>
      <c r="G112" s="53">
        <v>1672</v>
      </c>
      <c r="H112" s="53">
        <v>2024</v>
      </c>
      <c r="I112" s="53">
        <v>2453</v>
      </c>
      <c r="J112" s="53">
        <v>2821</v>
      </c>
      <c r="K112" s="53">
        <v>3188</v>
      </c>
      <c r="L112" s="53">
        <v>3557</v>
      </c>
      <c r="M112" s="53">
        <v>3924</v>
      </c>
    </row>
    <row r="113" spans="1:13">
      <c r="A113" s="54" t="s">
        <v>607</v>
      </c>
      <c r="B113" s="54"/>
      <c r="C113" s="55">
        <v>734</v>
      </c>
      <c r="D113" s="55">
        <v>807</v>
      </c>
      <c r="E113" s="55">
        <v>979</v>
      </c>
      <c r="F113" s="55">
        <v>1100</v>
      </c>
      <c r="G113" s="55">
        <v>1441</v>
      </c>
      <c r="H113" s="55">
        <v>1749</v>
      </c>
      <c r="I113" s="55">
        <v>2035</v>
      </c>
      <c r="J113" s="55">
        <v>2340</v>
      </c>
      <c r="K113" s="55">
        <v>2645</v>
      </c>
      <c r="L113" s="55">
        <v>2951</v>
      </c>
      <c r="M113" s="55">
        <v>3256</v>
      </c>
    </row>
    <row r="114" spans="1:13">
      <c r="A114" s="52" t="s">
        <v>608</v>
      </c>
      <c r="B114" s="52"/>
      <c r="C114" s="53">
        <v>817</v>
      </c>
      <c r="D114" s="53">
        <v>898</v>
      </c>
      <c r="E114" s="53">
        <v>1089</v>
      </c>
      <c r="F114" s="53">
        <v>1210</v>
      </c>
      <c r="G114" s="53">
        <v>1584</v>
      </c>
      <c r="H114" s="53">
        <v>1914</v>
      </c>
      <c r="I114" s="53">
        <v>2134</v>
      </c>
      <c r="J114" s="53">
        <v>2454</v>
      </c>
      <c r="K114" s="53">
        <v>2774</v>
      </c>
      <c r="L114" s="53">
        <v>3094</v>
      </c>
      <c r="M114" s="53">
        <v>3414</v>
      </c>
    </row>
    <row r="115" spans="1:13">
      <c r="A115" s="54" t="s">
        <v>609</v>
      </c>
      <c r="B115" s="54"/>
      <c r="C115" s="55">
        <v>916</v>
      </c>
      <c r="D115" s="55">
        <v>1007</v>
      </c>
      <c r="E115" s="55">
        <v>1221</v>
      </c>
      <c r="F115" s="55">
        <v>1353</v>
      </c>
      <c r="G115" s="55">
        <v>1771</v>
      </c>
      <c r="H115" s="55">
        <v>2134</v>
      </c>
      <c r="I115" s="55">
        <v>2387</v>
      </c>
      <c r="J115" s="55">
        <v>2745</v>
      </c>
      <c r="K115" s="55">
        <v>3103</v>
      </c>
      <c r="L115" s="55">
        <v>3461</v>
      </c>
      <c r="M115" s="55">
        <v>3819</v>
      </c>
    </row>
    <row r="116" spans="1:13">
      <c r="A116" s="52" t="s">
        <v>610</v>
      </c>
      <c r="B116" s="52"/>
      <c r="C116" s="53">
        <v>841</v>
      </c>
      <c r="D116" s="53">
        <v>926</v>
      </c>
      <c r="E116" s="53">
        <v>1122</v>
      </c>
      <c r="F116" s="53">
        <v>1254</v>
      </c>
      <c r="G116" s="53">
        <v>1639</v>
      </c>
      <c r="H116" s="53">
        <v>1980</v>
      </c>
      <c r="I116" s="53">
        <v>2200</v>
      </c>
      <c r="J116" s="53">
        <v>2530</v>
      </c>
      <c r="K116" s="53">
        <v>2860</v>
      </c>
      <c r="L116" s="53">
        <v>3190</v>
      </c>
      <c r="M116" s="53">
        <v>3520</v>
      </c>
    </row>
    <row r="117" spans="1:13">
      <c r="A117" s="54" t="s">
        <v>611</v>
      </c>
      <c r="B117" s="54"/>
      <c r="C117" s="55">
        <v>792</v>
      </c>
      <c r="D117" s="55">
        <v>871</v>
      </c>
      <c r="E117" s="55">
        <v>1056</v>
      </c>
      <c r="F117" s="55">
        <v>1177</v>
      </c>
      <c r="G117" s="55">
        <v>1540</v>
      </c>
      <c r="H117" s="55">
        <v>1859</v>
      </c>
      <c r="I117" s="55">
        <v>2068</v>
      </c>
      <c r="J117" s="55">
        <v>2378</v>
      </c>
      <c r="K117" s="55">
        <v>2688</v>
      </c>
      <c r="L117" s="55">
        <v>2998</v>
      </c>
      <c r="M117" s="55">
        <v>3308</v>
      </c>
    </row>
    <row r="118" spans="1:13">
      <c r="A118" s="52" t="s">
        <v>612</v>
      </c>
      <c r="B118" s="52"/>
      <c r="C118" s="53">
        <v>982</v>
      </c>
      <c r="D118" s="53">
        <v>1080</v>
      </c>
      <c r="E118" s="53">
        <v>1309</v>
      </c>
      <c r="F118" s="53">
        <v>1452</v>
      </c>
      <c r="G118" s="53">
        <v>1903</v>
      </c>
      <c r="H118" s="53">
        <v>2288</v>
      </c>
      <c r="I118" s="53">
        <v>2563</v>
      </c>
      <c r="J118" s="53">
        <v>2948</v>
      </c>
      <c r="K118" s="53">
        <v>3331</v>
      </c>
      <c r="L118" s="53">
        <v>3716</v>
      </c>
      <c r="M118" s="53">
        <v>4100</v>
      </c>
    </row>
    <row r="119" spans="1:13">
      <c r="A119" s="54" t="s">
        <v>613</v>
      </c>
      <c r="B119" s="54"/>
      <c r="C119" s="55">
        <v>982</v>
      </c>
      <c r="D119" s="55">
        <v>1080</v>
      </c>
      <c r="E119" s="55">
        <v>1309</v>
      </c>
      <c r="F119" s="55">
        <v>1452</v>
      </c>
      <c r="G119" s="55">
        <v>1903</v>
      </c>
      <c r="H119" s="55">
        <v>2288</v>
      </c>
      <c r="I119" s="55">
        <v>2563</v>
      </c>
      <c r="J119" s="55">
        <v>2948</v>
      </c>
      <c r="K119" s="55">
        <v>3331</v>
      </c>
      <c r="L119" s="55">
        <v>3716</v>
      </c>
      <c r="M119" s="55">
        <v>4100</v>
      </c>
    </row>
    <row r="120" spans="1:13">
      <c r="A120" s="52" t="s">
        <v>614</v>
      </c>
      <c r="B120" s="52"/>
      <c r="C120" s="53">
        <v>784</v>
      </c>
      <c r="D120" s="53">
        <v>862</v>
      </c>
      <c r="E120" s="53">
        <v>1045</v>
      </c>
      <c r="F120" s="53">
        <v>1155</v>
      </c>
      <c r="G120" s="53">
        <v>1518</v>
      </c>
      <c r="H120" s="53">
        <v>1826</v>
      </c>
      <c r="I120" s="53">
        <v>2046</v>
      </c>
      <c r="J120" s="53">
        <v>2352</v>
      </c>
      <c r="K120" s="53">
        <v>2659</v>
      </c>
      <c r="L120" s="53">
        <v>2966</v>
      </c>
      <c r="M120" s="53">
        <v>3273</v>
      </c>
    </row>
    <row r="121" spans="1:13">
      <c r="A121" s="54" t="s">
        <v>615</v>
      </c>
      <c r="B121" s="54"/>
      <c r="C121" s="55">
        <v>833</v>
      </c>
      <c r="D121" s="55">
        <v>916</v>
      </c>
      <c r="E121" s="55">
        <v>1111</v>
      </c>
      <c r="F121" s="55">
        <v>1243</v>
      </c>
      <c r="G121" s="55">
        <v>1628</v>
      </c>
      <c r="H121" s="55">
        <v>1958</v>
      </c>
      <c r="I121" s="55">
        <v>2189</v>
      </c>
      <c r="J121" s="55">
        <v>2517</v>
      </c>
      <c r="K121" s="55">
        <v>2845</v>
      </c>
      <c r="L121" s="55">
        <v>3174</v>
      </c>
      <c r="M121" s="55">
        <v>3502</v>
      </c>
    </row>
    <row r="122" spans="1:13">
      <c r="A122" s="52" t="s">
        <v>616</v>
      </c>
      <c r="B122" s="52"/>
      <c r="C122" s="53">
        <v>742</v>
      </c>
      <c r="D122" s="53">
        <v>817</v>
      </c>
      <c r="E122" s="53">
        <v>990</v>
      </c>
      <c r="F122" s="53">
        <v>1100</v>
      </c>
      <c r="G122" s="53">
        <v>1441</v>
      </c>
      <c r="H122" s="53">
        <v>1936</v>
      </c>
      <c r="I122" s="53">
        <v>2299</v>
      </c>
      <c r="J122" s="53">
        <v>2644</v>
      </c>
      <c r="K122" s="53">
        <v>2988</v>
      </c>
      <c r="L122" s="53">
        <v>3334</v>
      </c>
      <c r="M122" s="53">
        <v>3678</v>
      </c>
    </row>
    <row r="123" spans="1:13">
      <c r="A123" s="54" t="s">
        <v>617</v>
      </c>
      <c r="B123" s="54"/>
      <c r="C123" s="55">
        <v>1064</v>
      </c>
      <c r="D123" s="55">
        <v>1170</v>
      </c>
      <c r="E123" s="55">
        <v>1419</v>
      </c>
      <c r="F123" s="55">
        <v>1562</v>
      </c>
      <c r="G123" s="55">
        <v>1980</v>
      </c>
      <c r="H123" s="55">
        <v>2772</v>
      </c>
      <c r="I123" s="55">
        <v>3322</v>
      </c>
      <c r="J123" s="55">
        <v>3820</v>
      </c>
      <c r="K123" s="55">
        <v>4318</v>
      </c>
      <c r="L123" s="55">
        <v>4816</v>
      </c>
      <c r="M123" s="55">
        <v>5315</v>
      </c>
    </row>
    <row r="124" spans="1:13">
      <c r="A124" s="52" t="s">
        <v>618</v>
      </c>
      <c r="B124" s="52"/>
      <c r="C124" s="53">
        <v>874</v>
      </c>
      <c r="D124" s="53">
        <v>962</v>
      </c>
      <c r="E124" s="53">
        <v>1166</v>
      </c>
      <c r="F124" s="53">
        <v>1287</v>
      </c>
      <c r="G124" s="53">
        <v>1694</v>
      </c>
      <c r="H124" s="53">
        <v>2046</v>
      </c>
      <c r="I124" s="53">
        <v>2376</v>
      </c>
      <c r="J124" s="53">
        <v>2732</v>
      </c>
      <c r="K124" s="53">
        <v>3088</v>
      </c>
      <c r="L124" s="53">
        <v>3445</v>
      </c>
      <c r="M124" s="53">
        <v>3801</v>
      </c>
    </row>
    <row r="125" spans="1:13">
      <c r="A125" s="54" t="s">
        <v>619</v>
      </c>
      <c r="B125" s="54"/>
      <c r="C125" s="55">
        <v>841</v>
      </c>
      <c r="D125" s="55">
        <v>926</v>
      </c>
      <c r="E125" s="55">
        <v>1122</v>
      </c>
      <c r="F125" s="55">
        <v>1243</v>
      </c>
      <c r="G125" s="55">
        <v>1573</v>
      </c>
      <c r="H125" s="55">
        <v>2200</v>
      </c>
      <c r="I125" s="55">
        <v>2640</v>
      </c>
      <c r="J125" s="55">
        <v>3036</v>
      </c>
      <c r="K125" s="55">
        <v>3432</v>
      </c>
      <c r="L125" s="55">
        <v>3828</v>
      </c>
      <c r="M125" s="55">
        <v>4224</v>
      </c>
    </row>
    <row r="126" spans="1:13">
      <c r="A126" s="52" t="s">
        <v>620</v>
      </c>
      <c r="B126" s="52"/>
      <c r="C126" s="53">
        <v>800</v>
      </c>
      <c r="D126" s="53">
        <v>880</v>
      </c>
      <c r="E126" s="53">
        <v>1067</v>
      </c>
      <c r="F126" s="53">
        <v>1177</v>
      </c>
      <c r="G126" s="53">
        <v>1551</v>
      </c>
      <c r="H126" s="53">
        <v>1870</v>
      </c>
      <c r="I126" s="53">
        <v>2090</v>
      </c>
      <c r="J126" s="53">
        <v>2403</v>
      </c>
      <c r="K126" s="53">
        <v>2717</v>
      </c>
      <c r="L126" s="53">
        <v>3030</v>
      </c>
      <c r="M126" s="53">
        <v>3344</v>
      </c>
    </row>
    <row r="127" spans="1:13">
      <c r="A127" s="54" t="s">
        <v>621</v>
      </c>
      <c r="B127" s="54"/>
      <c r="C127" s="55">
        <v>874</v>
      </c>
      <c r="D127" s="55">
        <v>962</v>
      </c>
      <c r="E127" s="55">
        <v>1166</v>
      </c>
      <c r="F127" s="55">
        <v>1287</v>
      </c>
      <c r="G127" s="55">
        <v>1694</v>
      </c>
      <c r="H127" s="55">
        <v>2046</v>
      </c>
      <c r="I127" s="55">
        <v>2277</v>
      </c>
      <c r="J127" s="55">
        <v>2619</v>
      </c>
      <c r="K127" s="55">
        <v>2960</v>
      </c>
      <c r="L127" s="55">
        <v>3302</v>
      </c>
      <c r="M127" s="55">
        <v>3643</v>
      </c>
    </row>
    <row r="128" spans="1:13">
      <c r="A128" s="52" t="s">
        <v>622</v>
      </c>
      <c r="B128" s="52"/>
      <c r="C128" s="53">
        <v>1180</v>
      </c>
      <c r="D128" s="53">
        <v>1298</v>
      </c>
      <c r="E128" s="53">
        <v>1573</v>
      </c>
      <c r="F128" s="53">
        <v>1749</v>
      </c>
      <c r="G128" s="53">
        <v>2288</v>
      </c>
      <c r="H128" s="53">
        <v>2761</v>
      </c>
      <c r="I128" s="53">
        <v>3080</v>
      </c>
      <c r="J128" s="53">
        <v>3542</v>
      </c>
      <c r="K128" s="53">
        <v>4004</v>
      </c>
      <c r="L128" s="53">
        <v>4466</v>
      </c>
      <c r="M128" s="53">
        <v>4928</v>
      </c>
    </row>
    <row r="129" spans="1:13">
      <c r="A129" s="54" t="s">
        <v>623</v>
      </c>
      <c r="B129" s="54"/>
      <c r="C129" s="55">
        <v>825</v>
      </c>
      <c r="D129" s="55">
        <v>907</v>
      </c>
      <c r="E129" s="55">
        <v>1100</v>
      </c>
      <c r="F129" s="55">
        <v>1221</v>
      </c>
      <c r="G129" s="55">
        <v>1606</v>
      </c>
      <c r="H129" s="55">
        <v>1936</v>
      </c>
      <c r="I129" s="55">
        <v>2156</v>
      </c>
      <c r="J129" s="55">
        <v>2479</v>
      </c>
      <c r="K129" s="55">
        <v>2802</v>
      </c>
      <c r="L129" s="55">
        <v>3126</v>
      </c>
      <c r="M129" s="55">
        <v>3449</v>
      </c>
    </row>
    <row r="130" spans="1:13">
      <c r="A130" s="52" t="s">
        <v>624</v>
      </c>
      <c r="B130" s="52"/>
      <c r="C130" s="53">
        <v>775</v>
      </c>
      <c r="D130" s="53">
        <v>853</v>
      </c>
      <c r="E130" s="53">
        <v>1034</v>
      </c>
      <c r="F130" s="53">
        <v>1155</v>
      </c>
      <c r="G130" s="53">
        <v>1507</v>
      </c>
      <c r="H130" s="53">
        <v>1881</v>
      </c>
      <c r="I130" s="53">
        <v>2068</v>
      </c>
      <c r="J130" s="53">
        <v>2378</v>
      </c>
      <c r="K130" s="53">
        <v>2688</v>
      </c>
      <c r="L130" s="53">
        <v>2998</v>
      </c>
      <c r="M130" s="53">
        <v>3308</v>
      </c>
    </row>
    <row r="131" spans="1:13">
      <c r="A131" s="54" t="s">
        <v>625</v>
      </c>
      <c r="B131" s="54"/>
      <c r="C131" s="55">
        <v>899</v>
      </c>
      <c r="D131" s="55">
        <v>988</v>
      </c>
      <c r="E131" s="55">
        <v>1199</v>
      </c>
      <c r="F131" s="55">
        <v>1331</v>
      </c>
      <c r="G131" s="55">
        <v>1749</v>
      </c>
      <c r="H131" s="55">
        <v>2101</v>
      </c>
      <c r="I131" s="55">
        <v>2343</v>
      </c>
      <c r="J131" s="55">
        <v>2695</v>
      </c>
      <c r="K131" s="55">
        <v>3045</v>
      </c>
      <c r="L131" s="55">
        <v>3397</v>
      </c>
      <c r="M131" s="55">
        <v>3748</v>
      </c>
    </row>
    <row r="132" spans="1:13">
      <c r="A132" s="52" t="s">
        <v>626</v>
      </c>
      <c r="B132" s="52"/>
      <c r="C132" s="53">
        <v>883</v>
      </c>
      <c r="D132" s="53">
        <v>971</v>
      </c>
      <c r="E132" s="53">
        <v>1177</v>
      </c>
      <c r="F132" s="53">
        <v>1309</v>
      </c>
      <c r="G132" s="53">
        <v>1716</v>
      </c>
      <c r="H132" s="53">
        <v>2068</v>
      </c>
      <c r="I132" s="53">
        <v>2310</v>
      </c>
      <c r="J132" s="53">
        <v>2656</v>
      </c>
      <c r="K132" s="53">
        <v>3003</v>
      </c>
      <c r="L132" s="53">
        <v>3349</v>
      </c>
      <c r="M132" s="53">
        <v>3696</v>
      </c>
    </row>
    <row r="133" spans="1:13">
      <c r="A133" s="54" t="s">
        <v>627</v>
      </c>
      <c r="B133" s="54"/>
      <c r="C133" s="55">
        <v>891</v>
      </c>
      <c r="D133" s="55">
        <v>980</v>
      </c>
      <c r="E133" s="55">
        <v>1188</v>
      </c>
      <c r="F133" s="55">
        <v>1386</v>
      </c>
      <c r="G133" s="55">
        <v>1727</v>
      </c>
      <c r="H133" s="55">
        <v>2255</v>
      </c>
      <c r="I133" s="55">
        <v>2574</v>
      </c>
      <c r="J133" s="55">
        <v>2960</v>
      </c>
      <c r="K133" s="55">
        <v>3346</v>
      </c>
      <c r="L133" s="55">
        <v>3732</v>
      </c>
      <c r="M133" s="55">
        <v>4118</v>
      </c>
    </row>
    <row r="134" spans="1:13">
      <c r="A134" s="52" t="s">
        <v>628</v>
      </c>
      <c r="B134" s="52"/>
      <c r="C134" s="53">
        <v>1411</v>
      </c>
      <c r="D134" s="53">
        <v>1552</v>
      </c>
      <c r="E134" s="53">
        <v>1881</v>
      </c>
      <c r="F134" s="53">
        <v>2200</v>
      </c>
      <c r="G134" s="53">
        <v>2739</v>
      </c>
      <c r="H134" s="53">
        <v>3575</v>
      </c>
      <c r="I134" s="53">
        <v>4081</v>
      </c>
      <c r="J134" s="53">
        <v>4693</v>
      </c>
      <c r="K134" s="53">
        <v>5305</v>
      </c>
      <c r="L134" s="53">
        <v>5918</v>
      </c>
      <c r="M134" s="53">
        <v>6529</v>
      </c>
    </row>
    <row r="135" spans="1:13">
      <c r="A135" s="54" t="s">
        <v>629</v>
      </c>
      <c r="B135" s="54"/>
      <c r="C135" s="55">
        <v>1650</v>
      </c>
      <c r="D135" s="55">
        <v>1815</v>
      </c>
      <c r="E135" s="55">
        <v>2200</v>
      </c>
      <c r="F135" s="55">
        <v>2354</v>
      </c>
      <c r="G135" s="55">
        <v>2805</v>
      </c>
      <c r="H135" s="55">
        <v>3388</v>
      </c>
      <c r="I135" s="55">
        <v>3729</v>
      </c>
      <c r="J135" s="55">
        <v>4288</v>
      </c>
      <c r="K135" s="55">
        <v>4847</v>
      </c>
      <c r="L135" s="55">
        <v>5407</v>
      </c>
      <c r="M135" s="55">
        <v>5966</v>
      </c>
    </row>
    <row r="136" spans="1:13">
      <c r="A136" s="52" t="s">
        <v>630</v>
      </c>
      <c r="B136" s="52"/>
      <c r="C136" s="53">
        <v>1650</v>
      </c>
      <c r="D136" s="53">
        <v>1815</v>
      </c>
      <c r="E136" s="53">
        <v>2200</v>
      </c>
      <c r="F136" s="53">
        <v>2354</v>
      </c>
      <c r="G136" s="53">
        <v>2805</v>
      </c>
      <c r="H136" s="53">
        <v>3388</v>
      </c>
      <c r="I136" s="53">
        <v>3729</v>
      </c>
      <c r="J136" s="53">
        <v>4288</v>
      </c>
      <c r="K136" s="53">
        <v>4847</v>
      </c>
      <c r="L136" s="53">
        <v>5407</v>
      </c>
      <c r="M136" s="53">
        <v>5966</v>
      </c>
    </row>
    <row r="137" spans="1:13">
      <c r="A137" s="54" t="s">
        <v>631</v>
      </c>
      <c r="B137" s="54"/>
      <c r="C137" s="55">
        <v>1650</v>
      </c>
      <c r="D137" s="55">
        <v>1815</v>
      </c>
      <c r="E137" s="55">
        <v>2200</v>
      </c>
      <c r="F137" s="55">
        <v>2354</v>
      </c>
      <c r="G137" s="55">
        <v>2805</v>
      </c>
      <c r="H137" s="55">
        <v>3388</v>
      </c>
      <c r="I137" s="55">
        <v>3729</v>
      </c>
      <c r="J137" s="55">
        <v>4288</v>
      </c>
      <c r="K137" s="55">
        <v>4847</v>
      </c>
      <c r="L137" s="55">
        <v>5407</v>
      </c>
      <c r="M137" s="55">
        <v>5966</v>
      </c>
    </row>
    <row r="138" spans="1:13">
      <c r="A138" s="52" t="s">
        <v>632</v>
      </c>
      <c r="B138" s="52"/>
      <c r="C138" s="53">
        <v>924</v>
      </c>
      <c r="D138" s="53">
        <v>1016</v>
      </c>
      <c r="E138" s="53">
        <v>1232</v>
      </c>
      <c r="F138" s="53">
        <v>1441</v>
      </c>
      <c r="G138" s="53">
        <v>1804</v>
      </c>
      <c r="H138" s="53">
        <v>2354</v>
      </c>
      <c r="I138" s="53">
        <v>2684</v>
      </c>
      <c r="J138" s="53">
        <v>3086</v>
      </c>
      <c r="K138" s="53">
        <v>3489</v>
      </c>
      <c r="L138" s="53">
        <v>3891</v>
      </c>
      <c r="M138" s="53">
        <v>4294</v>
      </c>
    </row>
    <row r="139" spans="1:13">
      <c r="A139" s="54" t="s">
        <v>633</v>
      </c>
      <c r="B139" s="54"/>
      <c r="C139" s="55">
        <v>1031</v>
      </c>
      <c r="D139" s="55">
        <v>1134</v>
      </c>
      <c r="E139" s="55">
        <v>1375</v>
      </c>
      <c r="F139" s="55">
        <v>1606</v>
      </c>
      <c r="G139" s="55">
        <v>2002</v>
      </c>
      <c r="H139" s="55">
        <v>2607</v>
      </c>
      <c r="I139" s="55">
        <v>2970</v>
      </c>
      <c r="J139" s="55">
        <v>3415</v>
      </c>
      <c r="K139" s="55">
        <v>3861</v>
      </c>
      <c r="L139" s="55">
        <v>4306</v>
      </c>
      <c r="M139" s="55">
        <v>4752</v>
      </c>
    </row>
    <row r="140" spans="1:13">
      <c r="A140" s="52" t="s">
        <v>634</v>
      </c>
      <c r="B140" s="52"/>
      <c r="C140" s="53">
        <v>833</v>
      </c>
      <c r="D140" s="53">
        <v>916</v>
      </c>
      <c r="E140" s="53">
        <v>1111</v>
      </c>
      <c r="F140" s="53">
        <v>1298</v>
      </c>
      <c r="G140" s="53">
        <v>1617</v>
      </c>
      <c r="H140" s="53">
        <v>2112</v>
      </c>
      <c r="I140" s="53">
        <v>2409</v>
      </c>
      <c r="J140" s="53">
        <v>2770</v>
      </c>
      <c r="K140" s="53">
        <v>3131</v>
      </c>
      <c r="L140" s="53">
        <v>3493</v>
      </c>
      <c r="M140" s="53">
        <v>3854</v>
      </c>
    </row>
    <row r="141" spans="1:13">
      <c r="A141" s="54" t="s">
        <v>635</v>
      </c>
      <c r="B141" s="54"/>
      <c r="C141" s="55">
        <v>1048</v>
      </c>
      <c r="D141" s="55">
        <v>1152</v>
      </c>
      <c r="E141" s="55">
        <v>1397</v>
      </c>
      <c r="F141" s="55">
        <v>1628</v>
      </c>
      <c r="G141" s="55">
        <v>2035</v>
      </c>
      <c r="H141" s="55">
        <v>2651</v>
      </c>
      <c r="I141" s="55">
        <v>3036</v>
      </c>
      <c r="J141" s="55">
        <v>3491</v>
      </c>
      <c r="K141" s="55">
        <v>3946</v>
      </c>
      <c r="L141" s="55">
        <v>4402</v>
      </c>
      <c r="M141" s="55">
        <v>4857</v>
      </c>
    </row>
    <row r="142" spans="1:13">
      <c r="A142" s="52" t="s">
        <v>636</v>
      </c>
      <c r="B142" s="52"/>
      <c r="C142" s="53">
        <v>1650</v>
      </c>
      <c r="D142" s="53">
        <v>1815</v>
      </c>
      <c r="E142" s="53">
        <v>2200</v>
      </c>
      <c r="F142" s="53">
        <v>2354</v>
      </c>
      <c r="G142" s="53">
        <v>2805</v>
      </c>
      <c r="H142" s="53">
        <v>3388</v>
      </c>
      <c r="I142" s="53">
        <v>3729</v>
      </c>
      <c r="J142" s="53">
        <v>4288</v>
      </c>
      <c r="K142" s="53">
        <v>4847</v>
      </c>
      <c r="L142" s="53">
        <v>5407</v>
      </c>
      <c r="M142" s="53">
        <v>5966</v>
      </c>
    </row>
    <row r="143" spans="1:13">
      <c r="A143" s="54" t="s">
        <v>637</v>
      </c>
      <c r="B143" s="54"/>
      <c r="C143" s="55">
        <v>1650</v>
      </c>
      <c r="D143" s="55">
        <v>1815</v>
      </c>
      <c r="E143" s="55">
        <v>2200</v>
      </c>
      <c r="F143" s="55">
        <v>2354</v>
      </c>
      <c r="G143" s="55">
        <v>2805</v>
      </c>
      <c r="H143" s="55">
        <v>3388</v>
      </c>
      <c r="I143" s="55">
        <v>3729</v>
      </c>
      <c r="J143" s="55">
        <v>4288</v>
      </c>
      <c r="K143" s="55">
        <v>4847</v>
      </c>
      <c r="L143" s="55">
        <v>5407</v>
      </c>
      <c r="M143" s="55">
        <v>5966</v>
      </c>
    </row>
    <row r="144" spans="1:13">
      <c r="A144" s="52" t="s">
        <v>638</v>
      </c>
      <c r="B144" s="52"/>
      <c r="C144" s="53">
        <v>1023</v>
      </c>
      <c r="D144" s="53">
        <v>1125</v>
      </c>
      <c r="E144" s="53">
        <v>1364</v>
      </c>
      <c r="F144" s="53">
        <v>1507</v>
      </c>
      <c r="G144" s="53">
        <v>1903</v>
      </c>
      <c r="H144" s="53">
        <v>2662</v>
      </c>
      <c r="I144" s="53">
        <v>3201</v>
      </c>
      <c r="J144" s="53">
        <v>3681</v>
      </c>
      <c r="K144" s="53">
        <v>4161</v>
      </c>
      <c r="L144" s="53">
        <v>4642</v>
      </c>
      <c r="M144" s="53">
        <v>5121</v>
      </c>
    </row>
    <row r="145" spans="1:13">
      <c r="A145" s="54" t="s">
        <v>639</v>
      </c>
      <c r="B145" s="54"/>
      <c r="C145" s="55">
        <v>982</v>
      </c>
      <c r="D145" s="55">
        <v>1080</v>
      </c>
      <c r="E145" s="55">
        <v>1309</v>
      </c>
      <c r="F145" s="55">
        <v>1529</v>
      </c>
      <c r="G145" s="55">
        <v>1914</v>
      </c>
      <c r="H145" s="55">
        <v>2640</v>
      </c>
      <c r="I145" s="55">
        <v>2915</v>
      </c>
      <c r="J145" s="55">
        <v>3352</v>
      </c>
      <c r="K145" s="55">
        <v>3789</v>
      </c>
      <c r="L145" s="55">
        <v>4227</v>
      </c>
      <c r="M145" s="55">
        <v>4664</v>
      </c>
    </row>
    <row r="146" spans="1:13">
      <c r="A146" s="52" t="s">
        <v>640</v>
      </c>
      <c r="B146" s="52"/>
      <c r="C146" s="53">
        <v>1650</v>
      </c>
      <c r="D146" s="53">
        <v>1815</v>
      </c>
      <c r="E146" s="53">
        <v>2200</v>
      </c>
      <c r="F146" s="53">
        <v>2354</v>
      </c>
      <c r="G146" s="53">
        <v>2805</v>
      </c>
      <c r="H146" s="53">
        <v>3388</v>
      </c>
      <c r="I146" s="53">
        <v>3729</v>
      </c>
      <c r="J146" s="53">
        <v>4288</v>
      </c>
      <c r="K146" s="53">
        <v>4847</v>
      </c>
      <c r="L146" s="53">
        <v>5407</v>
      </c>
      <c r="M146" s="53">
        <v>5966</v>
      </c>
    </row>
    <row r="147" spans="1:13">
      <c r="A147" s="54" t="s">
        <v>641</v>
      </c>
      <c r="B147" s="54"/>
      <c r="C147" s="55">
        <v>1650</v>
      </c>
      <c r="D147" s="55">
        <v>1815</v>
      </c>
      <c r="E147" s="55">
        <v>2200</v>
      </c>
      <c r="F147" s="55">
        <v>2354</v>
      </c>
      <c r="G147" s="55">
        <v>2805</v>
      </c>
      <c r="H147" s="55">
        <v>3575</v>
      </c>
      <c r="I147" s="55">
        <v>4081</v>
      </c>
      <c r="J147" s="55">
        <v>4693</v>
      </c>
      <c r="K147" s="55">
        <v>5305</v>
      </c>
      <c r="L147" s="55">
        <v>5918</v>
      </c>
      <c r="M147" s="55">
        <v>6529</v>
      </c>
    </row>
    <row r="148" spans="1:13">
      <c r="A148" s="52" t="s">
        <v>642</v>
      </c>
      <c r="B148" s="52"/>
      <c r="C148" s="53">
        <v>1650</v>
      </c>
      <c r="D148" s="53">
        <v>1815</v>
      </c>
      <c r="E148" s="53">
        <v>2200</v>
      </c>
      <c r="F148" s="53">
        <v>2354</v>
      </c>
      <c r="G148" s="53">
        <v>2805</v>
      </c>
      <c r="H148" s="53">
        <v>3388</v>
      </c>
      <c r="I148" s="53">
        <v>3729</v>
      </c>
      <c r="J148" s="53">
        <v>4288</v>
      </c>
      <c r="K148" s="53">
        <v>4847</v>
      </c>
      <c r="L148" s="53">
        <v>5407</v>
      </c>
      <c r="M148" s="53">
        <v>5966</v>
      </c>
    </row>
    <row r="149" spans="1:13">
      <c r="A149" s="54" t="s">
        <v>643</v>
      </c>
      <c r="B149" s="54"/>
      <c r="C149" s="55">
        <v>1650</v>
      </c>
      <c r="D149" s="55">
        <v>1815</v>
      </c>
      <c r="E149" s="55">
        <v>2200</v>
      </c>
      <c r="F149" s="55">
        <v>2354</v>
      </c>
      <c r="G149" s="55">
        <v>2805</v>
      </c>
      <c r="H149" s="55">
        <v>3388</v>
      </c>
      <c r="I149" s="55">
        <v>3729</v>
      </c>
      <c r="J149" s="55">
        <v>4288</v>
      </c>
      <c r="K149" s="55">
        <v>4847</v>
      </c>
      <c r="L149" s="55">
        <v>5407</v>
      </c>
      <c r="M149" s="55">
        <v>5966</v>
      </c>
    </row>
    <row r="150" spans="1:13">
      <c r="A150" s="52" t="s">
        <v>644</v>
      </c>
      <c r="B150" s="52"/>
      <c r="C150" s="53">
        <v>1064</v>
      </c>
      <c r="D150" s="53">
        <v>1170</v>
      </c>
      <c r="E150" s="53">
        <v>1419</v>
      </c>
      <c r="F150" s="53">
        <v>1661</v>
      </c>
      <c r="G150" s="53">
        <v>2068</v>
      </c>
      <c r="H150" s="53">
        <v>2695</v>
      </c>
      <c r="I150" s="53">
        <v>3080</v>
      </c>
      <c r="J150" s="53">
        <v>3542</v>
      </c>
      <c r="K150" s="53">
        <v>4004</v>
      </c>
      <c r="L150" s="53">
        <v>4466</v>
      </c>
      <c r="M150" s="53">
        <v>4928</v>
      </c>
    </row>
    <row r="151" spans="1:13">
      <c r="A151" s="54" t="s">
        <v>645</v>
      </c>
      <c r="B151" s="54"/>
      <c r="C151" s="55">
        <v>1650</v>
      </c>
      <c r="D151" s="55">
        <v>1815</v>
      </c>
      <c r="E151" s="55">
        <v>2200</v>
      </c>
      <c r="F151" s="55">
        <v>2354</v>
      </c>
      <c r="G151" s="55">
        <v>2805</v>
      </c>
      <c r="H151" s="55">
        <v>3388</v>
      </c>
      <c r="I151" s="55">
        <v>3729</v>
      </c>
      <c r="J151" s="55">
        <v>4288</v>
      </c>
      <c r="K151" s="55">
        <v>4847</v>
      </c>
      <c r="L151" s="55">
        <v>5407</v>
      </c>
      <c r="M151" s="55">
        <v>5966</v>
      </c>
    </row>
    <row r="152" spans="1:13">
      <c r="A152" s="52" t="s">
        <v>646</v>
      </c>
      <c r="B152" s="52"/>
      <c r="C152" s="53">
        <v>1254</v>
      </c>
      <c r="D152" s="53">
        <v>1379</v>
      </c>
      <c r="E152" s="53">
        <v>1672</v>
      </c>
      <c r="F152" s="53">
        <v>1958</v>
      </c>
      <c r="G152" s="53">
        <v>2442</v>
      </c>
      <c r="H152" s="53">
        <v>3179</v>
      </c>
      <c r="I152" s="53">
        <v>3641</v>
      </c>
      <c r="J152" s="53">
        <v>4187</v>
      </c>
      <c r="K152" s="53">
        <v>4733</v>
      </c>
      <c r="L152" s="53">
        <v>5280</v>
      </c>
      <c r="M152" s="53">
        <v>5825</v>
      </c>
    </row>
    <row r="153" spans="1:13">
      <c r="A153" s="54" t="s">
        <v>647</v>
      </c>
      <c r="B153" s="54"/>
      <c r="C153" s="55">
        <v>1996</v>
      </c>
      <c r="D153" s="55">
        <v>2196</v>
      </c>
      <c r="E153" s="55">
        <v>2662</v>
      </c>
      <c r="F153" s="55">
        <v>2816</v>
      </c>
      <c r="G153" s="55">
        <v>3333</v>
      </c>
      <c r="H153" s="55">
        <v>4015</v>
      </c>
      <c r="I153" s="55">
        <v>4422</v>
      </c>
      <c r="J153" s="55">
        <v>5085</v>
      </c>
      <c r="K153" s="55">
        <v>5748</v>
      </c>
      <c r="L153" s="55">
        <v>6411</v>
      </c>
      <c r="M153" s="55">
        <v>7075</v>
      </c>
    </row>
    <row r="154" spans="1:13">
      <c r="A154" s="52" t="s">
        <v>648</v>
      </c>
      <c r="B154" s="52"/>
      <c r="C154" s="53">
        <v>907</v>
      </c>
      <c r="D154" s="53">
        <v>998</v>
      </c>
      <c r="E154" s="53">
        <v>1210</v>
      </c>
      <c r="F154" s="53">
        <v>1419</v>
      </c>
      <c r="G154" s="53">
        <v>1771</v>
      </c>
      <c r="H154" s="53">
        <v>2310</v>
      </c>
      <c r="I154" s="53">
        <v>2640</v>
      </c>
      <c r="J154" s="53">
        <v>3036</v>
      </c>
      <c r="K154" s="53">
        <v>3432</v>
      </c>
      <c r="L154" s="53">
        <v>3828</v>
      </c>
      <c r="M154" s="53">
        <v>4224</v>
      </c>
    </row>
    <row r="155" spans="1:13">
      <c r="A155" s="54" t="s">
        <v>649</v>
      </c>
      <c r="B155" s="54"/>
      <c r="C155" s="55">
        <v>1039</v>
      </c>
      <c r="D155" s="55">
        <v>1144</v>
      </c>
      <c r="E155" s="55">
        <v>1386</v>
      </c>
      <c r="F155" s="55">
        <v>1397</v>
      </c>
      <c r="G155" s="55">
        <v>1804</v>
      </c>
      <c r="H155" s="55">
        <v>2200</v>
      </c>
      <c r="I155" s="55">
        <v>2431</v>
      </c>
      <c r="J155" s="55">
        <v>2796</v>
      </c>
      <c r="K155" s="55">
        <v>3160</v>
      </c>
      <c r="L155" s="55">
        <v>3525</v>
      </c>
      <c r="M155" s="55">
        <v>3889</v>
      </c>
    </row>
    <row r="156" spans="1:13">
      <c r="A156" s="52" t="s">
        <v>650</v>
      </c>
      <c r="B156" s="52"/>
      <c r="C156" s="53">
        <v>1650</v>
      </c>
      <c r="D156" s="53">
        <v>1815</v>
      </c>
      <c r="E156" s="53">
        <v>2200</v>
      </c>
      <c r="F156" s="53">
        <v>2354</v>
      </c>
      <c r="G156" s="53">
        <v>2805</v>
      </c>
      <c r="H156" s="53">
        <v>3388</v>
      </c>
      <c r="I156" s="53">
        <v>3729</v>
      </c>
      <c r="J156" s="53">
        <v>4288</v>
      </c>
      <c r="K156" s="53">
        <v>4847</v>
      </c>
      <c r="L156" s="53">
        <v>5407</v>
      </c>
      <c r="M156" s="53">
        <v>5966</v>
      </c>
    </row>
    <row r="157" spans="1:13">
      <c r="A157" s="54" t="s">
        <v>651</v>
      </c>
      <c r="B157" s="54"/>
      <c r="C157" s="55">
        <v>1650</v>
      </c>
      <c r="D157" s="55">
        <v>1815</v>
      </c>
      <c r="E157" s="55">
        <v>2200</v>
      </c>
      <c r="F157" s="55">
        <v>2354</v>
      </c>
      <c r="G157" s="55">
        <v>2805</v>
      </c>
      <c r="H157" s="55">
        <v>3388</v>
      </c>
      <c r="I157" s="55">
        <v>3729</v>
      </c>
      <c r="J157" s="55">
        <v>4288</v>
      </c>
      <c r="K157" s="55">
        <v>4847</v>
      </c>
      <c r="L157" s="55">
        <v>5407</v>
      </c>
      <c r="M157" s="55">
        <v>5966</v>
      </c>
    </row>
    <row r="158" spans="1:13">
      <c r="A158" s="52" t="s">
        <v>652</v>
      </c>
      <c r="B158" s="52"/>
      <c r="C158" s="53">
        <v>1369</v>
      </c>
      <c r="D158" s="53">
        <v>1507</v>
      </c>
      <c r="E158" s="53">
        <v>1826</v>
      </c>
      <c r="F158" s="53">
        <v>1837</v>
      </c>
      <c r="G158" s="53">
        <v>2365</v>
      </c>
      <c r="H158" s="53">
        <v>2893</v>
      </c>
      <c r="I158" s="53">
        <v>3179</v>
      </c>
      <c r="J158" s="53">
        <v>3656</v>
      </c>
      <c r="K158" s="53">
        <v>4132</v>
      </c>
      <c r="L158" s="53">
        <v>4610</v>
      </c>
      <c r="M158" s="53">
        <v>5086</v>
      </c>
    </row>
    <row r="159" spans="1:13">
      <c r="A159" s="54" t="s">
        <v>653</v>
      </c>
      <c r="B159" s="54"/>
      <c r="C159" s="55">
        <v>957</v>
      </c>
      <c r="D159" s="55">
        <v>1052</v>
      </c>
      <c r="E159" s="55">
        <v>1276</v>
      </c>
      <c r="F159" s="55">
        <v>1287</v>
      </c>
      <c r="G159" s="55">
        <v>1650</v>
      </c>
      <c r="H159" s="55">
        <v>1991</v>
      </c>
      <c r="I159" s="55">
        <v>2200</v>
      </c>
      <c r="J159" s="55">
        <v>2530</v>
      </c>
      <c r="K159" s="55">
        <v>2860</v>
      </c>
      <c r="L159" s="55">
        <v>3190</v>
      </c>
      <c r="M159" s="55">
        <v>3520</v>
      </c>
    </row>
    <row r="160" spans="1:13">
      <c r="A160" s="52" t="s">
        <v>654</v>
      </c>
      <c r="B160" s="52"/>
      <c r="C160" s="53">
        <v>1056</v>
      </c>
      <c r="D160" s="53">
        <v>1161</v>
      </c>
      <c r="E160" s="53">
        <v>1408</v>
      </c>
      <c r="F160" s="53">
        <v>1419</v>
      </c>
      <c r="G160" s="53">
        <v>1826</v>
      </c>
      <c r="H160" s="53">
        <v>2233</v>
      </c>
      <c r="I160" s="53">
        <v>2453</v>
      </c>
      <c r="J160" s="53">
        <v>2821</v>
      </c>
      <c r="K160" s="53">
        <v>3188</v>
      </c>
      <c r="L160" s="53">
        <v>3557</v>
      </c>
      <c r="M160" s="53">
        <v>3924</v>
      </c>
    </row>
    <row r="161" spans="1:13">
      <c r="A161" s="54" t="s">
        <v>655</v>
      </c>
      <c r="B161" s="54"/>
      <c r="C161" s="55">
        <v>1155</v>
      </c>
      <c r="D161" s="55">
        <v>1270</v>
      </c>
      <c r="E161" s="55">
        <v>1540</v>
      </c>
      <c r="F161" s="55">
        <v>1551</v>
      </c>
      <c r="G161" s="55">
        <v>2002</v>
      </c>
      <c r="H161" s="55">
        <v>2640</v>
      </c>
      <c r="I161" s="55">
        <v>2915</v>
      </c>
      <c r="J161" s="55">
        <v>3352</v>
      </c>
      <c r="K161" s="55">
        <v>3789</v>
      </c>
      <c r="L161" s="55">
        <v>4227</v>
      </c>
      <c r="M161" s="55">
        <v>4664</v>
      </c>
    </row>
    <row r="162" spans="1:13">
      <c r="A162" s="52" t="s">
        <v>656</v>
      </c>
      <c r="B162" s="52"/>
      <c r="C162" s="53">
        <v>957</v>
      </c>
      <c r="D162" s="53">
        <v>1052</v>
      </c>
      <c r="E162" s="53">
        <v>1276</v>
      </c>
      <c r="F162" s="53">
        <v>1287</v>
      </c>
      <c r="G162" s="53">
        <v>1650</v>
      </c>
      <c r="H162" s="53">
        <v>1991</v>
      </c>
      <c r="I162" s="53">
        <v>2200</v>
      </c>
      <c r="J162" s="53">
        <v>2530</v>
      </c>
      <c r="K162" s="53">
        <v>2860</v>
      </c>
      <c r="L162" s="53">
        <v>3190</v>
      </c>
      <c r="M162" s="53">
        <v>3520</v>
      </c>
    </row>
    <row r="163" spans="1:13">
      <c r="A163" s="54" t="s">
        <v>657</v>
      </c>
      <c r="B163" s="54"/>
      <c r="C163" s="55">
        <v>1221</v>
      </c>
      <c r="D163" s="55">
        <v>1343</v>
      </c>
      <c r="E163" s="55">
        <v>1628</v>
      </c>
      <c r="F163" s="55">
        <v>1639</v>
      </c>
      <c r="G163" s="55">
        <v>2112</v>
      </c>
      <c r="H163" s="55">
        <v>2585</v>
      </c>
      <c r="I163" s="55">
        <v>2838</v>
      </c>
      <c r="J163" s="55">
        <v>3263</v>
      </c>
      <c r="K163" s="55">
        <v>3689</v>
      </c>
      <c r="L163" s="55">
        <v>4115</v>
      </c>
      <c r="M163" s="55">
        <v>4540</v>
      </c>
    </row>
    <row r="164" spans="1:13">
      <c r="A164" s="52" t="s">
        <v>658</v>
      </c>
      <c r="B164" s="52"/>
      <c r="C164" s="53">
        <v>1163</v>
      </c>
      <c r="D164" s="53">
        <v>1279</v>
      </c>
      <c r="E164" s="53">
        <v>1551</v>
      </c>
      <c r="F164" s="53">
        <v>1562</v>
      </c>
      <c r="G164" s="53">
        <v>2013</v>
      </c>
      <c r="H164" s="53">
        <v>2464</v>
      </c>
      <c r="I164" s="53">
        <v>2706</v>
      </c>
      <c r="J164" s="53">
        <v>3111</v>
      </c>
      <c r="K164" s="53">
        <v>3517</v>
      </c>
      <c r="L164" s="53">
        <v>3923</v>
      </c>
      <c r="M164" s="53">
        <v>4329</v>
      </c>
    </row>
    <row r="165" spans="1:13">
      <c r="A165" s="54" t="s">
        <v>659</v>
      </c>
      <c r="B165" s="54"/>
      <c r="C165" s="55">
        <v>1666</v>
      </c>
      <c r="D165" s="55">
        <v>1833</v>
      </c>
      <c r="E165" s="55">
        <v>2222</v>
      </c>
      <c r="F165" s="55">
        <v>2233</v>
      </c>
      <c r="G165" s="55">
        <v>2882</v>
      </c>
      <c r="H165" s="55">
        <v>3520</v>
      </c>
      <c r="I165" s="55">
        <v>3872</v>
      </c>
      <c r="J165" s="55">
        <v>4452</v>
      </c>
      <c r="K165" s="55">
        <v>5033</v>
      </c>
      <c r="L165" s="55">
        <v>5614</v>
      </c>
      <c r="M165" s="55">
        <v>6195</v>
      </c>
    </row>
    <row r="166" spans="1:13">
      <c r="A166" s="52" t="s">
        <v>660</v>
      </c>
      <c r="B166" s="52"/>
      <c r="C166" s="53">
        <v>1394</v>
      </c>
      <c r="D166" s="53">
        <v>1533</v>
      </c>
      <c r="E166" s="53">
        <v>1859</v>
      </c>
      <c r="F166" s="53">
        <v>1870</v>
      </c>
      <c r="G166" s="53">
        <v>2409</v>
      </c>
      <c r="H166" s="53">
        <v>2948</v>
      </c>
      <c r="I166" s="53">
        <v>3245</v>
      </c>
      <c r="J166" s="53">
        <v>3732</v>
      </c>
      <c r="K166" s="53">
        <v>4218</v>
      </c>
      <c r="L166" s="53">
        <v>4705</v>
      </c>
      <c r="M166" s="53">
        <v>5192</v>
      </c>
    </row>
    <row r="167" spans="1:13">
      <c r="A167" s="54" t="s">
        <v>661</v>
      </c>
      <c r="B167" s="54"/>
      <c r="C167" s="55">
        <v>932</v>
      </c>
      <c r="D167" s="55">
        <v>1025</v>
      </c>
      <c r="E167" s="55">
        <v>1243</v>
      </c>
      <c r="F167" s="55">
        <v>1430</v>
      </c>
      <c r="G167" s="55">
        <v>1782</v>
      </c>
      <c r="H167" s="55">
        <v>2167</v>
      </c>
      <c r="I167" s="55">
        <v>2431</v>
      </c>
      <c r="J167" s="55">
        <v>2796</v>
      </c>
      <c r="K167" s="55">
        <v>3160</v>
      </c>
      <c r="L167" s="55">
        <v>3525</v>
      </c>
      <c r="M167" s="55">
        <v>3889</v>
      </c>
    </row>
    <row r="168" spans="1:13">
      <c r="A168" s="52" t="s">
        <v>662</v>
      </c>
      <c r="B168" s="52"/>
      <c r="C168" s="53">
        <v>1188</v>
      </c>
      <c r="D168" s="53">
        <v>1306</v>
      </c>
      <c r="E168" s="53">
        <v>1584</v>
      </c>
      <c r="F168" s="53">
        <v>1595</v>
      </c>
      <c r="G168" s="53">
        <v>2046</v>
      </c>
      <c r="H168" s="53">
        <v>2508</v>
      </c>
      <c r="I168" s="53">
        <v>2761</v>
      </c>
      <c r="J168" s="53">
        <v>3175</v>
      </c>
      <c r="K168" s="53">
        <v>3589</v>
      </c>
      <c r="L168" s="53">
        <v>4004</v>
      </c>
      <c r="M168" s="53">
        <v>4417</v>
      </c>
    </row>
    <row r="169" spans="1:13">
      <c r="A169" s="54" t="s">
        <v>663</v>
      </c>
      <c r="B169" s="54"/>
      <c r="C169" s="55">
        <v>1510</v>
      </c>
      <c r="D169" s="55">
        <v>1661</v>
      </c>
      <c r="E169" s="55">
        <v>2013</v>
      </c>
      <c r="F169" s="55">
        <v>2244</v>
      </c>
      <c r="G169" s="55">
        <v>2937</v>
      </c>
      <c r="H169" s="55">
        <v>4114</v>
      </c>
      <c r="I169" s="55">
        <v>4719</v>
      </c>
      <c r="J169" s="55">
        <v>5427</v>
      </c>
      <c r="K169" s="55">
        <v>6134</v>
      </c>
      <c r="L169" s="55">
        <v>6843</v>
      </c>
      <c r="M169" s="55">
        <v>7550</v>
      </c>
    </row>
    <row r="170" spans="1:13">
      <c r="A170" s="52" t="s">
        <v>664</v>
      </c>
      <c r="B170" s="52"/>
      <c r="C170" s="53">
        <v>957</v>
      </c>
      <c r="D170" s="53">
        <v>1052</v>
      </c>
      <c r="E170" s="53">
        <v>1276</v>
      </c>
      <c r="F170" s="53">
        <v>1287</v>
      </c>
      <c r="G170" s="53">
        <v>1650</v>
      </c>
      <c r="H170" s="53">
        <v>1991</v>
      </c>
      <c r="I170" s="53">
        <v>2200</v>
      </c>
      <c r="J170" s="53">
        <v>2530</v>
      </c>
      <c r="K170" s="53">
        <v>2860</v>
      </c>
      <c r="L170" s="53">
        <v>3190</v>
      </c>
      <c r="M170" s="53">
        <v>3520</v>
      </c>
    </row>
    <row r="171" spans="1:13">
      <c r="A171" s="54" t="s">
        <v>665</v>
      </c>
      <c r="B171" s="54"/>
      <c r="C171" s="55">
        <v>1196</v>
      </c>
      <c r="D171" s="55">
        <v>1315</v>
      </c>
      <c r="E171" s="55">
        <v>1595</v>
      </c>
      <c r="F171" s="55">
        <v>1606</v>
      </c>
      <c r="G171" s="55">
        <v>2068</v>
      </c>
      <c r="H171" s="55">
        <v>2530</v>
      </c>
      <c r="I171" s="55">
        <v>2783</v>
      </c>
      <c r="J171" s="55">
        <v>3201</v>
      </c>
      <c r="K171" s="55">
        <v>3617</v>
      </c>
      <c r="L171" s="55">
        <v>4035</v>
      </c>
      <c r="M171" s="55">
        <v>4452</v>
      </c>
    </row>
    <row r="172" spans="1:13">
      <c r="A172" s="52" t="s">
        <v>666</v>
      </c>
      <c r="B172" s="52"/>
      <c r="C172" s="53">
        <v>957</v>
      </c>
      <c r="D172" s="53">
        <v>1052</v>
      </c>
      <c r="E172" s="53">
        <v>1276</v>
      </c>
      <c r="F172" s="53">
        <v>1430</v>
      </c>
      <c r="G172" s="53">
        <v>1881</v>
      </c>
      <c r="H172" s="53">
        <v>2640</v>
      </c>
      <c r="I172" s="53">
        <v>2948</v>
      </c>
      <c r="J172" s="53">
        <v>3390</v>
      </c>
      <c r="K172" s="53">
        <v>3832</v>
      </c>
      <c r="L172" s="53">
        <v>4274</v>
      </c>
      <c r="M172" s="53">
        <v>4716</v>
      </c>
    </row>
    <row r="173" spans="1:13">
      <c r="A173" s="54" t="s">
        <v>667</v>
      </c>
      <c r="B173" s="54"/>
      <c r="C173" s="55">
        <v>957</v>
      </c>
      <c r="D173" s="55">
        <v>1052</v>
      </c>
      <c r="E173" s="55">
        <v>1276</v>
      </c>
      <c r="F173" s="55">
        <v>1287</v>
      </c>
      <c r="G173" s="55">
        <v>1650</v>
      </c>
      <c r="H173" s="55">
        <v>1991</v>
      </c>
      <c r="I173" s="55">
        <v>2387</v>
      </c>
      <c r="J173" s="55">
        <v>2745</v>
      </c>
      <c r="K173" s="55">
        <v>3103</v>
      </c>
      <c r="L173" s="55">
        <v>3461</v>
      </c>
      <c r="M173" s="55">
        <v>3819</v>
      </c>
    </row>
    <row r="174" spans="1:13">
      <c r="A174" s="52" t="s">
        <v>668</v>
      </c>
      <c r="B174" s="52"/>
      <c r="C174" s="53">
        <v>1765</v>
      </c>
      <c r="D174" s="53">
        <v>1942</v>
      </c>
      <c r="E174" s="53">
        <v>2354</v>
      </c>
      <c r="F174" s="53">
        <v>2376</v>
      </c>
      <c r="G174" s="53">
        <v>3058</v>
      </c>
      <c r="H174" s="53">
        <v>3740</v>
      </c>
      <c r="I174" s="53">
        <v>4114</v>
      </c>
      <c r="J174" s="53">
        <v>4731</v>
      </c>
      <c r="K174" s="53">
        <v>5348</v>
      </c>
      <c r="L174" s="53">
        <v>5965</v>
      </c>
      <c r="M174" s="53">
        <v>6582</v>
      </c>
    </row>
    <row r="175" spans="1:13">
      <c r="A175" s="54" t="s">
        <v>669</v>
      </c>
      <c r="B175" s="54"/>
      <c r="C175" s="55">
        <v>957</v>
      </c>
      <c r="D175" s="55">
        <v>1052</v>
      </c>
      <c r="E175" s="55">
        <v>1276</v>
      </c>
      <c r="F175" s="55">
        <v>1430</v>
      </c>
      <c r="G175" s="55">
        <v>1881</v>
      </c>
      <c r="H175" s="55">
        <v>2640</v>
      </c>
      <c r="I175" s="55">
        <v>2915</v>
      </c>
      <c r="J175" s="55">
        <v>3352</v>
      </c>
      <c r="K175" s="55">
        <v>3789</v>
      </c>
      <c r="L175" s="55">
        <v>4227</v>
      </c>
      <c r="M175" s="55">
        <v>4664</v>
      </c>
    </row>
    <row r="176" spans="1:13">
      <c r="A176" s="52" t="s">
        <v>670</v>
      </c>
      <c r="B176" s="52"/>
      <c r="C176" s="53">
        <v>957</v>
      </c>
      <c r="D176" s="53">
        <v>1052</v>
      </c>
      <c r="E176" s="53">
        <v>1276</v>
      </c>
      <c r="F176" s="53">
        <v>1287</v>
      </c>
      <c r="G176" s="53">
        <v>1650</v>
      </c>
      <c r="H176" s="53">
        <v>1991</v>
      </c>
      <c r="I176" s="53">
        <v>2299</v>
      </c>
      <c r="J176" s="53">
        <v>2644</v>
      </c>
      <c r="K176" s="53">
        <v>2988</v>
      </c>
      <c r="L176" s="53">
        <v>3334</v>
      </c>
      <c r="M176" s="53">
        <v>3678</v>
      </c>
    </row>
    <row r="177" spans="1:13">
      <c r="A177" s="54" t="s">
        <v>671</v>
      </c>
      <c r="B177" s="54"/>
      <c r="C177" s="55">
        <v>1279</v>
      </c>
      <c r="D177" s="55">
        <v>1406</v>
      </c>
      <c r="E177" s="55">
        <v>1705</v>
      </c>
      <c r="F177" s="55">
        <v>1716</v>
      </c>
      <c r="G177" s="55">
        <v>2211</v>
      </c>
      <c r="H177" s="55">
        <v>2706</v>
      </c>
      <c r="I177" s="55">
        <v>2970</v>
      </c>
      <c r="J177" s="55">
        <v>3415</v>
      </c>
      <c r="K177" s="55">
        <v>3861</v>
      </c>
      <c r="L177" s="55">
        <v>4306</v>
      </c>
      <c r="M177" s="55">
        <v>4752</v>
      </c>
    </row>
    <row r="178" spans="1:13">
      <c r="A178" s="52" t="s">
        <v>672</v>
      </c>
      <c r="B178" s="52"/>
      <c r="C178" s="53">
        <v>1015</v>
      </c>
      <c r="D178" s="53">
        <v>1116</v>
      </c>
      <c r="E178" s="53">
        <v>1353</v>
      </c>
      <c r="F178" s="53">
        <v>1364</v>
      </c>
      <c r="G178" s="53">
        <v>1760</v>
      </c>
      <c r="H178" s="53">
        <v>2145</v>
      </c>
      <c r="I178" s="53">
        <v>2365</v>
      </c>
      <c r="J178" s="53">
        <v>2720</v>
      </c>
      <c r="K178" s="53">
        <v>3074</v>
      </c>
      <c r="L178" s="53">
        <v>3429</v>
      </c>
      <c r="M178" s="53">
        <v>3784</v>
      </c>
    </row>
    <row r="179" spans="1:13">
      <c r="A179" s="54" t="s">
        <v>673</v>
      </c>
      <c r="B179" s="54"/>
      <c r="C179" s="55">
        <v>957</v>
      </c>
      <c r="D179" s="55">
        <v>1052</v>
      </c>
      <c r="E179" s="55">
        <v>1276</v>
      </c>
      <c r="F179" s="55">
        <v>1287</v>
      </c>
      <c r="G179" s="55">
        <v>1661</v>
      </c>
      <c r="H179" s="55">
        <v>2024</v>
      </c>
      <c r="I179" s="55">
        <v>2233</v>
      </c>
      <c r="J179" s="55">
        <v>2568</v>
      </c>
      <c r="K179" s="55">
        <v>2902</v>
      </c>
      <c r="L179" s="55">
        <v>3238</v>
      </c>
      <c r="M179" s="55">
        <v>3572</v>
      </c>
    </row>
    <row r="180" spans="1:13">
      <c r="A180" s="52" t="s">
        <v>674</v>
      </c>
      <c r="B180" s="52"/>
      <c r="C180" s="53">
        <v>1039</v>
      </c>
      <c r="D180" s="53">
        <v>1144</v>
      </c>
      <c r="E180" s="53">
        <v>1386</v>
      </c>
      <c r="F180" s="53">
        <v>1397</v>
      </c>
      <c r="G180" s="53">
        <v>1804</v>
      </c>
      <c r="H180" s="53">
        <v>2200</v>
      </c>
      <c r="I180" s="53">
        <v>2431</v>
      </c>
      <c r="J180" s="53">
        <v>2796</v>
      </c>
      <c r="K180" s="53">
        <v>3160</v>
      </c>
      <c r="L180" s="53">
        <v>3525</v>
      </c>
      <c r="M180" s="53">
        <v>3889</v>
      </c>
    </row>
    <row r="181" spans="1:13">
      <c r="A181" s="54" t="s">
        <v>675</v>
      </c>
      <c r="B181" s="54"/>
      <c r="C181" s="55">
        <v>1295</v>
      </c>
      <c r="D181" s="55">
        <v>1424</v>
      </c>
      <c r="E181" s="55">
        <v>1727</v>
      </c>
      <c r="F181" s="55">
        <v>1738</v>
      </c>
      <c r="G181" s="55">
        <v>2244</v>
      </c>
      <c r="H181" s="55">
        <v>2739</v>
      </c>
      <c r="I181" s="55">
        <v>3014</v>
      </c>
      <c r="J181" s="55">
        <v>3466</v>
      </c>
      <c r="K181" s="55">
        <v>3918</v>
      </c>
      <c r="L181" s="55">
        <v>4370</v>
      </c>
      <c r="M181" s="55">
        <v>4822</v>
      </c>
    </row>
    <row r="182" spans="1:13">
      <c r="A182" s="52" t="s">
        <v>676</v>
      </c>
      <c r="B182" s="52"/>
      <c r="C182" s="53">
        <v>1006</v>
      </c>
      <c r="D182" s="53">
        <v>1107</v>
      </c>
      <c r="E182" s="53">
        <v>1342</v>
      </c>
      <c r="F182" s="53">
        <v>1353</v>
      </c>
      <c r="G182" s="53">
        <v>1738</v>
      </c>
      <c r="H182" s="53">
        <v>2123</v>
      </c>
      <c r="I182" s="53">
        <v>2332</v>
      </c>
      <c r="J182" s="53">
        <v>2681</v>
      </c>
      <c r="K182" s="53">
        <v>3031</v>
      </c>
      <c r="L182" s="53">
        <v>3381</v>
      </c>
      <c r="M182" s="53">
        <v>3731</v>
      </c>
    </row>
    <row r="183" spans="1:13">
      <c r="A183" s="54" t="s">
        <v>677</v>
      </c>
      <c r="B183" s="54"/>
      <c r="C183" s="55">
        <v>1609</v>
      </c>
      <c r="D183" s="55">
        <v>1769</v>
      </c>
      <c r="E183" s="55">
        <v>2145</v>
      </c>
      <c r="F183" s="55">
        <v>2156</v>
      </c>
      <c r="G183" s="55">
        <v>2783</v>
      </c>
      <c r="H183" s="55">
        <v>3399</v>
      </c>
      <c r="I183" s="55">
        <v>3740</v>
      </c>
      <c r="J183" s="55">
        <v>4301</v>
      </c>
      <c r="K183" s="55">
        <v>4862</v>
      </c>
      <c r="L183" s="55">
        <v>5423</v>
      </c>
      <c r="M183" s="55">
        <v>5984</v>
      </c>
    </row>
    <row r="184" spans="1:13">
      <c r="A184" s="52" t="s">
        <v>678</v>
      </c>
      <c r="B184" s="52"/>
      <c r="C184" s="53">
        <v>1006</v>
      </c>
      <c r="D184" s="53">
        <v>1107</v>
      </c>
      <c r="E184" s="53">
        <v>1342</v>
      </c>
      <c r="F184" s="53">
        <v>1353</v>
      </c>
      <c r="G184" s="53">
        <v>1738</v>
      </c>
      <c r="H184" s="53">
        <v>2123</v>
      </c>
      <c r="I184" s="53">
        <v>2332</v>
      </c>
      <c r="J184" s="53">
        <v>2681</v>
      </c>
      <c r="K184" s="53">
        <v>3031</v>
      </c>
      <c r="L184" s="53">
        <v>3381</v>
      </c>
      <c r="M184" s="53">
        <v>3731</v>
      </c>
    </row>
    <row r="185" spans="1:13">
      <c r="A185" s="54" t="s">
        <v>679</v>
      </c>
      <c r="B185" s="54"/>
      <c r="C185" s="55">
        <v>1097</v>
      </c>
      <c r="D185" s="55">
        <v>1206</v>
      </c>
      <c r="E185" s="55">
        <v>1463</v>
      </c>
      <c r="F185" s="55">
        <v>1474</v>
      </c>
      <c r="G185" s="55">
        <v>1903</v>
      </c>
      <c r="H185" s="55">
        <v>2321</v>
      </c>
      <c r="I185" s="55">
        <v>2563</v>
      </c>
      <c r="J185" s="55">
        <v>2948</v>
      </c>
      <c r="K185" s="55">
        <v>3331</v>
      </c>
      <c r="L185" s="55">
        <v>3716</v>
      </c>
      <c r="M185" s="55">
        <v>4100</v>
      </c>
    </row>
    <row r="186" spans="1:13">
      <c r="A186" s="52" t="s">
        <v>680</v>
      </c>
      <c r="B186" s="52"/>
      <c r="C186" s="53">
        <v>1510</v>
      </c>
      <c r="D186" s="53">
        <v>1661</v>
      </c>
      <c r="E186" s="53">
        <v>2013</v>
      </c>
      <c r="F186" s="53">
        <v>2244</v>
      </c>
      <c r="G186" s="53">
        <v>2937</v>
      </c>
      <c r="H186" s="53">
        <v>4114</v>
      </c>
      <c r="I186" s="53">
        <v>4719</v>
      </c>
      <c r="J186" s="53">
        <v>5427</v>
      </c>
      <c r="K186" s="53">
        <v>6134</v>
      </c>
      <c r="L186" s="53">
        <v>6843</v>
      </c>
      <c r="M186" s="53">
        <v>7550</v>
      </c>
    </row>
    <row r="187" spans="1:13">
      <c r="A187" s="54" t="s">
        <v>681</v>
      </c>
      <c r="B187" s="54"/>
      <c r="C187" s="55">
        <v>957</v>
      </c>
      <c r="D187" s="55">
        <v>1052</v>
      </c>
      <c r="E187" s="55">
        <v>1276</v>
      </c>
      <c r="F187" s="55">
        <v>1287</v>
      </c>
      <c r="G187" s="55">
        <v>1650</v>
      </c>
      <c r="H187" s="55">
        <v>1991</v>
      </c>
      <c r="I187" s="55">
        <v>2200</v>
      </c>
      <c r="J187" s="55">
        <v>2530</v>
      </c>
      <c r="K187" s="55">
        <v>2860</v>
      </c>
      <c r="L187" s="55">
        <v>3190</v>
      </c>
      <c r="M187" s="55">
        <v>3520</v>
      </c>
    </row>
    <row r="188" spans="1:13">
      <c r="A188" s="52" t="s">
        <v>682</v>
      </c>
      <c r="B188" s="52"/>
      <c r="C188" s="53">
        <v>1204</v>
      </c>
      <c r="D188" s="53">
        <v>1325</v>
      </c>
      <c r="E188" s="53">
        <v>1606</v>
      </c>
      <c r="F188" s="53">
        <v>1617</v>
      </c>
      <c r="G188" s="53">
        <v>2090</v>
      </c>
      <c r="H188" s="53">
        <v>2552</v>
      </c>
      <c r="I188" s="53">
        <v>2816</v>
      </c>
      <c r="J188" s="53">
        <v>3238</v>
      </c>
      <c r="K188" s="53">
        <v>3660</v>
      </c>
      <c r="L188" s="53">
        <v>4083</v>
      </c>
      <c r="M188" s="53">
        <v>4505</v>
      </c>
    </row>
    <row r="189" spans="1:13">
      <c r="A189" s="54" t="s">
        <v>683</v>
      </c>
      <c r="B189" s="54"/>
      <c r="C189" s="55">
        <v>1353</v>
      </c>
      <c r="D189" s="55">
        <v>1488</v>
      </c>
      <c r="E189" s="55">
        <v>1804</v>
      </c>
      <c r="F189" s="55">
        <v>1815</v>
      </c>
      <c r="G189" s="55">
        <v>2343</v>
      </c>
      <c r="H189" s="55">
        <v>2860</v>
      </c>
      <c r="I189" s="55">
        <v>3146</v>
      </c>
      <c r="J189" s="55">
        <v>3617</v>
      </c>
      <c r="K189" s="55">
        <v>4089</v>
      </c>
      <c r="L189" s="55">
        <v>4561</v>
      </c>
      <c r="M189" s="55">
        <v>5033</v>
      </c>
    </row>
    <row r="190" spans="1:13">
      <c r="A190" s="52" t="s">
        <v>684</v>
      </c>
      <c r="B190" s="52"/>
      <c r="C190" s="53">
        <v>957</v>
      </c>
      <c r="D190" s="53">
        <v>1052</v>
      </c>
      <c r="E190" s="53">
        <v>1276</v>
      </c>
      <c r="F190" s="53">
        <v>1430</v>
      </c>
      <c r="G190" s="53">
        <v>1881</v>
      </c>
      <c r="H190" s="53">
        <v>2640</v>
      </c>
      <c r="I190" s="53">
        <v>2937</v>
      </c>
      <c r="J190" s="53">
        <v>3378</v>
      </c>
      <c r="K190" s="53">
        <v>3818</v>
      </c>
      <c r="L190" s="53">
        <v>4259</v>
      </c>
      <c r="M190" s="53">
        <v>4699</v>
      </c>
    </row>
    <row r="191" spans="1:13">
      <c r="A191" s="54" t="s">
        <v>685</v>
      </c>
      <c r="B191" s="54"/>
      <c r="C191" s="55">
        <v>1262</v>
      </c>
      <c r="D191" s="55">
        <v>1388</v>
      </c>
      <c r="E191" s="55">
        <v>1683</v>
      </c>
      <c r="F191" s="55">
        <v>1694</v>
      </c>
      <c r="G191" s="55">
        <v>2189</v>
      </c>
      <c r="H191" s="55">
        <v>2673</v>
      </c>
      <c r="I191" s="55">
        <v>2948</v>
      </c>
      <c r="J191" s="55">
        <v>3390</v>
      </c>
      <c r="K191" s="55">
        <v>3832</v>
      </c>
      <c r="L191" s="55">
        <v>4274</v>
      </c>
      <c r="M191" s="55">
        <v>4716</v>
      </c>
    </row>
    <row r="192" spans="1:13">
      <c r="A192" s="52" t="s">
        <v>686</v>
      </c>
      <c r="B192" s="52"/>
      <c r="C192" s="53">
        <v>957</v>
      </c>
      <c r="D192" s="53">
        <v>1052</v>
      </c>
      <c r="E192" s="53">
        <v>1276</v>
      </c>
      <c r="F192" s="53">
        <v>1287</v>
      </c>
      <c r="G192" s="53">
        <v>1650</v>
      </c>
      <c r="H192" s="53">
        <v>2002</v>
      </c>
      <c r="I192" s="53">
        <v>2200</v>
      </c>
      <c r="J192" s="53">
        <v>2530</v>
      </c>
      <c r="K192" s="53">
        <v>2860</v>
      </c>
      <c r="L192" s="53">
        <v>3190</v>
      </c>
      <c r="M192" s="53">
        <v>3520</v>
      </c>
    </row>
    <row r="193" spans="1:13">
      <c r="A193" s="54" t="s">
        <v>687</v>
      </c>
      <c r="B193" s="54"/>
      <c r="C193" s="55">
        <v>998</v>
      </c>
      <c r="D193" s="55">
        <v>1097</v>
      </c>
      <c r="E193" s="55">
        <v>1331</v>
      </c>
      <c r="F193" s="55">
        <v>1342</v>
      </c>
      <c r="G193" s="55">
        <v>1727</v>
      </c>
      <c r="H193" s="55">
        <v>2112</v>
      </c>
      <c r="I193" s="55">
        <v>2321</v>
      </c>
      <c r="J193" s="55">
        <v>2669</v>
      </c>
      <c r="K193" s="55">
        <v>3017</v>
      </c>
      <c r="L193" s="55">
        <v>3366</v>
      </c>
      <c r="M193" s="55">
        <v>3713</v>
      </c>
    </row>
    <row r="194" spans="1:13">
      <c r="A194" s="52" t="s">
        <v>688</v>
      </c>
      <c r="B194" s="52"/>
      <c r="C194" s="53">
        <v>1683</v>
      </c>
      <c r="D194" s="53">
        <v>1851</v>
      </c>
      <c r="E194" s="53">
        <v>2244</v>
      </c>
      <c r="F194" s="53">
        <v>2255</v>
      </c>
      <c r="G194" s="53">
        <v>2904</v>
      </c>
      <c r="H194" s="53">
        <v>3553</v>
      </c>
      <c r="I194" s="53">
        <v>3905</v>
      </c>
      <c r="J194" s="53">
        <v>4491</v>
      </c>
      <c r="K194" s="53">
        <v>5076</v>
      </c>
      <c r="L194" s="53">
        <v>5662</v>
      </c>
      <c r="M194" s="53">
        <v>6248</v>
      </c>
    </row>
    <row r="195" spans="1:13">
      <c r="A195" s="54" t="s">
        <v>689</v>
      </c>
      <c r="B195" s="54"/>
      <c r="C195" s="55">
        <v>1064</v>
      </c>
      <c r="D195" s="55">
        <v>1170</v>
      </c>
      <c r="E195" s="55">
        <v>1419</v>
      </c>
      <c r="F195" s="55">
        <v>1430</v>
      </c>
      <c r="G195" s="55">
        <v>1837</v>
      </c>
      <c r="H195" s="55">
        <v>2244</v>
      </c>
      <c r="I195" s="55">
        <v>2475</v>
      </c>
      <c r="J195" s="55">
        <v>2846</v>
      </c>
      <c r="K195" s="55">
        <v>3217</v>
      </c>
      <c r="L195" s="55">
        <v>3589</v>
      </c>
      <c r="M195" s="55">
        <v>3960</v>
      </c>
    </row>
    <row r="196" spans="1:13">
      <c r="A196" s="52" t="s">
        <v>690</v>
      </c>
      <c r="B196" s="52"/>
      <c r="C196" s="53">
        <v>957</v>
      </c>
      <c r="D196" s="53">
        <v>1052</v>
      </c>
      <c r="E196" s="53">
        <v>1276</v>
      </c>
      <c r="F196" s="53">
        <v>1287</v>
      </c>
      <c r="G196" s="53">
        <v>1650</v>
      </c>
      <c r="H196" s="53">
        <v>1991</v>
      </c>
      <c r="I196" s="53">
        <v>2299</v>
      </c>
      <c r="J196" s="53">
        <v>2644</v>
      </c>
      <c r="K196" s="53">
        <v>2988</v>
      </c>
      <c r="L196" s="53">
        <v>3334</v>
      </c>
      <c r="M196" s="53">
        <v>3678</v>
      </c>
    </row>
    <row r="197" spans="1:13">
      <c r="A197" s="54" t="s">
        <v>691</v>
      </c>
      <c r="B197" s="54"/>
      <c r="C197" s="55">
        <v>1023</v>
      </c>
      <c r="D197" s="55">
        <v>1125</v>
      </c>
      <c r="E197" s="55">
        <v>1364</v>
      </c>
      <c r="F197" s="55">
        <v>1375</v>
      </c>
      <c r="G197" s="55">
        <v>1771</v>
      </c>
      <c r="H197" s="55">
        <v>2167</v>
      </c>
      <c r="I197" s="55">
        <v>2387</v>
      </c>
      <c r="J197" s="55">
        <v>2745</v>
      </c>
      <c r="K197" s="55">
        <v>3103</v>
      </c>
      <c r="L197" s="55">
        <v>3461</v>
      </c>
      <c r="M197" s="55">
        <v>3819</v>
      </c>
    </row>
    <row r="198" spans="1:13">
      <c r="A198" s="52" t="s">
        <v>692</v>
      </c>
      <c r="B198" s="52"/>
      <c r="C198" s="53">
        <v>1312</v>
      </c>
      <c r="D198" s="53">
        <v>1443</v>
      </c>
      <c r="E198" s="53">
        <v>1749</v>
      </c>
      <c r="F198" s="53">
        <v>1760</v>
      </c>
      <c r="G198" s="53">
        <v>2266</v>
      </c>
      <c r="H198" s="53">
        <v>2772</v>
      </c>
      <c r="I198" s="53">
        <v>3047</v>
      </c>
      <c r="J198" s="53">
        <v>3504</v>
      </c>
      <c r="K198" s="53">
        <v>3961</v>
      </c>
      <c r="L198" s="53">
        <v>4418</v>
      </c>
      <c r="M198" s="53">
        <v>4875</v>
      </c>
    </row>
    <row r="199" spans="1:13">
      <c r="A199" s="54" t="s">
        <v>693</v>
      </c>
      <c r="B199" s="54"/>
      <c r="C199" s="55">
        <v>1303</v>
      </c>
      <c r="D199" s="55">
        <v>1434</v>
      </c>
      <c r="E199" s="55">
        <v>1738</v>
      </c>
      <c r="F199" s="55">
        <v>1749</v>
      </c>
      <c r="G199" s="55">
        <v>2255</v>
      </c>
      <c r="H199" s="55">
        <v>2750</v>
      </c>
      <c r="I199" s="55">
        <v>3036</v>
      </c>
      <c r="J199" s="55">
        <v>3491</v>
      </c>
      <c r="K199" s="55">
        <v>3946</v>
      </c>
      <c r="L199" s="55">
        <v>4402</v>
      </c>
      <c r="M199" s="55">
        <v>4857</v>
      </c>
    </row>
    <row r="200" spans="1:13">
      <c r="A200" s="52" t="s">
        <v>694</v>
      </c>
      <c r="B200" s="52"/>
      <c r="C200" s="53">
        <v>1105</v>
      </c>
      <c r="D200" s="53">
        <v>1216</v>
      </c>
      <c r="E200" s="53">
        <v>1474</v>
      </c>
      <c r="F200" s="53">
        <v>1485</v>
      </c>
      <c r="G200" s="53">
        <v>1914</v>
      </c>
      <c r="H200" s="53">
        <v>2343</v>
      </c>
      <c r="I200" s="53">
        <v>2574</v>
      </c>
      <c r="J200" s="53">
        <v>2960</v>
      </c>
      <c r="K200" s="53">
        <v>3346</v>
      </c>
      <c r="L200" s="53">
        <v>3732</v>
      </c>
      <c r="M200" s="53">
        <v>4118</v>
      </c>
    </row>
    <row r="201" spans="1:13">
      <c r="A201" s="54" t="s">
        <v>695</v>
      </c>
      <c r="B201" s="54"/>
      <c r="C201" s="55">
        <v>1279</v>
      </c>
      <c r="D201" s="55">
        <v>1406</v>
      </c>
      <c r="E201" s="55">
        <v>1705</v>
      </c>
      <c r="F201" s="55">
        <v>1716</v>
      </c>
      <c r="G201" s="55">
        <v>2211</v>
      </c>
      <c r="H201" s="55">
        <v>2706</v>
      </c>
      <c r="I201" s="55">
        <v>2970</v>
      </c>
      <c r="J201" s="55">
        <v>3415</v>
      </c>
      <c r="K201" s="55">
        <v>3861</v>
      </c>
      <c r="L201" s="55">
        <v>4306</v>
      </c>
      <c r="M201" s="55">
        <v>4752</v>
      </c>
    </row>
    <row r="202" spans="1:13">
      <c r="A202" s="52" t="s">
        <v>696</v>
      </c>
      <c r="B202" s="52"/>
      <c r="C202" s="53">
        <v>1188</v>
      </c>
      <c r="D202" s="53">
        <v>1306</v>
      </c>
      <c r="E202" s="53">
        <v>1584</v>
      </c>
      <c r="F202" s="53">
        <v>1595</v>
      </c>
      <c r="G202" s="53">
        <v>2057</v>
      </c>
      <c r="H202" s="53">
        <v>2508</v>
      </c>
      <c r="I202" s="53">
        <v>2761</v>
      </c>
      <c r="J202" s="53">
        <v>3175</v>
      </c>
      <c r="K202" s="53">
        <v>3589</v>
      </c>
      <c r="L202" s="53">
        <v>4004</v>
      </c>
      <c r="M202" s="53">
        <v>4417</v>
      </c>
    </row>
    <row r="203" spans="1:13">
      <c r="A203" s="54" t="s">
        <v>697</v>
      </c>
      <c r="B203" s="54"/>
      <c r="C203" s="55">
        <v>1254</v>
      </c>
      <c r="D203" s="55">
        <v>1379</v>
      </c>
      <c r="E203" s="55">
        <v>1672</v>
      </c>
      <c r="F203" s="55">
        <v>1683</v>
      </c>
      <c r="G203" s="55">
        <v>2167</v>
      </c>
      <c r="H203" s="55">
        <v>2651</v>
      </c>
      <c r="I203" s="55">
        <v>2915</v>
      </c>
      <c r="J203" s="55">
        <v>3352</v>
      </c>
      <c r="K203" s="55">
        <v>3789</v>
      </c>
      <c r="L203" s="55">
        <v>4227</v>
      </c>
      <c r="M203" s="55">
        <v>4664</v>
      </c>
    </row>
    <row r="204" spans="1:13">
      <c r="A204" s="52" t="s">
        <v>698</v>
      </c>
      <c r="B204" s="52"/>
      <c r="C204" s="53">
        <v>1171</v>
      </c>
      <c r="D204" s="53">
        <v>1289</v>
      </c>
      <c r="E204" s="53">
        <v>1562</v>
      </c>
      <c r="F204" s="53">
        <v>1573</v>
      </c>
      <c r="G204" s="53">
        <v>2024</v>
      </c>
      <c r="H204" s="53">
        <v>2475</v>
      </c>
      <c r="I204" s="53">
        <v>2717</v>
      </c>
      <c r="J204" s="53">
        <v>3125</v>
      </c>
      <c r="K204" s="53">
        <v>3532</v>
      </c>
      <c r="L204" s="53">
        <v>3940</v>
      </c>
      <c r="M204" s="53">
        <v>4347</v>
      </c>
    </row>
    <row r="205" spans="1:13">
      <c r="A205" s="54" t="s">
        <v>699</v>
      </c>
      <c r="B205" s="54"/>
      <c r="C205" s="55">
        <v>1237</v>
      </c>
      <c r="D205" s="55">
        <v>1361</v>
      </c>
      <c r="E205" s="55">
        <v>1650</v>
      </c>
      <c r="F205" s="55">
        <v>1661</v>
      </c>
      <c r="G205" s="55">
        <v>2134</v>
      </c>
      <c r="H205" s="55">
        <v>2607</v>
      </c>
      <c r="I205" s="55">
        <v>2871</v>
      </c>
      <c r="J205" s="55">
        <v>3302</v>
      </c>
      <c r="K205" s="55">
        <v>3732</v>
      </c>
      <c r="L205" s="55">
        <v>4163</v>
      </c>
      <c r="M205" s="55">
        <v>4593</v>
      </c>
    </row>
    <row r="206" spans="1:13">
      <c r="A206" s="52" t="s">
        <v>700</v>
      </c>
      <c r="B206" s="52"/>
      <c r="C206" s="53">
        <v>1130</v>
      </c>
      <c r="D206" s="53">
        <v>1243</v>
      </c>
      <c r="E206" s="53">
        <v>1507</v>
      </c>
      <c r="F206" s="53">
        <v>1518</v>
      </c>
      <c r="G206" s="53">
        <v>1958</v>
      </c>
      <c r="H206" s="53">
        <v>2387</v>
      </c>
      <c r="I206" s="53">
        <v>2629</v>
      </c>
      <c r="J206" s="53">
        <v>3023</v>
      </c>
      <c r="K206" s="53">
        <v>3417</v>
      </c>
      <c r="L206" s="53">
        <v>3812</v>
      </c>
      <c r="M206" s="53">
        <v>4206</v>
      </c>
    </row>
    <row r="207" spans="1:13">
      <c r="A207" s="54" t="s">
        <v>701</v>
      </c>
      <c r="B207" s="54"/>
      <c r="C207" s="55">
        <v>1056</v>
      </c>
      <c r="D207" s="55">
        <v>1161</v>
      </c>
      <c r="E207" s="55">
        <v>1408</v>
      </c>
      <c r="F207" s="55">
        <v>1419</v>
      </c>
      <c r="G207" s="55">
        <v>1826</v>
      </c>
      <c r="H207" s="55">
        <v>2233</v>
      </c>
      <c r="I207" s="55">
        <v>2453</v>
      </c>
      <c r="J207" s="55">
        <v>2821</v>
      </c>
      <c r="K207" s="55">
        <v>3188</v>
      </c>
      <c r="L207" s="55">
        <v>3557</v>
      </c>
      <c r="M207" s="55">
        <v>3924</v>
      </c>
    </row>
    <row r="208" spans="1:13">
      <c r="A208" s="52" t="s">
        <v>702</v>
      </c>
      <c r="B208" s="52"/>
      <c r="C208" s="53">
        <v>957</v>
      </c>
      <c r="D208" s="53">
        <v>1052</v>
      </c>
      <c r="E208" s="53">
        <v>1276</v>
      </c>
      <c r="F208" s="53">
        <v>1287</v>
      </c>
      <c r="G208" s="53">
        <v>1650</v>
      </c>
      <c r="H208" s="53">
        <v>1991</v>
      </c>
      <c r="I208" s="53">
        <v>2200</v>
      </c>
      <c r="J208" s="53">
        <v>2530</v>
      </c>
      <c r="K208" s="53">
        <v>2860</v>
      </c>
      <c r="L208" s="53">
        <v>3190</v>
      </c>
      <c r="M208" s="53">
        <v>3520</v>
      </c>
    </row>
    <row r="209" spans="1:13">
      <c r="A209" s="54" t="s">
        <v>703</v>
      </c>
      <c r="B209" s="54"/>
      <c r="C209" s="55">
        <v>1048</v>
      </c>
      <c r="D209" s="55">
        <v>1152</v>
      </c>
      <c r="E209" s="55">
        <v>1397</v>
      </c>
      <c r="F209" s="55">
        <v>1408</v>
      </c>
      <c r="G209" s="55">
        <v>1815</v>
      </c>
      <c r="H209" s="55">
        <v>2222</v>
      </c>
      <c r="I209" s="55">
        <v>2442</v>
      </c>
      <c r="J209" s="55">
        <v>2808</v>
      </c>
      <c r="K209" s="55">
        <v>3174</v>
      </c>
      <c r="L209" s="55">
        <v>3540</v>
      </c>
      <c r="M209" s="55">
        <v>3907</v>
      </c>
    </row>
    <row r="210" spans="1:13">
      <c r="A210" s="52" t="s">
        <v>704</v>
      </c>
      <c r="B210" s="52"/>
      <c r="C210" s="53">
        <v>1774</v>
      </c>
      <c r="D210" s="53">
        <v>1951</v>
      </c>
      <c r="E210" s="53">
        <v>2365</v>
      </c>
      <c r="F210" s="53">
        <v>2497</v>
      </c>
      <c r="G210" s="53">
        <v>2959</v>
      </c>
      <c r="H210" s="53">
        <v>3564</v>
      </c>
      <c r="I210" s="53">
        <v>3927</v>
      </c>
      <c r="J210" s="53">
        <v>4516</v>
      </c>
      <c r="K210" s="53">
        <v>5105</v>
      </c>
      <c r="L210" s="53">
        <v>5694</v>
      </c>
      <c r="M210" s="53">
        <v>6283</v>
      </c>
    </row>
    <row r="211" spans="1:13">
      <c r="A211" s="54" t="s">
        <v>705</v>
      </c>
      <c r="B211" s="54"/>
      <c r="C211" s="55">
        <v>1650</v>
      </c>
      <c r="D211" s="55">
        <v>1815</v>
      </c>
      <c r="E211" s="55">
        <v>2200</v>
      </c>
      <c r="F211" s="55">
        <v>2354</v>
      </c>
      <c r="G211" s="55">
        <v>2805</v>
      </c>
      <c r="H211" s="55">
        <v>3388</v>
      </c>
      <c r="I211" s="55">
        <v>3729</v>
      </c>
      <c r="J211" s="55">
        <v>4288</v>
      </c>
      <c r="K211" s="55">
        <v>4847</v>
      </c>
      <c r="L211" s="55">
        <v>5407</v>
      </c>
      <c r="M211" s="55">
        <v>5966</v>
      </c>
    </row>
    <row r="212" spans="1:13">
      <c r="A212" s="52" t="s">
        <v>706</v>
      </c>
      <c r="B212" s="52"/>
      <c r="C212" s="53">
        <v>1658</v>
      </c>
      <c r="D212" s="53">
        <v>1823</v>
      </c>
      <c r="E212" s="53">
        <v>2211</v>
      </c>
      <c r="F212" s="53">
        <v>2354</v>
      </c>
      <c r="G212" s="53">
        <v>2805</v>
      </c>
      <c r="H212" s="53">
        <v>3388</v>
      </c>
      <c r="I212" s="53">
        <v>3729</v>
      </c>
      <c r="J212" s="53">
        <v>4288</v>
      </c>
      <c r="K212" s="53">
        <v>4847</v>
      </c>
      <c r="L212" s="53">
        <v>5407</v>
      </c>
      <c r="M212" s="53">
        <v>5966</v>
      </c>
    </row>
    <row r="213" spans="1:13">
      <c r="A213" s="54" t="s">
        <v>707</v>
      </c>
      <c r="B213" s="54"/>
      <c r="C213" s="55">
        <v>1650</v>
      </c>
      <c r="D213" s="55">
        <v>1815</v>
      </c>
      <c r="E213" s="55">
        <v>2200</v>
      </c>
      <c r="F213" s="55">
        <v>2354</v>
      </c>
      <c r="G213" s="55">
        <v>2805</v>
      </c>
      <c r="H213" s="55">
        <v>3388</v>
      </c>
      <c r="I213" s="55">
        <v>3729</v>
      </c>
      <c r="J213" s="55">
        <v>4288</v>
      </c>
      <c r="K213" s="55">
        <v>4847</v>
      </c>
      <c r="L213" s="55">
        <v>5407</v>
      </c>
      <c r="M213" s="55">
        <v>5966</v>
      </c>
    </row>
    <row r="214" spans="1:13">
      <c r="A214" s="52" t="s">
        <v>708</v>
      </c>
      <c r="B214" s="52"/>
      <c r="C214" s="53">
        <v>1658</v>
      </c>
      <c r="D214" s="53">
        <v>1823</v>
      </c>
      <c r="E214" s="53">
        <v>2211</v>
      </c>
      <c r="F214" s="53">
        <v>2354</v>
      </c>
      <c r="G214" s="53">
        <v>2805</v>
      </c>
      <c r="H214" s="53">
        <v>3388</v>
      </c>
      <c r="I214" s="53">
        <v>3729</v>
      </c>
      <c r="J214" s="53">
        <v>4288</v>
      </c>
      <c r="K214" s="53">
        <v>4847</v>
      </c>
      <c r="L214" s="53">
        <v>5407</v>
      </c>
      <c r="M214" s="53">
        <v>5966</v>
      </c>
    </row>
    <row r="215" spans="1:13">
      <c r="A215" s="54" t="s">
        <v>709</v>
      </c>
      <c r="B215" s="54"/>
      <c r="C215" s="55">
        <v>2062</v>
      </c>
      <c r="D215" s="55">
        <v>2269</v>
      </c>
      <c r="E215" s="55">
        <v>2750</v>
      </c>
      <c r="F215" s="55">
        <v>2915</v>
      </c>
      <c r="G215" s="55">
        <v>3454</v>
      </c>
      <c r="H215" s="55">
        <v>4158</v>
      </c>
      <c r="I215" s="55">
        <v>4576</v>
      </c>
      <c r="J215" s="55">
        <v>5262</v>
      </c>
      <c r="K215" s="55">
        <v>5948</v>
      </c>
      <c r="L215" s="55">
        <v>6635</v>
      </c>
      <c r="M215" s="55">
        <v>7321</v>
      </c>
    </row>
    <row r="216" spans="1:13">
      <c r="A216" s="52" t="s">
        <v>710</v>
      </c>
      <c r="B216" s="52"/>
      <c r="C216" s="53">
        <v>2128</v>
      </c>
      <c r="D216" s="53">
        <v>2341</v>
      </c>
      <c r="E216" s="53">
        <v>2838</v>
      </c>
      <c r="F216" s="53">
        <v>3003</v>
      </c>
      <c r="G216" s="53">
        <v>3553</v>
      </c>
      <c r="H216" s="53">
        <v>4279</v>
      </c>
      <c r="I216" s="53">
        <v>4708</v>
      </c>
      <c r="J216" s="53">
        <v>5414</v>
      </c>
      <c r="K216" s="53">
        <v>6120</v>
      </c>
      <c r="L216" s="53">
        <v>6826</v>
      </c>
      <c r="M216" s="53">
        <v>7532</v>
      </c>
    </row>
    <row r="217" spans="1:13">
      <c r="A217" s="54" t="s">
        <v>711</v>
      </c>
      <c r="B217" s="54"/>
      <c r="C217" s="55">
        <v>2805</v>
      </c>
      <c r="D217" s="55">
        <v>3085</v>
      </c>
      <c r="E217" s="55">
        <v>3740</v>
      </c>
      <c r="F217" s="55">
        <v>3960</v>
      </c>
      <c r="G217" s="55">
        <v>4686</v>
      </c>
      <c r="H217" s="55">
        <v>5643</v>
      </c>
      <c r="I217" s="55">
        <v>6215</v>
      </c>
      <c r="J217" s="55">
        <v>7147</v>
      </c>
      <c r="K217" s="55">
        <v>8079</v>
      </c>
      <c r="L217" s="55">
        <v>9012</v>
      </c>
      <c r="M217" s="55">
        <v>9944</v>
      </c>
    </row>
    <row r="218" spans="1:13">
      <c r="A218" s="52" t="s">
        <v>712</v>
      </c>
      <c r="B218" s="52"/>
      <c r="C218" s="53">
        <v>1295</v>
      </c>
      <c r="D218" s="53">
        <v>1424</v>
      </c>
      <c r="E218" s="53">
        <v>1727</v>
      </c>
      <c r="F218" s="53">
        <v>1881</v>
      </c>
      <c r="G218" s="53">
        <v>2376</v>
      </c>
      <c r="H218" s="53">
        <v>3135</v>
      </c>
      <c r="I218" s="53">
        <v>3542</v>
      </c>
      <c r="J218" s="53">
        <v>4073</v>
      </c>
      <c r="K218" s="53">
        <v>4604</v>
      </c>
      <c r="L218" s="53">
        <v>5135</v>
      </c>
      <c r="M218" s="53">
        <v>5667</v>
      </c>
    </row>
    <row r="219" spans="1:13">
      <c r="A219" s="54" t="s">
        <v>713</v>
      </c>
      <c r="B219" s="54"/>
      <c r="C219" s="55">
        <v>1650</v>
      </c>
      <c r="D219" s="55">
        <v>1815</v>
      </c>
      <c r="E219" s="55">
        <v>2200</v>
      </c>
      <c r="F219" s="55">
        <v>2354</v>
      </c>
      <c r="G219" s="55">
        <v>2805</v>
      </c>
      <c r="H219" s="55">
        <v>3388</v>
      </c>
      <c r="I219" s="55">
        <v>3729</v>
      </c>
      <c r="J219" s="55">
        <v>4288</v>
      </c>
      <c r="K219" s="55">
        <v>4847</v>
      </c>
      <c r="L219" s="55">
        <v>5407</v>
      </c>
      <c r="M219" s="55">
        <v>5966</v>
      </c>
    </row>
    <row r="220" spans="1:13">
      <c r="A220" s="52" t="s">
        <v>714</v>
      </c>
      <c r="B220" s="52"/>
      <c r="C220" s="53">
        <v>2293</v>
      </c>
      <c r="D220" s="53">
        <v>2523</v>
      </c>
      <c r="E220" s="53">
        <v>3058</v>
      </c>
      <c r="F220" s="53">
        <v>3234</v>
      </c>
      <c r="G220" s="53">
        <v>3828</v>
      </c>
      <c r="H220" s="53">
        <v>4609</v>
      </c>
      <c r="I220" s="53">
        <v>5071</v>
      </c>
      <c r="J220" s="53">
        <v>5832</v>
      </c>
      <c r="K220" s="53">
        <v>6592</v>
      </c>
      <c r="L220" s="53">
        <v>7353</v>
      </c>
      <c r="M220" s="53">
        <v>8113</v>
      </c>
    </row>
    <row r="221" spans="1:13">
      <c r="A221" s="54" t="s">
        <v>715</v>
      </c>
      <c r="B221" s="54"/>
      <c r="C221" s="55">
        <v>1411</v>
      </c>
      <c r="D221" s="55">
        <v>1552</v>
      </c>
      <c r="E221" s="55">
        <v>1881</v>
      </c>
      <c r="F221" s="55">
        <v>2101</v>
      </c>
      <c r="G221" s="55">
        <v>2750</v>
      </c>
      <c r="H221" s="55">
        <v>3850</v>
      </c>
      <c r="I221" s="55">
        <v>4411</v>
      </c>
      <c r="J221" s="55">
        <v>5073</v>
      </c>
      <c r="K221" s="55">
        <v>5734</v>
      </c>
      <c r="L221" s="55">
        <v>6396</v>
      </c>
      <c r="M221" s="55">
        <v>7057</v>
      </c>
    </row>
    <row r="222" spans="1:13">
      <c r="A222" s="52" t="s">
        <v>716</v>
      </c>
      <c r="B222" s="52"/>
      <c r="C222" s="53">
        <v>1650</v>
      </c>
      <c r="D222" s="53">
        <v>1815</v>
      </c>
      <c r="E222" s="53">
        <v>2200</v>
      </c>
      <c r="F222" s="53">
        <v>2354</v>
      </c>
      <c r="G222" s="53">
        <v>2805</v>
      </c>
      <c r="H222" s="53">
        <v>3388</v>
      </c>
      <c r="I222" s="53">
        <v>3729</v>
      </c>
      <c r="J222" s="53">
        <v>4288</v>
      </c>
      <c r="K222" s="53">
        <v>4847</v>
      </c>
      <c r="L222" s="53">
        <v>5407</v>
      </c>
      <c r="M222" s="53">
        <v>5966</v>
      </c>
    </row>
    <row r="223" spans="1:13">
      <c r="A223" s="54" t="s">
        <v>717</v>
      </c>
      <c r="B223" s="54"/>
      <c r="C223" s="55">
        <v>1213</v>
      </c>
      <c r="D223" s="55">
        <v>1334</v>
      </c>
      <c r="E223" s="55">
        <v>1617</v>
      </c>
      <c r="F223" s="55">
        <v>1804</v>
      </c>
      <c r="G223" s="55">
        <v>2365</v>
      </c>
      <c r="H223" s="55">
        <v>3311</v>
      </c>
      <c r="I223" s="55">
        <v>3795</v>
      </c>
      <c r="J223" s="55">
        <v>4364</v>
      </c>
      <c r="K223" s="55">
        <v>4933</v>
      </c>
      <c r="L223" s="55">
        <v>5503</v>
      </c>
      <c r="M223" s="55">
        <v>6072</v>
      </c>
    </row>
    <row r="224" spans="1:13">
      <c r="A224" s="52" t="s">
        <v>718</v>
      </c>
      <c r="B224" s="52"/>
      <c r="C224" s="53">
        <v>2013</v>
      </c>
      <c r="D224" s="53">
        <v>2214</v>
      </c>
      <c r="E224" s="53">
        <v>2684</v>
      </c>
      <c r="F224" s="53">
        <v>2838</v>
      </c>
      <c r="G224" s="53">
        <v>3366</v>
      </c>
      <c r="H224" s="53">
        <v>4059</v>
      </c>
      <c r="I224" s="53">
        <v>4466</v>
      </c>
      <c r="J224" s="53">
        <v>5135</v>
      </c>
      <c r="K224" s="53">
        <v>5805</v>
      </c>
      <c r="L224" s="53">
        <v>6475</v>
      </c>
      <c r="M224" s="53">
        <v>7145</v>
      </c>
    </row>
    <row r="225" spans="1:13">
      <c r="A225" s="54" t="s">
        <v>719</v>
      </c>
      <c r="B225" s="54"/>
      <c r="C225" s="55">
        <v>1650</v>
      </c>
      <c r="D225" s="55">
        <v>1815</v>
      </c>
      <c r="E225" s="55">
        <v>2200</v>
      </c>
      <c r="F225" s="55">
        <v>2354</v>
      </c>
      <c r="G225" s="55">
        <v>2805</v>
      </c>
      <c r="H225" s="55">
        <v>3388</v>
      </c>
      <c r="I225" s="55">
        <v>3729</v>
      </c>
      <c r="J225" s="55">
        <v>4288</v>
      </c>
      <c r="K225" s="55">
        <v>4847</v>
      </c>
      <c r="L225" s="55">
        <v>5407</v>
      </c>
      <c r="M225" s="55">
        <v>5966</v>
      </c>
    </row>
    <row r="226" spans="1:13">
      <c r="A226" s="52" t="s">
        <v>720</v>
      </c>
      <c r="B226" s="52"/>
      <c r="C226" s="53">
        <v>1650</v>
      </c>
      <c r="D226" s="53">
        <v>1815</v>
      </c>
      <c r="E226" s="53">
        <v>2200</v>
      </c>
      <c r="F226" s="53">
        <v>2354</v>
      </c>
      <c r="G226" s="53">
        <v>2805</v>
      </c>
      <c r="H226" s="53">
        <v>3388</v>
      </c>
      <c r="I226" s="53">
        <v>3729</v>
      </c>
      <c r="J226" s="53">
        <v>4288</v>
      </c>
      <c r="K226" s="53">
        <v>4847</v>
      </c>
      <c r="L226" s="53">
        <v>5407</v>
      </c>
      <c r="M226" s="53">
        <v>5966</v>
      </c>
    </row>
    <row r="227" spans="1:13">
      <c r="A227" s="54" t="s">
        <v>721</v>
      </c>
      <c r="B227" s="54"/>
      <c r="C227" s="55">
        <v>1650</v>
      </c>
      <c r="D227" s="55">
        <v>1815</v>
      </c>
      <c r="E227" s="55">
        <v>2200</v>
      </c>
      <c r="F227" s="55">
        <v>2354</v>
      </c>
      <c r="G227" s="55">
        <v>2805</v>
      </c>
      <c r="H227" s="55">
        <v>3388</v>
      </c>
      <c r="I227" s="55">
        <v>3729</v>
      </c>
      <c r="J227" s="55">
        <v>4288</v>
      </c>
      <c r="K227" s="55">
        <v>4847</v>
      </c>
      <c r="L227" s="55">
        <v>5407</v>
      </c>
      <c r="M227" s="55">
        <v>5966</v>
      </c>
    </row>
    <row r="228" spans="1:13">
      <c r="A228" s="52" t="s">
        <v>722</v>
      </c>
      <c r="B228" s="52"/>
      <c r="C228" s="53">
        <v>1650</v>
      </c>
      <c r="D228" s="53">
        <v>1815</v>
      </c>
      <c r="E228" s="53">
        <v>2200</v>
      </c>
      <c r="F228" s="53">
        <v>2354</v>
      </c>
      <c r="G228" s="53">
        <v>2805</v>
      </c>
      <c r="H228" s="53">
        <v>3718</v>
      </c>
      <c r="I228" s="53">
        <v>4257</v>
      </c>
      <c r="J228" s="53">
        <v>4896</v>
      </c>
      <c r="K228" s="53">
        <v>5534</v>
      </c>
      <c r="L228" s="53">
        <v>6173</v>
      </c>
      <c r="M228" s="53">
        <v>6811</v>
      </c>
    </row>
    <row r="229" spans="1:13">
      <c r="A229" s="54" t="s">
        <v>723</v>
      </c>
      <c r="B229" s="54"/>
      <c r="C229" s="55">
        <v>1213</v>
      </c>
      <c r="D229" s="55">
        <v>1334</v>
      </c>
      <c r="E229" s="55">
        <v>1617</v>
      </c>
      <c r="F229" s="55">
        <v>1804</v>
      </c>
      <c r="G229" s="55">
        <v>2365</v>
      </c>
      <c r="H229" s="55">
        <v>3311</v>
      </c>
      <c r="I229" s="55">
        <v>3795</v>
      </c>
      <c r="J229" s="55">
        <v>4364</v>
      </c>
      <c r="K229" s="55">
        <v>4933</v>
      </c>
      <c r="L229" s="55">
        <v>5503</v>
      </c>
      <c r="M229" s="55">
        <v>6072</v>
      </c>
    </row>
    <row r="230" spans="1:13">
      <c r="A230" s="52" t="s">
        <v>724</v>
      </c>
      <c r="B230" s="52"/>
      <c r="C230" s="53">
        <v>1831</v>
      </c>
      <c r="D230" s="53">
        <v>2015</v>
      </c>
      <c r="E230" s="53">
        <v>2442</v>
      </c>
      <c r="F230" s="53">
        <v>2585</v>
      </c>
      <c r="G230" s="53">
        <v>3058</v>
      </c>
      <c r="H230" s="53">
        <v>3685</v>
      </c>
      <c r="I230" s="53">
        <v>4059</v>
      </c>
      <c r="J230" s="53">
        <v>4668</v>
      </c>
      <c r="K230" s="53">
        <v>5276</v>
      </c>
      <c r="L230" s="53">
        <v>5886</v>
      </c>
      <c r="M230" s="53">
        <v>6494</v>
      </c>
    </row>
    <row r="231" spans="1:13">
      <c r="A231" s="54" t="s">
        <v>725</v>
      </c>
      <c r="B231" s="54"/>
      <c r="C231" s="55">
        <v>1650</v>
      </c>
      <c r="D231" s="55">
        <v>1815</v>
      </c>
      <c r="E231" s="55">
        <v>2200</v>
      </c>
      <c r="F231" s="55">
        <v>2354</v>
      </c>
      <c r="G231" s="55">
        <v>2805</v>
      </c>
      <c r="H231" s="55">
        <v>3388</v>
      </c>
      <c r="I231" s="55">
        <v>3729</v>
      </c>
      <c r="J231" s="55">
        <v>4288</v>
      </c>
      <c r="K231" s="55">
        <v>4847</v>
      </c>
      <c r="L231" s="55">
        <v>5407</v>
      </c>
      <c r="M231" s="55">
        <v>5966</v>
      </c>
    </row>
    <row r="232" spans="1:13">
      <c r="A232" s="52" t="s">
        <v>726</v>
      </c>
      <c r="B232" s="52"/>
      <c r="C232" s="53">
        <v>1716</v>
      </c>
      <c r="D232" s="53">
        <v>1887</v>
      </c>
      <c r="E232" s="53">
        <v>2288</v>
      </c>
      <c r="F232" s="53">
        <v>2409</v>
      </c>
      <c r="G232" s="53">
        <v>2937</v>
      </c>
      <c r="H232" s="53">
        <v>3619</v>
      </c>
      <c r="I232" s="53">
        <v>4004</v>
      </c>
      <c r="J232" s="53">
        <v>4604</v>
      </c>
      <c r="K232" s="53">
        <v>5205</v>
      </c>
      <c r="L232" s="53">
        <v>5805</v>
      </c>
      <c r="M232" s="53">
        <v>6406</v>
      </c>
    </row>
    <row r="233" spans="1:13">
      <c r="A233" s="54" t="s">
        <v>727</v>
      </c>
      <c r="B233" s="54"/>
      <c r="C233" s="55">
        <v>1840</v>
      </c>
      <c r="D233" s="55">
        <v>2024</v>
      </c>
      <c r="E233" s="55">
        <v>2453</v>
      </c>
      <c r="F233" s="55">
        <v>2585</v>
      </c>
      <c r="G233" s="55">
        <v>3069</v>
      </c>
      <c r="H233" s="55">
        <v>3696</v>
      </c>
      <c r="I233" s="55">
        <v>4070</v>
      </c>
      <c r="J233" s="55">
        <v>4680</v>
      </c>
      <c r="K233" s="55">
        <v>5291</v>
      </c>
      <c r="L233" s="55">
        <v>5901</v>
      </c>
      <c r="M233" s="55">
        <v>6512</v>
      </c>
    </row>
    <row r="234" spans="1:13">
      <c r="A234" s="52" t="s">
        <v>728</v>
      </c>
      <c r="B234" s="52"/>
      <c r="C234" s="53">
        <v>1650</v>
      </c>
      <c r="D234" s="53">
        <v>1815</v>
      </c>
      <c r="E234" s="53">
        <v>2200</v>
      </c>
      <c r="F234" s="53">
        <v>2354</v>
      </c>
      <c r="G234" s="53">
        <v>2805</v>
      </c>
      <c r="H234" s="53">
        <v>3388</v>
      </c>
      <c r="I234" s="53">
        <v>3729</v>
      </c>
      <c r="J234" s="53">
        <v>4288</v>
      </c>
      <c r="K234" s="53">
        <v>4847</v>
      </c>
      <c r="L234" s="53">
        <v>5407</v>
      </c>
      <c r="M234" s="53">
        <v>5966</v>
      </c>
    </row>
    <row r="235" spans="1:13">
      <c r="A235" s="54" t="s">
        <v>729</v>
      </c>
      <c r="B235" s="54"/>
      <c r="C235" s="55">
        <v>1708</v>
      </c>
      <c r="D235" s="55">
        <v>1878</v>
      </c>
      <c r="E235" s="55">
        <v>2277</v>
      </c>
      <c r="F235" s="55">
        <v>2409</v>
      </c>
      <c r="G235" s="55">
        <v>2860</v>
      </c>
      <c r="H235" s="55">
        <v>3443</v>
      </c>
      <c r="I235" s="55">
        <v>3795</v>
      </c>
      <c r="J235" s="55">
        <v>4364</v>
      </c>
      <c r="K235" s="55">
        <v>4933</v>
      </c>
      <c r="L235" s="55">
        <v>5503</v>
      </c>
      <c r="M235" s="55">
        <v>6072</v>
      </c>
    </row>
    <row r="236" spans="1:13">
      <c r="A236" s="52" t="s">
        <v>730</v>
      </c>
      <c r="B236" s="52"/>
      <c r="C236" s="53">
        <v>2005</v>
      </c>
      <c r="D236" s="53">
        <v>2205</v>
      </c>
      <c r="E236" s="53">
        <v>2673</v>
      </c>
      <c r="F236" s="53">
        <v>2827</v>
      </c>
      <c r="G236" s="53">
        <v>3355</v>
      </c>
      <c r="H236" s="53">
        <v>4037</v>
      </c>
      <c r="I236" s="53">
        <v>4444</v>
      </c>
      <c r="J236" s="53">
        <v>5110</v>
      </c>
      <c r="K236" s="53">
        <v>5777</v>
      </c>
      <c r="L236" s="53">
        <v>6443</v>
      </c>
      <c r="M236" s="53">
        <v>7110</v>
      </c>
    </row>
    <row r="237" spans="1:13">
      <c r="A237" s="54" t="s">
        <v>731</v>
      </c>
      <c r="B237" s="54"/>
      <c r="C237" s="55">
        <v>1939</v>
      </c>
      <c r="D237" s="55">
        <v>2132</v>
      </c>
      <c r="E237" s="55">
        <v>2585</v>
      </c>
      <c r="F237" s="55">
        <v>2739</v>
      </c>
      <c r="G237" s="55">
        <v>3245</v>
      </c>
      <c r="H237" s="55">
        <v>3905</v>
      </c>
      <c r="I237" s="55">
        <v>4301</v>
      </c>
      <c r="J237" s="55">
        <v>4946</v>
      </c>
      <c r="K237" s="55">
        <v>5591</v>
      </c>
      <c r="L237" s="55">
        <v>6237</v>
      </c>
      <c r="M237" s="55">
        <v>6881</v>
      </c>
    </row>
    <row r="238" spans="1:13">
      <c r="A238" s="52" t="s">
        <v>732</v>
      </c>
      <c r="B238" s="52"/>
      <c r="C238" s="53">
        <v>2128</v>
      </c>
      <c r="D238" s="53">
        <v>2341</v>
      </c>
      <c r="E238" s="53">
        <v>2838</v>
      </c>
      <c r="F238" s="53">
        <v>3003</v>
      </c>
      <c r="G238" s="53">
        <v>3564</v>
      </c>
      <c r="H238" s="53">
        <v>4290</v>
      </c>
      <c r="I238" s="53">
        <v>4730</v>
      </c>
      <c r="J238" s="53">
        <v>5439</v>
      </c>
      <c r="K238" s="53">
        <v>6149</v>
      </c>
      <c r="L238" s="53">
        <v>6858</v>
      </c>
      <c r="M238" s="53">
        <v>7568</v>
      </c>
    </row>
    <row r="239" spans="1:13">
      <c r="A239" s="54" t="s">
        <v>733</v>
      </c>
      <c r="B239" s="54"/>
      <c r="C239" s="55">
        <v>1460</v>
      </c>
      <c r="D239" s="55">
        <v>1606</v>
      </c>
      <c r="E239" s="55">
        <v>1947</v>
      </c>
      <c r="F239" s="55">
        <v>2167</v>
      </c>
      <c r="G239" s="55">
        <v>2838</v>
      </c>
      <c r="H239" s="55">
        <v>3421</v>
      </c>
      <c r="I239" s="55">
        <v>3762</v>
      </c>
      <c r="J239" s="55">
        <v>4326</v>
      </c>
      <c r="K239" s="55">
        <v>4890</v>
      </c>
      <c r="L239" s="55">
        <v>5454</v>
      </c>
      <c r="M239" s="55">
        <v>6019</v>
      </c>
    </row>
    <row r="240" spans="1:13">
      <c r="A240" s="52" t="s">
        <v>734</v>
      </c>
      <c r="B240" s="52"/>
      <c r="C240" s="53">
        <v>1650</v>
      </c>
      <c r="D240" s="53">
        <v>1815</v>
      </c>
      <c r="E240" s="53">
        <v>2200</v>
      </c>
      <c r="F240" s="53">
        <v>2354</v>
      </c>
      <c r="G240" s="53">
        <v>3047</v>
      </c>
      <c r="H240" s="53">
        <v>3674</v>
      </c>
      <c r="I240" s="53">
        <v>4037</v>
      </c>
      <c r="J240" s="53">
        <v>4643</v>
      </c>
      <c r="K240" s="53">
        <v>5248</v>
      </c>
      <c r="L240" s="53">
        <v>5854</v>
      </c>
      <c r="M240" s="53">
        <v>6459</v>
      </c>
    </row>
    <row r="241" spans="1:13">
      <c r="A241" s="54" t="s">
        <v>735</v>
      </c>
      <c r="B241" s="54"/>
      <c r="C241" s="55">
        <v>1650</v>
      </c>
      <c r="D241" s="55">
        <v>1815</v>
      </c>
      <c r="E241" s="55">
        <v>2200</v>
      </c>
      <c r="F241" s="55">
        <v>2354</v>
      </c>
      <c r="G241" s="55">
        <v>3080</v>
      </c>
      <c r="H241" s="55">
        <v>3707</v>
      </c>
      <c r="I241" s="55">
        <v>4081</v>
      </c>
      <c r="J241" s="55">
        <v>4693</v>
      </c>
      <c r="K241" s="55">
        <v>5305</v>
      </c>
      <c r="L241" s="55">
        <v>5918</v>
      </c>
      <c r="M241" s="55">
        <v>6529</v>
      </c>
    </row>
    <row r="242" spans="1:13">
      <c r="A242" s="52" t="s">
        <v>736</v>
      </c>
      <c r="B242" s="52"/>
      <c r="C242" s="53">
        <v>1254</v>
      </c>
      <c r="D242" s="53">
        <v>1379</v>
      </c>
      <c r="E242" s="53">
        <v>1672</v>
      </c>
      <c r="F242" s="53">
        <v>1859</v>
      </c>
      <c r="G242" s="53">
        <v>2442</v>
      </c>
      <c r="H242" s="53">
        <v>2937</v>
      </c>
      <c r="I242" s="53">
        <v>3234</v>
      </c>
      <c r="J242" s="53">
        <v>3719</v>
      </c>
      <c r="K242" s="53">
        <v>4204</v>
      </c>
      <c r="L242" s="53">
        <v>4689</v>
      </c>
      <c r="M242" s="53">
        <v>5174</v>
      </c>
    </row>
    <row r="243" spans="1:13">
      <c r="A243" s="54" t="s">
        <v>737</v>
      </c>
      <c r="B243" s="54"/>
      <c r="C243" s="55">
        <v>1493</v>
      </c>
      <c r="D243" s="55">
        <v>1642</v>
      </c>
      <c r="E243" s="55">
        <v>1991</v>
      </c>
      <c r="F243" s="55">
        <v>2211</v>
      </c>
      <c r="G243" s="55">
        <v>2904</v>
      </c>
      <c r="H243" s="55">
        <v>3498</v>
      </c>
      <c r="I243" s="55">
        <v>3850</v>
      </c>
      <c r="J243" s="55">
        <v>4427</v>
      </c>
      <c r="K243" s="55">
        <v>5005</v>
      </c>
      <c r="L243" s="55">
        <v>5582</v>
      </c>
      <c r="M243" s="55">
        <v>6160</v>
      </c>
    </row>
    <row r="244" spans="1:13">
      <c r="A244" s="52" t="s">
        <v>738</v>
      </c>
      <c r="B244" s="52"/>
      <c r="C244" s="53">
        <v>1072</v>
      </c>
      <c r="D244" s="53">
        <v>1180</v>
      </c>
      <c r="E244" s="53">
        <v>1430</v>
      </c>
      <c r="F244" s="53">
        <v>1595</v>
      </c>
      <c r="G244" s="53">
        <v>2090</v>
      </c>
      <c r="H244" s="53">
        <v>2519</v>
      </c>
      <c r="I244" s="53">
        <v>2772</v>
      </c>
      <c r="J244" s="53">
        <v>3187</v>
      </c>
      <c r="K244" s="53">
        <v>3603</v>
      </c>
      <c r="L244" s="53">
        <v>4019</v>
      </c>
      <c r="M244" s="53">
        <v>4435</v>
      </c>
    </row>
    <row r="245" spans="1:13">
      <c r="A245" s="54" t="s">
        <v>739</v>
      </c>
      <c r="B245" s="54"/>
      <c r="C245" s="55">
        <v>1089</v>
      </c>
      <c r="D245" s="55">
        <v>1197</v>
      </c>
      <c r="E245" s="55">
        <v>1452</v>
      </c>
      <c r="F245" s="55">
        <v>1617</v>
      </c>
      <c r="G245" s="55">
        <v>2123</v>
      </c>
      <c r="H245" s="55">
        <v>2563</v>
      </c>
      <c r="I245" s="55">
        <v>2816</v>
      </c>
      <c r="J245" s="55">
        <v>3238</v>
      </c>
      <c r="K245" s="55">
        <v>3660</v>
      </c>
      <c r="L245" s="55">
        <v>4083</v>
      </c>
      <c r="M245" s="55">
        <v>4505</v>
      </c>
    </row>
    <row r="246" spans="1:13">
      <c r="A246" s="52" t="s">
        <v>740</v>
      </c>
      <c r="B246" s="52"/>
      <c r="C246" s="53">
        <v>1650</v>
      </c>
      <c r="D246" s="53">
        <v>1815</v>
      </c>
      <c r="E246" s="53">
        <v>2200</v>
      </c>
      <c r="F246" s="53">
        <v>2354</v>
      </c>
      <c r="G246" s="53">
        <v>2970</v>
      </c>
      <c r="H246" s="53">
        <v>3575</v>
      </c>
      <c r="I246" s="53">
        <v>3938</v>
      </c>
      <c r="J246" s="53">
        <v>4528</v>
      </c>
      <c r="K246" s="53">
        <v>5119</v>
      </c>
      <c r="L246" s="53">
        <v>5710</v>
      </c>
      <c r="M246" s="53">
        <v>6300</v>
      </c>
    </row>
    <row r="247" spans="1:13">
      <c r="A247" s="54" t="s">
        <v>741</v>
      </c>
      <c r="B247" s="54"/>
      <c r="C247" s="55">
        <v>1105</v>
      </c>
      <c r="D247" s="55">
        <v>1216</v>
      </c>
      <c r="E247" s="55">
        <v>1474</v>
      </c>
      <c r="F247" s="55">
        <v>1639</v>
      </c>
      <c r="G247" s="55">
        <v>2145</v>
      </c>
      <c r="H247" s="55">
        <v>2585</v>
      </c>
      <c r="I247" s="55">
        <v>2849</v>
      </c>
      <c r="J247" s="55">
        <v>3276</v>
      </c>
      <c r="K247" s="55">
        <v>3703</v>
      </c>
      <c r="L247" s="55">
        <v>4131</v>
      </c>
      <c r="M247" s="55">
        <v>4558</v>
      </c>
    </row>
    <row r="248" spans="1:13">
      <c r="A248" s="52" t="s">
        <v>742</v>
      </c>
      <c r="B248" s="52"/>
      <c r="C248" s="53">
        <v>1056</v>
      </c>
      <c r="D248" s="53">
        <v>1161</v>
      </c>
      <c r="E248" s="53">
        <v>1408</v>
      </c>
      <c r="F248" s="53">
        <v>1562</v>
      </c>
      <c r="G248" s="53">
        <v>2046</v>
      </c>
      <c r="H248" s="53">
        <v>2464</v>
      </c>
      <c r="I248" s="53">
        <v>2717</v>
      </c>
      <c r="J248" s="53">
        <v>3125</v>
      </c>
      <c r="K248" s="53">
        <v>3532</v>
      </c>
      <c r="L248" s="53">
        <v>3940</v>
      </c>
      <c r="M248" s="53">
        <v>4347</v>
      </c>
    </row>
    <row r="249" spans="1:13">
      <c r="A249" s="54" t="s">
        <v>743</v>
      </c>
      <c r="B249" s="54"/>
      <c r="C249" s="55">
        <v>982</v>
      </c>
      <c r="D249" s="55">
        <v>1080</v>
      </c>
      <c r="E249" s="55">
        <v>1309</v>
      </c>
      <c r="F249" s="55">
        <v>1474</v>
      </c>
      <c r="G249" s="55">
        <v>1914</v>
      </c>
      <c r="H249" s="55">
        <v>2310</v>
      </c>
      <c r="I249" s="55">
        <v>2541</v>
      </c>
      <c r="J249" s="55">
        <v>2922</v>
      </c>
      <c r="K249" s="55">
        <v>3303</v>
      </c>
      <c r="L249" s="55">
        <v>3685</v>
      </c>
      <c r="M249" s="55">
        <v>4065</v>
      </c>
    </row>
    <row r="250" spans="1:13">
      <c r="A250" s="52" t="s">
        <v>744</v>
      </c>
      <c r="B250" s="52"/>
      <c r="C250" s="53">
        <v>965</v>
      </c>
      <c r="D250" s="53">
        <v>1061</v>
      </c>
      <c r="E250" s="53">
        <v>1287</v>
      </c>
      <c r="F250" s="53">
        <v>1474</v>
      </c>
      <c r="G250" s="53">
        <v>1903</v>
      </c>
      <c r="H250" s="53">
        <v>2310</v>
      </c>
      <c r="I250" s="53">
        <v>2530</v>
      </c>
      <c r="J250" s="53">
        <v>2909</v>
      </c>
      <c r="K250" s="53">
        <v>3289</v>
      </c>
      <c r="L250" s="53">
        <v>3668</v>
      </c>
      <c r="M250" s="53">
        <v>4048</v>
      </c>
    </row>
    <row r="251" spans="1:13">
      <c r="A251" s="54" t="s">
        <v>745</v>
      </c>
      <c r="B251" s="54"/>
      <c r="C251" s="55">
        <v>1163</v>
      </c>
      <c r="D251" s="55">
        <v>1279</v>
      </c>
      <c r="E251" s="55">
        <v>1551</v>
      </c>
      <c r="F251" s="55">
        <v>1716</v>
      </c>
      <c r="G251" s="55">
        <v>2255</v>
      </c>
      <c r="H251" s="55">
        <v>2717</v>
      </c>
      <c r="I251" s="55">
        <v>2992</v>
      </c>
      <c r="J251" s="55">
        <v>3440</v>
      </c>
      <c r="K251" s="55">
        <v>3889</v>
      </c>
      <c r="L251" s="55">
        <v>4338</v>
      </c>
      <c r="M251" s="55">
        <v>4787</v>
      </c>
    </row>
    <row r="252" spans="1:13">
      <c r="A252" s="52" t="s">
        <v>746</v>
      </c>
      <c r="B252" s="52"/>
      <c r="C252" s="53">
        <v>1122</v>
      </c>
      <c r="D252" s="53">
        <v>1234</v>
      </c>
      <c r="E252" s="53">
        <v>1496</v>
      </c>
      <c r="F252" s="53">
        <v>1661</v>
      </c>
      <c r="G252" s="53">
        <v>2178</v>
      </c>
      <c r="H252" s="53">
        <v>2629</v>
      </c>
      <c r="I252" s="53">
        <v>2893</v>
      </c>
      <c r="J252" s="53">
        <v>3327</v>
      </c>
      <c r="K252" s="53">
        <v>3760</v>
      </c>
      <c r="L252" s="53">
        <v>4195</v>
      </c>
      <c r="M252" s="53">
        <v>4628</v>
      </c>
    </row>
    <row r="253" spans="1:13">
      <c r="A253" s="54" t="s">
        <v>747</v>
      </c>
      <c r="B253" s="54"/>
      <c r="C253" s="55">
        <v>1650</v>
      </c>
      <c r="D253" s="55">
        <v>1815</v>
      </c>
      <c r="E253" s="55">
        <v>2200</v>
      </c>
      <c r="F253" s="55">
        <v>2354</v>
      </c>
      <c r="G253" s="55">
        <v>2937</v>
      </c>
      <c r="H253" s="55">
        <v>3542</v>
      </c>
      <c r="I253" s="55">
        <v>3894</v>
      </c>
      <c r="J253" s="55">
        <v>4478</v>
      </c>
      <c r="K253" s="55">
        <v>5062</v>
      </c>
      <c r="L253" s="55">
        <v>5646</v>
      </c>
      <c r="M253" s="55">
        <v>6230</v>
      </c>
    </row>
    <row r="254" spans="1:13">
      <c r="A254" s="52" t="s">
        <v>748</v>
      </c>
      <c r="B254" s="52"/>
      <c r="C254" s="53">
        <v>1130</v>
      </c>
      <c r="D254" s="53">
        <v>1243</v>
      </c>
      <c r="E254" s="53">
        <v>1507</v>
      </c>
      <c r="F254" s="53">
        <v>1672</v>
      </c>
      <c r="G254" s="53">
        <v>2200</v>
      </c>
      <c r="H254" s="53">
        <v>2651</v>
      </c>
      <c r="I254" s="53">
        <v>2915</v>
      </c>
      <c r="J254" s="53">
        <v>3352</v>
      </c>
      <c r="K254" s="53">
        <v>3789</v>
      </c>
      <c r="L254" s="53">
        <v>4227</v>
      </c>
      <c r="M254" s="53">
        <v>4664</v>
      </c>
    </row>
    <row r="255" spans="1:13">
      <c r="A255" s="54" t="s">
        <v>749</v>
      </c>
      <c r="B255" s="54"/>
      <c r="C255" s="55">
        <v>1188</v>
      </c>
      <c r="D255" s="55">
        <v>1306</v>
      </c>
      <c r="E255" s="55">
        <v>1584</v>
      </c>
      <c r="F255" s="55">
        <v>1760</v>
      </c>
      <c r="G255" s="55">
        <v>2310</v>
      </c>
      <c r="H255" s="55">
        <v>2783</v>
      </c>
      <c r="I255" s="55">
        <v>3058</v>
      </c>
      <c r="J255" s="55">
        <v>3516</v>
      </c>
      <c r="K255" s="55">
        <v>3975</v>
      </c>
      <c r="L255" s="55">
        <v>4434</v>
      </c>
      <c r="M255" s="55">
        <v>4892</v>
      </c>
    </row>
    <row r="256" spans="1:13">
      <c r="A256" s="52" t="s">
        <v>750</v>
      </c>
      <c r="B256" s="52"/>
      <c r="C256" s="53">
        <v>1130</v>
      </c>
      <c r="D256" s="53">
        <v>1243</v>
      </c>
      <c r="E256" s="53">
        <v>1507</v>
      </c>
      <c r="F256" s="53">
        <v>1672</v>
      </c>
      <c r="G256" s="53">
        <v>2200</v>
      </c>
      <c r="H256" s="53">
        <v>2651</v>
      </c>
      <c r="I256" s="53">
        <v>2915</v>
      </c>
      <c r="J256" s="53">
        <v>3352</v>
      </c>
      <c r="K256" s="53">
        <v>3789</v>
      </c>
      <c r="L256" s="53">
        <v>4227</v>
      </c>
      <c r="M256" s="53">
        <v>4664</v>
      </c>
    </row>
    <row r="257" spans="1:13">
      <c r="A257" s="54" t="s">
        <v>751</v>
      </c>
      <c r="B257" s="54"/>
      <c r="C257" s="55">
        <v>1196</v>
      </c>
      <c r="D257" s="55">
        <v>1315</v>
      </c>
      <c r="E257" s="55">
        <v>1595</v>
      </c>
      <c r="F257" s="55">
        <v>1782</v>
      </c>
      <c r="G257" s="55">
        <v>2332</v>
      </c>
      <c r="H257" s="55">
        <v>2805</v>
      </c>
      <c r="I257" s="55">
        <v>3091</v>
      </c>
      <c r="J257" s="55">
        <v>3555</v>
      </c>
      <c r="K257" s="55">
        <v>4018</v>
      </c>
      <c r="L257" s="55">
        <v>4482</v>
      </c>
      <c r="M257" s="55">
        <v>4945</v>
      </c>
    </row>
    <row r="258" spans="1:13">
      <c r="A258" s="52" t="s">
        <v>752</v>
      </c>
      <c r="B258" s="52"/>
      <c r="C258" s="53">
        <v>1650</v>
      </c>
      <c r="D258" s="53">
        <v>1815</v>
      </c>
      <c r="E258" s="53">
        <v>2200</v>
      </c>
      <c r="F258" s="53">
        <v>2354</v>
      </c>
      <c r="G258" s="53">
        <v>2805</v>
      </c>
      <c r="H258" s="53">
        <v>3388</v>
      </c>
      <c r="I258" s="53">
        <v>3729</v>
      </c>
      <c r="J258" s="53">
        <v>4288</v>
      </c>
      <c r="K258" s="53">
        <v>4847</v>
      </c>
      <c r="L258" s="53">
        <v>5407</v>
      </c>
      <c r="M258" s="53">
        <v>5966</v>
      </c>
    </row>
    <row r="259" spans="1:13">
      <c r="A259" s="54" t="s">
        <v>753</v>
      </c>
      <c r="B259" s="54"/>
      <c r="C259" s="55">
        <v>1386</v>
      </c>
      <c r="D259" s="55">
        <v>1524</v>
      </c>
      <c r="E259" s="55">
        <v>1848</v>
      </c>
      <c r="F259" s="55">
        <v>2057</v>
      </c>
      <c r="G259" s="55">
        <v>2695</v>
      </c>
      <c r="H259" s="55">
        <v>3245</v>
      </c>
      <c r="I259" s="55">
        <v>3575</v>
      </c>
      <c r="J259" s="55">
        <v>4111</v>
      </c>
      <c r="K259" s="55">
        <v>4647</v>
      </c>
      <c r="L259" s="55">
        <v>5184</v>
      </c>
      <c r="M259" s="55">
        <v>5720</v>
      </c>
    </row>
    <row r="260" spans="1:13">
      <c r="A260" s="52" t="s">
        <v>754</v>
      </c>
      <c r="B260" s="52"/>
      <c r="C260" s="53">
        <v>1213</v>
      </c>
      <c r="D260" s="53">
        <v>1334</v>
      </c>
      <c r="E260" s="53">
        <v>1617</v>
      </c>
      <c r="F260" s="53">
        <v>1804</v>
      </c>
      <c r="G260" s="53">
        <v>2365</v>
      </c>
      <c r="H260" s="53">
        <v>2849</v>
      </c>
      <c r="I260" s="53">
        <v>3135</v>
      </c>
      <c r="J260" s="53">
        <v>3605</v>
      </c>
      <c r="K260" s="53">
        <v>4075</v>
      </c>
      <c r="L260" s="53">
        <v>4546</v>
      </c>
      <c r="M260" s="53">
        <v>5016</v>
      </c>
    </row>
    <row r="261" spans="1:13">
      <c r="A261" s="54" t="s">
        <v>755</v>
      </c>
      <c r="B261" s="54"/>
      <c r="C261" s="55">
        <v>1963</v>
      </c>
      <c r="D261" s="55">
        <v>2160</v>
      </c>
      <c r="E261" s="55">
        <v>2618</v>
      </c>
      <c r="F261" s="55">
        <v>2761</v>
      </c>
      <c r="G261" s="55">
        <v>3278</v>
      </c>
      <c r="H261" s="55">
        <v>3949</v>
      </c>
      <c r="I261" s="55">
        <v>4345</v>
      </c>
      <c r="J261" s="55">
        <v>4997</v>
      </c>
      <c r="K261" s="55">
        <v>5648</v>
      </c>
      <c r="L261" s="55">
        <v>6300</v>
      </c>
      <c r="M261" s="55">
        <v>6952</v>
      </c>
    </row>
    <row r="262" spans="1:13">
      <c r="A262" s="52" t="s">
        <v>756</v>
      </c>
      <c r="B262" s="52"/>
      <c r="C262" s="53">
        <v>1650</v>
      </c>
      <c r="D262" s="53">
        <v>1815</v>
      </c>
      <c r="E262" s="53">
        <v>2200</v>
      </c>
      <c r="F262" s="53">
        <v>2354</v>
      </c>
      <c r="G262" s="53">
        <v>2805</v>
      </c>
      <c r="H262" s="53">
        <v>3388</v>
      </c>
      <c r="I262" s="53">
        <v>3729</v>
      </c>
      <c r="J262" s="53">
        <v>4288</v>
      </c>
      <c r="K262" s="53">
        <v>4847</v>
      </c>
      <c r="L262" s="53">
        <v>5407</v>
      </c>
      <c r="M262" s="53">
        <v>5966</v>
      </c>
    </row>
    <row r="263" spans="1:13">
      <c r="A263" s="54" t="s">
        <v>757</v>
      </c>
      <c r="B263" s="54"/>
      <c r="C263" s="55">
        <v>1840</v>
      </c>
      <c r="D263" s="55">
        <v>2024</v>
      </c>
      <c r="E263" s="55">
        <v>2453</v>
      </c>
      <c r="F263" s="55">
        <v>2728</v>
      </c>
      <c r="G263" s="55">
        <v>3575</v>
      </c>
      <c r="H263" s="55">
        <v>4312</v>
      </c>
      <c r="I263" s="55">
        <v>4741</v>
      </c>
      <c r="J263" s="55">
        <v>5452</v>
      </c>
      <c r="K263" s="55">
        <v>6163</v>
      </c>
      <c r="L263" s="55">
        <v>6875</v>
      </c>
      <c r="M263" s="55">
        <v>7585</v>
      </c>
    </row>
    <row r="264" spans="1:13">
      <c r="A264" s="52" t="s">
        <v>758</v>
      </c>
      <c r="B264" s="52"/>
      <c r="C264" s="53">
        <v>1345</v>
      </c>
      <c r="D264" s="53">
        <v>1479</v>
      </c>
      <c r="E264" s="53">
        <v>1793</v>
      </c>
      <c r="F264" s="53">
        <v>1991</v>
      </c>
      <c r="G264" s="53">
        <v>2618</v>
      </c>
      <c r="H264" s="53">
        <v>3157</v>
      </c>
      <c r="I264" s="53">
        <v>3476</v>
      </c>
      <c r="J264" s="53">
        <v>3997</v>
      </c>
      <c r="K264" s="53">
        <v>4518</v>
      </c>
      <c r="L264" s="53">
        <v>5040</v>
      </c>
      <c r="M264" s="53">
        <v>5561</v>
      </c>
    </row>
    <row r="265" spans="1:13">
      <c r="A265" s="54" t="s">
        <v>759</v>
      </c>
      <c r="B265" s="54"/>
      <c r="C265" s="55">
        <v>1650</v>
      </c>
      <c r="D265" s="55">
        <v>1815</v>
      </c>
      <c r="E265" s="55">
        <v>2200</v>
      </c>
      <c r="F265" s="55">
        <v>2354</v>
      </c>
      <c r="G265" s="55">
        <v>2805</v>
      </c>
      <c r="H265" s="55">
        <v>3388</v>
      </c>
      <c r="I265" s="55">
        <v>3729</v>
      </c>
      <c r="J265" s="55">
        <v>4288</v>
      </c>
      <c r="K265" s="55">
        <v>4847</v>
      </c>
      <c r="L265" s="55">
        <v>5407</v>
      </c>
      <c r="M265" s="55">
        <v>5966</v>
      </c>
    </row>
    <row r="266" spans="1:13">
      <c r="A266" s="52" t="s">
        <v>760</v>
      </c>
      <c r="B266" s="52"/>
      <c r="C266" s="53">
        <v>1897</v>
      </c>
      <c r="D266" s="53">
        <v>2087</v>
      </c>
      <c r="E266" s="53">
        <v>2530</v>
      </c>
      <c r="F266" s="53">
        <v>2816</v>
      </c>
      <c r="G266" s="53">
        <v>3696</v>
      </c>
      <c r="H266" s="53">
        <v>4455</v>
      </c>
      <c r="I266" s="53">
        <v>4895</v>
      </c>
      <c r="J266" s="53">
        <v>5629</v>
      </c>
      <c r="K266" s="53">
        <v>6363</v>
      </c>
      <c r="L266" s="53">
        <v>7098</v>
      </c>
      <c r="M266" s="53">
        <v>7832</v>
      </c>
    </row>
    <row r="267" spans="1:13">
      <c r="A267" s="54" t="s">
        <v>761</v>
      </c>
      <c r="B267" s="54"/>
      <c r="C267" s="55">
        <v>2219</v>
      </c>
      <c r="D267" s="55">
        <v>2440</v>
      </c>
      <c r="E267" s="55">
        <v>2959</v>
      </c>
      <c r="F267" s="55">
        <v>3124</v>
      </c>
      <c r="G267" s="55">
        <v>3707</v>
      </c>
      <c r="H267" s="55">
        <v>4466</v>
      </c>
      <c r="I267" s="55">
        <v>4917</v>
      </c>
      <c r="J267" s="55">
        <v>5655</v>
      </c>
      <c r="K267" s="55">
        <v>6392</v>
      </c>
      <c r="L267" s="55">
        <v>7130</v>
      </c>
      <c r="M267" s="55">
        <v>7867</v>
      </c>
    </row>
    <row r="268" spans="1:13">
      <c r="A268" s="52" t="s">
        <v>762</v>
      </c>
      <c r="B268" s="52"/>
      <c r="C268" s="53">
        <v>2038</v>
      </c>
      <c r="D268" s="53">
        <v>2241</v>
      </c>
      <c r="E268" s="53">
        <v>2717</v>
      </c>
      <c r="F268" s="53">
        <v>2882</v>
      </c>
      <c r="G268" s="53">
        <v>3410</v>
      </c>
      <c r="H268" s="53">
        <v>4103</v>
      </c>
      <c r="I268" s="53">
        <v>4521</v>
      </c>
      <c r="J268" s="53">
        <v>5199</v>
      </c>
      <c r="K268" s="53">
        <v>5877</v>
      </c>
      <c r="L268" s="53">
        <v>6556</v>
      </c>
      <c r="M268" s="53">
        <v>7233</v>
      </c>
    </row>
    <row r="269" spans="1:13">
      <c r="A269" s="54" t="s">
        <v>763</v>
      </c>
      <c r="B269" s="54"/>
      <c r="C269" s="55">
        <v>1697</v>
      </c>
      <c r="D269" s="55">
        <v>1867</v>
      </c>
      <c r="E269" s="55">
        <v>2263</v>
      </c>
      <c r="F269" s="55">
        <v>2394</v>
      </c>
      <c r="G269" s="55">
        <v>2837</v>
      </c>
      <c r="H269" s="55">
        <v>3418</v>
      </c>
      <c r="I269" s="55">
        <v>3761</v>
      </c>
      <c r="J269" s="55">
        <v>4325</v>
      </c>
      <c r="K269" s="55">
        <v>4889</v>
      </c>
      <c r="L269" s="55">
        <v>5453</v>
      </c>
      <c r="M269" s="55">
        <v>6018</v>
      </c>
    </row>
    <row r="270" spans="1:13">
      <c r="A270" s="52" t="s">
        <v>764</v>
      </c>
      <c r="B270" s="52"/>
      <c r="C270" s="53">
        <v>1697</v>
      </c>
      <c r="D270" s="53">
        <v>1867</v>
      </c>
      <c r="E270" s="53">
        <v>2263</v>
      </c>
      <c r="F270" s="53">
        <v>2394</v>
      </c>
      <c r="G270" s="53">
        <v>2837</v>
      </c>
      <c r="H270" s="53">
        <v>3418</v>
      </c>
      <c r="I270" s="53">
        <v>3761</v>
      </c>
      <c r="J270" s="53">
        <v>4325</v>
      </c>
      <c r="K270" s="53">
        <v>4889</v>
      </c>
      <c r="L270" s="53">
        <v>5453</v>
      </c>
      <c r="M270" s="53">
        <v>6018</v>
      </c>
    </row>
    <row r="271" spans="1:13">
      <c r="A271" s="54" t="s">
        <v>765</v>
      </c>
      <c r="B271" s="54"/>
      <c r="C271" s="55">
        <v>1697</v>
      </c>
      <c r="D271" s="55">
        <v>1867</v>
      </c>
      <c r="E271" s="55">
        <v>2263</v>
      </c>
      <c r="F271" s="55">
        <v>2394</v>
      </c>
      <c r="G271" s="55">
        <v>2837</v>
      </c>
      <c r="H271" s="55">
        <v>3418</v>
      </c>
      <c r="I271" s="55">
        <v>3761</v>
      </c>
      <c r="J271" s="55">
        <v>4325</v>
      </c>
      <c r="K271" s="55">
        <v>4889</v>
      </c>
      <c r="L271" s="55">
        <v>5453</v>
      </c>
      <c r="M271" s="55">
        <v>6018</v>
      </c>
    </row>
    <row r="272" spans="1:13">
      <c r="A272" s="52" t="s">
        <v>766</v>
      </c>
      <c r="B272" s="52"/>
      <c r="C272" s="53">
        <v>1697</v>
      </c>
      <c r="D272" s="53">
        <v>1867</v>
      </c>
      <c r="E272" s="53">
        <v>2263</v>
      </c>
      <c r="F272" s="53">
        <v>2394</v>
      </c>
      <c r="G272" s="53">
        <v>2837</v>
      </c>
      <c r="H272" s="53">
        <v>3418</v>
      </c>
      <c r="I272" s="53">
        <v>3761</v>
      </c>
      <c r="J272" s="53">
        <v>4325</v>
      </c>
      <c r="K272" s="53">
        <v>4889</v>
      </c>
      <c r="L272" s="53">
        <v>5453</v>
      </c>
      <c r="M272" s="53">
        <v>6018</v>
      </c>
    </row>
    <row r="273" spans="1:13">
      <c r="A273" s="54" t="s">
        <v>767</v>
      </c>
      <c r="B273" s="54"/>
      <c r="C273" s="55">
        <v>1650</v>
      </c>
      <c r="D273" s="55">
        <v>1815</v>
      </c>
      <c r="E273" s="55">
        <v>2200</v>
      </c>
      <c r="F273" s="55">
        <v>2354</v>
      </c>
      <c r="G273" s="55">
        <v>2805</v>
      </c>
      <c r="H273" s="55">
        <v>3388</v>
      </c>
      <c r="I273" s="55">
        <v>3729</v>
      </c>
      <c r="J273" s="55">
        <v>4288</v>
      </c>
      <c r="K273" s="55">
        <v>4847</v>
      </c>
      <c r="L273" s="55">
        <v>5407</v>
      </c>
      <c r="M273" s="55">
        <v>5966</v>
      </c>
    </row>
    <row r="274" spans="1:13">
      <c r="A274" s="52" t="s">
        <v>768</v>
      </c>
      <c r="B274" s="52"/>
      <c r="C274" s="53">
        <v>2038</v>
      </c>
      <c r="D274" s="53">
        <v>2241</v>
      </c>
      <c r="E274" s="53">
        <v>2717</v>
      </c>
      <c r="F274" s="53">
        <v>2882</v>
      </c>
      <c r="G274" s="53">
        <v>3410</v>
      </c>
      <c r="H274" s="53">
        <v>4103</v>
      </c>
      <c r="I274" s="53">
        <v>4521</v>
      </c>
      <c r="J274" s="53">
        <v>5199</v>
      </c>
      <c r="K274" s="53">
        <v>5877</v>
      </c>
      <c r="L274" s="53">
        <v>6556</v>
      </c>
      <c r="M274" s="53">
        <v>7233</v>
      </c>
    </row>
    <row r="275" spans="1:13">
      <c r="A275" s="54" t="s">
        <v>769</v>
      </c>
      <c r="B275" s="54"/>
      <c r="C275" s="55">
        <v>1699</v>
      </c>
      <c r="D275" s="55">
        <v>1870</v>
      </c>
      <c r="E275" s="55">
        <v>2266</v>
      </c>
      <c r="F275" s="55">
        <v>2398</v>
      </c>
      <c r="G275" s="55">
        <v>2838</v>
      </c>
      <c r="H275" s="55">
        <v>3421</v>
      </c>
      <c r="I275" s="55">
        <v>3762</v>
      </c>
      <c r="J275" s="55">
        <v>4326</v>
      </c>
      <c r="K275" s="55">
        <v>4890</v>
      </c>
      <c r="L275" s="55">
        <v>5454</v>
      </c>
      <c r="M275" s="55">
        <v>6019</v>
      </c>
    </row>
    <row r="276" spans="1:13">
      <c r="A276" s="52" t="s">
        <v>770</v>
      </c>
      <c r="B276" s="52"/>
      <c r="C276" s="53">
        <v>1650</v>
      </c>
      <c r="D276" s="53">
        <v>1815</v>
      </c>
      <c r="E276" s="53">
        <v>2200</v>
      </c>
      <c r="F276" s="53">
        <v>2354</v>
      </c>
      <c r="G276" s="53">
        <v>2805</v>
      </c>
      <c r="H276" s="53">
        <v>3388</v>
      </c>
      <c r="I276" s="53">
        <v>3729</v>
      </c>
      <c r="J276" s="53">
        <v>4288</v>
      </c>
      <c r="K276" s="53">
        <v>4847</v>
      </c>
      <c r="L276" s="53">
        <v>5407</v>
      </c>
      <c r="M276" s="53">
        <v>5966</v>
      </c>
    </row>
    <row r="277" spans="1:13">
      <c r="A277" s="54" t="s">
        <v>771</v>
      </c>
      <c r="B277" s="54"/>
      <c r="C277" s="55">
        <v>1699</v>
      </c>
      <c r="D277" s="55">
        <v>1870</v>
      </c>
      <c r="E277" s="55">
        <v>2266</v>
      </c>
      <c r="F277" s="55">
        <v>2398</v>
      </c>
      <c r="G277" s="55">
        <v>2838</v>
      </c>
      <c r="H277" s="55">
        <v>3421</v>
      </c>
      <c r="I277" s="55">
        <v>3762</v>
      </c>
      <c r="J277" s="55">
        <v>4326</v>
      </c>
      <c r="K277" s="55">
        <v>4890</v>
      </c>
      <c r="L277" s="55">
        <v>5454</v>
      </c>
      <c r="M277" s="55">
        <v>6019</v>
      </c>
    </row>
    <row r="278" spans="1:13">
      <c r="A278" s="52" t="s">
        <v>772</v>
      </c>
      <c r="B278" s="52"/>
      <c r="C278" s="53">
        <v>1650</v>
      </c>
      <c r="D278" s="53">
        <v>1815</v>
      </c>
      <c r="E278" s="53">
        <v>2200</v>
      </c>
      <c r="F278" s="53">
        <v>2354</v>
      </c>
      <c r="G278" s="53">
        <v>2805</v>
      </c>
      <c r="H278" s="53">
        <v>3388</v>
      </c>
      <c r="I278" s="53">
        <v>3729</v>
      </c>
      <c r="J278" s="53">
        <v>4288</v>
      </c>
      <c r="K278" s="53">
        <v>4847</v>
      </c>
      <c r="L278" s="53">
        <v>5407</v>
      </c>
      <c r="M278" s="53">
        <v>5966</v>
      </c>
    </row>
    <row r="279" spans="1:13">
      <c r="A279" s="54" t="s">
        <v>773</v>
      </c>
      <c r="B279" s="54"/>
      <c r="C279" s="55">
        <v>1650</v>
      </c>
      <c r="D279" s="55">
        <v>1815</v>
      </c>
      <c r="E279" s="55">
        <v>2200</v>
      </c>
      <c r="F279" s="55">
        <v>2354</v>
      </c>
      <c r="G279" s="55">
        <v>2805</v>
      </c>
      <c r="H279" s="55">
        <v>3388</v>
      </c>
      <c r="I279" s="55">
        <v>3729</v>
      </c>
      <c r="J279" s="55">
        <v>4288</v>
      </c>
      <c r="K279" s="55">
        <v>4847</v>
      </c>
      <c r="L279" s="55">
        <v>5407</v>
      </c>
      <c r="M279" s="55">
        <v>5966</v>
      </c>
    </row>
    <row r="280" spans="1:13">
      <c r="A280" s="52" t="s">
        <v>774</v>
      </c>
      <c r="B280" s="52"/>
      <c r="C280" s="53">
        <v>1724</v>
      </c>
      <c r="D280" s="53">
        <v>1896</v>
      </c>
      <c r="E280" s="53">
        <v>2299</v>
      </c>
      <c r="F280" s="53">
        <v>2431</v>
      </c>
      <c r="G280" s="53">
        <v>2882</v>
      </c>
      <c r="H280" s="53">
        <v>3476</v>
      </c>
      <c r="I280" s="53">
        <v>3817</v>
      </c>
      <c r="J280" s="53">
        <v>4390</v>
      </c>
      <c r="K280" s="53">
        <v>4962</v>
      </c>
      <c r="L280" s="53">
        <v>5535</v>
      </c>
      <c r="M280" s="53">
        <v>6107</v>
      </c>
    </row>
    <row r="281" spans="1:13">
      <c r="A281" s="54" t="s">
        <v>775</v>
      </c>
      <c r="B281" s="54"/>
      <c r="C281" s="55">
        <v>1650</v>
      </c>
      <c r="D281" s="55">
        <v>1815</v>
      </c>
      <c r="E281" s="55">
        <v>2200</v>
      </c>
      <c r="F281" s="55">
        <v>2354</v>
      </c>
      <c r="G281" s="55">
        <v>2805</v>
      </c>
      <c r="H281" s="55">
        <v>3388</v>
      </c>
      <c r="I281" s="55">
        <v>3729</v>
      </c>
      <c r="J281" s="55">
        <v>4288</v>
      </c>
      <c r="K281" s="55">
        <v>4847</v>
      </c>
      <c r="L281" s="55">
        <v>5407</v>
      </c>
      <c r="M281" s="55">
        <v>5966</v>
      </c>
    </row>
    <row r="282" spans="1:13">
      <c r="A282" s="52" t="s">
        <v>776</v>
      </c>
      <c r="B282" s="52"/>
      <c r="C282" s="53">
        <v>1650</v>
      </c>
      <c r="D282" s="53">
        <v>1815</v>
      </c>
      <c r="E282" s="53">
        <v>2200</v>
      </c>
      <c r="F282" s="53">
        <v>2354</v>
      </c>
      <c r="G282" s="53">
        <v>2805</v>
      </c>
      <c r="H282" s="53">
        <v>3388</v>
      </c>
      <c r="I282" s="53">
        <v>3729</v>
      </c>
      <c r="J282" s="53">
        <v>4288</v>
      </c>
      <c r="K282" s="53">
        <v>4847</v>
      </c>
      <c r="L282" s="53">
        <v>5407</v>
      </c>
      <c r="M282" s="53">
        <v>5966</v>
      </c>
    </row>
    <row r="283" spans="1:13">
      <c r="A283" s="54" t="s">
        <v>777</v>
      </c>
      <c r="B283" s="54"/>
      <c r="C283" s="55">
        <v>1650</v>
      </c>
      <c r="D283" s="55">
        <v>1815</v>
      </c>
      <c r="E283" s="55">
        <v>2200</v>
      </c>
      <c r="F283" s="55">
        <v>2354</v>
      </c>
      <c r="G283" s="55">
        <v>2805</v>
      </c>
      <c r="H283" s="55">
        <v>3388</v>
      </c>
      <c r="I283" s="55">
        <v>3729</v>
      </c>
      <c r="J283" s="55">
        <v>4288</v>
      </c>
      <c r="K283" s="55">
        <v>4847</v>
      </c>
      <c r="L283" s="55">
        <v>5407</v>
      </c>
      <c r="M283" s="55">
        <v>5966</v>
      </c>
    </row>
    <row r="284" spans="1:13">
      <c r="A284" s="52" t="s">
        <v>778</v>
      </c>
      <c r="B284" s="52"/>
      <c r="C284" s="53">
        <v>1988</v>
      </c>
      <c r="D284" s="53">
        <v>2186</v>
      </c>
      <c r="E284" s="53">
        <v>2651</v>
      </c>
      <c r="F284" s="53">
        <v>2805</v>
      </c>
      <c r="G284" s="53">
        <v>3322</v>
      </c>
      <c r="H284" s="53">
        <v>4004</v>
      </c>
      <c r="I284" s="53">
        <v>4400</v>
      </c>
      <c r="J284" s="53">
        <v>5060</v>
      </c>
      <c r="K284" s="53">
        <v>5720</v>
      </c>
      <c r="L284" s="53">
        <v>6380</v>
      </c>
      <c r="M284" s="53">
        <v>7040</v>
      </c>
    </row>
    <row r="285" spans="1:13">
      <c r="A285" s="54" t="s">
        <v>779</v>
      </c>
      <c r="B285" s="54"/>
      <c r="C285" s="55">
        <v>1675</v>
      </c>
      <c r="D285" s="55">
        <v>1842</v>
      </c>
      <c r="E285" s="55">
        <v>2233</v>
      </c>
      <c r="F285" s="55">
        <v>2354</v>
      </c>
      <c r="G285" s="55">
        <v>2805</v>
      </c>
      <c r="H285" s="55">
        <v>3388</v>
      </c>
      <c r="I285" s="55">
        <v>3729</v>
      </c>
      <c r="J285" s="55">
        <v>4288</v>
      </c>
      <c r="K285" s="55">
        <v>4847</v>
      </c>
      <c r="L285" s="55">
        <v>5407</v>
      </c>
      <c r="M285" s="55">
        <v>5966</v>
      </c>
    </row>
    <row r="286" spans="1:13">
      <c r="A286" s="52" t="s">
        <v>780</v>
      </c>
      <c r="B286" s="52"/>
      <c r="C286" s="53">
        <v>1666</v>
      </c>
      <c r="D286" s="53">
        <v>1833</v>
      </c>
      <c r="E286" s="53">
        <v>2222</v>
      </c>
      <c r="F286" s="53">
        <v>2354</v>
      </c>
      <c r="G286" s="53">
        <v>2805</v>
      </c>
      <c r="H286" s="53">
        <v>3388</v>
      </c>
      <c r="I286" s="53">
        <v>3729</v>
      </c>
      <c r="J286" s="53">
        <v>4288</v>
      </c>
      <c r="K286" s="53">
        <v>4847</v>
      </c>
      <c r="L286" s="53">
        <v>5407</v>
      </c>
      <c r="M286" s="53">
        <v>5966</v>
      </c>
    </row>
    <row r="287" spans="1:13">
      <c r="A287" s="54" t="s">
        <v>781</v>
      </c>
      <c r="B287" s="54"/>
      <c r="C287" s="55">
        <v>1675</v>
      </c>
      <c r="D287" s="55">
        <v>1842</v>
      </c>
      <c r="E287" s="55">
        <v>2233</v>
      </c>
      <c r="F287" s="55">
        <v>2365</v>
      </c>
      <c r="G287" s="55">
        <v>2805</v>
      </c>
      <c r="H287" s="55">
        <v>3388</v>
      </c>
      <c r="I287" s="55">
        <v>3729</v>
      </c>
      <c r="J287" s="55">
        <v>4288</v>
      </c>
      <c r="K287" s="55">
        <v>4847</v>
      </c>
      <c r="L287" s="55">
        <v>5407</v>
      </c>
      <c r="M287" s="55">
        <v>5966</v>
      </c>
    </row>
    <row r="288" spans="1:13">
      <c r="A288" s="52" t="s">
        <v>782</v>
      </c>
      <c r="B288" s="52"/>
      <c r="C288" s="53">
        <v>1650</v>
      </c>
      <c r="D288" s="53">
        <v>1815</v>
      </c>
      <c r="E288" s="53">
        <v>2200</v>
      </c>
      <c r="F288" s="53">
        <v>2354</v>
      </c>
      <c r="G288" s="53">
        <v>2805</v>
      </c>
      <c r="H288" s="53">
        <v>3388</v>
      </c>
      <c r="I288" s="53">
        <v>3729</v>
      </c>
      <c r="J288" s="53">
        <v>4288</v>
      </c>
      <c r="K288" s="53">
        <v>4847</v>
      </c>
      <c r="L288" s="53">
        <v>5407</v>
      </c>
      <c r="M288" s="53">
        <v>5966</v>
      </c>
    </row>
    <row r="289" spans="1:13">
      <c r="A289" s="54" t="s">
        <v>783</v>
      </c>
      <c r="B289" s="54"/>
      <c r="C289" s="55">
        <v>1774</v>
      </c>
      <c r="D289" s="55">
        <v>1951</v>
      </c>
      <c r="E289" s="55">
        <v>2365</v>
      </c>
      <c r="F289" s="55">
        <v>2497</v>
      </c>
      <c r="G289" s="55">
        <v>2959</v>
      </c>
      <c r="H289" s="55">
        <v>3564</v>
      </c>
      <c r="I289" s="55">
        <v>3927</v>
      </c>
      <c r="J289" s="55">
        <v>4516</v>
      </c>
      <c r="K289" s="55">
        <v>5105</v>
      </c>
      <c r="L289" s="55">
        <v>5694</v>
      </c>
      <c r="M289" s="55">
        <v>6283</v>
      </c>
    </row>
    <row r="290" spans="1:13">
      <c r="A290" s="52" t="s">
        <v>784</v>
      </c>
      <c r="B290" s="52"/>
      <c r="C290" s="53">
        <v>1658</v>
      </c>
      <c r="D290" s="53">
        <v>1823</v>
      </c>
      <c r="E290" s="53">
        <v>2211</v>
      </c>
      <c r="F290" s="53">
        <v>2354</v>
      </c>
      <c r="G290" s="53">
        <v>2805</v>
      </c>
      <c r="H290" s="53">
        <v>3388</v>
      </c>
      <c r="I290" s="53">
        <v>3729</v>
      </c>
      <c r="J290" s="53">
        <v>4288</v>
      </c>
      <c r="K290" s="53">
        <v>4847</v>
      </c>
      <c r="L290" s="53">
        <v>5407</v>
      </c>
      <c r="M290" s="53">
        <v>5966</v>
      </c>
    </row>
    <row r="291" spans="1:13">
      <c r="A291" s="54" t="s">
        <v>785</v>
      </c>
      <c r="B291" s="54"/>
      <c r="C291" s="55">
        <v>1650</v>
      </c>
      <c r="D291" s="55">
        <v>1815</v>
      </c>
      <c r="E291" s="55">
        <v>2200</v>
      </c>
      <c r="F291" s="55">
        <v>2354</v>
      </c>
      <c r="G291" s="55">
        <v>2805</v>
      </c>
      <c r="H291" s="55">
        <v>3388</v>
      </c>
      <c r="I291" s="55">
        <v>3729</v>
      </c>
      <c r="J291" s="55">
        <v>4288</v>
      </c>
      <c r="K291" s="55">
        <v>4847</v>
      </c>
      <c r="L291" s="55">
        <v>5407</v>
      </c>
      <c r="M291" s="55">
        <v>5966</v>
      </c>
    </row>
    <row r="292" spans="1:13">
      <c r="A292" s="52" t="s">
        <v>786</v>
      </c>
      <c r="B292" s="52"/>
      <c r="C292" s="53">
        <v>1650</v>
      </c>
      <c r="D292" s="53">
        <v>1815</v>
      </c>
      <c r="E292" s="53">
        <v>2200</v>
      </c>
      <c r="F292" s="53">
        <v>2354</v>
      </c>
      <c r="G292" s="53">
        <v>2805</v>
      </c>
      <c r="H292" s="53">
        <v>3388</v>
      </c>
      <c r="I292" s="53">
        <v>3729</v>
      </c>
      <c r="J292" s="53">
        <v>4288</v>
      </c>
      <c r="K292" s="53">
        <v>4847</v>
      </c>
      <c r="L292" s="53">
        <v>5407</v>
      </c>
      <c r="M292" s="53">
        <v>5966</v>
      </c>
    </row>
    <row r="293" spans="1:13">
      <c r="A293" s="54" t="s">
        <v>787</v>
      </c>
      <c r="B293" s="54"/>
      <c r="C293" s="55">
        <v>1650</v>
      </c>
      <c r="D293" s="55">
        <v>1815</v>
      </c>
      <c r="E293" s="55">
        <v>2200</v>
      </c>
      <c r="F293" s="55">
        <v>2354</v>
      </c>
      <c r="G293" s="55">
        <v>2805</v>
      </c>
      <c r="H293" s="55">
        <v>3388</v>
      </c>
      <c r="I293" s="55">
        <v>3729</v>
      </c>
      <c r="J293" s="55">
        <v>4288</v>
      </c>
      <c r="K293" s="55">
        <v>4847</v>
      </c>
      <c r="L293" s="55">
        <v>5407</v>
      </c>
      <c r="M293" s="55">
        <v>5966</v>
      </c>
    </row>
    <row r="294" spans="1:13">
      <c r="A294" s="52" t="s">
        <v>788</v>
      </c>
      <c r="B294" s="52"/>
      <c r="C294" s="53">
        <v>1650</v>
      </c>
      <c r="D294" s="53">
        <v>1815</v>
      </c>
      <c r="E294" s="53">
        <v>2200</v>
      </c>
      <c r="F294" s="53">
        <v>2354</v>
      </c>
      <c r="G294" s="53">
        <v>2805</v>
      </c>
      <c r="H294" s="53">
        <v>3388</v>
      </c>
      <c r="I294" s="53">
        <v>3729</v>
      </c>
      <c r="J294" s="53">
        <v>4288</v>
      </c>
      <c r="K294" s="53">
        <v>4847</v>
      </c>
      <c r="L294" s="53">
        <v>5407</v>
      </c>
      <c r="M294" s="53">
        <v>5966</v>
      </c>
    </row>
    <row r="295" spans="1:13">
      <c r="A295" s="54" t="s">
        <v>789</v>
      </c>
      <c r="B295" s="54"/>
      <c r="C295" s="55">
        <v>1650</v>
      </c>
      <c r="D295" s="55">
        <v>1815</v>
      </c>
      <c r="E295" s="55">
        <v>2200</v>
      </c>
      <c r="F295" s="55">
        <v>2354</v>
      </c>
      <c r="G295" s="55">
        <v>2805</v>
      </c>
      <c r="H295" s="55">
        <v>3388</v>
      </c>
      <c r="I295" s="55">
        <v>3729</v>
      </c>
      <c r="J295" s="55">
        <v>4288</v>
      </c>
      <c r="K295" s="55">
        <v>4847</v>
      </c>
      <c r="L295" s="55">
        <v>5407</v>
      </c>
      <c r="M295" s="55">
        <v>5966</v>
      </c>
    </row>
    <row r="296" spans="1:13">
      <c r="A296" s="52" t="s">
        <v>790</v>
      </c>
      <c r="B296" s="52"/>
      <c r="C296" s="53">
        <v>1650</v>
      </c>
      <c r="D296" s="53">
        <v>1815</v>
      </c>
      <c r="E296" s="53">
        <v>2200</v>
      </c>
      <c r="F296" s="53">
        <v>2354</v>
      </c>
      <c r="G296" s="53">
        <v>2805</v>
      </c>
      <c r="H296" s="53">
        <v>3388</v>
      </c>
      <c r="I296" s="53">
        <v>3729</v>
      </c>
      <c r="J296" s="53">
        <v>4288</v>
      </c>
      <c r="K296" s="53">
        <v>4847</v>
      </c>
      <c r="L296" s="53">
        <v>5407</v>
      </c>
      <c r="M296" s="53">
        <v>5966</v>
      </c>
    </row>
    <row r="297" spans="1:13">
      <c r="A297" s="54" t="s">
        <v>791</v>
      </c>
      <c r="B297" s="54"/>
      <c r="C297" s="55">
        <v>1650</v>
      </c>
      <c r="D297" s="55">
        <v>1815</v>
      </c>
      <c r="E297" s="55">
        <v>2200</v>
      </c>
      <c r="F297" s="55">
        <v>2354</v>
      </c>
      <c r="G297" s="55">
        <v>2805</v>
      </c>
      <c r="H297" s="55">
        <v>3388</v>
      </c>
      <c r="I297" s="55">
        <v>3729</v>
      </c>
      <c r="J297" s="55">
        <v>4288</v>
      </c>
      <c r="K297" s="55">
        <v>4847</v>
      </c>
      <c r="L297" s="55">
        <v>5407</v>
      </c>
      <c r="M297" s="55">
        <v>5966</v>
      </c>
    </row>
    <row r="298" spans="1:13">
      <c r="A298" s="52" t="s">
        <v>792</v>
      </c>
      <c r="B298" s="52"/>
      <c r="C298" s="53">
        <v>1650</v>
      </c>
      <c r="D298" s="53">
        <v>1815</v>
      </c>
      <c r="E298" s="53">
        <v>2200</v>
      </c>
      <c r="F298" s="53">
        <v>2354</v>
      </c>
      <c r="G298" s="53">
        <v>2805</v>
      </c>
      <c r="H298" s="53">
        <v>3388</v>
      </c>
      <c r="I298" s="53">
        <v>3729</v>
      </c>
      <c r="J298" s="53">
        <v>4288</v>
      </c>
      <c r="K298" s="53">
        <v>4847</v>
      </c>
      <c r="L298" s="53">
        <v>5407</v>
      </c>
      <c r="M298" s="53">
        <v>5966</v>
      </c>
    </row>
    <row r="299" spans="1:13">
      <c r="A299" s="54" t="s">
        <v>793</v>
      </c>
      <c r="B299" s="54"/>
      <c r="C299" s="55">
        <v>1526</v>
      </c>
      <c r="D299" s="55">
        <v>1678</v>
      </c>
      <c r="E299" s="55">
        <v>2035</v>
      </c>
      <c r="F299" s="55">
        <v>2266</v>
      </c>
      <c r="G299" s="55">
        <v>2970</v>
      </c>
      <c r="H299" s="55">
        <v>3575</v>
      </c>
      <c r="I299" s="55">
        <v>3938</v>
      </c>
      <c r="J299" s="55">
        <v>4528</v>
      </c>
      <c r="K299" s="55">
        <v>5119</v>
      </c>
      <c r="L299" s="55">
        <v>5710</v>
      </c>
      <c r="M299" s="55">
        <v>6300</v>
      </c>
    </row>
    <row r="300" spans="1:13">
      <c r="A300" s="52" t="s">
        <v>794</v>
      </c>
      <c r="B300" s="52"/>
      <c r="C300" s="53">
        <v>1708</v>
      </c>
      <c r="D300" s="53">
        <v>1878</v>
      </c>
      <c r="E300" s="53">
        <v>2277</v>
      </c>
      <c r="F300" s="53">
        <v>2409</v>
      </c>
      <c r="G300" s="53">
        <v>2849</v>
      </c>
      <c r="H300" s="53">
        <v>3432</v>
      </c>
      <c r="I300" s="53">
        <v>3773</v>
      </c>
      <c r="J300" s="53">
        <v>4339</v>
      </c>
      <c r="K300" s="53">
        <v>4904</v>
      </c>
      <c r="L300" s="53">
        <v>5471</v>
      </c>
      <c r="M300" s="53">
        <v>6036</v>
      </c>
    </row>
    <row r="301" spans="1:13">
      <c r="A301" s="54" t="s">
        <v>795</v>
      </c>
      <c r="B301" s="54"/>
      <c r="C301" s="55">
        <v>1650</v>
      </c>
      <c r="D301" s="55">
        <v>1815</v>
      </c>
      <c r="E301" s="55">
        <v>2200</v>
      </c>
      <c r="F301" s="55">
        <v>2354</v>
      </c>
      <c r="G301" s="55">
        <v>2805</v>
      </c>
      <c r="H301" s="55">
        <v>3388</v>
      </c>
      <c r="I301" s="55">
        <v>3729</v>
      </c>
      <c r="J301" s="55">
        <v>4288</v>
      </c>
      <c r="K301" s="55">
        <v>4847</v>
      </c>
      <c r="L301" s="55">
        <v>5407</v>
      </c>
      <c r="M301" s="55">
        <v>5966</v>
      </c>
    </row>
    <row r="302" spans="1:13">
      <c r="A302" s="52" t="s">
        <v>796</v>
      </c>
      <c r="B302" s="52"/>
      <c r="C302" s="53">
        <v>2005</v>
      </c>
      <c r="D302" s="53">
        <v>2205</v>
      </c>
      <c r="E302" s="53">
        <v>2673</v>
      </c>
      <c r="F302" s="53">
        <v>2827</v>
      </c>
      <c r="G302" s="53">
        <v>3344</v>
      </c>
      <c r="H302" s="53">
        <v>4026</v>
      </c>
      <c r="I302" s="53">
        <v>4433</v>
      </c>
      <c r="J302" s="53">
        <v>5098</v>
      </c>
      <c r="K302" s="53">
        <v>5762</v>
      </c>
      <c r="L302" s="53">
        <v>6428</v>
      </c>
      <c r="M302" s="53">
        <v>7092</v>
      </c>
    </row>
    <row r="303" spans="1:13">
      <c r="A303" s="54" t="s">
        <v>797</v>
      </c>
      <c r="B303" s="54"/>
      <c r="C303" s="55">
        <v>1757</v>
      </c>
      <c r="D303" s="55">
        <v>1932</v>
      </c>
      <c r="E303" s="55">
        <v>2343</v>
      </c>
      <c r="F303" s="55">
        <v>2475</v>
      </c>
      <c r="G303" s="55">
        <v>2937</v>
      </c>
      <c r="H303" s="55">
        <v>3542</v>
      </c>
      <c r="I303" s="55">
        <v>3894</v>
      </c>
      <c r="J303" s="55">
        <v>4478</v>
      </c>
      <c r="K303" s="55">
        <v>5062</v>
      </c>
      <c r="L303" s="55">
        <v>5646</v>
      </c>
      <c r="M303" s="55">
        <v>6230</v>
      </c>
    </row>
    <row r="304" spans="1:13">
      <c r="A304" s="52" t="s">
        <v>798</v>
      </c>
      <c r="B304" s="52"/>
      <c r="C304" s="53">
        <v>1897</v>
      </c>
      <c r="D304" s="53">
        <v>2087</v>
      </c>
      <c r="E304" s="53">
        <v>2530</v>
      </c>
      <c r="F304" s="53">
        <v>2673</v>
      </c>
      <c r="G304" s="53">
        <v>3168</v>
      </c>
      <c r="H304" s="53">
        <v>3817</v>
      </c>
      <c r="I304" s="53">
        <v>4202</v>
      </c>
      <c r="J304" s="53">
        <v>4832</v>
      </c>
      <c r="K304" s="53">
        <v>5462</v>
      </c>
      <c r="L304" s="53">
        <v>6092</v>
      </c>
      <c r="M304" s="53">
        <v>6723</v>
      </c>
    </row>
    <row r="305" spans="1:13">
      <c r="A305" s="54" t="s">
        <v>799</v>
      </c>
      <c r="B305" s="54"/>
      <c r="C305" s="55">
        <v>2442</v>
      </c>
      <c r="D305" s="55">
        <v>2686</v>
      </c>
      <c r="E305" s="55">
        <v>3256</v>
      </c>
      <c r="F305" s="55">
        <v>3443</v>
      </c>
      <c r="G305" s="55">
        <v>4081</v>
      </c>
      <c r="H305" s="55">
        <v>4917</v>
      </c>
      <c r="I305" s="55">
        <v>5412</v>
      </c>
      <c r="J305" s="55">
        <v>6223</v>
      </c>
      <c r="K305" s="55">
        <v>7035</v>
      </c>
      <c r="L305" s="55">
        <v>7847</v>
      </c>
      <c r="M305" s="55">
        <v>8659</v>
      </c>
    </row>
    <row r="306" spans="1:13">
      <c r="A306" s="52" t="s">
        <v>800</v>
      </c>
      <c r="B306" s="52"/>
      <c r="C306" s="53">
        <v>1650</v>
      </c>
      <c r="D306" s="53">
        <v>1815</v>
      </c>
      <c r="E306" s="53">
        <v>2200</v>
      </c>
      <c r="F306" s="53">
        <v>2354</v>
      </c>
      <c r="G306" s="53">
        <v>2805</v>
      </c>
      <c r="H306" s="53">
        <v>3388</v>
      </c>
      <c r="I306" s="53">
        <v>3729</v>
      </c>
      <c r="J306" s="53">
        <v>4288</v>
      </c>
      <c r="K306" s="53">
        <v>4847</v>
      </c>
      <c r="L306" s="53">
        <v>5407</v>
      </c>
      <c r="M306" s="53">
        <v>5966</v>
      </c>
    </row>
    <row r="307" spans="1:13">
      <c r="A307" s="54" t="s">
        <v>801</v>
      </c>
      <c r="B307" s="54"/>
      <c r="C307" s="55">
        <v>1650</v>
      </c>
      <c r="D307" s="55">
        <v>1815</v>
      </c>
      <c r="E307" s="55">
        <v>2200</v>
      </c>
      <c r="F307" s="55">
        <v>2354</v>
      </c>
      <c r="G307" s="55">
        <v>2805</v>
      </c>
      <c r="H307" s="55">
        <v>3388</v>
      </c>
      <c r="I307" s="55">
        <v>3729</v>
      </c>
      <c r="J307" s="55">
        <v>4288</v>
      </c>
      <c r="K307" s="55">
        <v>4847</v>
      </c>
      <c r="L307" s="55">
        <v>5407</v>
      </c>
      <c r="M307" s="55">
        <v>5966</v>
      </c>
    </row>
    <row r="308" spans="1:13">
      <c r="A308" s="52" t="s">
        <v>802</v>
      </c>
      <c r="B308" s="52"/>
      <c r="C308" s="53">
        <v>1650</v>
      </c>
      <c r="D308" s="53">
        <v>1815</v>
      </c>
      <c r="E308" s="53">
        <v>2200</v>
      </c>
      <c r="F308" s="53">
        <v>2354</v>
      </c>
      <c r="G308" s="53">
        <v>2805</v>
      </c>
      <c r="H308" s="53">
        <v>3388</v>
      </c>
      <c r="I308" s="53">
        <v>3729</v>
      </c>
      <c r="J308" s="53">
        <v>4288</v>
      </c>
      <c r="K308" s="53">
        <v>4847</v>
      </c>
      <c r="L308" s="53">
        <v>5407</v>
      </c>
      <c r="M308" s="53">
        <v>5966</v>
      </c>
    </row>
    <row r="309" spans="1:13">
      <c r="A309" s="54" t="s">
        <v>803</v>
      </c>
      <c r="B309" s="54"/>
      <c r="C309" s="55">
        <v>1955</v>
      </c>
      <c r="D309" s="55">
        <v>2150</v>
      </c>
      <c r="E309" s="55">
        <v>2607</v>
      </c>
      <c r="F309" s="55">
        <v>2761</v>
      </c>
      <c r="G309" s="55">
        <v>3267</v>
      </c>
      <c r="H309" s="55">
        <v>3938</v>
      </c>
      <c r="I309" s="55">
        <v>4334</v>
      </c>
      <c r="J309" s="55">
        <v>4984</v>
      </c>
      <c r="K309" s="55">
        <v>5634</v>
      </c>
      <c r="L309" s="55">
        <v>6284</v>
      </c>
      <c r="M309" s="55">
        <v>6934</v>
      </c>
    </row>
    <row r="310" spans="1:13">
      <c r="A310" s="52" t="s">
        <v>804</v>
      </c>
      <c r="B310" s="52"/>
      <c r="C310" s="53">
        <v>1683</v>
      </c>
      <c r="D310" s="53">
        <v>1851</v>
      </c>
      <c r="E310" s="53">
        <v>2244</v>
      </c>
      <c r="F310" s="53">
        <v>2376</v>
      </c>
      <c r="G310" s="53">
        <v>2816</v>
      </c>
      <c r="H310" s="53">
        <v>3388</v>
      </c>
      <c r="I310" s="53">
        <v>3729</v>
      </c>
      <c r="J310" s="53">
        <v>4288</v>
      </c>
      <c r="K310" s="53">
        <v>4847</v>
      </c>
      <c r="L310" s="53">
        <v>5407</v>
      </c>
      <c r="M310" s="53">
        <v>5966</v>
      </c>
    </row>
    <row r="311" spans="1:13">
      <c r="A311" s="54" t="s">
        <v>805</v>
      </c>
      <c r="B311" s="54"/>
      <c r="C311" s="55">
        <v>1650</v>
      </c>
      <c r="D311" s="55">
        <v>1815</v>
      </c>
      <c r="E311" s="55">
        <v>2200</v>
      </c>
      <c r="F311" s="55">
        <v>2354</v>
      </c>
      <c r="G311" s="55">
        <v>2805</v>
      </c>
      <c r="H311" s="55">
        <v>3388</v>
      </c>
      <c r="I311" s="55">
        <v>3729</v>
      </c>
      <c r="J311" s="55">
        <v>4288</v>
      </c>
      <c r="K311" s="55">
        <v>4847</v>
      </c>
      <c r="L311" s="55">
        <v>5407</v>
      </c>
      <c r="M311" s="55">
        <v>5966</v>
      </c>
    </row>
    <row r="312" spans="1:13">
      <c r="A312" s="52" t="s">
        <v>806</v>
      </c>
      <c r="B312" s="52"/>
      <c r="C312" s="53">
        <v>1650</v>
      </c>
      <c r="D312" s="53">
        <v>1815</v>
      </c>
      <c r="E312" s="53">
        <v>2200</v>
      </c>
      <c r="F312" s="53">
        <v>2354</v>
      </c>
      <c r="G312" s="53">
        <v>2805</v>
      </c>
      <c r="H312" s="53">
        <v>3388</v>
      </c>
      <c r="I312" s="53">
        <v>3729</v>
      </c>
      <c r="J312" s="53">
        <v>4288</v>
      </c>
      <c r="K312" s="53">
        <v>4847</v>
      </c>
      <c r="L312" s="53">
        <v>5407</v>
      </c>
      <c r="M312" s="53">
        <v>5966</v>
      </c>
    </row>
    <row r="313" spans="1:13">
      <c r="A313" s="54" t="s">
        <v>807</v>
      </c>
      <c r="B313" s="54"/>
      <c r="C313" s="55">
        <v>1650</v>
      </c>
      <c r="D313" s="55">
        <v>1815</v>
      </c>
      <c r="E313" s="55">
        <v>2200</v>
      </c>
      <c r="F313" s="55">
        <v>2354</v>
      </c>
      <c r="G313" s="55">
        <v>2805</v>
      </c>
      <c r="H313" s="55">
        <v>3388</v>
      </c>
      <c r="I313" s="55">
        <v>3729</v>
      </c>
      <c r="J313" s="55">
        <v>4288</v>
      </c>
      <c r="K313" s="55">
        <v>4847</v>
      </c>
      <c r="L313" s="55">
        <v>5407</v>
      </c>
      <c r="M313" s="55">
        <v>5966</v>
      </c>
    </row>
    <row r="314" spans="1:13">
      <c r="A314" s="52" t="s">
        <v>808</v>
      </c>
      <c r="B314" s="52"/>
      <c r="C314" s="53">
        <v>1650</v>
      </c>
      <c r="D314" s="53">
        <v>1815</v>
      </c>
      <c r="E314" s="53">
        <v>2200</v>
      </c>
      <c r="F314" s="53">
        <v>2354</v>
      </c>
      <c r="G314" s="53">
        <v>2805</v>
      </c>
      <c r="H314" s="53">
        <v>3388</v>
      </c>
      <c r="I314" s="53">
        <v>3729</v>
      </c>
      <c r="J314" s="53">
        <v>4288</v>
      </c>
      <c r="K314" s="53">
        <v>4847</v>
      </c>
      <c r="L314" s="53">
        <v>5407</v>
      </c>
      <c r="M314" s="53">
        <v>5966</v>
      </c>
    </row>
    <row r="315" spans="1:13">
      <c r="A315" s="54" t="s">
        <v>809</v>
      </c>
      <c r="B315" s="54"/>
      <c r="C315" s="55">
        <v>1650</v>
      </c>
      <c r="D315" s="55">
        <v>1815</v>
      </c>
      <c r="E315" s="55">
        <v>2200</v>
      </c>
      <c r="F315" s="55">
        <v>2354</v>
      </c>
      <c r="G315" s="55">
        <v>2805</v>
      </c>
      <c r="H315" s="55">
        <v>3388</v>
      </c>
      <c r="I315" s="55">
        <v>3729</v>
      </c>
      <c r="J315" s="55">
        <v>4288</v>
      </c>
      <c r="K315" s="55">
        <v>4847</v>
      </c>
      <c r="L315" s="55">
        <v>5407</v>
      </c>
      <c r="M315" s="55">
        <v>5966</v>
      </c>
    </row>
    <row r="316" spans="1:13">
      <c r="A316" s="52" t="s">
        <v>810</v>
      </c>
      <c r="B316" s="52"/>
      <c r="C316" s="53">
        <v>1741</v>
      </c>
      <c r="D316" s="53">
        <v>1915</v>
      </c>
      <c r="E316" s="53">
        <v>2321</v>
      </c>
      <c r="F316" s="53">
        <v>2464</v>
      </c>
      <c r="G316" s="53">
        <v>2915</v>
      </c>
      <c r="H316" s="53">
        <v>3509</v>
      </c>
      <c r="I316" s="53">
        <v>3861</v>
      </c>
      <c r="J316" s="53">
        <v>4440</v>
      </c>
      <c r="K316" s="53">
        <v>5019</v>
      </c>
      <c r="L316" s="53">
        <v>5599</v>
      </c>
      <c r="M316" s="53">
        <v>6177</v>
      </c>
    </row>
    <row r="317" spans="1:13">
      <c r="A317" s="54" t="s">
        <v>811</v>
      </c>
      <c r="B317" s="54"/>
      <c r="C317" s="55">
        <v>1650</v>
      </c>
      <c r="D317" s="55">
        <v>1815</v>
      </c>
      <c r="E317" s="55">
        <v>2200</v>
      </c>
      <c r="F317" s="55">
        <v>2354</v>
      </c>
      <c r="G317" s="55">
        <v>2805</v>
      </c>
      <c r="H317" s="55">
        <v>3388</v>
      </c>
      <c r="I317" s="55">
        <v>3729</v>
      </c>
      <c r="J317" s="55">
        <v>4288</v>
      </c>
      <c r="K317" s="55">
        <v>4847</v>
      </c>
      <c r="L317" s="55">
        <v>5407</v>
      </c>
      <c r="M317" s="55">
        <v>5966</v>
      </c>
    </row>
    <row r="318" spans="1:13">
      <c r="A318" s="52" t="s">
        <v>812</v>
      </c>
      <c r="B318" s="52"/>
      <c r="C318" s="53">
        <v>1906</v>
      </c>
      <c r="D318" s="53">
        <v>2096</v>
      </c>
      <c r="E318" s="53">
        <v>2541</v>
      </c>
      <c r="F318" s="53">
        <v>2684</v>
      </c>
      <c r="G318" s="53">
        <v>3179</v>
      </c>
      <c r="H318" s="53">
        <v>3828</v>
      </c>
      <c r="I318" s="53">
        <v>4213</v>
      </c>
      <c r="J318" s="53">
        <v>4845</v>
      </c>
      <c r="K318" s="53">
        <v>5476</v>
      </c>
      <c r="L318" s="53">
        <v>6109</v>
      </c>
      <c r="M318" s="53">
        <v>6740</v>
      </c>
    </row>
    <row r="319" spans="1:13">
      <c r="A319" s="54" t="s">
        <v>813</v>
      </c>
      <c r="B319" s="54"/>
      <c r="C319" s="55">
        <v>1782</v>
      </c>
      <c r="D319" s="55">
        <v>1960</v>
      </c>
      <c r="E319" s="55">
        <v>2376</v>
      </c>
      <c r="F319" s="55">
        <v>2519</v>
      </c>
      <c r="G319" s="55">
        <v>2981</v>
      </c>
      <c r="H319" s="55">
        <v>3586</v>
      </c>
      <c r="I319" s="55">
        <v>3949</v>
      </c>
      <c r="J319" s="55">
        <v>4541</v>
      </c>
      <c r="K319" s="55">
        <v>5133</v>
      </c>
      <c r="L319" s="55">
        <v>5726</v>
      </c>
      <c r="M319" s="55">
        <v>6318</v>
      </c>
    </row>
    <row r="320" spans="1:13">
      <c r="A320" s="52" t="s">
        <v>814</v>
      </c>
      <c r="B320" s="52"/>
      <c r="C320" s="53">
        <v>1650</v>
      </c>
      <c r="D320" s="53">
        <v>1815</v>
      </c>
      <c r="E320" s="53">
        <v>2200</v>
      </c>
      <c r="F320" s="53">
        <v>2354</v>
      </c>
      <c r="G320" s="53">
        <v>2805</v>
      </c>
      <c r="H320" s="53">
        <v>3388</v>
      </c>
      <c r="I320" s="53">
        <v>3729</v>
      </c>
      <c r="J320" s="53">
        <v>4288</v>
      </c>
      <c r="K320" s="53">
        <v>4847</v>
      </c>
      <c r="L320" s="53">
        <v>5407</v>
      </c>
      <c r="M320" s="53">
        <v>5966</v>
      </c>
    </row>
    <row r="321" spans="1:13">
      <c r="A321" s="54" t="s">
        <v>815</v>
      </c>
      <c r="B321" s="54"/>
      <c r="C321" s="55">
        <v>2021</v>
      </c>
      <c r="D321" s="55">
        <v>2223</v>
      </c>
      <c r="E321" s="55">
        <v>2695</v>
      </c>
      <c r="F321" s="55">
        <v>2849</v>
      </c>
      <c r="G321" s="55">
        <v>3377</v>
      </c>
      <c r="H321" s="55">
        <v>4070</v>
      </c>
      <c r="I321" s="55">
        <v>4477</v>
      </c>
      <c r="J321" s="55">
        <v>5149</v>
      </c>
      <c r="K321" s="55">
        <v>5820</v>
      </c>
      <c r="L321" s="55">
        <v>6492</v>
      </c>
      <c r="M321" s="55">
        <v>7163</v>
      </c>
    </row>
    <row r="322" spans="1:13">
      <c r="A322" s="52" t="s">
        <v>816</v>
      </c>
      <c r="B322" s="52"/>
      <c r="C322" s="53">
        <v>1650</v>
      </c>
      <c r="D322" s="53">
        <v>1815</v>
      </c>
      <c r="E322" s="53">
        <v>2200</v>
      </c>
      <c r="F322" s="53">
        <v>2354</v>
      </c>
      <c r="G322" s="53">
        <v>2805</v>
      </c>
      <c r="H322" s="53">
        <v>3388</v>
      </c>
      <c r="I322" s="53">
        <v>3729</v>
      </c>
      <c r="J322" s="53">
        <v>4288</v>
      </c>
      <c r="K322" s="53">
        <v>4847</v>
      </c>
      <c r="L322" s="53">
        <v>5407</v>
      </c>
      <c r="M322" s="53">
        <v>5966</v>
      </c>
    </row>
    <row r="323" spans="1:13">
      <c r="A323" s="54" t="s">
        <v>817</v>
      </c>
      <c r="B323" s="54"/>
      <c r="C323" s="55">
        <v>1741</v>
      </c>
      <c r="D323" s="55">
        <v>1915</v>
      </c>
      <c r="E323" s="55">
        <v>2321</v>
      </c>
      <c r="F323" s="55">
        <v>2464</v>
      </c>
      <c r="G323" s="55">
        <v>2915</v>
      </c>
      <c r="H323" s="55">
        <v>3509</v>
      </c>
      <c r="I323" s="55">
        <v>3861</v>
      </c>
      <c r="J323" s="55">
        <v>4440</v>
      </c>
      <c r="K323" s="55">
        <v>5019</v>
      </c>
      <c r="L323" s="55">
        <v>5599</v>
      </c>
      <c r="M323" s="55">
        <v>6177</v>
      </c>
    </row>
    <row r="324" spans="1:13">
      <c r="A324" s="52" t="s">
        <v>818</v>
      </c>
      <c r="B324" s="52"/>
      <c r="C324" s="53">
        <v>1650</v>
      </c>
      <c r="D324" s="53">
        <v>1815</v>
      </c>
      <c r="E324" s="53">
        <v>2200</v>
      </c>
      <c r="F324" s="53">
        <v>2354</v>
      </c>
      <c r="G324" s="53">
        <v>2805</v>
      </c>
      <c r="H324" s="53">
        <v>3388</v>
      </c>
      <c r="I324" s="53">
        <v>3729</v>
      </c>
      <c r="J324" s="53">
        <v>4288</v>
      </c>
      <c r="K324" s="53">
        <v>4847</v>
      </c>
      <c r="L324" s="53">
        <v>5407</v>
      </c>
      <c r="M324" s="53">
        <v>5966</v>
      </c>
    </row>
    <row r="325" spans="1:13">
      <c r="A325" s="54" t="s">
        <v>819</v>
      </c>
      <c r="B325" s="54"/>
      <c r="C325" s="55">
        <v>1996</v>
      </c>
      <c r="D325" s="55">
        <v>2196</v>
      </c>
      <c r="E325" s="55">
        <v>2662</v>
      </c>
      <c r="F325" s="55">
        <v>2816</v>
      </c>
      <c r="G325" s="55">
        <v>3333</v>
      </c>
      <c r="H325" s="55">
        <v>4015</v>
      </c>
      <c r="I325" s="55">
        <v>4422</v>
      </c>
      <c r="J325" s="55">
        <v>5085</v>
      </c>
      <c r="K325" s="55">
        <v>5748</v>
      </c>
      <c r="L325" s="55">
        <v>6411</v>
      </c>
      <c r="M325" s="55">
        <v>7075</v>
      </c>
    </row>
    <row r="326" spans="1:13">
      <c r="A326" s="52" t="s">
        <v>820</v>
      </c>
      <c r="B326" s="52"/>
      <c r="C326" s="53">
        <v>1650</v>
      </c>
      <c r="D326" s="53">
        <v>1815</v>
      </c>
      <c r="E326" s="53">
        <v>2200</v>
      </c>
      <c r="F326" s="53">
        <v>2354</v>
      </c>
      <c r="G326" s="53">
        <v>2805</v>
      </c>
      <c r="H326" s="53">
        <v>3388</v>
      </c>
      <c r="I326" s="53">
        <v>3729</v>
      </c>
      <c r="J326" s="53">
        <v>4288</v>
      </c>
      <c r="K326" s="53">
        <v>4847</v>
      </c>
      <c r="L326" s="53">
        <v>5407</v>
      </c>
      <c r="M326" s="53">
        <v>5966</v>
      </c>
    </row>
    <row r="327" spans="1:13">
      <c r="A327" s="54" t="s">
        <v>821</v>
      </c>
      <c r="B327" s="54"/>
      <c r="C327" s="55">
        <v>2458</v>
      </c>
      <c r="D327" s="55">
        <v>2704</v>
      </c>
      <c r="E327" s="55">
        <v>3278</v>
      </c>
      <c r="F327" s="55">
        <v>3476</v>
      </c>
      <c r="G327" s="55">
        <v>4114</v>
      </c>
      <c r="H327" s="55">
        <v>4961</v>
      </c>
      <c r="I327" s="55">
        <v>5456</v>
      </c>
      <c r="J327" s="55">
        <v>6274</v>
      </c>
      <c r="K327" s="55">
        <v>7092</v>
      </c>
      <c r="L327" s="55">
        <v>7911</v>
      </c>
      <c r="M327" s="55">
        <v>8729</v>
      </c>
    </row>
    <row r="328" spans="1:13">
      <c r="A328" s="52" t="s">
        <v>822</v>
      </c>
      <c r="B328" s="52"/>
      <c r="C328" s="53">
        <v>2805</v>
      </c>
      <c r="D328" s="53">
        <v>3085</v>
      </c>
      <c r="E328" s="53">
        <v>3740</v>
      </c>
      <c r="F328" s="53">
        <v>3960</v>
      </c>
      <c r="G328" s="53">
        <v>4686</v>
      </c>
      <c r="H328" s="53">
        <v>5643</v>
      </c>
      <c r="I328" s="53">
        <v>6215</v>
      </c>
      <c r="J328" s="53">
        <v>7147</v>
      </c>
      <c r="K328" s="53">
        <v>8079</v>
      </c>
      <c r="L328" s="53">
        <v>9012</v>
      </c>
      <c r="M328" s="53">
        <v>9944</v>
      </c>
    </row>
    <row r="329" spans="1:13">
      <c r="A329" s="54" t="s">
        <v>823</v>
      </c>
      <c r="B329" s="54"/>
      <c r="C329" s="55">
        <v>2805</v>
      </c>
      <c r="D329" s="55">
        <v>3085</v>
      </c>
      <c r="E329" s="55">
        <v>3740</v>
      </c>
      <c r="F329" s="55">
        <v>3960</v>
      </c>
      <c r="G329" s="55">
        <v>4686</v>
      </c>
      <c r="H329" s="55">
        <v>5643</v>
      </c>
      <c r="I329" s="55">
        <v>6215</v>
      </c>
      <c r="J329" s="55">
        <v>7147</v>
      </c>
      <c r="K329" s="55">
        <v>8079</v>
      </c>
      <c r="L329" s="55">
        <v>9012</v>
      </c>
      <c r="M329" s="55">
        <v>9944</v>
      </c>
    </row>
    <row r="330" spans="1:13">
      <c r="A330" s="52" t="s">
        <v>824</v>
      </c>
      <c r="B330" s="52"/>
      <c r="C330" s="53">
        <v>2458</v>
      </c>
      <c r="D330" s="53">
        <v>2704</v>
      </c>
      <c r="E330" s="53">
        <v>3278</v>
      </c>
      <c r="F330" s="53">
        <v>3476</v>
      </c>
      <c r="G330" s="53">
        <v>4114</v>
      </c>
      <c r="H330" s="53">
        <v>4961</v>
      </c>
      <c r="I330" s="53">
        <v>5456</v>
      </c>
      <c r="J330" s="53">
        <v>6274</v>
      </c>
      <c r="K330" s="53">
        <v>7092</v>
      </c>
      <c r="L330" s="53">
        <v>7911</v>
      </c>
      <c r="M330" s="53">
        <v>8729</v>
      </c>
    </row>
    <row r="331" spans="1:13">
      <c r="A331" s="54" t="s">
        <v>825</v>
      </c>
      <c r="B331" s="54"/>
      <c r="C331" s="55">
        <v>2244</v>
      </c>
      <c r="D331" s="55">
        <v>2468</v>
      </c>
      <c r="E331" s="55">
        <v>2992</v>
      </c>
      <c r="F331" s="55">
        <v>3168</v>
      </c>
      <c r="G331" s="55">
        <v>3751</v>
      </c>
      <c r="H331" s="55">
        <v>4521</v>
      </c>
      <c r="I331" s="55">
        <v>4972</v>
      </c>
      <c r="J331" s="55">
        <v>5717</v>
      </c>
      <c r="K331" s="55">
        <v>6463</v>
      </c>
      <c r="L331" s="55">
        <v>7209</v>
      </c>
      <c r="M331" s="55">
        <v>7955</v>
      </c>
    </row>
    <row r="332" spans="1:13">
      <c r="A332" s="52" t="s">
        <v>826</v>
      </c>
      <c r="B332" s="52"/>
      <c r="C332" s="53">
        <v>2805</v>
      </c>
      <c r="D332" s="53">
        <v>3085</v>
      </c>
      <c r="E332" s="53">
        <v>3740</v>
      </c>
      <c r="F332" s="53">
        <v>3960</v>
      </c>
      <c r="G332" s="53">
        <v>4686</v>
      </c>
      <c r="H332" s="53">
        <v>5643</v>
      </c>
      <c r="I332" s="53">
        <v>6215</v>
      </c>
      <c r="J332" s="53">
        <v>7147</v>
      </c>
      <c r="K332" s="53">
        <v>8079</v>
      </c>
      <c r="L332" s="53">
        <v>9012</v>
      </c>
      <c r="M332" s="53">
        <v>9944</v>
      </c>
    </row>
    <row r="333" spans="1:13">
      <c r="A333" s="54" t="s">
        <v>827</v>
      </c>
      <c r="B333" s="54"/>
      <c r="C333" s="55">
        <v>2029</v>
      </c>
      <c r="D333" s="55">
        <v>2233</v>
      </c>
      <c r="E333" s="55">
        <v>2706</v>
      </c>
      <c r="F333" s="55">
        <v>2860</v>
      </c>
      <c r="G333" s="55">
        <v>3388</v>
      </c>
      <c r="H333" s="55">
        <v>4081</v>
      </c>
      <c r="I333" s="55">
        <v>4488</v>
      </c>
      <c r="J333" s="55">
        <v>5161</v>
      </c>
      <c r="K333" s="55">
        <v>5834</v>
      </c>
      <c r="L333" s="55">
        <v>6507</v>
      </c>
      <c r="M333" s="55">
        <v>7180</v>
      </c>
    </row>
    <row r="334" spans="1:13">
      <c r="A334" s="52" t="s">
        <v>828</v>
      </c>
      <c r="B334" s="52"/>
      <c r="C334" s="53">
        <v>2731</v>
      </c>
      <c r="D334" s="53">
        <v>3004</v>
      </c>
      <c r="E334" s="53">
        <v>3641</v>
      </c>
      <c r="F334" s="53">
        <v>3850</v>
      </c>
      <c r="G334" s="53">
        <v>4565</v>
      </c>
      <c r="H334" s="53">
        <v>5500</v>
      </c>
      <c r="I334" s="53">
        <v>6050</v>
      </c>
      <c r="J334" s="53">
        <v>6957</v>
      </c>
      <c r="K334" s="53">
        <v>7865</v>
      </c>
      <c r="L334" s="53">
        <v>8772</v>
      </c>
      <c r="M334" s="53">
        <v>9680</v>
      </c>
    </row>
    <row r="335" spans="1:13">
      <c r="A335" s="54" t="s">
        <v>829</v>
      </c>
      <c r="B335" s="54"/>
      <c r="C335" s="55">
        <v>1650</v>
      </c>
      <c r="D335" s="55">
        <v>1815</v>
      </c>
      <c r="E335" s="55">
        <v>2200</v>
      </c>
      <c r="F335" s="55">
        <v>2354</v>
      </c>
      <c r="G335" s="55">
        <v>2805</v>
      </c>
      <c r="H335" s="55">
        <v>3388</v>
      </c>
      <c r="I335" s="55">
        <v>3729</v>
      </c>
      <c r="J335" s="55">
        <v>4288</v>
      </c>
      <c r="K335" s="55">
        <v>4847</v>
      </c>
      <c r="L335" s="55">
        <v>5407</v>
      </c>
      <c r="M335" s="55">
        <v>5966</v>
      </c>
    </row>
    <row r="336" spans="1:13">
      <c r="A336" s="52" t="s">
        <v>830</v>
      </c>
      <c r="B336" s="52"/>
      <c r="C336" s="53">
        <v>1650</v>
      </c>
      <c r="D336" s="53">
        <v>1815</v>
      </c>
      <c r="E336" s="53">
        <v>2200</v>
      </c>
      <c r="F336" s="53">
        <v>2354</v>
      </c>
      <c r="G336" s="53">
        <v>2805</v>
      </c>
      <c r="H336" s="53">
        <v>3388</v>
      </c>
      <c r="I336" s="53">
        <v>3729</v>
      </c>
      <c r="J336" s="53">
        <v>4288</v>
      </c>
      <c r="K336" s="53">
        <v>4847</v>
      </c>
      <c r="L336" s="53">
        <v>5407</v>
      </c>
      <c r="M336" s="53">
        <v>5966</v>
      </c>
    </row>
    <row r="337" spans="1:13">
      <c r="A337" s="54" t="s">
        <v>831</v>
      </c>
      <c r="B337" s="54"/>
      <c r="C337" s="55">
        <v>1840</v>
      </c>
      <c r="D337" s="55">
        <v>2024</v>
      </c>
      <c r="E337" s="55">
        <v>2453</v>
      </c>
      <c r="F337" s="55">
        <v>2596</v>
      </c>
      <c r="G337" s="55">
        <v>3080</v>
      </c>
      <c r="H337" s="55">
        <v>3707</v>
      </c>
      <c r="I337" s="55">
        <v>4081</v>
      </c>
      <c r="J337" s="55">
        <v>4693</v>
      </c>
      <c r="K337" s="55">
        <v>5305</v>
      </c>
      <c r="L337" s="55">
        <v>5918</v>
      </c>
      <c r="M337" s="55">
        <v>6529</v>
      </c>
    </row>
    <row r="338" spans="1:13">
      <c r="A338" s="52" t="s">
        <v>832</v>
      </c>
      <c r="B338" s="52"/>
      <c r="C338" s="53">
        <v>1650</v>
      </c>
      <c r="D338" s="53">
        <v>1815</v>
      </c>
      <c r="E338" s="53">
        <v>2200</v>
      </c>
      <c r="F338" s="53">
        <v>2354</v>
      </c>
      <c r="G338" s="53">
        <v>2805</v>
      </c>
      <c r="H338" s="53">
        <v>3388</v>
      </c>
      <c r="I338" s="53">
        <v>3729</v>
      </c>
      <c r="J338" s="53">
        <v>4288</v>
      </c>
      <c r="K338" s="53">
        <v>4847</v>
      </c>
      <c r="L338" s="53">
        <v>5407</v>
      </c>
      <c r="M338" s="53">
        <v>5966</v>
      </c>
    </row>
    <row r="339" spans="1:13">
      <c r="A339" s="54" t="s">
        <v>833</v>
      </c>
      <c r="B339" s="54"/>
      <c r="C339" s="55">
        <v>1741</v>
      </c>
      <c r="D339" s="55">
        <v>1915</v>
      </c>
      <c r="E339" s="55">
        <v>2321</v>
      </c>
      <c r="F339" s="55">
        <v>2453</v>
      </c>
      <c r="G339" s="55">
        <v>2904</v>
      </c>
      <c r="H339" s="55">
        <v>3498</v>
      </c>
      <c r="I339" s="55">
        <v>3850</v>
      </c>
      <c r="J339" s="55">
        <v>4427</v>
      </c>
      <c r="K339" s="55">
        <v>5005</v>
      </c>
      <c r="L339" s="55">
        <v>5582</v>
      </c>
      <c r="M339" s="55">
        <v>6160</v>
      </c>
    </row>
    <row r="340" spans="1:13">
      <c r="A340" s="52" t="s">
        <v>834</v>
      </c>
      <c r="B340" s="52"/>
      <c r="C340" s="53">
        <v>1650</v>
      </c>
      <c r="D340" s="53">
        <v>1815</v>
      </c>
      <c r="E340" s="53">
        <v>2200</v>
      </c>
      <c r="F340" s="53">
        <v>2354</v>
      </c>
      <c r="G340" s="53">
        <v>2805</v>
      </c>
      <c r="H340" s="53">
        <v>3388</v>
      </c>
      <c r="I340" s="53">
        <v>3729</v>
      </c>
      <c r="J340" s="53">
        <v>4288</v>
      </c>
      <c r="K340" s="53">
        <v>4847</v>
      </c>
      <c r="L340" s="53">
        <v>5407</v>
      </c>
      <c r="M340" s="53">
        <v>5966</v>
      </c>
    </row>
    <row r="341" spans="1:13">
      <c r="A341" s="54" t="s">
        <v>835</v>
      </c>
      <c r="B341" s="54"/>
      <c r="C341" s="55">
        <v>1650</v>
      </c>
      <c r="D341" s="55">
        <v>1815</v>
      </c>
      <c r="E341" s="55">
        <v>2200</v>
      </c>
      <c r="F341" s="55">
        <v>2354</v>
      </c>
      <c r="G341" s="55">
        <v>2805</v>
      </c>
      <c r="H341" s="55">
        <v>3388</v>
      </c>
      <c r="I341" s="55">
        <v>3729</v>
      </c>
      <c r="J341" s="55">
        <v>4288</v>
      </c>
      <c r="K341" s="55">
        <v>4847</v>
      </c>
      <c r="L341" s="55">
        <v>5407</v>
      </c>
      <c r="M341" s="55">
        <v>5966</v>
      </c>
    </row>
    <row r="342" spans="1:13">
      <c r="A342" s="52" t="s">
        <v>836</v>
      </c>
      <c r="B342" s="52"/>
      <c r="C342" s="53">
        <v>1650</v>
      </c>
      <c r="D342" s="53">
        <v>1815</v>
      </c>
      <c r="E342" s="53">
        <v>2200</v>
      </c>
      <c r="F342" s="53">
        <v>2354</v>
      </c>
      <c r="G342" s="53">
        <v>2805</v>
      </c>
      <c r="H342" s="53">
        <v>3388</v>
      </c>
      <c r="I342" s="53">
        <v>3729</v>
      </c>
      <c r="J342" s="53">
        <v>4288</v>
      </c>
      <c r="K342" s="53">
        <v>4847</v>
      </c>
      <c r="L342" s="53">
        <v>5407</v>
      </c>
      <c r="M342" s="53">
        <v>5966</v>
      </c>
    </row>
    <row r="343" spans="1:13">
      <c r="A343" s="54" t="s">
        <v>837</v>
      </c>
      <c r="B343" s="54"/>
      <c r="C343" s="55">
        <v>2227</v>
      </c>
      <c r="D343" s="55">
        <v>2450</v>
      </c>
      <c r="E343" s="55">
        <v>2970</v>
      </c>
      <c r="F343" s="55">
        <v>3146</v>
      </c>
      <c r="G343" s="55">
        <v>3729</v>
      </c>
      <c r="H343" s="55">
        <v>4488</v>
      </c>
      <c r="I343" s="55">
        <v>4939</v>
      </c>
      <c r="J343" s="55">
        <v>5680</v>
      </c>
      <c r="K343" s="55">
        <v>6420</v>
      </c>
      <c r="L343" s="55">
        <v>7162</v>
      </c>
      <c r="M343" s="55">
        <v>7902</v>
      </c>
    </row>
    <row r="344" spans="1:13">
      <c r="A344" s="52" t="s">
        <v>838</v>
      </c>
      <c r="B344" s="52"/>
      <c r="C344" s="53">
        <v>1683</v>
      </c>
      <c r="D344" s="53">
        <v>1851</v>
      </c>
      <c r="E344" s="53">
        <v>2244</v>
      </c>
      <c r="F344" s="53">
        <v>2376</v>
      </c>
      <c r="G344" s="53">
        <v>2816</v>
      </c>
      <c r="H344" s="53">
        <v>3388</v>
      </c>
      <c r="I344" s="53">
        <v>3729</v>
      </c>
      <c r="J344" s="53">
        <v>4288</v>
      </c>
      <c r="K344" s="53">
        <v>4847</v>
      </c>
      <c r="L344" s="53">
        <v>5407</v>
      </c>
      <c r="M344" s="53">
        <v>5966</v>
      </c>
    </row>
    <row r="345" spans="1:13">
      <c r="A345" s="54" t="s">
        <v>839</v>
      </c>
      <c r="B345" s="54"/>
      <c r="C345" s="55">
        <v>2533</v>
      </c>
      <c r="D345" s="55">
        <v>2786</v>
      </c>
      <c r="E345" s="55">
        <v>3377</v>
      </c>
      <c r="F345" s="55">
        <v>3575</v>
      </c>
      <c r="G345" s="55">
        <v>4235</v>
      </c>
      <c r="H345" s="55">
        <v>5104</v>
      </c>
      <c r="I345" s="55">
        <v>5610</v>
      </c>
      <c r="J345" s="55">
        <v>6451</v>
      </c>
      <c r="K345" s="55">
        <v>7293</v>
      </c>
      <c r="L345" s="55">
        <v>8134</v>
      </c>
      <c r="M345" s="55">
        <v>8976</v>
      </c>
    </row>
    <row r="346" spans="1:13">
      <c r="A346" s="52" t="s">
        <v>840</v>
      </c>
      <c r="B346" s="52"/>
      <c r="C346" s="53">
        <v>2104</v>
      </c>
      <c r="D346" s="53">
        <v>2314</v>
      </c>
      <c r="E346" s="53">
        <v>2805</v>
      </c>
      <c r="F346" s="53">
        <v>2970</v>
      </c>
      <c r="G346" s="53">
        <v>3520</v>
      </c>
      <c r="H346" s="53">
        <v>4246</v>
      </c>
      <c r="I346" s="53">
        <v>4664</v>
      </c>
      <c r="J346" s="53">
        <v>5363</v>
      </c>
      <c r="K346" s="53">
        <v>6063</v>
      </c>
      <c r="L346" s="53">
        <v>6762</v>
      </c>
      <c r="M346" s="53">
        <v>7462</v>
      </c>
    </row>
    <row r="347" spans="1:13">
      <c r="A347" s="54" t="s">
        <v>841</v>
      </c>
      <c r="B347" s="54"/>
      <c r="C347" s="55">
        <v>1749</v>
      </c>
      <c r="D347" s="55">
        <v>1923</v>
      </c>
      <c r="E347" s="55">
        <v>2332</v>
      </c>
      <c r="F347" s="55">
        <v>2464</v>
      </c>
      <c r="G347" s="55">
        <v>2926</v>
      </c>
      <c r="H347" s="55">
        <v>3520</v>
      </c>
      <c r="I347" s="55">
        <v>3883</v>
      </c>
      <c r="J347" s="55">
        <v>4466</v>
      </c>
      <c r="K347" s="55">
        <v>5047</v>
      </c>
      <c r="L347" s="55">
        <v>5630</v>
      </c>
      <c r="M347" s="55">
        <v>6212</v>
      </c>
    </row>
    <row r="348" spans="1:13">
      <c r="A348" s="52" t="s">
        <v>842</v>
      </c>
      <c r="B348" s="52"/>
      <c r="C348" s="53">
        <v>1840</v>
      </c>
      <c r="D348" s="53">
        <v>2024</v>
      </c>
      <c r="E348" s="53">
        <v>2453</v>
      </c>
      <c r="F348" s="53">
        <v>2596</v>
      </c>
      <c r="G348" s="53">
        <v>3080</v>
      </c>
      <c r="H348" s="53">
        <v>3707</v>
      </c>
      <c r="I348" s="53">
        <v>4081</v>
      </c>
      <c r="J348" s="53">
        <v>4693</v>
      </c>
      <c r="K348" s="53">
        <v>5305</v>
      </c>
      <c r="L348" s="53">
        <v>5918</v>
      </c>
      <c r="M348" s="53">
        <v>6529</v>
      </c>
    </row>
    <row r="349" spans="1:13">
      <c r="A349" s="54" t="s">
        <v>843</v>
      </c>
      <c r="B349" s="54"/>
      <c r="C349" s="55">
        <v>2029</v>
      </c>
      <c r="D349" s="55">
        <v>2233</v>
      </c>
      <c r="E349" s="55">
        <v>2706</v>
      </c>
      <c r="F349" s="55">
        <v>2860</v>
      </c>
      <c r="G349" s="55">
        <v>3388</v>
      </c>
      <c r="H349" s="55">
        <v>4081</v>
      </c>
      <c r="I349" s="55">
        <v>4488</v>
      </c>
      <c r="J349" s="55">
        <v>5161</v>
      </c>
      <c r="K349" s="55">
        <v>5834</v>
      </c>
      <c r="L349" s="55">
        <v>6507</v>
      </c>
      <c r="M349" s="55">
        <v>7180</v>
      </c>
    </row>
    <row r="350" spans="1:13">
      <c r="A350" s="52" t="s">
        <v>844</v>
      </c>
      <c r="B350" s="52"/>
      <c r="C350" s="53">
        <v>2095</v>
      </c>
      <c r="D350" s="53">
        <v>2305</v>
      </c>
      <c r="E350" s="53">
        <v>2794</v>
      </c>
      <c r="F350" s="53">
        <v>2948</v>
      </c>
      <c r="G350" s="53">
        <v>3498</v>
      </c>
      <c r="H350" s="53">
        <v>4213</v>
      </c>
      <c r="I350" s="53">
        <v>4642</v>
      </c>
      <c r="J350" s="53">
        <v>5338</v>
      </c>
      <c r="K350" s="53">
        <v>6034</v>
      </c>
      <c r="L350" s="53">
        <v>6730</v>
      </c>
      <c r="M350" s="53">
        <v>7427</v>
      </c>
    </row>
    <row r="351" spans="1:13">
      <c r="A351" s="54" t="s">
        <v>845</v>
      </c>
      <c r="B351" s="54"/>
      <c r="C351" s="55">
        <v>1650</v>
      </c>
      <c r="D351" s="55">
        <v>1815</v>
      </c>
      <c r="E351" s="55">
        <v>2200</v>
      </c>
      <c r="F351" s="55">
        <v>2354</v>
      </c>
      <c r="G351" s="55">
        <v>2805</v>
      </c>
      <c r="H351" s="55">
        <v>3388</v>
      </c>
      <c r="I351" s="55">
        <v>3729</v>
      </c>
      <c r="J351" s="55">
        <v>4288</v>
      </c>
      <c r="K351" s="55">
        <v>4847</v>
      </c>
      <c r="L351" s="55">
        <v>5407</v>
      </c>
      <c r="M351" s="55">
        <v>5966</v>
      </c>
    </row>
    <row r="352" spans="1:13">
      <c r="A352" s="52" t="s">
        <v>846</v>
      </c>
      <c r="B352" s="52"/>
      <c r="C352" s="53">
        <v>2648</v>
      </c>
      <c r="D352" s="53">
        <v>2912</v>
      </c>
      <c r="E352" s="53">
        <v>3531</v>
      </c>
      <c r="F352" s="53">
        <v>3729</v>
      </c>
      <c r="G352" s="53">
        <v>4422</v>
      </c>
      <c r="H352" s="53">
        <v>5324</v>
      </c>
      <c r="I352" s="53">
        <v>5863</v>
      </c>
      <c r="J352" s="53">
        <v>6743</v>
      </c>
      <c r="K352" s="53">
        <v>7621</v>
      </c>
      <c r="L352" s="53">
        <v>8501</v>
      </c>
      <c r="M352" s="53">
        <v>9380</v>
      </c>
    </row>
    <row r="353" spans="1:13">
      <c r="A353" s="54" t="s">
        <v>847</v>
      </c>
      <c r="B353" s="54"/>
      <c r="C353" s="55">
        <v>2557</v>
      </c>
      <c r="D353" s="55">
        <v>2813</v>
      </c>
      <c r="E353" s="55">
        <v>3410</v>
      </c>
      <c r="F353" s="55">
        <v>3597</v>
      </c>
      <c r="G353" s="55">
        <v>4268</v>
      </c>
      <c r="H353" s="55">
        <v>5137</v>
      </c>
      <c r="I353" s="55">
        <v>5654</v>
      </c>
      <c r="J353" s="55">
        <v>6502</v>
      </c>
      <c r="K353" s="55">
        <v>7350</v>
      </c>
      <c r="L353" s="55">
        <v>8198</v>
      </c>
      <c r="M353" s="55">
        <v>9046</v>
      </c>
    </row>
    <row r="354" spans="1:13">
      <c r="A354" s="52" t="s">
        <v>848</v>
      </c>
      <c r="B354" s="52"/>
      <c r="C354" s="53">
        <v>2310</v>
      </c>
      <c r="D354" s="53">
        <v>2541</v>
      </c>
      <c r="E354" s="53">
        <v>3080</v>
      </c>
      <c r="F354" s="53">
        <v>3256</v>
      </c>
      <c r="G354" s="53">
        <v>3861</v>
      </c>
      <c r="H354" s="53">
        <v>4653</v>
      </c>
      <c r="I354" s="53">
        <v>5115</v>
      </c>
      <c r="J354" s="53">
        <v>5882</v>
      </c>
      <c r="K354" s="53">
        <v>6649</v>
      </c>
      <c r="L354" s="53">
        <v>7417</v>
      </c>
      <c r="M354" s="53">
        <v>8184</v>
      </c>
    </row>
    <row r="355" spans="1:13">
      <c r="A355" s="54" t="s">
        <v>849</v>
      </c>
      <c r="B355" s="54"/>
      <c r="C355" s="55">
        <v>2384</v>
      </c>
      <c r="D355" s="55">
        <v>2622</v>
      </c>
      <c r="E355" s="55">
        <v>3179</v>
      </c>
      <c r="F355" s="55">
        <v>3355</v>
      </c>
      <c r="G355" s="55">
        <v>3982</v>
      </c>
      <c r="H355" s="55">
        <v>4796</v>
      </c>
      <c r="I355" s="55">
        <v>5280</v>
      </c>
      <c r="J355" s="55">
        <v>6072</v>
      </c>
      <c r="K355" s="55">
        <v>6864</v>
      </c>
      <c r="L355" s="55">
        <v>7656</v>
      </c>
      <c r="M355" s="55">
        <v>8448</v>
      </c>
    </row>
    <row r="356" spans="1:13">
      <c r="A356" s="52" t="s">
        <v>850</v>
      </c>
      <c r="B356" s="52"/>
      <c r="C356" s="53">
        <v>2805</v>
      </c>
      <c r="D356" s="53">
        <v>3085</v>
      </c>
      <c r="E356" s="53">
        <v>3740</v>
      </c>
      <c r="F356" s="53">
        <v>3960</v>
      </c>
      <c r="G356" s="53">
        <v>4686</v>
      </c>
      <c r="H356" s="53">
        <v>5643</v>
      </c>
      <c r="I356" s="53">
        <v>6215</v>
      </c>
      <c r="J356" s="53">
        <v>7147</v>
      </c>
      <c r="K356" s="53">
        <v>8079</v>
      </c>
      <c r="L356" s="53">
        <v>9012</v>
      </c>
      <c r="M356" s="53">
        <v>9944</v>
      </c>
    </row>
    <row r="357" spans="1:13">
      <c r="A357" s="54" t="s">
        <v>851</v>
      </c>
      <c r="B357" s="54"/>
      <c r="C357" s="55">
        <v>2128</v>
      </c>
      <c r="D357" s="55">
        <v>2341</v>
      </c>
      <c r="E357" s="55">
        <v>2838</v>
      </c>
      <c r="F357" s="55">
        <v>3003</v>
      </c>
      <c r="G357" s="55">
        <v>3564</v>
      </c>
      <c r="H357" s="55">
        <v>4290</v>
      </c>
      <c r="I357" s="55">
        <v>4730</v>
      </c>
      <c r="J357" s="55">
        <v>5439</v>
      </c>
      <c r="K357" s="55">
        <v>6149</v>
      </c>
      <c r="L357" s="55">
        <v>6858</v>
      </c>
      <c r="M357" s="55">
        <v>7568</v>
      </c>
    </row>
    <row r="358" spans="1:13">
      <c r="A358" s="52" t="s">
        <v>852</v>
      </c>
      <c r="B358" s="52"/>
      <c r="C358" s="53">
        <v>2293</v>
      </c>
      <c r="D358" s="53">
        <v>2523</v>
      </c>
      <c r="E358" s="53">
        <v>3058</v>
      </c>
      <c r="F358" s="53">
        <v>3234</v>
      </c>
      <c r="G358" s="53">
        <v>3828</v>
      </c>
      <c r="H358" s="53">
        <v>4609</v>
      </c>
      <c r="I358" s="53">
        <v>5071</v>
      </c>
      <c r="J358" s="53">
        <v>5832</v>
      </c>
      <c r="K358" s="53">
        <v>6592</v>
      </c>
      <c r="L358" s="53">
        <v>7353</v>
      </c>
      <c r="M358" s="53">
        <v>8113</v>
      </c>
    </row>
    <row r="359" spans="1:13">
      <c r="A359" s="54" t="s">
        <v>853</v>
      </c>
      <c r="B359" s="54"/>
      <c r="C359" s="55">
        <v>2095</v>
      </c>
      <c r="D359" s="55">
        <v>2305</v>
      </c>
      <c r="E359" s="55">
        <v>2794</v>
      </c>
      <c r="F359" s="55">
        <v>2959</v>
      </c>
      <c r="G359" s="55">
        <v>3509</v>
      </c>
      <c r="H359" s="55">
        <v>4224</v>
      </c>
      <c r="I359" s="55">
        <v>4653</v>
      </c>
      <c r="J359" s="55">
        <v>5351</v>
      </c>
      <c r="K359" s="55">
        <v>6048</v>
      </c>
      <c r="L359" s="55">
        <v>6747</v>
      </c>
      <c r="M359" s="55">
        <v>7444</v>
      </c>
    </row>
    <row r="360" spans="1:13">
      <c r="A360" s="52" t="s">
        <v>854</v>
      </c>
      <c r="B360" s="52"/>
      <c r="C360" s="53">
        <v>1889</v>
      </c>
      <c r="D360" s="53">
        <v>2077</v>
      </c>
      <c r="E360" s="53">
        <v>2519</v>
      </c>
      <c r="F360" s="53">
        <v>2662</v>
      </c>
      <c r="G360" s="53">
        <v>3157</v>
      </c>
      <c r="H360" s="53">
        <v>3806</v>
      </c>
      <c r="I360" s="53">
        <v>4191</v>
      </c>
      <c r="J360" s="53">
        <v>4820</v>
      </c>
      <c r="K360" s="53">
        <v>5448</v>
      </c>
      <c r="L360" s="53">
        <v>6077</v>
      </c>
      <c r="M360" s="53">
        <v>6705</v>
      </c>
    </row>
    <row r="361" spans="1:13">
      <c r="A361" s="54" t="s">
        <v>855</v>
      </c>
      <c r="B361" s="54"/>
      <c r="C361" s="55">
        <v>1699</v>
      </c>
      <c r="D361" s="55">
        <v>1870</v>
      </c>
      <c r="E361" s="55">
        <v>2266</v>
      </c>
      <c r="F361" s="55">
        <v>2398</v>
      </c>
      <c r="G361" s="55">
        <v>2838</v>
      </c>
      <c r="H361" s="55">
        <v>3421</v>
      </c>
      <c r="I361" s="55">
        <v>3762</v>
      </c>
      <c r="J361" s="55">
        <v>4326</v>
      </c>
      <c r="K361" s="55">
        <v>4890</v>
      </c>
      <c r="L361" s="55">
        <v>5454</v>
      </c>
      <c r="M361" s="55">
        <v>6019</v>
      </c>
    </row>
    <row r="362" spans="1:13">
      <c r="A362" s="52" t="s">
        <v>856</v>
      </c>
      <c r="B362" s="52"/>
      <c r="C362" s="53">
        <v>1650</v>
      </c>
      <c r="D362" s="53">
        <v>1815</v>
      </c>
      <c r="E362" s="53">
        <v>2200</v>
      </c>
      <c r="F362" s="53">
        <v>2354</v>
      </c>
      <c r="G362" s="53">
        <v>2805</v>
      </c>
      <c r="H362" s="53">
        <v>3388</v>
      </c>
      <c r="I362" s="53">
        <v>3729</v>
      </c>
      <c r="J362" s="53">
        <v>4288</v>
      </c>
      <c r="K362" s="53">
        <v>4847</v>
      </c>
      <c r="L362" s="53">
        <v>5407</v>
      </c>
      <c r="M362" s="53">
        <v>5966</v>
      </c>
    </row>
    <row r="363" spans="1:13">
      <c r="A363" s="54" t="s">
        <v>857</v>
      </c>
      <c r="B363" s="54"/>
      <c r="C363" s="55">
        <v>1650</v>
      </c>
      <c r="D363" s="55">
        <v>1815</v>
      </c>
      <c r="E363" s="55">
        <v>2200</v>
      </c>
      <c r="F363" s="55">
        <v>2354</v>
      </c>
      <c r="G363" s="55">
        <v>2805</v>
      </c>
      <c r="H363" s="55">
        <v>3388</v>
      </c>
      <c r="I363" s="55">
        <v>3729</v>
      </c>
      <c r="J363" s="55">
        <v>4288</v>
      </c>
      <c r="K363" s="55">
        <v>4847</v>
      </c>
      <c r="L363" s="55">
        <v>5407</v>
      </c>
      <c r="M363" s="55">
        <v>5966</v>
      </c>
    </row>
    <row r="364" spans="1:13">
      <c r="A364" s="52" t="s">
        <v>858</v>
      </c>
      <c r="B364" s="52"/>
      <c r="C364" s="53">
        <v>1658</v>
      </c>
      <c r="D364" s="53">
        <v>1823</v>
      </c>
      <c r="E364" s="53">
        <v>2211</v>
      </c>
      <c r="F364" s="53">
        <v>2354</v>
      </c>
      <c r="G364" s="53">
        <v>2805</v>
      </c>
      <c r="H364" s="53">
        <v>3388</v>
      </c>
      <c r="I364" s="53">
        <v>3729</v>
      </c>
      <c r="J364" s="53">
        <v>4288</v>
      </c>
      <c r="K364" s="53">
        <v>4847</v>
      </c>
      <c r="L364" s="53">
        <v>5407</v>
      </c>
      <c r="M364" s="53">
        <v>5966</v>
      </c>
    </row>
    <row r="365" spans="1:13">
      <c r="A365" s="54" t="s">
        <v>859</v>
      </c>
      <c r="B365" s="54"/>
      <c r="C365" s="55">
        <v>2038</v>
      </c>
      <c r="D365" s="55">
        <v>2241</v>
      </c>
      <c r="E365" s="55">
        <v>2717</v>
      </c>
      <c r="F365" s="55">
        <v>2882</v>
      </c>
      <c r="G365" s="55">
        <v>3410</v>
      </c>
      <c r="H365" s="55">
        <v>4103</v>
      </c>
      <c r="I365" s="55">
        <v>4521</v>
      </c>
      <c r="J365" s="55">
        <v>5199</v>
      </c>
      <c r="K365" s="55">
        <v>5877</v>
      </c>
      <c r="L365" s="55">
        <v>6556</v>
      </c>
      <c r="M365" s="55">
        <v>7233</v>
      </c>
    </row>
    <row r="366" spans="1:13">
      <c r="A366" s="52" t="s">
        <v>860</v>
      </c>
      <c r="B366" s="52"/>
      <c r="C366" s="53">
        <v>2714</v>
      </c>
      <c r="D366" s="53">
        <v>2985</v>
      </c>
      <c r="E366" s="53">
        <v>3619</v>
      </c>
      <c r="F366" s="53">
        <v>3839</v>
      </c>
      <c r="G366" s="53">
        <v>4543</v>
      </c>
      <c r="H366" s="53">
        <v>5478</v>
      </c>
      <c r="I366" s="53">
        <v>6028</v>
      </c>
      <c r="J366" s="53">
        <v>6932</v>
      </c>
      <c r="K366" s="53">
        <v>7836</v>
      </c>
      <c r="L366" s="53">
        <v>8740</v>
      </c>
      <c r="M366" s="53">
        <v>9644</v>
      </c>
    </row>
    <row r="367" spans="1:13">
      <c r="A367" s="54" t="s">
        <v>861</v>
      </c>
      <c r="B367" s="54"/>
      <c r="C367" s="55">
        <v>1840</v>
      </c>
      <c r="D367" s="55">
        <v>2024</v>
      </c>
      <c r="E367" s="55">
        <v>2453</v>
      </c>
      <c r="F367" s="55">
        <v>2596</v>
      </c>
      <c r="G367" s="55">
        <v>3080</v>
      </c>
      <c r="H367" s="55">
        <v>3707</v>
      </c>
      <c r="I367" s="55">
        <v>4081</v>
      </c>
      <c r="J367" s="55">
        <v>4693</v>
      </c>
      <c r="K367" s="55">
        <v>5305</v>
      </c>
      <c r="L367" s="55">
        <v>5918</v>
      </c>
      <c r="M367" s="55">
        <v>6529</v>
      </c>
    </row>
    <row r="368" spans="1:13">
      <c r="A368" s="52" t="s">
        <v>862</v>
      </c>
      <c r="B368" s="52"/>
      <c r="C368" s="53">
        <v>1650</v>
      </c>
      <c r="D368" s="53">
        <v>1815</v>
      </c>
      <c r="E368" s="53">
        <v>2200</v>
      </c>
      <c r="F368" s="53">
        <v>2354</v>
      </c>
      <c r="G368" s="53">
        <v>2805</v>
      </c>
      <c r="H368" s="53">
        <v>3388</v>
      </c>
      <c r="I368" s="53">
        <v>3729</v>
      </c>
      <c r="J368" s="53">
        <v>4288</v>
      </c>
      <c r="K368" s="53">
        <v>4847</v>
      </c>
      <c r="L368" s="53">
        <v>5407</v>
      </c>
      <c r="M368" s="53">
        <v>5966</v>
      </c>
    </row>
    <row r="369" spans="1:13">
      <c r="A369" s="54" t="s">
        <v>863</v>
      </c>
      <c r="B369" s="54"/>
      <c r="C369" s="55">
        <v>1914</v>
      </c>
      <c r="D369" s="55">
        <v>2105</v>
      </c>
      <c r="E369" s="55">
        <v>2552</v>
      </c>
      <c r="F369" s="55">
        <v>2706</v>
      </c>
      <c r="G369" s="55">
        <v>3201</v>
      </c>
      <c r="H369" s="55">
        <v>3861</v>
      </c>
      <c r="I369" s="55">
        <v>4246</v>
      </c>
      <c r="J369" s="55">
        <v>4882</v>
      </c>
      <c r="K369" s="55">
        <v>5519</v>
      </c>
      <c r="L369" s="55">
        <v>6156</v>
      </c>
      <c r="M369" s="55">
        <v>6793</v>
      </c>
    </row>
    <row r="370" spans="1:13">
      <c r="A370" s="52" t="s">
        <v>864</v>
      </c>
      <c r="B370" s="52"/>
      <c r="C370" s="53">
        <v>1807</v>
      </c>
      <c r="D370" s="53">
        <v>1987</v>
      </c>
      <c r="E370" s="53">
        <v>2409</v>
      </c>
      <c r="F370" s="53">
        <v>2541</v>
      </c>
      <c r="G370" s="53">
        <v>3014</v>
      </c>
      <c r="H370" s="53">
        <v>3630</v>
      </c>
      <c r="I370" s="53">
        <v>3993</v>
      </c>
      <c r="J370" s="53">
        <v>4592</v>
      </c>
      <c r="K370" s="53">
        <v>5190</v>
      </c>
      <c r="L370" s="53">
        <v>5790</v>
      </c>
      <c r="M370" s="53">
        <v>6388</v>
      </c>
    </row>
    <row r="371" spans="1:13">
      <c r="A371" s="54" t="s">
        <v>865</v>
      </c>
      <c r="B371" s="54"/>
      <c r="C371" s="55">
        <v>1699</v>
      </c>
      <c r="D371" s="55">
        <v>1870</v>
      </c>
      <c r="E371" s="55">
        <v>2266</v>
      </c>
      <c r="F371" s="55">
        <v>2398</v>
      </c>
      <c r="G371" s="55">
        <v>2838</v>
      </c>
      <c r="H371" s="55">
        <v>3421</v>
      </c>
      <c r="I371" s="55">
        <v>3762</v>
      </c>
      <c r="J371" s="55">
        <v>4326</v>
      </c>
      <c r="K371" s="55">
        <v>4890</v>
      </c>
      <c r="L371" s="55">
        <v>5454</v>
      </c>
      <c r="M371" s="55">
        <v>6019</v>
      </c>
    </row>
    <row r="372" spans="1:13">
      <c r="A372" s="52" t="s">
        <v>866</v>
      </c>
      <c r="B372" s="52"/>
      <c r="C372" s="53">
        <v>1749</v>
      </c>
      <c r="D372" s="53">
        <v>1923</v>
      </c>
      <c r="E372" s="53">
        <v>2332</v>
      </c>
      <c r="F372" s="53">
        <v>2464</v>
      </c>
      <c r="G372" s="53">
        <v>2926</v>
      </c>
      <c r="H372" s="53">
        <v>3520</v>
      </c>
      <c r="I372" s="53">
        <v>3883</v>
      </c>
      <c r="J372" s="53">
        <v>4466</v>
      </c>
      <c r="K372" s="53">
        <v>5047</v>
      </c>
      <c r="L372" s="53">
        <v>5630</v>
      </c>
      <c r="M372" s="53">
        <v>6212</v>
      </c>
    </row>
    <row r="373" spans="1:13">
      <c r="A373" s="54" t="s">
        <v>867</v>
      </c>
      <c r="B373" s="54"/>
      <c r="C373" s="55">
        <v>1650</v>
      </c>
      <c r="D373" s="55">
        <v>1815</v>
      </c>
      <c r="E373" s="55">
        <v>2200</v>
      </c>
      <c r="F373" s="55">
        <v>2354</v>
      </c>
      <c r="G373" s="55">
        <v>2805</v>
      </c>
      <c r="H373" s="55">
        <v>3388</v>
      </c>
      <c r="I373" s="55">
        <v>3729</v>
      </c>
      <c r="J373" s="55">
        <v>4288</v>
      </c>
      <c r="K373" s="55">
        <v>4847</v>
      </c>
      <c r="L373" s="55">
        <v>5407</v>
      </c>
      <c r="M373" s="55">
        <v>5966</v>
      </c>
    </row>
    <row r="374" spans="1:13">
      <c r="A374" s="52" t="s">
        <v>868</v>
      </c>
      <c r="B374" s="52"/>
      <c r="C374" s="53">
        <v>1732</v>
      </c>
      <c r="D374" s="53">
        <v>1906</v>
      </c>
      <c r="E374" s="53">
        <v>2310</v>
      </c>
      <c r="F374" s="53">
        <v>2442</v>
      </c>
      <c r="G374" s="53">
        <v>2893</v>
      </c>
      <c r="H374" s="53">
        <v>3487</v>
      </c>
      <c r="I374" s="53">
        <v>3839</v>
      </c>
      <c r="J374" s="53">
        <v>4415</v>
      </c>
      <c r="K374" s="53">
        <v>4990</v>
      </c>
      <c r="L374" s="53">
        <v>5567</v>
      </c>
      <c r="M374" s="53">
        <v>6142</v>
      </c>
    </row>
    <row r="375" spans="1:13">
      <c r="A375" s="54" t="s">
        <v>869</v>
      </c>
      <c r="B375" s="54"/>
      <c r="C375" s="55">
        <v>1650</v>
      </c>
      <c r="D375" s="55">
        <v>1815</v>
      </c>
      <c r="E375" s="55">
        <v>2200</v>
      </c>
      <c r="F375" s="55">
        <v>2354</v>
      </c>
      <c r="G375" s="55">
        <v>2805</v>
      </c>
      <c r="H375" s="55">
        <v>3388</v>
      </c>
      <c r="I375" s="55">
        <v>3729</v>
      </c>
      <c r="J375" s="55">
        <v>4288</v>
      </c>
      <c r="K375" s="55">
        <v>4847</v>
      </c>
      <c r="L375" s="55">
        <v>5407</v>
      </c>
      <c r="M375" s="55">
        <v>5966</v>
      </c>
    </row>
    <row r="376" spans="1:13">
      <c r="A376" s="52" t="s">
        <v>870</v>
      </c>
      <c r="B376" s="52"/>
      <c r="C376" s="53">
        <v>1650</v>
      </c>
      <c r="D376" s="53">
        <v>1815</v>
      </c>
      <c r="E376" s="53">
        <v>2200</v>
      </c>
      <c r="F376" s="53">
        <v>2354</v>
      </c>
      <c r="G376" s="53">
        <v>2805</v>
      </c>
      <c r="H376" s="53">
        <v>3388</v>
      </c>
      <c r="I376" s="53">
        <v>3729</v>
      </c>
      <c r="J376" s="53">
        <v>4288</v>
      </c>
      <c r="K376" s="53">
        <v>4847</v>
      </c>
      <c r="L376" s="53">
        <v>5407</v>
      </c>
      <c r="M376" s="53">
        <v>5966</v>
      </c>
    </row>
    <row r="377" spans="1:13">
      <c r="A377" s="54" t="s">
        <v>871</v>
      </c>
      <c r="B377" s="54"/>
      <c r="C377" s="55">
        <v>1650</v>
      </c>
      <c r="D377" s="55">
        <v>1815</v>
      </c>
      <c r="E377" s="55">
        <v>2200</v>
      </c>
      <c r="F377" s="55">
        <v>2354</v>
      </c>
      <c r="G377" s="55">
        <v>2805</v>
      </c>
      <c r="H377" s="55">
        <v>3388</v>
      </c>
      <c r="I377" s="55">
        <v>3729</v>
      </c>
      <c r="J377" s="55">
        <v>4288</v>
      </c>
      <c r="K377" s="55">
        <v>4847</v>
      </c>
      <c r="L377" s="55">
        <v>5407</v>
      </c>
      <c r="M377" s="55">
        <v>5966</v>
      </c>
    </row>
    <row r="378" spans="1:13">
      <c r="A378" s="52" t="s">
        <v>872</v>
      </c>
      <c r="B378" s="52"/>
      <c r="C378" s="53">
        <v>2805</v>
      </c>
      <c r="D378" s="53">
        <v>3085</v>
      </c>
      <c r="E378" s="53">
        <v>3740</v>
      </c>
      <c r="F378" s="53">
        <v>3960</v>
      </c>
      <c r="G378" s="53">
        <v>4686</v>
      </c>
      <c r="H378" s="53">
        <v>5643</v>
      </c>
      <c r="I378" s="53">
        <v>6215</v>
      </c>
      <c r="J378" s="53">
        <v>7147</v>
      </c>
      <c r="K378" s="53">
        <v>8079</v>
      </c>
      <c r="L378" s="53">
        <v>9012</v>
      </c>
      <c r="M378" s="53">
        <v>9944</v>
      </c>
    </row>
    <row r="379" spans="1:13">
      <c r="A379" s="54" t="s">
        <v>873</v>
      </c>
      <c r="B379" s="54"/>
      <c r="C379" s="55">
        <v>2392</v>
      </c>
      <c r="D379" s="55">
        <v>2632</v>
      </c>
      <c r="E379" s="55">
        <v>3190</v>
      </c>
      <c r="F379" s="55">
        <v>3366</v>
      </c>
      <c r="G379" s="55">
        <v>3993</v>
      </c>
      <c r="H379" s="55">
        <v>4807</v>
      </c>
      <c r="I379" s="55">
        <v>5291</v>
      </c>
      <c r="J379" s="55">
        <v>6085</v>
      </c>
      <c r="K379" s="55">
        <v>6878</v>
      </c>
      <c r="L379" s="55">
        <v>7672</v>
      </c>
      <c r="M379" s="55">
        <v>8465</v>
      </c>
    </row>
    <row r="380" spans="1:13">
      <c r="A380" s="52" t="s">
        <v>874</v>
      </c>
      <c r="B380" s="52"/>
      <c r="C380" s="53">
        <v>1246</v>
      </c>
      <c r="D380" s="53">
        <v>1370</v>
      </c>
      <c r="E380" s="53">
        <v>1661</v>
      </c>
      <c r="F380" s="53">
        <v>1705</v>
      </c>
      <c r="G380" s="53">
        <v>2222</v>
      </c>
      <c r="H380" s="53">
        <v>2816</v>
      </c>
      <c r="I380" s="53">
        <v>3047</v>
      </c>
      <c r="J380" s="53">
        <v>3504</v>
      </c>
      <c r="K380" s="53">
        <v>3961</v>
      </c>
      <c r="L380" s="53">
        <v>4418</v>
      </c>
      <c r="M380" s="53">
        <v>4875</v>
      </c>
    </row>
    <row r="381" spans="1:13">
      <c r="A381" s="54" t="s">
        <v>875</v>
      </c>
      <c r="B381" s="54"/>
      <c r="C381" s="55">
        <v>1650</v>
      </c>
      <c r="D381" s="55">
        <v>1815</v>
      </c>
      <c r="E381" s="55">
        <v>2200</v>
      </c>
      <c r="F381" s="55">
        <v>2354</v>
      </c>
      <c r="G381" s="55">
        <v>2805</v>
      </c>
      <c r="H381" s="55">
        <v>3388</v>
      </c>
      <c r="I381" s="55">
        <v>3729</v>
      </c>
      <c r="J381" s="55">
        <v>4288</v>
      </c>
      <c r="K381" s="55">
        <v>4847</v>
      </c>
      <c r="L381" s="55">
        <v>5407</v>
      </c>
      <c r="M381" s="55">
        <v>5966</v>
      </c>
    </row>
    <row r="382" spans="1:13">
      <c r="A382" s="52" t="s">
        <v>876</v>
      </c>
      <c r="B382" s="52"/>
      <c r="C382" s="53">
        <v>1650</v>
      </c>
      <c r="D382" s="53">
        <v>1815</v>
      </c>
      <c r="E382" s="53">
        <v>2200</v>
      </c>
      <c r="F382" s="53">
        <v>2354</v>
      </c>
      <c r="G382" s="53">
        <v>2805</v>
      </c>
      <c r="H382" s="53">
        <v>3388</v>
      </c>
      <c r="I382" s="53">
        <v>3729</v>
      </c>
      <c r="J382" s="53">
        <v>4288</v>
      </c>
      <c r="K382" s="53">
        <v>4847</v>
      </c>
      <c r="L382" s="53">
        <v>5407</v>
      </c>
      <c r="M382" s="53">
        <v>5966</v>
      </c>
    </row>
    <row r="383" spans="1:13">
      <c r="A383" s="54" t="s">
        <v>877</v>
      </c>
      <c r="B383" s="54"/>
      <c r="C383" s="55">
        <v>1551</v>
      </c>
      <c r="D383" s="55">
        <v>1706</v>
      </c>
      <c r="E383" s="55">
        <v>2068</v>
      </c>
      <c r="F383" s="55">
        <v>2123</v>
      </c>
      <c r="G383" s="55">
        <v>2772</v>
      </c>
      <c r="H383" s="55">
        <v>3509</v>
      </c>
      <c r="I383" s="55">
        <v>3795</v>
      </c>
      <c r="J383" s="55">
        <v>4364</v>
      </c>
      <c r="K383" s="55">
        <v>4933</v>
      </c>
      <c r="L383" s="55">
        <v>5503</v>
      </c>
      <c r="M383" s="55">
        <v>6072</v>
      </c>
    </row>
    <row r="384" spans="1:13">
      <c r="A384" s="52" t="s">
        <v>878</v>
      </c>
      <c r="B384" s="52"/>
      <c r="C384" s="53">
        <v>1650</v>
      </c>
      <c r="D384" s="53">
        <v>1815</v>
      </c>
      <c r="E384" s="53">
        <v>2200</v>
      </c>
      <c r="F384" s="53">
        <v>2354</v>
      </c>
      <c r="G384" s="53">
        <v>2805</v>
      </c>
      <c r="H384" s="53">
        <v>3388</v>
      </c>
      <c r="I384" s="53">
        <v>3729</v>
      </c>
      <c r="J384" s="53">
        <v>4288</v>
      </c>
      <c r="K384" s="53">
        <v>4847</v>
      </c>
      <c r="L384" s="53">
        <v>5407</v>
      </c>
      <c r="M384" s="53">
        <v>5966</v>
      </c>
    </row>
    <row r="385" spans="1:13">
      <c r="A385" s="54" t="s">
        <v>879</v>
      </c>
      <c r="B385" s="54"/>
      <c r="C385" s="55">
        <v>1749</v>
      </c>
      <c r="D385" s="55">
        <v>1923</v>
      </c>
      <c r="E385" s="55">
        <v>2332</v>
      </c>
      <c r="F385" s="55">
        <v>2464</v>
      </c>
      <c r="G385" s="55">
        <v>2926</v>
      </c>
      <c r="H385" s="55">
        <v>3520</v>
      </c>
      <c r="I385" s="55">
        <v>3883</v>
      </c>
      <c r="J385" s="55">
        <v>4466</v>
      </c>
      <c r="K385" s="55">
        <v>5047</v>
      </c>
      <c r="L385" s="55">
        <v>5630</v>
      </c>
      <c r="M385" s="55">
        <v>6212</v>
      </c>
    </row>
    <row r="386" spans="1:13">
      <c r="A386" s="52" t="s">
        <v>880</v>
      </c>
      <c r="B386" s="52"/>
      <c r="C386" s="53">
        <v>1237</v>
      </c>
      <c r="D386" s="53">
        <v>1361</v>
      </c>
      <c r="E386" s="53">
        <v>1650</v>
      </c>
      <c r="F386" s="53">
        <v>1694</v>
      </c>
      <c r="G386" s="53">
        <v>2211</v>
      </c>
      <c r="H386" s="53">
        <v>2805</v>
      </c>
      <c r="I386" s="53">
        <v>3025</v>
      </c>
      <c r="J386" s="53">
        <v>3479</v>
      </c>
      <c r="K386" s="53">
        <v>3932</v>
      </c>
      <c r="L386" s="53">
        <v>4386</v>
      </c>
      <c r="M386" s="53">
        <v>4840</v>
      </c>
    </row>
    <row r="387" spans="1:13">
      <c r="A387" s="54" t="s">
        <v>881</v>
      </c>
      <c r="B387" s="54"/>
      <c r="C387" s="55">
        <v>1650</v>
      </c>
      <c r="D387" s="55">
        <v>1815</v>
      </c>
      <c r="E387" s="55">
        <v>2200</v>
      </c>
      <c r="F387" s="55">
        <v>2354</v>
      </c>
      <c r="G387" s="55">
        <v>2805</v>
      </c>
      <c r="H387" s="55">
        <v>3520</v>
      </c>
      <c r="I387" s="55">
        <v>3817</v>
      </c>
      <c r="J387" s="55">
        <v>4390</v>
      </c>
      <c r="K387" s="55">
        <v>4962</v>
      </c>
      <c r="L387" s="55">
        <v>5535</v>
      </c>
      <c r="M387" s="55">
        <v>6107</v>
      </c>
    </row>
    <row r="388" spans="1:13">
      <c r="A388" s="52" t="s">
        <v>882</v>
      </c>
      <c r="B388" s="52"/>
      <c r="C388" s="53">
        <v>1650</v>
      </c>
      <c r="D388" s="53">
        <v>1815</v>
      </c>
      <c r="E388" s="53">
        <v>2200</v>
      </c>
      <c r="F388" s="53">
        <v>2354</v>
      </c>
      <c r="G388" s="53">
        <v>2805</v>
      </c>
      <c r="H388" s="53">
        <v>3388</v>
      </c>
      <c r="I388" s="53">
        <v>3729</v>
      </c>
      <c r="J388" s="53">
        <v>4288</v>
      </c>
      <c r="K388" s="53">
        <v>4847</v>
      </c>
      <c r="L388" s="53">
        <v>5407</v>
      </c>
      <c r="M388" s="53">
        <v>5966</v>
      </c>
    </row>
    <row r="389" spans="1:13">
      <c r="A389" s="54" t="s">
        <v>883</v>
      </c>
      <c r="B389" s="54"/>
      <c r="C389" s="55">
        <v>1840</v>
      </c>
      <c r="D389" s="55">
        <v>2024</v>
      </c>
      <c r="E389" s="55">
        <v>2453</v>
      </c>
      <c r="F389" s="55">
        <v>2519</v>
      </c>
      <c r="G389" s="55">
        <v>3289</v>
      </c>
      <c r="H389" s="55">
        <v>4169</v>
      </c>
      <c r="I389" s="55">
        <v>4510</v>
      </c>
      <c r="J389" s="55">
        <v>5186</v>
      </c>
      <c r="K389" s="55">
        <v>5863</v>
      </c>
      <c r="L389" s="55">
        <v>6539</v>
      </c>
      <c r="M389" s="55">
        <v>7216</v>
      </c>
    </row>
    <row r="390" spans="1:13">
      <c r="A390" s="52" t="s">
        <v>884</v>
      </c>
      <c r="B390" s="52"/>
      <c r="C390" s="53">
        <v>1650</v>
      </c>
      <c r="D390" s="53">
        <v>1815</v>
      </c>
      <c r="E390" s="53">
        <v>2200</v>
      </c>
      <c r="F390" s="53">
        <v>2354</v>
      </c>
      <c r="G390" s="53">
        <v>2805</v>
      </c>
      <c r="H390" s="53">
        <v>3388</v>
      </c>
      <c r="I390" s="53">
        <v>3729</v>
      </c>
      <c r="J390" s="53">
        <v>4288</v>
      </c>
      <c r="K390" s="53">
        <v>4847</v>
      </c>
      <c r="L390" s="53">
        <v>5407</v>
      </c>
      <c r="M390" s="53">
        <v>5966</v>
      </c>
    </row>
    <row r="391" spans="1:13">
      <c r="A391" s="54" t="s">
        <v>885</v>
      </c>
      <c r="B391" s="54"/>
      <c r="C391" s="55">
        <v>1650</v>
      </c>
      <c r="D391" s="55">
        <v>1815</v>
      </c>
      <c r="E391" s="55">
        <v>2200</v>
      </c>
      <c r="F391" s="55">
        <v>2354</v>
      </c>
      <c r="G391" s="55">
        <v>2805</v>
      </c>
      <c r="H391" s="55">
        <v>3388</v>
      </c>
      <c r="I391" s="55">
        <v>3729</v>
      </c>
      <c r="J391" s="55">
        <v>4288</v>
      </c>
      <c r="K391" s="55">
        <v>4847</v>
      </c>
      <c r="L391" s="55">
        <v>5407</v>
      </c>
      <c r="M391" s="55">
        <v>5966</v>
      </c>
    </row>
    <row r="392" spans="1:13">
      <c r="A392" s="52" t="s">
        <v>886</v>
      </c>
      <c r="B392" s="52"/>
      <c r="C392" s="53">
        <v>1444</v>
      </c>
      <c r="D392" s="53">
        <v>1588</v>
      </c>
      <c r="E392" s="53">
        <v>1925</v>
      </c>
      <c r="F392" s="53">
        <v>1980</v>
      </c>
      <c r="G392" s="53">
        <v>2585</v>
      </c>
      <c r="H392" s="53">
        <v>3278</v>
      </c>
      <c r="I392" s="53">
        <v>3542</v>
      </c>
      <c r="J392" s="53">
        <v>4073</v>
      </c>
      <c r="K392" s="53">
        <v>4604</v>
      </c>
      <c r="L392" s="53">
        <v>5135</v>
      </c>
      <c r="M392" s="53">
        <v>5667</v>
      </c>
    </row>
    <row r="393" spans="1:13">
      <c r="A393" s="54" t="s">
        <v>887</v>
      </c>
      <c r="B393" s="54"/>
      <c r="C393" s="55">
        <v>1345</v>
      </c>
      <c r="D393" s="55">
        <v>1479</v>
      </c>
      <c r="E393" s="55">
        <v>1793</v>
      </c>
      <c r="F393" s="55">
        <v>1837</v>
      </c>
      <c r="G393" s="55">
        <v>2398</v>
      </c>
      <c r="H393" s="55">
        <v>3036</v>
      </c>
      <c r="I393" s="55">
        <v>3289</v>
      </c>
      <c r="J393" s="55">
        <v>3782</v>
      </c>
      <c r="K393" s="55">
        <v>4275</v>
      </c>
      <c r="L393" s="55">
        <v>4769</v>
      </c>
      <c r="M393" s="55">
        <v>5262</v>
      </c>
    </row>
    <row r="394" spans="1:13">
      <c r="A394" s="52" t="s">
        <v>888</v>
      </c>
      <c r="B394" s="52"/>
      <c r="C394" s="53">
        <v>1386</v>
      </c>
      <c r="D394" s="53">
        <v>1524</v>
      </c>
      <c r="E394" s="53">
        <v>1848</v>
      </c>
      <c r="F394" s="53">
        <v>1903</v>
      </c>
      <c r="G394" s="53">
        <v>2486</v>
      </c>
      <c r="H394" s="53">
        <v>3146</v>
      </c>
      <c r="I394" s="53">
        <v>3410</v>
      </c>
      <c r="J394" s="53">
        <v>3921</v>
      </c>
      <c r="K394" s="53">
        <v>4433</v>
      </c>
      <c r="L394" s="53">
        <v>4944</v>
      </c>
      <c r="M394" s="53">
        <v>5456</v>
      </c>
    </row>
    <row r="395" spans="1:13">
      <c r="A395" s="54" t="s">
        <v>889</v>
      </c>
      <c r="B395" s="54"/>
      <c r="C395" s="55">
        <v>1650</v>
      </c>
      <c r="D395" s="55">
        <v>1815</v>
      </c>
      <c r="E395" s="55">
        <v>2200</v>
      </c>
      <c r="F395" s="55">
        <v>2354</v>
      </c>
      <c r="G395" s="55">
        <v>2805</v>
      </c>
      <c r="H395" s="55">
        <v>3388</v>
      </c>
      <c r="I395" s="55">
        <v>3795</v>
      </c>
      <c r="J395" s="55">
        <v>4364</v>
      </c>
      <c r="K395" s="55">
        <v>4933</v>
      </c>
      <c r="L395" s="55">
        <v>5503</v>
      </c>
      <c r="M395" s="55">
        <v>6072</v>
      </c>
    </row>
    <row r="396" spans="1:13">
      <c r="A396" s="52" t="s">
        <v>890</v>
      </c>
      <c r="B396" s="52"/>
      <c r="C396" s="53">
        <v>1444</v>
      </c>
      <c r="D396" s="53">
        <v>1588</v>
      </c>
      <c r="E396" s="53">
        <v>1925</v>
      </c>
      <c r="F396" s="53">
        <v>1947</v>
      </c>
      <c r="G396" s="53">
        <v>2552</v>
      </c>
      <c r="H396" s="53">
        <v>3102</v>
      </c>
      <c r="I396" s="53">
        <v>3784</v>
      </c>
      <c r="J396" s="53">
        <v>4351</v>
      </c>
      <c r="K396" s="53">
        <v>4919</v>
      </c>
      <c r="L396" s="53">
        <v>5486</v>
      </c>
      <c r="M396" s="53">
        <v>6054</v>
      </c>
    </row>
    <row r="397" spans="1:13">
      <c r="A397" s="54" t="s">
        <v>891</v>
      </c>
      <c r="B397" s="54"/>
      <c r="C397" s="55">
        <v>1807</v>
      </c>
      <c r="D397" s="55">
        <v>1987</v>
      </c>
      <c r="E397" s="55">
        <v>2409</v>
      </c>
      <c r="F397" s="55">
        <v>2541</v>
      </c>
      <c r="G397" s="55">
        <v>3014</v>
      </c>
      <c r="H397" s="55">
        <v>3630</v>
      </c>
      <c r="I397" s="55">
        <v>3993</v>
      </c>
      <c r="J397" s="55">
        <v>4592</v>
      </c>
      <c r="K397" s="55">
        <v>5190</v>
      </c>
      <c r="L397" s="55">
        <v>5790</v>
      </c>
      <c r="M397" s="55">
        <v>6388</v>
      </c>
    </row>
    <row r="398" spans="1:13">
      <c r="A398" s="52" t="s">
        <v>892</v>
      </c>
      <c r="B398" s="52"/>
      <c r="C398" s="53">
        <v>1650</v>
      </c>
      <c r="D398" s="53">
        <v>1815</v>
      </c>
      <c r="E398" s="53">
        <v>2200</v>
      </c>
      <c r="F398" s="53">
        <v>2354</v>
      </c>
      <c r="G398" s="53">
        <v>2805</v>
      </c>
      <c r="H398" s="53">
        <v>3388</v>
      </c>
      <c r="I398" s="53">
        <v>3729</v>
      </c>
      <c r="J398" s="53">
        <v>4288</v>
      </c>
      <c r="K398" s="53">
        <v>4847</v>
      </c>
      <c r="L398" s="53">
        <v>5407</v>
      </c>
      <c r="M398" s="53">
        <v>5966</v>
      </c>
    </row>
    <row r="399" spans="1:13">
      <c r="A399" s="54" t="s">
        <v>893</v>
      </c>
      <c r="B399" s="54"/>
      <c r="C399" s="55">
        <v>1650</v>
      </c>
      <c r="D399" s="55">
        <v>1815</v>
      </c>
      <c r="E399" s="55">
        <v>2200</v>
      </c>
      <c r="F399" s="55">
        <v>2354</v>
      </c>
      <c r="G399" s="55">
        <v>2805</v>
      </c>
      <c r="H399" s="55">
        <v>3388</v>
      </c>
      <c r="I399" s="55">
        <v>3729</v>
      </c>
      <c r="J399" s="55">
        <v>4288</v>
      </c>
      <c r="K399" s="55">
        <v>4847</v>
      </c>
      <c r="L399" s="55">
        <v>5407</v>
      </c>
      <c r="M399" s="55">
        <v>5966</v>
      </c>
    </row>
    <row r="400" spans="1:13">
      <c r="A400" s="52" t="s">
        <v>894</v>
      </c>
      <c r="B400" s="52"/>
      <c r="C400" s="53">
        <v>1650</v>
      </c>
      <c r="D400" s="53">
        <v>1815</v>
      </c>
      <c r="E400" s="53">
        <v>2200</v>
      </c>
      <c r="F400" s="53">
        <v>2354</v>
      </c>
      <c r="G400" s="53">
        <v>2805</v>
      </c>
      <c r="H400" s="53">
        <v>3388</v>
      </c>
      <c r="I400" s="53">
        <v>3729</v>
      </c>
      <c r="J400" s="53">
        <v>4288</v>
      </c>
      <c r="K400" s="53">
        <v>4847</v>
      </c>
      <c r="L400" s="53">
        <v>5407</v>
      </c>
      <c r="M400" s="53">
        <v>5966</v>
      </c>
    </row>
    <row r="401" spans="1:13">
      <c r="A401" s="54" t="s">
        <v>895</v>
      </c>
      <c r="B401" s="54"/>
      <c r="C401" s="55">
        <v>1815</v>
      </c>
      <c r="D401" s="55">
        <v>1996</v>
      </c>
      <c r="E401" s="55">
        <v>2420</v>
      </c>
      <c r="F401" s="55">
        <v>2563</v>
      </c>
      <c r="G401" s="55">
        <v>3036</v>
      </c>
      <c r="H401" s="55">
        <v>3663</v>
      </c>
      <c r="I401" s="55">
        <v>4026</v>
      </c>
      <c r="J401" s="55">
        <v>4629</v>
      </c>
      <c r="K401" s="55">
        <v>5233</v>
      </c>
      <c r="L401" s="55">
        <v>5837</v>
      </c>
      <c r="M401" s="55">
        <v>6441</v>
      </c>
    </row>
    <row r="402" spans="1:13">
      <c r="A402" s="52" t="s">
        <v>896</v>
      </c>
      <c r="B402" s="52"/>
      <c r="C402" s="53">
        <v>1650</v>
      </c>
      <c r="D402" s="53">
        <v>1815</v>
      </c>
      <c r="E402" s="53">
        <v>2200</v>
      </c>
      <c r="F402" s="53">
        <v>2354</v>
      </c>
      <c r="G402" s="53">
        <v>2805</v>
      </c>
      <c r="H402" s="53">
        <v>3388</v>
      </c>
      <c r="I402" s="53">
        <v>3729</v>
      </c>
      <c r="J402" s="53">
        <v>4288</v>
      </c>
      <c r="K402" s="53">
        <v>4847</v>
      </c>
      <c r="L402" s="53">
        <v>5407</v>
      </c>
      <c r="M402" s="53">
        <v>5966</v>
      </c>
    </row>
    <row r="403" spans="1:13">
      <c r="A403" s="54" t="s">
        <v>897</v>
      </c>
      <c r="B403" s="54"/>
      <c r="C403" s="55">
        <v>1633</v>
      </c>
      <c r="D403" s="55">
        <v>1797</v>
      </c>
      <c r="E403" s="55">
        <v>2178</v>
      </c>
      <c r="F403" s="55">
        <v>2200</v>
      </c>
      <c r="G403" s="55">
        <v>2882</v>
      </c>
      <c r="H403" s="55">
        <v>3476</v>
      </c>
      <c r="I403" s="55">
        <v>4213</v>
      </c>
      <c r="J403" s="55">
        <v>4845</v>
      </c>
      <c r="K403" s="55">
        <v>5476</v>
      </c>
      <c r="L403" s="55">
        <v>6109</v>
      </c>
      <c r="M403" s="55">
        <v>6740</v>
      </c>
    </row>
    <row r="404" spans="1:13">
      <c r="A404" s="52" t="s">
        <v>898</v>
      </c>
      <c r="B404" s="52"/>
      <c r="C404" s="53">
        <v>1592</v>
      </c>
      <c r="D404" s="53">
        <v>1751</v>
      </c>
      <c r="E404" s="53">
        <v>2123</v>
      </c>
      <c r="F404" s="53">
        <v>2178</v>
      </c>
      <c r="G404" s="53">
        <v>2849</v>
      </c>
      <c r="H404" s="53">
        <v>3608</v>
      </c>
      <c r="I404" s="53">
        <v>3905</v>
      </c>
      <c r="J404" s="53">
        <v>4491</v>
      </c>
      <c r="K404" s="53">
        <v>5076</v>
      </c>
      <c r="L404" s="53">
        <v>5662</v>
      </c>
      <c r="M404" s="53">
        <v>6248</v>
      </c>
    </row>
    <row r="405" spans="1:13">
      <c r="A405" s="54" t="s">
        <v>899</v>
      </c>
      <c r="B405" s="54"/>
      <c r="C405" s="55">
        <v>1353</v>
      </c>
      <c r="D405" s="55">
        <v>1488</v>
      </c>
      <c r="E405" s="55">
        <v>1804</v>
      </c>
      <c r="F405" s="55">
        <v>1859</v>
      </c>
      <c r="G405" s="55">
        <v>2420</v>
      </c>
      <c r="H405" s="55">
        <v>3069</v>
      </c>
      <c r="I405" s="55">
        <v>3311</v>
      </c>
      <c r="J405" s="55">
        <v>3808</v>
      </c>
      <c r="K405" s="55">
        <v>4304</v>
      </c>
      <c r="L405" s="55">
        <v>4801</v>
      </c>
      <c r="M405" s="55">
        <v>5297</v>
      </c>
    </row>
    <row r="406" spans="1:13">
      <c r="A406" s="52" t="s">
        <v>900</v>
      </c>
      <c r="B406" s="52"/>
      <c r="C406" s="53">
        <v>2293</v>
      </c>
      <c r="D406" s="53">
        <v>2523</v>
      </c>
      <c r="E406" s="53">
        <v>3058</v>
      </c>
      <c r="F406" s="53">
        <v>3245</v>
      </c>
      <c r="G406" s="53">
        <v>3839</v>
      </c>
      <c r="H406" s="53">
        <v>4620</v>
      </c>
      <c r="I406" s="53">
        <v>5093</v>
      </c>
      <c r="J406" s="53">
        <v>5857</v>
      </c>
      <c r="K406" s="53">
        <v>6620</v>
      </c>
      <c r="L406" s="53">
        <v>7385</v>
      </c>
      <c r="M406" s="53">
        <v>8148</v>
      </c>
    </row>
    <row r="407" spans="1:13">
      <c r="A407" s="54" t="s">
        <v>901</v>
      </c>
      <c r="B407" s="54"/>
      <c r="C407" s="55">
        <v>2772</v>
      </c>
      <c r="D407" s="55">
        <v>3049</v>
      </c>
      <c r="E407" s="55">
        <v>3696</v>
      </c>
      <c r="F407" s="55">
        <v>3905</v>
      </c>
      <c r="G407" s="55">
        <v>4631</v>
      </c>
      <c r="H407" s="55">
        <v>5577</v>
      </c>
      <c r="I407" s="55">
        <v>6138</v>
      </c>
      <c r="J407" s="55">
        <v>7058</v>
      </c>
      <c r="K407" s="55">
        <v>7979</v>
      </c>
      <c r="L407" s="55">
        <v>8900</v>
      </c>
      <c r="M407" s="55">
        <v>9820</v>
      </c>
    </row>
    <row r="408" spans="1:13">
      <c r="A408" s="52" t="s">
        <v>902</v>
      </c>
      <c r="B408" s="52"/>
      <c r="C408" s="53">
        <v>2557</v>
      </c>
      <c r="D408" s="53">
        <v>2813</v>
      </c>
      <c r="E408" s="53">
        <v>3410</v>
      </c>
      <c r="F408" s="53">
        <v>3597</v>
      </c>
      <c r="G408" s="53">
        <v>4268</v>
      </c>
      <c r="H408" s="53">
        <v>5137</v>
      </c>
      <c r="I408" s="53">
        <v>5654</v>
      </c>
      <c r="J408" s="53">
        <v>6502</v>
      </c>
      <c r="K408" s="53">
        <v>7350</v>
      </c>
      <c r="L408" s="53">
        <v>8198</v>
      </c>
      <c r="M408" s="53">
        <v>9046</v>
      </c>
    </row>
    <row r="409" spans="1:13">
      <c r="A409" s="54" t="s">
        <v>903</v>
      </c>
      <c r="B409" s="54"/>
      <c r="C409" s="55">
        <v>2673</v>
      </c>
      <c r="D409" s="55">
        <v>2940</v>
      </c>
      <c r="E409" s="55">
        <v>3564</v>
      </c>
      <c r="F409" s="55">
        <v>3773</v>
      </c>
      <c r="G409" s="55">
        <v>4466</v>
      </c>
      <c r="H409" s="55">
        <v>5379</v>
      </c>
      <c r="I409" s="55">
        <v>5918</v>
      </c>
      <c r="J409" s="55">
        <v>6805</v>
      </c>
      <c r="K409" s="55">
        <v>7693</v>
      </c>
      <c r="L409" s="55">
        <v>8581</v>
      </c>
      <c r="M409" s="55">
        <v>9468</v>
      </c>
    </row>
    <row r="410" spans="1:13">
      <c r="A410" s="52" t="s">
        <v>904</v>
      </c>
      <c r="B410" s="52"/>
      <c r="C410" s="53">
        <v>2186</v>
      </c>
      <c r="D410" s="53">
        <v>2404</v>
      </c>
      <c r="E410" s="53">
        <v>2915</v>
      </c>
      <c r="F410" s="53">
        <v>3080</v>
      </c>
      <c r="G410" s="53">
        <v>3652</v>
      </c>
      <c r="H410" s="53">
        <v>4400</v>
      </c>
      <c r="I410" s="53">
        <v>4840</v>
      </c>
      <c r="J410" s="53">
        <v>5566</v>
      </c>
      <c r="K410" s="53">
        <v>6292</v>
      </c>
      <c r="L410" s="53">
        <v>7018</v>
      </c>
      <c r="M410" s="53">
        <v>7744</v>
      </c>
    </row>
    <row r="411" spans="1:13">
      <c r="A411" s="54" t="s">
        <v>905</v>
      </c>
      <c r="B411" s="54"/>
      <c r="C411" s="55">
        <v>2029</v>
      </c>
      <c r="D411" s="55">
        <v>2233</v>
      </c>
      <c r="E411" s="55">
        <v>2706</v>
      </c>
      <c r="F411" s="55">
        <v>2860</v>
      </c>
      <c r="G411" s="55">
        <v>3388</v>
      </c>
      <c r="H411" s="55">
        <v>4081</v>
      </c>
      <c r="I411" s="55">
        <v>4488</v>
      </c>
      <c r="J411" s="55">
        <v>5161</v>
      </c>
      <c r="K411" s="55">
        <v>5834</v>
      </c>
      <c r="L411" s="55">
        <v>6507</v>
      </c>
      <c r="M411" s="55">
        <v>7180</v>
      </c>
    </row>
    <row r="412" spans="1:13">
      <c r="A412" s="52" t="s">
        <v>906</v>
      </c>
      <c r="B412" s="52"/>
      <c r="C412" s="53">
        <v>1881</v>
      </c>
      <c r="D412" s="53">
        <v>2069</v>
      </c>
      <c r="E412" s="53">
        <v>2508</v>
      </c>
      <c r="F412" s="53">
        <v>2651</v>
      </c>
      <c r="G412" s="53">
        <v>3146</v>
      </c>
      <c r="H412" s="53">
        <v>3795</v>
      </c>
      <c r="I412" s="53">
        <v>4169</v>
      </c>
      <c r="J412" s="53">
        <v>4794</v>
      </c>
      <c r="K412" s="53">
        <v>5419</v>
      </c>
      <c r="L412" s="53">
        <v>6045</v>
      </c>
      <c r="M412" s="53">
        <v>6670</v>
      </c>
    </row>
    <row r="413" spans="1:13">
      <c r="A413" s="54" t="s">
        <v>907</v>
      </c>
      <c r="B413" s="54"/>
      <c r="C413" s="55">
        <v>1955</v>
      </c>
      <c r="D413" s="55">
        <v>2150</v>
      </c>
      <c r="E413" s="55">
        <v>2607</v>
      </c>
      <c r="F413" s="55">
        <v>2761</v>
      </c>
      <c r="G413" s="55">
        <v>3267</v>
      </c>
      <c r="H413" s="55">
        <v>3938</v>
      </c>
      <c r="I413" s="55">
        <v>4334</v>
      </c>
      <c r="J413" s="55">
        <v>4984</v>
      </c>
      <c r="K413" s="55">
        <v>5634</v>
      </c>
      <c r="L413" s="55">
        <v>6284</v>
      </c>
      <c r="M413" s="55">
        <v>6934</v>
      </c>
    </row>
    <row r="414" spans="1:13">
      <c r="A414" s="52" t="s">
        <v>908</v>
      </c>
      <c r="B414" s="52"/>
      <c r="C414" s="53">
        <v>2285</v>
      </c>
      <c r="D414" s="53">
        <v>2513</v>
      </c>
      <c r="E414" s="53">
        <v>3047</v>
      </c>
      <c r="F414" s="53">
        <v>3223</v>
      </c>
      <c r="G414" s="53">
        <v>3817</v>
      </c>
      <c r="H414" s="53">
        <v>4598</v>
      </c>
      <c r="I414" s="53">
        <v>5060</v>
      </c>
      <c r="J414" s="53">
        <v>5819</v>
      </c>
      <c r="K414" s="53">
        <v>6578</v>
      </c>
      <c r="L414" s="53">
        <v>7337</v>
      </c>
      <c r="M414" s="53">
        <v>8096</v>
      </c>
    </row>
    <row r="415" spans="1:13">
      <c r="A415" s="54" t="s">
        <v>909</v>
      </c>
      <c r="B415" s="54"/>
      <c r="C415" s="55">
        <v>2079</v>
      </c>
      <c r="D415" s="55">
        <v>2286</v>
      </c>
      <c r="E415" s="55">
        <v>2772</v>
      </c>
      <c r="F415" s="55">
        <v>2937</v>
      </c>
      <c r="G415" s="55">
        <v>3476</v>
      </c>
      <c r="H415" s="55">
        <v>4191</v>
      </c>
      <c r="I415" s="55">
        <v>4609</v>
      </c>
      <c r="J415" s="55">
        <v>5300</v>
      </c>
      <c r="K415" s="55">
        <v>5991</v>
      </c>
      <c r="L415" s="55">
        <v>6683</v>
      </c>
      <c r="M415" s="55">
        <v>7374</v>
      </c>
    </row>
    <row r="416" spans="1:13">
      <c r="A416" s="52" t="s">
        <v>910</v>
      </c>
      <c r="B416" s="52"/>
      <c r="C416" s="53">
        <v>2805</v>
      </c>
      <c r="D416" s="53">
        <v>3085</v>
      </c>
      <c r="E416" s="53">
        <v>3740</v>
      </c>
      <c r="F416" s="53">
        <v>3960</v>
      </c>
      <c r="G416" s="53">
        <v>4686</v>
      </c>
      <c r="H416" s="53">
        <v>5643</v>
      </c>
      <c r="I416" s="53">
        <v>6215</v>
      </c>
      <c r="J416" s="53">
        <v>7147</v>
      </c>
      <c r="K416" s="53">
        <v>8079</v>
      </c>
      <c r="L416" s="53">
        <v>9012</v>
      </c>
      <c r="M416" s="53">
        <v>9944</v>
      </c>
    </row>
    <row r="417" spans="1:13">
      <c r="A417" s="54" t="s">
        <v>911</v>
      </c>
      <c r="B417" s="54"/>
      <c r="C417" s="55">
        <v>1699</v>
      </c>
      <c r="D417" s="55">
        <v>1870</v>
      </c>
      <c r="E417" s="55">
        <v>2266</v>
      </c>
      <c r="F417" s="55">
        <v>2398</v>
      </c>
      <c r="G417" s="55">
        <v>2838</v>
      </c>
      <c r="H417" s="55">
        <v>3421</v>
      </c>
      <c r="I417" s="55">
        <v>3762</v>
      </c>
      <c r="J417" s="55">
        <v>4326</v>
      </c>
      <c r="K417" s="55">
        <v>4890</v>
      </c>
      <c r="L417" s="55">
        <v>5454</v>
      </c>
      <c r="M417" s="55">
        <v>6019</v>
      </c>
    </row>
    <row r="418" spans="1:13">
      <c r="A418" s="52" t="s">
        <v>912</v>
      </c>
      <c r="B418" s="52"/>
      <c r="C418" s="53">
        <v>2351</v>
      </c>
      <c r="D418" s="53">
        <v>2586</v>
      </c>
      <c r="E418" s="53">
        <v>3135</v>
      </c>
      <c r="F418" s="53">
        <v>3311</v>
      </c>
      <c r="G418" s="53">
        <v>3927</v>
      </c>
      <c r="H418" s="53">
        <v>4730</v>
      </c>
      <c r="I418" s="53">
        <v>5203</v>
      </c>
      <c r="J418" s="53">
        <v>5984</v>
      </c>
      <c r="K418" s="53">
        <v>6763</v>
      </c>
      <c r="L418" s="53">
        <v>7544</v>
      </c>
      <c r="M418" s="53">
        <v>8324</v>
      </c>
    </row>
    <row r="419" spans="1:13">
      <c r="A419" s="54" t="s">
        <v>913</v>
      </c>
      <c r="B419" s="54"/>
      <c r="C419" s="55">
        <v>2013</v>
      </c>
      <c r="D419" s="55">
        <v>2214</v>
      </c>
      <c r="E419" s="55">
        <v>2684</v>
      </c>
      <c r="F419" s="55">
        <v>2838</v>
      </c>
      <c r="G419" s="55">
        <v>3366</v>
      </c>
      <c r="H419" s="55">
        <v>4059</v>
      </c>
      <c r="I419" s="55">
        <v>4466</v>
      </c>
      <c r="J419" s="55">
        <v>5135</v>
      </c>
      <c r="K419" s="55">
        <v>5805</v>
      </c>
      <c r="L419" s="55">
        <v>6475</v>
      </c>
      <c r="M419" s="55">
        <v>7145</v>
      </c>
    </row>
    <row r="420" spans="1:13">
      <c r="A420" s="52" t="s">
        <v>914</v>
      </c>
      <c r="B420" s="52"/>
      <c r="C420" s="53">
        <v>2161</v>
      </c>
      <c r="D420" s="53">
        <v>2378</v>
      </c>
      <c r="E420" s="53">
        <v>2882</v>
      </c>
      <c r="F420" s="53">
        <v>3047</v>
      </c>
      <c r="G420" s="53">
        <v>3608</v>
      </c>
      <c r="H420" s="53">
        <v>4345</v>
      </c>
      <c r="I420" s="53">
        <v>4785</v>
      </c>
      <c r="J420" s="53">
        <v>5503</v>
      </c>
      <c r="K420" s="53">
        <v>6220</v>
      </c>
      <c r="L420" s="53">
        <v>6938</v>
      </c>
      <c r="M420" s="53">
        <v>7656</v>
      </c>
    </row>
    <row r="421" spans="1:13">
      <c r="A421" s="54" t="s">
        <v>915</v>
      </c>
      <c r="B421" s="54"/>
      <c r="C421" s="55">
        <v>2524</v>
      </c>
      <c r="D421" s="55">
        <v>2777</v>
      </c>
      <c r="E421" s="55">
        <v>3366</v>
      </c>
      <c r="F421" s="55">
        <v>3553</v>
      </c>
      <c r="G421" s="55">
        <v>4213</v>
      </c>
      <c r="H421" s="55">
        <v>5071</v>
      </c>
      <c r="I421" s="55">
        <v>5588</v>
      </c>
      <c r="J421" s="55">
        <v>6426</v>
      </c>
      <c r="K421" s="55">
        <v>7264</v>
      </c>
      <c r="L421" s="55">
        <v>8102</v>
      </c>
      <c r="M421" s="55">
        <v>8940</v>
      </c>
    </row>
    <row r="422" spans="1:13">
      <c r="A422" s="52" t="s">
        <v>916</v>
      </c>
      <c r="B422" s="52"/>
      <c r="C422" s="53">
        <v>2467</v>
      </c>
      <c r="D422" s="53">
        <v>2713</v>
      </c>
      <c r="E422" s="53">
        <v>3289</v>
      </c>
      <c r="F422" s="53">
        <v>3542</v>
      </c>
      <c r="G422" s="53">
        <v>4202</v>
      </c>
      <c r="H422" s="53">
        <v>5082</v>
      </c>
      <c r="I422" s="53">
        <v>5599</v>
      </c>
      <c r="J422" s="53">
        <v>6439</v>
      </c>
      <c r="K422" s="53">
        <v>7278</v>
      </c>
      <c r="L422" s="53">
        <v>8119</v>
      </c>
      <c r="M422" s="53">
        <v>8958</v>
      </c>
    </row>
    <row r="423" spans="1:13">
      <c r="A423" s="54" t="s">
        <v>917</v>
      </c>
      <c r="B423" s="54"/>
      <c r="C423" s="55">
        <v>1980</v>
      </c>
      <c r="D423" s="55">
        <v>2178</v>
      </c>
      <c r="E423" s="55">
        <v>2640</v>
      </c>
      <c r="F423" s="55">
        <v>2794</v>
      </c>
      <c r="G423" s="55">
        <v>3311</v>
      </c>
      <c r="H423" s="55">
        <v>3993</v>
      </c>
      <c r="I423" s="55">
        <v>4389</v>
      </c>
      <c r="J423" s="55">
        <v>5047</v>
      </c>
      <c r="K423" s="55">
        <v>5705</v>
      </c>
      <c r="L423" s="55">
        <v>6364</v>
      </c>
      <c r="M423" s="55">
        <v>7022</v>
      </c>
    </row>
    <row r="424" spans="1:13">
      <c r="A424" s="52" t="s">
        <v>918</v>
      </c>
      <c r="B424" s="52"/>
      <c r="C424" s="53">
        <v>1930</v>
      </c>
      <c r="D424" s="53">
        <v>2124</v>
      </c>
      <c r="E424" s="53">
        <v>2574</v>
      </c>
      <c r="F424" s="53">
        <v>2717</v>
      </c>
      <c r="G424" s="53">
        <v>3223</v>
      </c>
      <c r="H424" s="53">
        <v>3883</v>
      </c>
      <c r="I424" s="53">
        <v>4268</v>
      </c>
      <c r="J424" s="53">
        <v>4908</v>
      </c>
      <c r="K424" s="53">
        <v>5548</v>
      </c>
      <c r="L424" s="53">
        <v>6188</v>
      </c>
      <c r="M424" s="53">
        <v>6828</v>
      </c>
    </row>
    <row r="425" spans="1:13">
      <c r="A425" s="54" t="s">
        <v>919</v>
      </c>
      <c r="B425" s="54"/>
      <c r="C425" s="55">
        <v>1699</v>
      </c>
      <c r="D425" s="55">
        <v>1870</v>
      </c>
      <c r="E425" s="55">
        <v>2266</v>
      </c>
      <c r="F425" s="55">
        <v>2398</v>
      </c>
      <c r="G425" s="55">
        <v>2838</v>
      </c>
      <c r="H425" s="55">
        <v>3421</v>
      </c>
      <c r="I425" s="55">
        <v>3762</v>
      </c>
      <c r="J425" s="55">
        <v>4326</v>
      </c>
      <c r="K425" s="55">
        <v>4890</v>
      </c>
      <c r="L425" s="55">
        <v>5454</v>
      </c>
      <c r="M425" s="55">
        <v>6019</v>
      </c>
    </row>
    <row r="426" spans="1:13">
      <c r="A426" s="52" t="s">
        <v>920</v>
      </c>
      <c r="B426" s="52"/>
      <c r="C426" s="53">
        <v>2120</v>
      </c>
      <c r="D426" s="53">
        <v>2332</v>
      </c>
      <c r="E426" s="53">
        <v>2827</v>
      </c>
      <c r="F426" s="53">
        <v>2992</v>
      </c>
      <c r="G426" s="53">
        <v>3542</v>
      </c>
      <c r="H426" s="53">
        <v>4268</v>
      </c>
      <c r="I426" s="53">
        <v>4697</v>
      </c>
      <c r="J426" s="53">
        <v>5402</v>
      </c>
      <c r="K426" s="53">
        <v>6106</v>
      </c>
      <c r="L426" s="53">
        <v>6811</v>
      </c>
      <c r="M426" s="53">
        <v>7515</v>
      </c>
    </row>
    <row r="427" spans="1:13">
      <c r="A427" s="54" t="s">
        <v>921</v>
      </c>
      <c r="B427" s="54"/>
      <c r="C427" s="55">
        <v>2623</v>
      </c>
      <c r="D427" s="55">
        <v>2886</v>
      </c>
      <c r="E427" s="55">
        <v>3498</v>
      </c>
      <c r="F427" s="55">
        <v>3707</v>
      </c>
      <c r="G427" s="55">
        <v>4389</v>
      </c>
      <c r="H427" s="55">
        <v>5291</v>
      </c>
      <c r="I427" s="55">
        <v>5819</v>
      </c>
      <c r="J427" s="55">
        <v>6692</v>
      </c>
      <c r="K427" s="55">
        <v>7564</v>
      </c>
      <c r="L427" s="55">
        <v>8438</v>
      </c>
      <c r="M427" s="55">
        <v>9310</v>
      </c>
    </row>
    <row r="428" spans="1:13">
      <c r="A428" s="52" t="s">
        <v>922</v>
      </c>
      <c r="B428" s="52"/>
      <c r="C428" s="53">
        <v>2516</v>
      </c>
      <c r="D428" s="53">
        <v>2767</v>
      </c>
      <c r="E428" s="53">
        <v>3355</v>
      </c>
      <c r="F428" s="53">
        <v>3542</v>
      </c>
      <c r="G428" s="53">
        <v>4202</v>
      </c>
      <c r="H428" s="53">
        <v>5060</v>
      </c>
      <c r="I428" s="53">
        <v>5566</v>
      </c>
      <c r="J428" s="53">
        <v>6400</v>
      </c>
      <c r="K428" s="53">
        <v>7235</v>
      </c>
      <c r="L428" s="53">
        <v>8070</v>
      </c>
      <c r="M428" s="53">
        <v>8905</v>
      </c>
    </row>
    <row r="429" spans="1:13">
      <c r="A429" s="54" t="s">
        <v>923</v>
      </c>
      <c r="B429" s="54"/>
      <c r="C429" s="55">
        <v>2161</v>
      </c>
      <c r="D429" s="55">
        <v>2378</v>
      </c>
      <c r="E429" s="55">
        <v>2882</v>
      </c>
      <c r="F429" s="55">
        <v>3058</v>
      </c>
      <c r="G429" s="55">
        <v>3619</v>
      </c>
      <c r="H429" s="55">
        <v>4356</v>
      </c>
      <c r="I429" s="55">
        <v>4796</v>
      </c>
      <c r="J429" s="55">
        <v>5515</v>
      </c>
      <c r="K429" s="55">
        <v>6234</v>
      </c>
      <c r="L429" s="55">
        <v>6954</v>
      </c>
      <c r="M429" s="55">
        <v>7673</v>
      </c>
    </row>
    <row r="430" spans="1:13">
      <c r="A430" s="52" t="s">
        <v>924</v>
      </c>
      <c r="B430" s="52"/>
      <c r="C430" s="53">
        <v>1947</v>
      </c>
      <c r="D430" s="53">
        <v>2141</v>
      </c>
      <c r="E430" s="53">
        <v>2596</v>
      </c>
      <c r="F430" s="53">
        <v>2750</v>
      </c>
      <c r="G430" s="53">
        <v>3256</v>
      </c>
      <c r="H430" s="53">
        <v>3927</v>
      </c>
      <c r="I430" s="53">
        <v>4312</v>
      </c>
      <c r="J430" s="53">
        <v>4958</v>
      </c>
      <c r="K430" s="53">
        <v>5605</v>
      </c>
      <c r="L430" s="53">
        <v>6252</v>
      </c>
      <c r="M430" s="53">
        <v>6899</v>
      </c>
    </row>
    <row r="431" spans="1:13">
      <c r="A431" s="54" t="s">
        <v>925</v>
      </c>
      <c r="B431" s="54"/>
      <c r="C431" s="55">
        <v>1873</v>
      </c>
      <c r="D431" s="55">
        <v>2060</v>
      </c>
      <c r="E431" s="55">
        <v>2497</v>
      </c>
      <c r="F431" s="55">
        <v>2640</v>
      </c>
      <c r="G431" s="55">
        <v>3124</v>
      </c>
      <c r="H431" s="55">
        <v>3762</v>
      </c>
      <c r="I431" s="55">
        <v>4147</v>
      </c>
      <c r="J431" s="55">
        <v>4769</v>
      </c>
      <c r="K431" s="55">
        <v>5391</v>
      </c>
      <c r="L431" s="55">
        <v>6013</v>
      </c>
      <c r="M431" s="55">
        <v>6635</v>
      </c>
    </row>
    <row r="432" spans="1:13">
      <c r="A432" s="52" t="s">
        <v>926</v>
      </c>
      <c r="B432" s="52"/>
      <c r="C432" s="53">
        <v>1650</v>
      </c>
      <c r="D432" s="53">
        <v>1815</v>
      </c>
      <c r="E432" s="53">
        <v>2200</v>
      </c>
      <c r="F432" s="53">
        <v>2354</v>
      </c>
      <c r="G432" s="53">
        <v>2805</v>
      </c>
      <c r="H432" s="53">
        <v>3388</v>
      </c>
      <c r="I432" s="53">
        <v>3729</v>
      </c>
      <c r="J432" s="53">
        <v>4288</v>
      </c>
      <c r="K432" s="53">
        <v>4847</v>
      </c>
      <c r="L432" s="53">
        <v>5407</v>
      </c>
      <c r="M432" s="53">
        <v>5966</v>
      </c>
    </row>
    <row r="433" spans="1:13">
      <c r="A433" s="54" t="s">
        <v>927</v>
      </c>
      <c r="B433" s="54"/>
      <c r="C433" s="55">
        <v>1534</v>
      </c>
      <c r="D433" s="55">
        <v>1688</v>
      </c>
      <c r="E433" s="55">
        <v>2046</v>
      </c>
      <c r="F433" s="55">
        <v>2101</v>
      </c>
      <c r="G433" s="55">
        <v>2750</v>
      </c>
      <c r="H433" s="55">
        <v>3388</v>
      </c>
      <c r="I433" s="55">
        <v>3883</v>
      </c>
      <c r="J433" s="55">
        <v>4466</v>
      </c>
      <c r="K433" s="55">
        <v>5047</v>
      </c>
      <c r="L433" s="55">
        <v>5630</v>
      </c>
      <c r="M433" s="55">
        <v>6212</v>
      </c>
    </row>
    <row r="434" spans="1:13">
      <c r="A434" s="52" t="s">
        <v>928</v>
      </c>
      <c r="B434" s="52"/>
      <c r="C434" s="53">
        <v>1403</v>
      </c>
      <c r="D434" s="53">
        <v>1543</v>
      </c>
      <c r="E434" s="53">
        <v>1871</v>
      </c>
      <c r="F434" s="53">
        <v>1884</v>
      </c>
      <c r="G434" s="53">
        <v>2444</v>
      </c>
      <c r="H434" s="53">
        <v>3425</v>
      </c>
      <c r="I434" s="53">
        <v>3630</v>
      </c>
      <c r="J434" s="53">
        <v>4174</v>
      </c>
      <c r="K434" s="53">
        <v>4719</v>
      </c>
      <c r="L434" s="53">
        <v>5263</v>
      </c>
      <c r="M434" s="53">
        <v>5808</v>
      </c>
    </row>
    <row r="435" spans="1:13">
      <c r="A435" s="54" t="s">
        <v>929</v>
      </c>
      <c r="B435" s="54"/>
      <c r="C435" s="55">
        <v>1534</v>
      </c>
      <c r="D435" s="55">
        <v>1688</v>
      </c>
      <c r="E435" s="55">
        <v>2046</v>
      </c>
      <c r="F435" s="55">
        <v>2101</v>
      </c>
      <c r="G435" s="55">
        <v>2761</v>
      </c>
      <c r="H435" s="55">
        <v>3388</v>
      </c>
      <c r="I435" s="55">
        <v>3894</v>
      </c>
      <c r="J435" s="55">
        <v>4478</v>
      </c>
      <c r="K435" s="55">
        <v>5062</v>
      </c>
      <c r="L435" s="55">
        <v>5646</v>
      </c>
      <c r="M435" s="55">
        <v>6230</v>
      </c>
    </row>
    <row r="436" spans="1:13">
      <c r="A436" s="52" t="s">
        <v>930</v>
      </c>
      <c r="B436" s="52"/>
      <c r="C436" s="53">
        <v>1831</v>
      </c>
      <c r="D436" s="53">
        <v>2015</v>
      </c>
      <c r="E436" s="53">
        <v>2442</v>
      </c>
      <c r="F436" s="53">
        <v>2519</v>
      </c>
      <c r="G436" s="53">
        <v>3300</v>
      </c>
      <c r="H436" s="53">
        <v>4048</v>
      </c>
      <c r="I436" s="53">
        <v>4653</v>
      </c>
      <c r="J436" s="53">
        <v>5351</v>
      </c>
      <c r="K436" s="53">
        <v>6048</v>
      </c>
      <c r="L436" s="53">
        <v>6747</v>
      </c>
      <c r="M436" s="53">
        <v>7444</v>
      </c>
    </row>
    <row r="437" spans="1:13">
      <c r="A437" s="54" t="s">
        <v>931</v>
      </c>
      <c r="B437" s="54"/>
      <c r="C437" s="55">
        <v>1650</v>
      </c>
      <c r="D437" s="55">
        <v>1815</v>
      </c>
      <c r="E437" s="55">
        <v>2200</v>
      </c>
      <c r="F437" s="55">
        <v>2354</v>
      </c>
      <c r="G437" s="55">
        <v>2805</v>
      </c>
      <c r="H437" s="55">
        <v>3388</v>
      </c>
      <c r="I437" s="55">
        <v>3729</v>
      </c>
      <c r="J437" s="55">
        <v>4288</v>
      </c>
      <c r="K437" s="55">
        <v>4847</v>
      </c>
      <c r="L437" s="55">
        <v>5407</v>
      </c>
      <c r="M437" s="55">
        <v>5966</v>
      </c>
    </row>
    <row r="438" spans="1:13">
      <c r="A438" s="52" t="s">
        <v>932</v>
      </c>
      <c r="B438" s="52"/>
      <c r="C438" s="53">
        <v>1403</v>
      </c>
      <c r="D438" s="53">
        <v>1543</v>
      </c>
      <c r="E438" s="53">
        <v>1871</v>
      </c>
      <c r="F438" s="53">
        <v>1884</v>
      </c>
      <c r="G438" s="53">
        <v>2444</v>
      </c>
      <c r="H438" s="53">
        <v>3425</v>
      </c>
      <c r="I438" s="53">
        <v>3630</v>
      </c>
      <c r="J438" s="53">
        <v>4174</v>
      </c>
      <c r="K438" s="53">
        <v>4719</v>
      </c>
      <c r="L438" s="53">
        <v>5263</v>
      </c>
      <c r="M438" s="53">
        <v>5808</v>
      </c>
    </row>
    <row r="439" spans="1:13">
      <c r="A439" s="54" t="s">
        <v>933</v>
      </c>
      <c r="B439" s="54"/>
      <c r="C439" s="55">
        <v>1163</v>
      </c>
      <c r="D439" s="55">
        <v>1279</v>
      </c>
      <c r="E439" s="55">
        <v>1551</v>
      </c>
      <c r="F439" s="55">
        <v>1595</v>
      </c>
      <c r="G439" s="55">
        <v>2090</v>
      </c>
      <c r="H439" s="55">
        <v>2563</v>
      </c>
      <c r="I439" s="55">
        <v>2948</v>
      </c>
      <c r="J439" s="55">
        <v>3390</v>
      </c>
      <c r="K439" s="55">
        <v>3832</v>
      </c>
      <c r="L439" s="55">
        <v>4274</v>
      </c>
      <c r="M439" s="55">
        <v>4716</v>
      </c>
    </row>
    <row r="440" spans="1:13">
      <c r="A440" s="52" t="s">
        <v>934</v>
      </c>
      <c r="B440" s="52"/>
      <c r="C440" s="53">
        <v>1774</v>
      </c>
      <c r="D440" s="53">
        <v>1951</v>
      </c>
      <c r="E440" s="53">
        <v>2365</v>
      </c>
      <c r="F440" s="53">
        <v>2431</v>
      </c>
      <c r="G440" s="53">
        <v>3190</v>
      </c>
      <c r="H440" s="53">
        <v>3916</v>
      </c>
      <c r="I440" s="53">
        <v>4499</v>
      </c>
      <c r="J440" s="53">
        <v>5174</v>
      </c>
      <c r="K440" s="53">
        <v>5848</v>
      </c>
      <c r="L440" s="53">
        <v>6524</v>
      </c>
      <c r="M440" s="53">
        <v>7198</v>
      </c>
    </row>
    <row r="441" spans="1:13">
      <c r="A441" s="54" t="s">
        <v>935</v>
      </c>
      <c r="B441" s="54"/>
      <c r="C441" s="55">
        <v>1262</v>
      </c>
      <c r="D441" s="55">
        <v>1388</v>
      </c>
      <c r="E441" s="55">
        <v>1683</v>
      </c>
      <c r="F441" s="55">
        <v>1870</v>
      </c>
      <c r="G441" s="55">
        <v>2156</v>
      </c>
      <c r="H441" s="55">
        <v>2882</v>
      </c>
      <c r="I441" s="55">
        <v>3036</v>
      </c>
      <c r="J441" s="55">
        <v>3491</v>
      </c>
      <c r="K441" s="55">
        <v>3946</v>
      </c>
      <c r="L441" s="55">
        <v>4402</v>
      </c>
      <c r="M441" s="55">
        <v>4857</v>
      </c>
    </row>
    <row r="442" spans="1:13">
      <c r="A442" s="52" t="s">
        <v>936</v>
      </c>
      <c r="B442" s="52"/>
      <c r="C442" s="53">
        <v>1402</v>
      </c>
      <c r="D442" s="53">
        <v>1543</v>
      </c>
      <c r="E442" s="53">
        <v>1870</v>
      </c>
      <c r="F442" s="53">
        <v>1925</v>
      </c>
      <c r="G442" s="53">
        <v>2519</v>
      </c>
      <c r="H442" s="53">
        <v>3091</v>
      </c>
      <c r="I442" s="53">
        <v>3553</v>
      </c>
      <c r="J442" s="53">
        <v>4086</v>
      </c>
      <c r="K442" s="53">
        <v>4618</v>
      </c>
      <c r="L442" s="53">
        <v>5152</v>
      </c>
      <c r="M442" s="53">
        <v>5684</v>
      </c>
    </row>
    <row r="443" spans="1:13">
      <c r="A443" s="54" t="s">
        <v>937</v>
      </c>
      <c r="B443" s="54"/>
      <c r="C443" s="55">
        <v>1896</v>
      </c>
      <c r="D443" s="55">
        <v>2085</v>
      </c>
      <c r="E443" s="55">
        <v>2527</v>
      </c>
      <c r="F443" s="55">
        <v>2679</v>
      </c>
      <c r="G443" s="55">
        <v>3126</v>
      </c>
      <c r="H443" s="55">
        <v>3766</v>
      </c>
      <c r="I443" s="55">
        <v>5249</v>
      </c>
      <c r="J443" s="55">
        <v>6036</v>
      </c>
      <c r="K443" s="55">
        <v>6824</v>
      </c>
      <c r="L443" s="55">
        <v>7610</v>
      </c>
      <c r="M443" s="55">
        <v>8398</v>
      </c>
    </row>
    <row r="444" spans="1:13">
      <c r="A444" s="52" t="s">
        <v>938</v>
      </c>
      <c r="B444" s="52"/>
      <c r="C444" s="53">
        <v>1394</v>
      </c>
      <c r="D444" s="53">
        <v>1533</v>
      </c>
      <c r="E444" s="53">
        <v>1859</v>
      </c>
      <c r="F444" s="53">
        <v>1903</v>
      </c>
      <c r="G444" s="53">
        <v>2508</v>
      </c>
      <c r="H444" s="53">
        <v>3069</v>
      </c>
      <c r="I444" s="53">
        <v>3531</v>
      </c>
      <c r="J444" s="53">
        <v>4061</v>
      </c>
      <c r="K444" s="53">
        <v>4590</v>
      </c>
      <c r="L444" s="53">
        <v>5120</v>
      </c>
      <c r="M444" s="53">
        <v>5649</v>
      </c>
    </row>
    <row r="445" spans="1:13">
      <c r="A445" s="54" t="s">
        <v>939</v>
      </c>
      <c r="B445" s="54"/>
      <c r="C445" s="55">
        <v>1403</v>
      </c>
      <c r="D445" s="55">
        <v>1543</v>
      </c>
      <c r="E445" s="55">
        <v>1871</v>
      </c>
      <c r="F445" s="55">
        <v>1884</v>
      </c>
      <c r="G445" s="55">
        <v>2444</v>
      </c>
      <c r="H445" s="55">
        <v>3425</v>
      </c>
      <c r="I445" s="55">
        <v>3630</v>
      </c>
      <c r="J445" s="55">
        <v>4174</v>
      </c>
      <c r="K445" s="55">
        <v>4719</v>
      </c>
      <c r="L445" s="55">
        <v>5263</v>
      </c>
      <c r="M445" s="55">
        <v>5808</v>
      </c>
    </row>
    <row r="446" spans="1:13">
      <c r="A446" s="52" t="s">
        <v>940</v>
      </c>
      <c r="B446" s="52"/>
      <c r="C446" s="53">
        <v>1650</v>
      </c>
      <c r="D446" s="53">
        <v>1815</v>
      </c>
      <c r="E446" s="53">
        <v>2200</v>
      </c>
      <c r="F446" s="53">
        <v>2354</v>
      </c>
      <c r="G446" s="53">
        <v>2805</v>
      </c>
      <c r="H446" s="53">
        <v>3388</v>
      </c>
      <c r="I446" s="53">
        <v>3729</v>
      </c>
      <c r="J446" s="53">
        <v>4288</v>
      </c>
      <c r="K446" s="53">
        <v>4847</v>
      </c>
      <c r="L446" s="53">
        <v>5407</v>
      </c>
      <c r="M446" s="53">
        <v>5966</v>
      </c>
    </row>
    <row r="447" spans="1:13">
      <c r="A447" s="54" t="s">
        <v>941</v>
      </c>
      <c r="B447" s="54"/>
      <c r="C447" s="55">
        <v>1444</v>
      </c>
      <c r="D447" s="55">
        <v>1588</v>
      </c>
      <c r="E447" s="55">
        <v>1925</v>
      </c>
      <c r="F447" s="55">
        <v>1980</v>
      </c>
      <c r="G447" s="55">
        <v>2596</v>
      </c>
      <c r="H447" s="55">
        <v>3190</v>
      </c>
      <c r="I447" s="55">
        <v>3663</v>
      </c>
      <c r="J447" s="55">
        <v>4213</v>
      </c>
      <c r="K447" s="55">
        <v>4761</v>
      </c>
      <c r="L447" s="55">
        <v>5311</v>
      </c>
      <c r="M447" s="55">
        <v>5860</v>
      </c>
    </row>
    <row r="448" spans="1:13">
      <c r="A448" s="52" t="s">
        <v>942</v>
      </c>
      <c r="B448" s="52"/>
      <c r="C448" s="53">
        <v>1526</v>
      </c>
      <c r="D448" s="53">
        <v>1678</v>
      </c>
      <c r="E448" s="53">
        <v>2035</v>
      </c>
      <c r="F448" s="53">
        <v>2090</v>
      </c>
      <c r="G448" s="53">
        <v>2750</v>
      </c>
      <c r="H448" s="53">
        <v>3366</v>
      </c>
      <c r="I448" s="53">
        <v>3872</v>
      </c>
      <c r="J448" s="53">
        <v>4452</v>
      </c>
      <c r="K448" s="53">
        <v>5033</v>
      </c>
      <c r="L448" s="53">
        <v>5614</v>
      </c>
      <c r="M448" s="53">
        <v>6195</v>
      </c>
    </row>
    <row r="449" spans="1:13">
      <c r="A449" s="54" t="s">
        <v>943</v>
      </c>
      <c r="B449" s="54"/>
      <c r="C449" s="55">
        <v>1427</v>
      </c>
      <c r="D449" s="55">
        <v>1569</v>
      </c>
      <c r="E449" s="55">
        <v>1903</v>
      </c>
      <c r="F449" s="55">
        <v>1958</v>
      </c>
      <c r="G449" s="55">
        <v>2563</v>
      </c>
      <c r="H449" s="55">
        <v>3146</v>
      </c>
      <c r="I449" s="55">
        <v>3619</v>
      </c>
      <c r="J449" s="55">
        <v>4162</v>
      </c>
      <c r="K449" s="55">
        <v>4704</v>
      </c>
      <c r="L449" s="55">
        <v>5248</v>
      </c>
      <c r="M449" s="55">
        <v>5790</v>
      </c>
    </row>
    <row r="450" spans="1:13">
      <c r="A450" s="52" t="s">
        <v>944</v>
      </c>
      <c r="B450" s="52"/>
      <c r="C450" s="53">
        <v>1576</v>
      </c>
      <c r="D450" s="53">
        <v>1733</v>
      </c>
      <c r="E450" s="53">
        <v>2101</v>
      </c>
      <c r="F450" s="53">
        <v>2167</v>
      </c>
      <c r="G450" s="53">
        <v>2838</v>
      </c>
      <c r="H450" s="53">
        <v>3487</v>
      </c>
      <c r="I450" s="53">
        <v>4004</v>
      </c>
      <c r="J450" s="53">
        <v>4604</v>
      </c>
      <c r="K450" s="53">
        <v>5205</v>
      </c>
      <c r="L450" s="53">
        <v>5805</v>
      </c>
      <c r="M450" s="53">
        <v>6406</v>
      </c>
    </row>
    <row r="451" spans="1:13">
      <c r="A451" s="54" t="s">
        <v>945</v>
      </c>
      <c r="B451" s="54"/>
      <c r="C451" s="55">
        <v>1896</v>
      </c>
      <c r="D451" s="55">
        <v>2085</v>
      </c>
      <c r="E451" s="55">
        <v>2527</v>
      </c>
      <c r="F451" s="55">
        <v>2679</v>
      </c>
      <c r="G451" s="55">
        <v>3126</v>
      </c>
      <c r="H451" s="55">
        <v>3766</v>
      </c>
      <c r="I451" s="55">
        <v>5249</v>
      </c>
      <c r="J451" s="55">
        <v>6036</v>
      </c>
      <c r="K451" s="55">
        <v>6824</v>
      </c>
      <c r="L451" s="55">
        <v>7610</v>
      </c>
      <c r="M451" s="55">
        <v>8398</v>
      </c>
    </row>
    <row r="452" spans="1:13">
      <c r="A452" s="52" t="s">
        <v>946</v>
      </c>
      <c r="B452" s="52"/>
      <c r="C452" s="53">
        <v>1403</v>
      </c>
      <c r="D452" s="53">
        <v>1543</v>
      </c>
      <c r="E452" s="53">
        <v>1871</v>
      </c>
      <c r="F452" s="53">
        <v>1884</v>
      </c>
      <c r="G452" s="53">
        <v>2444</v>
      </c>
      <c r="H452" s="53">
        <v>3425</v>
      </c>
      <c r="I452" s="53">
        <v>3630</v>
      </c>
      <c r="J452" s="53">
        <v>4174</v>
      </c>
      <c r="K452" s="53">
        <v>4719</v>
      </c>
      <c r="L452" s="53">
        <v>5263</v>
      </c>
      <c r="M452" s="53">
        <v>5808</v>
      </c>
    </row>
    <row r="453" spans="1:13">
      <c r="A453" s="54" t="s">
        <v>947</v>
      </c>
      <c r="B453" s="54"/>
      <c r="C453" s="55">
        <v>1650</v>
      </c>
      <c r="D453" s="55">
        <v>1815</v>
      </c>
      <c r="E453" s="55">
        <v>2200</v>
      </c>
      <c r="F453" s="55">
        <v>2354</v>
      </c>
      <c r="G453" s="55">
        <v>2805</v>
      </c>
      <c r="H453" s="55">
        <v>3388</v>
      </c>
      <c r="I453" s="55">
        <v>3729</v>
      </c>
      <c r="J453" s="55">
        <v>4288</v>
      </c>
      <c r="K453" s="55">
        <v>4847</v>
      </c>
      <c r="L453" s="55">
        <v>5407</v>
      </c>
      <c r="M453" s="55">
        <v>5966</v>
      </c>
    </row>
    <row r="454" spans="1:13">
      <c r="A454" s="52" t="s">
        <v>948</v>
      </c>
      <c r="B454" s="52"/>
      <c r="C454" s="53">
        <v>1650</v>
      </c>
      <c r="D454" s="53">
        <v>1815</v>
      </c>
      <c r="E454" s="53">
        <v>2200</v>
      </c>
      <c r="F454" s="53">
        <v>2354</v>
      </c>
      <c r="G454" s="53">
        <v>2805</v>
      </c>
      <c r="H454" s="53">
        <v>3388</v>
      </c>
      <c r="I454" s="53">
        <v>3729</v>
      </c>
      <c r="J454" s="53">
        <v>4288</v>
      </c>
      <c r="K454" s="53">
        <v>4847</v>
      </c>
      <c r="L454" s="53">
        <v>5407</v>
      </c>
      <c r="M454" s="53">
        <v>5966</v>
      </c>
    </row>
    <row r="455" spans="1:13">
      <c r="A455" s="54" t="s">
        <v>949</v>
      </c>
      <c r="B455" s="54"/>
      <c r="C455" s="55">
        <v>1427</v>
      </c>
      <c r="D455" s="55">
        <v>1569</v>
      </c>
      <c r="E455" s="55">
        <v>1903</v>
      </c>
      <c r="F455" s="55">
        <v>1958</v>
      </c>
      <c r="G455" s="55">
        <v>2574</v>
      </c>
      <c r="H455" s="55">
        <v>3157</v>
      </c>
      <c r="I455" s="55">
        <v>3630</v>
      </c>
      <c r="J455" s="55">
        <v>4174</v>
      </c>
      <c r="K455" s="55">
        <v>4719</v>
      </c>
      <c r="L455" s="55">
        <v>5263</v>
      </c>
      <c r="M455" s="55">
        <v>5808</v>
      </c>
    </row>
    <row r="456" spans="1:13">
      <c r="A456" s="52" t="s">
        <v>950</v>
      </c>
      <c r="B456" s="52"/>
      <c r="C456" s="53">
        <v>1807</v>
      </c>
      <c r="D456" s="53">
        <v>1987</v>
      </c>
      <c r="E456" s="53">
        <v>2409</v>
      </c>
      <c r="F456" s="53">
        <v>2486</v>
      </c>
      <c r="G456" s="53">
        <v>3256</v>
      </c>
      <c r="H456" s="53">
        <v>3993</v>
      </c>
      <c r="I456" s="53">
        <v>4587</v>
      </c>
      <c r="J456" s="53">
        <v>5275</v>
      </c>
      <c r="K456" s="53">
        <v>5963</v>
      </c>
      <c r="L456" s="53">
        <v>6651</v>
      </c>
      <c r="M456" s="53">
        <v>7339</v>
      </c>
    </row>
    <row r="457" spans="1:13">
      <c r="A457" s="54" t="s">
        <v>951</v>
      </c>
      <c r="B457" s="54"/>
      <c r="C457" s="55">
        <v>1434</v>
      </c>
      <c r="D457" s="55">
        <v>1578</v>
      </c>
      <c r="E457" s="55">
        <v>1912</v>
      </c>
      <c r="F457" s="55">
        <v>1966</v>
      </c>
      <c r="G457" s="55">
        <v>2580</v>
      </c>
      <c r="H457" s="55">
        <v>3166</v>
      </c>
      <c r="I457" s="55">
        <v>3638</v>
      </c>
      <c r="J457" s="55">
        <v>4184</v>
      </c>
      <c r="K457" s="55">
        <v>4730</v>
      </c>
      <c r="L457" s="55">
        <v>5276</v>
      </c>
      <c r="M457" s="55">
        <v>5822</v>
      </c>
    </row>
    <row r="458" spans="1:13">
      <c r="A458" s="52" t="s">
        <v>952</v>
      </c>
      <c r="B458" s="52"/>
      <c r="C458" s="53">
        <v>1906</v>
      </c>
      <c r="D458" s="53">
        <v>2096</v>
      </c>
      <c r="E458" s="53">
        <v>2541</v>
      </c>
      <c r="F458" s="53">
        <v>2607</v>
      </c>
      <c r="G458" s="53">
        <v>3421</v>
      </c>
      <c r="H458" s="53">
        <v>4202</v>
      </c>
      <c r="I458" s="53">
        <v>4829</v>
      </c>
      <c r="J458" s="53">
        <v>5553</v>
      </c>
      <c r="K458" s="53">
        <v>6277</v>
      </c>
      <c r="L458" s="53">
        <v>7002</v>
      </c>
      <c r="M458" s="53">
        <v>7726</v>
      </c>
    </row>
    <row r="459" spans="1:13">
      <c r="A459" s="54" t="s">
        <v>953</v>
      </c>
      <c r="B459" s="54"/>
      <c r="C459" s="55">
        <v>1434</v>
      </c>
      <c r="D459" s="55">
        <v>1578</v>
      </c>
      <c r="E459" s="55">
        <v>1912</v>
      </c>
      <c r="F459" s="55">
        <v>1966</v>
      </c>
      <c r="G459" s="55">
        <v>2580</v>
      </c>
      <c r="H459" s="55">
        <v>3166</v>
      </c>
      <c r="I459" s="55">
        <v>3638</v>
      </c>
      <c r="J459" s="55">
        <v>4184</v>
      </c>
      <c r="K459" s="55">
        <v>4730</v>
      </c>
      <c r="L459" s="55">
        <v>5276</v>
      </c>
      <c r="M459" s="55">
        <v>5822</v>
      </c>
    </row>
    <row r="460" spans="1:13">
      <c r="A460" s="52" t="s">
        <v>954</v>
      </c>
      <c r="B460" s="52"/>
      <c r="C460" s="53">
        <v>1526</v>
      </c>
      <c r="D460" s="53">
        <v>1678</v>
      </c>
      <c r="E460" s="53">
        <v>2035</v>
      </c>
      <c r="F460" s="53">
        <v>2090</v>
      </c>
      <c r="G460" s="53">
        <v>2750</v>
      </c>
      <c r="H460" s="53">
        <v>3366</v>
      </c>
      <c r="I460" s="53">
        <v>3883</v>
      </c>
      <c r="J460" s="53">
        <v>4466</v>
      </c>
      <c r="K460" s="53">
        <v>5047</v>
      </c>
      <c r="L460" s="53">
        <v>5630</v>
      </c>
      <c r="M460" s="53">
        <v>6212</v>
      </c>
    </row>
    <row r="461" spans="1:13">
      <c r="A461" s="54" t="s">
        <v>955</v>
      </c>
      <c r="B461" s="54"/>
      <c r="C461" s="55">
        <v>1708</v>
      </c>
      <c r="D461" s="55">
        <v>1878</v>
      </c>
      <c r="E461" s="55">
        <v>2277</v>
      </c>
      <c r="F461" s="55">
        <v>2343</v>
      </c>
      <c r="G461" s="55">
        <v>3069</v>
      </c>
      <c r="H461" s="55">
        <v>3773</v>
      </c>
      <c r="I461" s="55">
        <v>4334</v>
      </c>
      <c r="J461" s="55">
        <v>4984</v>
      </c>
      <c r="K461" s="55">
        <v>5634</v>
      </c>
      <c r="L461" s="55">
        <v>6284</v>
      </c>
      <c r="M461" s="55">
        <v>6934</v>
      </c>
    </row>
    <row r="462" spans="1:13">
      <c r="A462" s="52" t="s">
        <v>956</v>
      </c>
      <c r="B462" s="52"/>
      <c r="C462" s="53">
        <v>1386</v>
      </c>
      <c r="D462" s="53">
        <v>1524</v>
      </c>
      <c r="E462" s="53">
        <v>1848</v>
      </c>
      <c r="F462" s="53">
        <v>1903</v>
      </c>
      <c r="G462" s="53">
        <v>2497</v>
      </c>
      <c r="H462" s="53">
        <v>3069</v>
      </c>
      <c r="I462" s="53">
        <v>3520</v>
      </c>
      <c r="J462" s="53">
        <v>4048</v>
      </c>
      <c r="K462" s="53">
        <v>4576</v>
      </c>
      <c r="L462" s="53">
        <v>5104</v>
      </c>
      <c r="M462" s="53">
        <v>5632</v>
      </c>
    </row>
    <row r="463" spans="1:13">
      <c r="A463" s="54" t="s">
        <v>957</v>
      </c>
      <c r="B463" s="54"/>
      <c r="C463" s="55">
        <v>1345</v>
      </c>
      <c r="D463" s="55">
        <v>1479</v>
      </c>
      <c r="E463" s="55">
        <v>1793</v>
      </c>
      <c r="F463" s="55">
        <v>1848</v>
      </c>
      <c r="G463" s="55">
        <v>2420</v>
      </c>
      <c r="H463" s="55">
        <v>2970</v>
      </c>
      <c r="I463" s="55">
        <v>3410</v>
      </c>
      <c r="J463" s="55">
        <v>3921</v>
      </c>
      <c r="K463" s="55">
        <v>4433</v>
      </c>
      <c r="L463" s="55">
        <v>4944</v>
      </c>
      <c r="M463" s="55">
        <v>5456</v>
      </c>
    </row>
    <row r="464" spans="1:13">
      <c r="A464" s="52" t="s">
        <v>958</v>
      </c>
      <c r="B464" s="52"/>
      <c r="C464" s="53">
        <v>1361</v>
      </c>
      <c r="D464" s="53">
        <v>1497</v>
      </c>
      <c r="E464" s="53">
        <v>1815</v>
      </c>
      <c r="F464" s="53">
        <v>1870</v>
      </c>
      <c r="G464" s="53">
        <v>2453</v>
      </c>
      <c r="H464" s="53">
        <v>3014</v>
      </c>
      <c r="I464" s="53">
        <v>3454</v>
      </c>
      <c r="J464" s="53">
        <v>3972</v>
      </c>
      <c r="K464" s="53">
        <v>4490</v>
      </c>
      <c r="L464" s="53">
        <v>5008</v>
      </c>
      <c r="M464" s="53">
        <v>5526</v>
      </c>
    </row>
    <row r="465" spans="1:13">
      <c r="A465" s="54" t="s">
        <v>959</v>
      </c>
      <c r="B465" s="54"/>
      <c r="C465" s="55">
        <v>1434</v>
      </c>
      <c r="D465" s="55">
        <v>1578</v>
      </c>
      <c r="E465" s="55">
        <v>1912</v>
      </c>
      <c r="F465" s="55">
        <v>1966</v>
      </c>
      <c r="G465" s="55">
        <v>2580</v>
      </c>
      <c r="H465" s="55">
        <v>3166</v>
      </c>
      <c r="I465" s="55">
        <v>3638</v>
      </c>
      <c r="J465" s="55">
        <v>4184</v>
      </c>
      <c r="K465" s="55">
        <v>4730</v>
      </c>
      <c r="L465" s="55">
        <v>5276</v>
      </c>
      <c r="M465" s="55">
        <v>5822</v>
      </c>
    </row>
    <row r="466" spans="1:13">
      <c r="A466" s="52" t="s">
        <v>960</v>
      </c>
      <c r="B466" s="52"/>
      <c r="C466" s="53">
        <v>1452</v>
      </c>
      <c r="D466" s="53">
        <v>1597</v>
      </c>
      <c r="E466" s="53">
        <v>1936</v>
      </c>
      <c r="F466" s="53">
        <v>1991</v>
      </c>
      <c r="G466" s="53">
        <v>2607</v>
      </c>
      <c r="H466" s="53">
        <v>3201</v>
      </c>
      <c r="I466" s="53">
        <v>3674</v>
      </c>
      <c r="J466" s="53">
        <v>4225</v>
      </c>
      <c r="K466" s="53">
        <v>4776</v>
      </c>
      <c r="L466" s="53">
        <v>5327</v>
      </c>
      <c r="M466" s="53">
        <v>5878</v>
      </c>
    </row>
    <row r="467" spans="1:13">
      <c r="A467" s="54" t="s">
        <v>961</v>
      </c>
      <c r="B467" s="54"/>
      <c r="C467" s="55">
        <v>1434</v>
      </c>
      <c r="D467" s="55">
        <v>1578</v>
      </c>
      <c r="E467" s="55">
        <v>1912</v>
      </c>
      <c r="F467" s="55">
        <v>1966</v>
      </c>
      <c r="G467" s="55">
        <v>2580</v>
      </c>
      <c r="H467" s="55">
        <v>3166</v>
      </c>
      <c r="I467" s="55">
        <v>3638</v>
      </c>
      <c r="J467" s="55">
        <v>4184</v>
      </c>
      <c r="K467" s="55">
        <v>4730</v>
      </c>
      <c r="L467" s="55">
        <v>5276</v>
      </c>
      <c r="M467" s="55">
        <v>5822</v>
      </c>
    </row>
    <row r="468" spans="1:13">
      <c r="A468" s="52" t="s">
        <v>962</v>
      </c>
      <c r="B468" s="52"/>
      <c r="C468" s="53">
        <v>1434</v>
      </c>
      <c r="D468" s="53">
        <v>1578</v>
      </c>
      <c r="E468" s="53">
        <v>1912</v>
      </c>
      <c r="F468" s="53">
        <v>1966</v>
      </c>
      <c r="G468" s="53">
        <v>2580</v>
      </c>
      <c r="H468" s="53">
        <v>3166</v>
      </c>
      <c r="I468" s="53">
        <v>3638</v>
      </c>
      <c r="J468" s="53">
        <v>4184</v>
      </c>
      <c r="K468" s="53">
        <v>4730</v>
      </c>
      <c r="L468" s="53">
        <v>5276</v>
      </c>
      <c r="M468" s="53">
        <v>5822</v>
      </c>
    </row>
    <row r="469" spans="1:13">
      <c r="A469" s="54" t="s">
        <v>963</v>
      </c>
      <c r="B469" s="54"/>
      <c r="C469" s="55">
        <v>1477</v>
      </c>
      <c r="D469" s="55">
        <v>1624</v>
      </c>
      <c r="E469" s="55">
        <v>1969</v>
      </c>
      <c r="F469" s="55">
        <v>2024</v>
      </c>
      <c r="G469" s="55">
        <v>2651</v>
      </c>
      <c r="H469" s="55">
        <v>3256</v>
      </c>
      <c r="I469" s="55">
        <v>3740</v>
      </c>
      <c r="J469" s="55">
        <v>4301</v>
      </c>
      <c r="K469" s="55">
        <v>4862</v>
      </c>
      <c r="L469" s="55">
        <v>5423</v>
      </c>
      <c r="M469" s="55">
        <v>5984</v>
      </c>
    </row>
    <row r="470" spans="1:13">
      <c r="A470" s="52" t="s">
        <v>964</v>
      </c>
      <c r="B470" s="52"/>
      <c r="C470" s="53">
        <v>1741</v>
      </c>
      <c r="D470" s="53">
        <v>1915</v>
      </c>
      <c r="E470" s="53">
        <v>2321</v>
      </c>
      <c r="F470" s="53">
        <v>2387</v>
      </c>
      <c r="G470" s="53">
        <v>3135</v>
      </c>
      <c r="H470" s="53">
        <v>3850</v>
      </c>
      <c r="I470" s="53">
        <v>4422</v>
      </c>
      <c r="J470" s="53">
        <v>5085</v>
      </c>
      <c r="K470" s="53">
        <v>5748</v>
      </c>
      <c r="L470" s="53">
        <v>6411</v>
      </c>
      <c r="M470" s="53">
        <v>7075</v>
      </c>
    </row>
    <row r="471" spans="1:13">
      <c r="A471" s="54" t="s">
        <v>965</v>
      </c>
      <c r="B471" s="54"/>
      <c r="C471" s="55">
        <v>1411</v>
      </c>
      <c r="D471" s="55">
        <v>1552</v>
      </c>
      <c r="E471" s="55">
        <v>1881</v>
      </c>
      <c r="F471" s="55">
        <v>1936</v>
      </c>
      <c r="G471" s="55">
        <v>2541</v>
      </c>
      <c r="H471" s="55">
        <v>3113</v>
      </c>
      <c r="I471" s="55">
        <v>3586</v>
      </c>
      <c r="J471" s="55">
        <v>4123</v>
      </c>
      <c r="K471" s="55">
        <v>4661</v>
      </c>
      <c r="L471" s="55">
        <v>5199</v>
      </c>
      <c r="M471" s="55">
        <v>5737</v>
      </c>
    </row>
    <row r="472" spans="1:13">
      <c r="A472" s="52" t="s">
        <v>966</v>
      </c>
      <c r="B472" s="52"/>
      <c r="C472" s="53">
        <v>1434</v>
      </c>
      <c r="D472" s="53">
        <v>1578</v>
      </c>
      <c r="E472" s="53">
        <v>1912</v>
      </c>
      <c r="F472" s="53">
        <v>1966</v>
      </c>
      <c r="G472" s="53">
        <v>2580</v>
      </c>
      <c r="H472" s="53">
        <v>3166</v>
      </c>
      <c r="I472" s="53">
        <v>3638</v>
      </c>
      <c r="J472" s="53">
        <v>4184</v>
      </c>
      <c r="K472" s="53">
        <v>4730</v>
      </c>
      <c r="L472" s="53">
        <v>5276</v>
      </c>
      <c r="M472" s="53">
        <v>5822</v>
      </c>
    </row>
    <row r="473" spans="1:13">
      <c r="A473" s="54" t="s">
        <v>967</v>
      </c>
      <c r="B473" s="54"/>
      <c r="C473" s="55">
        <v>1434</v>
      </c>
      <c r="D473" s="55">
        <v>1578</v>
      </c>
      <c r="E473" s="55">
        <v>1912</v>
      </c>
      <c r="F473" s="55">
        <v>1966</v>
      </c>
      <c r="G473" s="55">
        <v>2580</v>
      </c>
      <c r="H473" s="55">
        <v>3166</v>
      </c>
      <c r="I473" s="55">
        <v>3638</v>
      </c>
      <c r="J473" s="55">
        <v>4184</v>
      </c>
      <c r="K473" s="55">
        <v>4730</v>
      </c>
      <c r="L473" s="55">
        <v>5276</v>
      </c>
      <c r="M473" s="55">
        <v>5822</v>
      </c>
    </row>
    <row r="474" spans="1:13">
      <c r="A474" s="52" t="s">
        <v>968</v>
      </c>
      <c r="B474" s="52"/>
      <c r="C474" s="53">
        <v>1434</v>
      </c>
      <c r="D474" s="53">
        <v>1578</v>
      </c>
      <c r="E474" s="53">
        <v>1912</v>
      </c>
      <c r="F474" s="53">
        <v>1966</v>
      </c>
      <c r="G474" s="53">
        <v>2580</v>
      </c>
      <c r="H474" s="53">
        <v>3166</v>
      </c>
      <c r="I474" s="53">
        <v>3638</v>
      </c>
      <c r="J474" s="53">
        <v>4184</v>
      </c>
      <c r="K474" s="53">
        <v>4730</v>
      </c>
      <c r="L474" s="53">
        <v>5276</v>
      </c>
      <c r="M474" s="53">
        <v>5822</v>
      </c>
    </row>
    <row r="475" spans="1:13">
      <c r="A475" s="54" t="s">
        <v>969</v>
      </c>
      <c r="B475" s="54"/>
      <c r="C475" s="55">
        <v>1452</v>
      </c>
      <c r="D475" s="55">
        <v>1597</v>
      </c>
      <c r="E475" s="55">
        <v>1936</v>
      </c>
      <c r="F475" s="55">
        <v>1991</v>
      </c>
      <c r="G475" s="55">
        <v>2618</v>
      </c>
      <c r="H475" s="55">
        <v>3212</v>
      </c>
      <c r="I475" s="55">
        <v>3696</v>
      </c>
      <c r="J475" s="55">
        <v>4250</v>
      </c>
      <c r="K475" s="55">
        <v>4804</v>
      </c>
      <c r="L475" s="55">
        <v>5359</v>
      </c>
      <c r="M475" s="55">
        <v>5913</v>
      </c>
    </row>
    <row r="476" spans="1:13">
      <c r="A476" s="52" t="s">
        <v>970</v>
      </c>
      <c r="B476" s="52"/>
      <c r="C476" s="53">
        <v>1434</v>
      </c>
      <c r="D476" s="53">
        <v>1578</v>
      </c>
      <c r="E476" s="53">
        <v>1912</v>
      </c>
      <c r="F476" s="53">
        <v>1966</v>
      </c>
      <c r="G476" s="53">
        <v>2580</v>
      </c>
      <c r="H476" s="53">
        <v>3166</v>
      </c>
      <c r="I476" s="53">
        <v>3638</v>
      </c>
      <c r="J476" s="53">
        <v>4184</v>
      </c>
      <c r="K476" s="53">
        <v>4730</v>
      </c>
      <c r="L476" s="53">
        <v>5276</v>
      </c>
      <c r="M476" s="53">
        <v>5822</v>
      </c>
    </row>
    <row r="477" spans="1:13">
      <c r="A477" s="54" t="s">
        <v>971</v>
      </c>
      <c r="B477" s="54"/>
      <c r="C477" s="55">
        <v>1434</v>
      </c>
      <c r="D477" s="55">
        <v>1578</v>
      </c>
      <c r="E477" s="55">
        <v>1912</v>
      </c>
      <c r="F477" s="55">
        <v>1966</v>
      </c>
      <c r="G477" s="55">
        <v>2580</v>
      </c>
      <c r="H477" s="55">
        <v>3166</v>
      </c>
      <c r="I477" s="55">
        <v>3638</v>
      </c>
      <c r="J477" s="55">
        <v>4184</v>
      </c>
      <c r="K477" s="55">
        <v>4730</v>
      </c>
      <c r="L477" s="55">
        <v>5276</v>
      </c>
      <c r="M477" s="55">
        <v>5822</v>
      </c>
    </row>
    <row r="478" spans="1:13">
      <c r="A478" s="52" t="s">
        <v>972</v>
      </c>
      <c r="B478" s="52"/>
      <c r="C478" s="53">
        <v>1361</v>
      </c>
      <c r="D478" s="53">
        <v>1497</v>
      </c>
      <c r="E478" s="53">
        <v>1815</v>
      </c>
      <c r="F478" s="53">
        <v>1870</v>
      </c>
      <c r="G478" s="53">
        <v>2453</v>
      </c>
      <c r="H478" s="53">
        <v>3014</v>
      </c>
      <c r="I478" s="53">
        <v>3454</v>
      </c>
      <c r="J478" s="53">
        <v>3972</v>
      </c>
      <c r="K478" s="53">
        <v>4490</v>
      </c>
      <c r="L478" s="53">
        <v>5008</v>
      </c>
      <c r="M478" s="53">
        <v>5526</v>
      </c>
    </row>
    <row r="479" spans="1:13">
      <c r="A479" s="54" t="s">
        <v>973</v>
      </c>
      <c r="B479" s="54"/>
      <c r="C479" s="55">
        <v>1434</v>
      </c>
      <c r="D479" s="55">
        <v>1578</v>
      </c>
      <c r="E479" s="55">
        <v>1912</v>
      </c>
      <c r="F479" s="55">
        <v>1966</v>
      </c>
      <c r="G479" s="55">
        <v>2580</v>
      </c>
      <c r="H479" s="55">
        <v>3166</v>
      </c>
      <c r="I479" s="55">
        <v>3638</v>
      </c>
      <c r="J479" s="55">
        <v>4184</v>
      </c>
      <c r="K479" s="55">
        <v>4730</v>
      </c>
      <c r="L479" s="55">
        <v>5276</v>
      </c>
      <c r="M479" s="55">
        <v>5822</v>
      </c>
    </row>
    <row r="480" spans="1:13">
      <c r="A480" s="52" t="s">
        <v>974</v>
      </c>
      <c r="B480" s="52"/>
      <c r="C480" s="53">
        <v>1434</v>
      </c>
      <c r="D480" s="53">
        <v>1578</v>
      </c>
      <c r="E480" s="53">
        <v>1912</v>
      </c>
      <c r="F480" s="53">
        <v>1966</v>
      </c>
      <c r="G480" s="53">
        <v>2580</v>
      </c>
      <c r="H480" s="53">
        <v>3166</v>
      </c>
      <c r="I480" s="53">
        <v>3638</v>
      </c>
      <c r="J480" s="53">
        <v>4184</v>
      </c>
      <c r="K480" s="53">
        <v>4730</v>
      </c>
      <c r="L480" s="53">
        <v>5276</v>
      </c>
      <c r="M480" s="53">
        <v>5822</v>
      </c>
    </row>
    <row r="481" spans="1:13">
      <c r="A481" s="54" t="s">
        <v>975</v>
      </c>
      <c r="B481" s="54"/>
      <c r="C481" s="55">
        <v>1526</v>
      </c>
      <c r="D481" s="55">
        <v>1678</v>
      </c>
      <c r="E481" s="55">
        <v>2035</v>
      </c>
      <c r="F481" s="55">
        <v>2101</v>
      </c>
      <c r="G481" s="55">
        <v>2750</v>
      </c>
      <c r="H481" s="55">
        <v>3377</v>
      </c>
      <c r="I481" s="55">
        <v>3883</v>
      </c>
      <c r="J481" s="55">
        <v>4466</v>
      </c>
      <c r="K481" s="55">
        <v>5047</v>
      </c>
      <c r="L481" s="55">
        <v>5630</v>
      </c>
      <c r="M481" s="55">
        <v>6212</v>
      </c>
    </row>
    <row r="482" spans="1:13">
      <c r="A482" s="52" t="s">
        <v>976</v>
      </c>
      <c r="B482" s="52"/>
      <c r="C482" s="53">
        <v>1434</v>
      </c>
      <c r="D482" s="53">
        <v>1578</v>
      </c>
      <c r="E482" s="53">
        <v>1912</v>
      </c>
      <c r="F482" s="53">
        <v>1966</v>
      </c>
      <c r="G482" s="53">
        <v>2580</v>
      </c>
      <c r="H482" s="53">
        <v>3166</v>
      </c>
      <c r="I482" s="53">
        <v>3638</v>
      </c>
      <c r="J482" s="53">
        <v>4184</v>
      </c>
      <c r="K482" s="53">
        <v>4730</v>
      </c>
      <c r="L482" s="53">
        <v>5276</v>
      </c>
      <c r="M482" s="53">
        <v>5822</v>
      </c>
    </row>
    <row r="483" spans="1:13">
      <c r="A483" s="54" t="s">
        <v>977</v>
      </c>
      <c r="B483" s="54"/>
      <c r="C483" s="55">
        <v>1434</v>
      </c>
      <c r="D483" s="55">
        <v>1578</v>
      </c>
      <c r="E483" s="55">
        <v>1912</v>
      </c>
      <c r="F483" s="55">
        <v>1966</v>
      </c>
      <c r="G483" s="55">
        <v>2580</v>
      </c>
      <c r="H483" s="55">
        <v>3166</v>
      </c>
      <c r="I483" s="55">
        <v>3638</v>
      </c>
      <c r="J483" s="55">
        <v>4184</v>
      </c>
      <c r="K483" s="55">
        <v>4730</v>
      </c>
      <c r="L483" s="55">
        <v>5276</v>
      </c>
      <c r="M483" s="55">
        <v>5822</v>
      </c>
    </row>
    <row r="484" spans="1:13">
      <c r="A484" s="52" t="s">
        <v>978</v>
      </c>
      <c r="B484" s="52"/>
      <c r="C484" s="53">
        <v>1798</v>
      </c>
      <c r="D484" s="53">
        <v>1978</v>
      </c>
      <c r="E484" s="53">
        <v>2398</v>
      </c>
      <c r="F484" s="53">
        <v>2475</v>
      </c>
      <c r="G484" s="53">
        <v>3245</v>
      </c>
      <c r="H484" s="53">
        <v>3982</v>
      </c>
      <c r="I484" s="53">
        <v>4576</v>
      </c>
      <c r="J484" s="53">
        <v>5262</v>
      </c>
      <c r="K484" s="53">
        <v>5948</v>
      </c>
      <c r="L484" s="53">
        <v>6635</v>
      </c>
      <c r="M484" s="53">
        <v>7321</v>
      </c>
    </row>
    <row r="485" spans="1:13">
      <c r="A485" s="54" t="s">
        <v>979</v>
      </c>
      <c r="B485" s="54"/>
      <c r="C485" s="55">
        <v>1336</v>
      </c>
      <c r="D485" s="55">
        <v>1470</v>
      </c>
      <c r="E485" s="55">
        <v>1782</v>
      </c>
      <c r="F485" s="55">
        <v>1837</v>
      </c>
      <c r="G485" s="55">
        <v>2409</v>
      </c>
      <c r="H485" s="55">
        <v>2959</v>
      </c>
      <c r="I485" s="55">
        <v>3399</v>
      </c>
      <c r="J485" s="55">
        <v>3909</v>
      </c>
      <c r="K485" s="55">
        <v>4418</v>
      </c>
      <c r="L485" s="55">
        <v>4929</v>
      </c>
      <c r="M485" s="55">
        <v>5438</v>
      </c>
    </row>
    <row r="486" spans="1:13">
      <c r="A486" s="52" t="s">
        <v>980</v>
      </c>
      <c r="B486" s="52"/>
      <c r="C486" s="53">
        <v>1434</v>
      </c>
      <c r="D486" s="53">
        <v>1578</v>
      </c>
      <c r="E486" s="53">
        <v>1912</v>
      </c>
      <c r="F486" s="53">
        <v>1966</v>
      </c>
      <c r="G486" s="53">
        <v>2580</v>
      </c>
      <c r="H486" s="53">
        <v>3166</v>
      </c>
      <c r="I486" s="53">
        <v>3638</v>
      </c>
      <c r="J486" s="53">
        <v>4184</v>
      </c>
      <c r="K486" s="53">
        <v>4730</v>
      </c>
      <c r="L486" s="53">
        <v>5276</v>
      </c>
      <c r="M486" s="53">
        <v>5822</v>
      </c>
    </row>
    <row r="487" spans="1:13">
      <c r="A487" s="54" t="s">
        <v>981</v>
      </c>
      <c r="B487" s="54"/>
      <c r="C487" s="55">
        <v>1609</v>
      </c>
      <c r="D487" s="55">
        <v>1769</v>
      </c>
      <c r="E487" s="55">
        <v>2145</v>
      </c>
      <c r="F487" s="55">
        <v>2211</v>
      </c>
      <c r="G487" s="55">
        <v>2893</v>
      </c>
      <c r="H487" s="55">
        <v>3553</v>
      </c>
      <c r="I487" s="55">
        <v>4092</v>
      </c>
      <c r="J487" s="55">
        <v>4705</v>
      </c>
      <c r="K487" s="55">
        <v>5319</v>
      </c>
      <c r="L487" s="55">
        <v>5933</v>
      </c>
      <c r="M487" s="55">
        <v>6547</v>
      </c>
    </row>
    <row r="488" spans="1:13">
      <c r="A488" s="52" t="s">
        <v>982</v>
      </c>
      <c r="B488" s="52"/>
      <c r="C488" s="53">
        <v>1510</v>
      </c>
      <c r="D488" s="53">
        <v>1661</v>
      </c>
      <c r="E488" s="53">
        <v>2013</v>
      </c>
      <c r="F488" s="53">
        <v>2068</v>
      </c>
      <c r="G488" s="53">
        <v>2717</v>
      </c>
      <c r="H488" s="53">
        <v>3333</v>
      </c>
      <c r="I488" s="53">
        <v>3828</v>
      </c>
      <c r="J488" s="53">
        <v>4402</v>
      </c>
      <c r="K488" s="53">
        <v>4976</v>
      </c>
      <c r="L488" s="53">
        <v>5550</v>
      </c>
      <c r="M488" s="53">
        <v>6124</v>
      </c>
    </row>
    <row r="489" spans="1:13">
      <c r="A489" s="54" t="s">
        <v>983</v>
      </c>
      <c r="B489" s="54"/>
      <c r="C489" s="55">
        <v>1576</v>
      </c>
      <c r="D489" s="55">
        <v>1733</v>
      </c>
      <c r="E489" s="55">
        <v>2101</v>
      </c>
      <c r="F489" s="55">
        <v>2167</v>
      </c>
      <c r="G489" s="55">
        <v>2838</v>
      </c>
      <c r="H489" s="55">
        <v>3487</v>
      </c>
      <c r="I489" s="55">
        <v>4004</v>
      </c>
      <c r="J489" s="55">
        <v>4604</v>
      </c>
      <c r="K489" s="55">
        <v>5205</v>
      </c>
      <c r="L489" s="55">
        <v>5805</v>
      </c>
      <c r="M489" s="55">
        <v>6406</v>
      </c>
    </row>
    <row r="490" spans="1:13">
      <c r="A490" s="52" t="s">
        <v>984</v>
      </c>
      <c r="B490" s="52"/>
      <c r="C490" s="53">
        <v>1303</v>
      </c>
      <c r="D490" s="53">
        <v>1434</v>
      </c>
      <c r="E490" s="53">
        <v>1738</v>
      </c>
      <c r="F490" s="53">
        <v>1892</v>
      </c>
      <c r="G490" s="53">
        <v>2332</v>
      </c>
      <c r="H490" s="53">
        <v>2805</v>
      </c>
      <c r="I490" s="53">
        <v>3366</v>
      </c>
      <c r="J490" s="53">
        <v>3870</v>
      </c>
      <c r="K490" s="53">
        <v>4375</v>
      </c>
      <c r="L490" s="53">
        <v>4880</v>
      </c>
      <c r="M490" s="53">
        <v>5385</v>
      </c>
    </row>
    <row r="491" spans="1:13">
      <c r="A491" s="54" t="s">
        <v>985</v>
      </c>
      <c r="B491" s="54"/>
      <c r="C491" s="55">
        <v>1130</v>
      </c>
      <c r="D491" s="55">
        <v>1243</v>
      </c>
      <c r="E491" s="55">
        <v>1507</v>
      </c>
      <c r="F491" s="55">
        <v>1617</v>
      </c>
      <c r="G491" s="55">
        <v>1980</v>
      </c>
      <c r="H491" s="55">
        <v>2387</v>
      </c>
      <c r="I491" s="55">
        <v>2893</v>
      </c>
      <c r="J491" s="55">
        <v>3327</v>
      </c>
      <c r="K491" s="55">
        <v>3760</v>
      </c>
      <c r="L491" s="55">
        <v>4195</v>
      </c>
      <c r="M491" s="55">
        <v>4628</v>
      </c>
    </row>
    <row r="492" spans="1:13">
      <c r="A492" s="52" t="s">
        <v>986</v>
      </c>
      <c r="B492" s="52"/>
      <c r="C492" s="53">
        <v>1403</v>
      </c>
      <c r="D492" s="53">
        <v>1543</v>
      </c>
      <c r="E492" s="53">
        <v>1871</v>
      </c>
      <c r="F492" s="53">
        <v>1884</v>
      </c>
      <c r="G492" s="53">
        <v>2444</v>
      </c>
      <c r="H492" s="53">
        <v>3425</v>
      </c>
      <c r="I492" s="53">
        <v>3630</v>
      </c>
      <c r="J492" s="53">
        <v>4174</v>
      </c>
      <c r="K492" s="53">
        <v>4719</v>
      </c>
      <c r="L492" s="53">
        <v>5263</v>
      </c>
      <c r="M492" s="53">
        <v>5808</v>
      </c>
    </row>
    <row r="493" spans="1:13">
      <c r="A493" s="54" t="s">
        <v>987</v>
      </c>
      <c r="B493" s="54"/>
      <c r="C493" s="55">
        <v>1006</v>
      </c>
      <c r="D493" s="55">
        <v>1107</v>
      </c>
      <c r="E493" s="55">
        <v>1342</v>
      </c>
      <c r="F493" s="55">
        <v>1496</v>
      </c>
      <c r="G493" s="55">
        <v>1958</v>
      </c>
      <c r="H493" s="55">
        <v>2475</v>
      </c>
      <c r="I493" s="55">
        <v>2596</v>
      </c>
      <c r="J493" s="55">
        <v>2985</v>
      </c>
      <c r="K493" s="55">
        <v>3374</v>
      </c>
      <c r="L493" s="55">
        <v>3764</v>
      </c>
      <c r="M493" s="55">
        <v>4153</v>
      </c>
    </row>
    <row r="494" spans="1:13">
      <c r="A494" s="52" t="s">
        <v>988</v>
      </c>
      <c r="B494" s="52"/>
      <c r="C494" s="53">
        <v>1336</v>
      </c>
      <c r="D494" s="53">
        <v>1470</v>
      </c>
      <c r="E494" s="53">
        <v>1782</v>
      </c>
      <c r="F494" s="53">
        <v>1936</v>
      </c>
      <c r="G494" s="53">
        <v>2387</v>
      </c>
      <c r="H494" s="53">
        <v>2871</v>
      </c>
      <c r="I494" s="53">
        <v>3443</v>
      </c>
      <c r="J494" s="53">
        <v>3960</v>
      </c>
      <c r="K494" s="53">
        <v>4475</v>
      </c>
      <c r="L494" s="53">
        <v>4992</v>
      </c>
      <c r="M494" s="53">
        <v>5508</v>
      </c>
    </row>
    <row r="495" spans="1:13">
      <c r="A495" s="54" t="s">
        <v>989</v>
      </c>
      <c r="B495" s="54"/>
      <c r="C495" s="55">
        <v>1411</v>
      </c>
      <c r="D495" s="55">
        <v>1552</v>
      </c>
      <c r="E495" s="55">
        <v>1881</v>
      </c>
      <c r="F495" s="55">
        <v>1892</v>
      </c>
      <c r="G495" s="55">
        <v>2475</v>
      </c>
      <c r="H495" s="55">
        <v>3003</v>
      </c>
      <c r="I495" s="55">
        <v>3718</v>
      </c>
      <c r="J495" s="55">
        <v>4275</v>
      </c>
      <c r="K495" s="55">
        <v>4833</v>
      </c>
      <c r="L495" s="55">
        <v>5391</v>
      </c>
      <c r="M495" s="55">
        <v>5948</v>
      </c>
    </row>
    <row r="496" spans="1:13">
      <c r="A496" s="52" t="s">
        <v>990</v>
      </c>
      <c r="B496" s="52"/>
      <c r="C496" s="53">
        <v>874</v>
      </c>
      <c r="D496" s="53">
        <v>962</v>
      </c>
      <c r="E496" s="53">
        <v>1166</v>
      </c>
      <c r="F496" s="53">
        <v>1265</v>
      </c>
      <c r="G496" s="53">
        <v>1562</v>
      </c>
      <c r="H496" s="53">
        <v>1881</v>
      </c>
      <c r="I496" s="53">
        <v>2255</v>
      </c>
      <c r="J496" s="53">
        <v>2593</v>
      </c>
      <c r="K496" s="53">
        <v>2931</v>
      </c>
      <c r="L496" s="53">
        <v>3270</v>
      </c>
      <c r="M496" s="53">
        <v>3608</v>
      </c>
    </row>
    <row r="497" spans="1:13">
      <c r="A497" s="54" t="s">
        <v>991</v>
      </c>
      <c r="B497" s="54"/>
      <c r="C497" s="55">
        <v>965</v>
      </c>
      <c r="D497" s="55">
        <v>1061</v>
      </c>
      <c r="E497" s="55">
        <v>1287</v>
      </c>
      <c r="F497" s="55">
        <v>1386</v>
      </c>
      <c r="G497" s="55">
        <v>1683</v>
      </c>
      <c r="H497" s="55">
        <v>2035</v>
      </c>
      <c r="I497" s="55">
        <v>2519</v>
      </c>
      <c r="J497" s="55">
        <v>2897</v>
      </c>
      <c r="K497" s="55">
        <v>3274</v>
      </c>
      <c r="L497" s="55">
        <v>3653</v>
      </c>
      <c r="M497" s="55">
        <v>4030</v>
      </c>
    </row>
    <row r="498" spans="1:13">
      <c r="A498" s="52" t="s">
        <v>992</v>
      </c>
      <c r="B498" s="52"/>
      <c r="C498" s="53">
        <v>965</v>
      </c>
      <c r="D498" s="53">
        <v>1061</v>
      </c>
      <c r="E498" s="53">
        <v>1287</v>
      </c>
      <c r="F498" s="53">
        <v>1386</v>
      </c>
      <c r="G498" s="53">
        <v>1683</v>
      </c>
      <c r="H498" s="53">
        <v>2035</v>
      </c>
      <c r="I498" s="53">
        <v>2519</v>
      </c>
      <c r="J498" s="53">
        <v>2897</v>
      </c>
      <c r="K498" s="53">
        <v>3274</v>
      </c>
      <c r="L498" s="53">
        <v>3653</v>
      </c>
      <c r="M498" s="53">
        <v>4030</v>
      </c>
    </row>
    <row r="499" spans="1:13">
      <c r="A499" s="54" t="s">
        <v>993</v>
      </c>
      <c r="B499" s="54"/>
      <c r="C499" s="55">
        <v>965</v>
      </c>
      <c r="D499" s="55">
        <v>1061</v>
      </c>
      <c r="E499" s="55">
        <v>1287</v>
      </c>
      <c r="F499" s="55">
        <v>1386</v>
      </c>
      <c r="G499" s="55">
        <v>1683</v>
      </c>
      <c r="H499" s="55">
        <v>2035</v>
      </c>
      <c r="I499" s="55">
        <v>2519</v>
      </c>
      <c r="J499" s="55">
        <v>2897</v>
      </c>
      <c r="K499" s="55">
        <v>3274</v>
      </c>
      <c r="L499" s="55">
        <v>3653</v>
      </c>
      <c r="M499" s="55">
        <v>4030</v>
      </c>
    </row>
    <row r="500" spans="1:13">
      <c r="A500" s="52" t="s">
        <v>994</v>
      </c>
      <c r="B500" s="52"/>
      <c r="C500" s="53">
        <v>965</v>
      </c>
      <c r="D500" s="53">
        <v>1061</v>
      </c>
      <c r="E500" s="53">
        <v>1287</v>
      </c>
      <c r="F500" s="53">
        <v>1386</v>
      </c>
      <c r="G500" s="53">
        <v>1683</v>
      </c>
      <c r="H500" s="53">
        <v>2035</v>
      </c>
      <c r="I500" s="53">
        <v>2519</v>
      </c>
      <c r="J500" s="53">
        <v>2897</v>
      </c>
      <c r="K500" s="53">
        <v>3274</v>
      </c>
      <c r="L500" s="53">
        <v>3653</v>
      </c>
      <c r="M500" s="53">
        <v>4030</v>
      </c>
    </row>
    <row r="501" spans="1:13">
      <c r="A501" s="54" t="s">
        <v>995</v>
      </c>
      <c r="B501" s="54"/>
      <c r="C501" s="55">
        <v>998</v>
      </c>
      <c r="D501" s="55">
        <v>1097</v>
      </c>
      <c r="E501" s="55">
        <v>1331</v>
      </c>
      <c r="F501" s="55">
        <v>1430</v>
      </c>
      <c r="G501" s="55">
        <v>1749</v>
      </c>
      <c r="H501" s="55">
        <v>2112</v>
      </c>
      <c r="I501" s="55">
        <v>2563</v>
      </c>
      <c r="J501" s="55">
        <v>2948</v>
      </c>
      <c r="K501" s="55">
        <v>3331</v>
      </c>
      <c r="L501" s="55">
        <v>3716</v>
      </c>
      <c r="M501" s="55">
        <v>4100</v>
      </c>
    </row>
    <row r="502" spans="1:13">
      <c r="A502" s="52" t="s">
        <v>996</v>
      </c>
      <c r="B502" s="52"/>
      <c r="C502" s="53">
        <v>1105</v>
      </c>
      <c r="D502" s="53">
        <v>1216</v>
      </c>
      <c r="E502" s="53">
        <v>1474</v>
      </c>
      <c r="F502" s="53">
        <v>1584</v>
      </c>
      <c r="G502" s="53">
        <v>1936</v>
      </c>
      <c r="H502" s="53">
        <v>2332</v>
      </c>
      <c r="I502" s="53">
        <v>2827</v>
      </c>
      <c r="J502" s="53">
        <v>3251</v>
      </c>
      <c r="K502" s="53">
        <v>3675</v>
      </c>
      <c r="L502" s="53">
        <v>4099</v>
      </c>
      <c r="M502" s="53">
        <v>4523</v>
      </c>
    </row>
    <row r="503" spans="1:13">
      <c r="A503" s="54" t="s">
        <v>997</v>
      </c>
      <c r="B503" s="54"/>
      <c r="C503" s="55">
        <v>1650</v>
      </c>
      <c r="D503" s="55">
        <v>1815</v>
      </c>
      <c r="E503" s="55">
        <v>2200</v>
      </c>
      <c r="F503" s="55">
        <v>2354</v>
      </c>
      <c r="G503" s="55">
        <v>2805</v>
      </c>
      <c r="H503" s="55">
        <v>3388</v>
      </c>
      <c r="I503" s="55">
        <v>3729</v>
      </c>
      <c r="J503" s="55">
        <v>4288</v>
      </c>
      <c r="K503" s="55">
        <v>4847</v>
      </c>
      <c r="L503" s="55">
        <v>5407</v>
      </c>
      <c r="M503" s="55">
        <v>5966</v>
      </c>
    </row>
    <row r="504" spans="1:13">
      <c r="A504" s="52" t="s">
        <v>998</v>
      </c>
      <c r="B504" s="52"/>
      <c r="C504" s="53">
        <v>1369</v>
      </c>
      <c r="D504" s="53">
        <v>1507</v>
      </c>
      <c r="E504" s="53">
        <v>1826</v>
      </c>
      <c r="F504" s="53">
        <v>1881</v>
      </c>
      <c r="G504" s="53">
        <v>2453</v>
      </c>
      <c r="H504" s="53">
        <v>3113</v>
      </c>
      <c r="I504" s="53">
        <v>3366</v>
      </c>
      <c r="J504" s="53">
        <v>3870</v>
      </c>
      <c r="K504" s="53">
        <v>4375</v>
      </c>
      <c r="L504" s="53">
        <v>4880</v>
      </c>
      <c r="M504" s="53">
        <v>5385</v>
      </c>
    </row>
    <row r="505" spans="1:13">
      <c r="A505" s="54" t="s">
        <v>999</v>
      </c>
      <c r="B505" s="54"/>
      <c r="C505" s="55">
        <v>841</v>
      </c>
      <c r="D505" s="55">
        <v>926</v>
      </c>
      <c r="E505" s="55">
        <v>1122</v>
      </c>
      <c r="F505" s="55">
        <v>1221</v>
      </c>
      <c r="G505" s="55">
        <v>1507</v>
      </c>
      <c r="H505" s="55">
        <v>1815</v>
      </c>
      <c r="I505" s="55">
        <v>2178</v>
      </c>
      <c r="J505" s="55">
        <v>2504</v>
      </c>
      <c r="K505" s="55">
        <v>2831</v>
      </c>
      <c r="L505" s="55">
        <v>3158</v>
      </c>
      <c r="M505" s="55">
        <v>3484</v>
      </c>
    </row>
    <row r="506" spans="1:13">
      <c r="A506" s="52" t="s">
        <v>1000</v>
      </c>
      <c r="B506" s="52"/>
      <c r="C506" s="53">
        <v>858</v>
      </c>
      <c r="D506" s="53">
        <v>943</v>
      </c>
      <c r="E506" s="53">
        <v>1144</v>
      </c>
      <c r="F506" s="53">
        <v>1243</v>
      </c>
      <c r="G506" s="53">
        <v>1529</v>
      </c>
      <c r="H506" s="53">
        <v>1837</v>
      </c>
      <c r="I506" s="53">
        <v>2200</v>
      </c>
      <c r="J506" s="53">
        <v>2530</v>
      </c>
      <c r="K506" s="53">
        <v>2860</v>
      </c>
      <c r="L506" s="53">
        <v>3190</v>
      </c>
      <c r="M506" s="53">
        <v>3520</v>
      </c>
    </row>
    <row r="507" spans="1:13">
      <c r="A507" s="54" t="s">
        <v>1001</v>
      </c>
      <c r="B507" s="54"/>
      <c r="C507" s="55">
        <v>866</v>
      </c>
      <c r="D507" s="55">
        <v>952</v>
      </c>
      <c r="E507" s="55">
        <v>1155</v>
      </c>
      <c r="F507" s="55">
        <v>1265</v>
      </c>
      <c r="G507" s="55">
        <v>1551</v>
      </c>
      <c r="H507" s="55">
        <v>1870</v>
      </c>
      <c r="I507" s="55">
        <v>2233</v>
      </c>
      <c r="J507" s="55">
        <v>2568</v>
      </c>
      <c r="K507" s="55">
        <v>2902</v>
      </c>
      <c r="L507" s="55">
        <v>3238</v>
      </c>
      <c r="M507" s="55">
        <v>3572</v>
      </c>
    </row>
    <row r="508" spans="1:13">
      <c r="A508" s="52" t="s">
        <v>1002</v>
      </c>
      <c r="B508" s="52"/>
      <c r="C508" s="53">
        <v>883</v>
      </c>
      <c r="D508" s="53">
        <v>971</v>
      </c>
      <c r="E508" s="53">
        <v>1177</v>
      </c>
      <c r="F508" s="53">
        <v>1276</v>
      </c>
      <c r="G508" s="53">
        <v>1573</v>
      </c>
      <c r="H508" s="53">
        <v>1892</v>
      </c>
      <c r="I508" s="53">
        <v>2266</v>
      </c>
      <c r="J508" s="53">
        <v>2605</v>
      </c>
      <c r="K508" s="53">
        <v>2945</v>
      </c>
      <c r="L508" s="53">
        <v>3285</v>
      </c>
      <c r="M508" s="53">
        <v>3625</v>
      </c>
    </row>
    <row r="509" spans="1:13">
      <c r="A509" s="54" t="s">
        <v>1003</v>
      </c>
      <c r="B509" s="54"/>
      <c r="C509" s="55">
        <v>858</v>
      </c>
      <c r="D509" s="55">
        <v>943</v>
      </c>
      <c r="E509" s="55">
        <v>1144</v>
      </c>
      <c r="F509" s="55">
        <v>1243</v>
      </c>
      <c r="G509" s="55">
        <v>1529</v>
      </c>
      <c r="H509" s="55">
        <v>1837</v>
      </c>
      <c r="I509" s="55">
        <v>2200</v>
      </c>
      <c r="J509" s="55">
        <v>2530</v>
      </c>
      <c r="K509" s="55">
        <v>2860</v>
      </c>
      <c r="L509" s="55">
        <v>3190</v>
      </c>
      <c r="M509" s="55">
        <v>3520</v>
      </c>
    </row>
    <row r="510" spans="1:13">
      <c r="A510" s="52" t="s">
        <v>1004</v>
      </c>
      <c r="B510" s="52"/>
      <c r="C510" s="53">
        <v>1262</v>
      </c>
      <c r="D510" s="53">
        <v>1388</v>
      </c>
      <c r="E510" s="53">
        <v>1683</v>
      </c>
      <c r="F510" s="53">
        <v>1837</v>
      </c>
      <c r="G510" s="53">
        <v>2255</v>
      </c>
      <c r="H510" s="53">
        <v>2717</v>
      </c>
      <c r="I510" s="53">
        <v>3256</v>
      </c>
      <c r="J510" s="53">
        <v>3744</v>
      </c>
      <c r="K510" s="53">
        <v>4232</v>
      </c>
      <c r="L510" s="53">
        <v>4721</v>
      </c>
      <c r="M510" s="53">
        <v>5209</v>
      </c>
    </row>
    <row r="511" spans="1:13">
      <c r="A511" s="54" t="s">
        <v>1005</v>
      </c>
      <c r="B511" s="54"/>
      <c r="C511" s="55">
        <v>1105</v>
      </c>
      <c r="D511" s="55">
        <v>1216</v>
      </c>
      <c r="E511" s="55">
        <v>1474</v>
      </c>
      <c r="F511" s="55">
        <v>1606</v>
      </c>
      <c r="G511" s="55">
        <v>1969</v>
      </c>
      <c r="H511" s="55">
        <v>2376</v>
      </c>
      <c r="I511" s="55">
        <v>2838</v>
      </c>
      <c r="J511" s="55">
        <v>3263</v>
      </c>
      <c r="K511" s="55">
        <v>3689</v>
      </c>
      <c r="L511" s="55">
        <v>4115</v>
      </c>
      <c r="M511" s="55">
        <v>4540</v>
      </c>
    </row>
    <row r="512" spans="1:13">
      <c r="A512" s="52" t="s">
        <v>1006</v>
      </c>
      <c r="B512" s="52"/>
      <c r="C512" s="53">
        <v>1650</v>
      </c>
      <c r="D512" s="53">
        <v>1815</v>
      </c>
      <c r="E512" s="53">
        <v>2200</v>
      </c>
      <c r="F512" s="53">
        <v>2354</v>
      </c>
      <c r="G512" s="53">
        <v>2805</v>
      </c>
      <c r="H512" s="53">
        <v>3388</v>
      </c>
      <c r="I512" s="53">
        <v>3729</v>
      </c>
      <c r="J512" s="53">
        <v>4288</v>
      </c>
      <c r="K512" s="53">
        <v>4847</v>
      </c>
      <c r="L512" s="53">
        <v>5407</v>
      </c>
      <c r="M512" s="53">
        <v>5966</v>
      </c>
    </row>
    <row r="513" spans="1:13">
      <c r="A513" s="54" t="s">
        <v>1007</v>
      </c>
      <c r="B513" s="54"/>
      <c r="C513" s="55">
        <v>1658</v>
      </c>
      <c r="D513" s="55">
        <v>1823</v>
      </c>
      <c r="E513" s="55">
        <v>2211</v>
      </c>
      <c r="F513" s="55">
        <v>2354</v>
      </c>
      <c r="G513" s="55">
        <v>2805</v>
      </c>
      <c r="H513" s="55">
        <v>3388</v>
      </c>
      <c r="I513" s="55">
        <v>3729</v>
      </c>
      <c r="J513" s="55">
        <v>4288</v>
      </c>
      <c r="K513" s="55">
        <v>4847</v>
      </c>
      <c r="L513" s="55">
        <v>5407</v>
      </c>
      <c r="M513" s="55">
        <v>5966</v>
      </c>
    </row>
    <row r="514" spans="1:13">
      <c r="A514" s="52" t="s">
        <v>1008</v>
      </c>
      <c r="B514" s="52"/>
      <c r="C514" s="53">
        <v>1064</v>
      </c>
      <c r="D514" s="53">
        <v>1170</v>
      </c>
      <c r="E514" s="53">
        <v>1419</v>
      </c>
      <c r="F514" s="53">
        <v>1518</v>
      </c>
      <c r="G514" s="53">
        <v>1859</v>
      </c>
      <c r="H514" s="53">
        <v>2244</v>
      </c>
      <c r="I514" s="53">
        <v>2717</v>
      </c>
      <c r="J514" s="53">
        <v>3125</v>
      </c>
      <c r="K514" s="53">
        <v>3532</v>
      </c>
      <c r="L514" s="53">
        <v>3940</v>
      </c>
      <c r="M514" s="53">
        <v>4347</v>
      </c>
    </row>
    <row r="515" spans="1:13">
      <c r="A515" s="54" t="s">
        <v>1009</v>
      </c>
      <c r="B515" s="54"/>
      <c r="C515" s="55">
        <v>1188</v>
      </c>
      <c r="D515" s="55">
        <v>1306</v>
      </c>
      <c r="E515" s="55">
        <v>1584</v>
      </c>
      <c r="F515" s="55">
        <v>1760</v>
      </c>
      <c r="G515" s="55">
        <v>2310</v>
      </c>
      <c r="H515" s="55">
        <v>2926</v>
      </c>
      <c r="I515" s="55">
        <v>3058</v>
      </c>
      <c r="J515" s="55">
        <v>3516</v>
      </c>
      <c r="K515" s="55">
        <v>3975</v>
      </c>
      <c r="L515" s="55">
        <v>4434</v>
      </c>
      <c r="M515" s="55">
        <v>4892</v>
      </c>
    </row>
    <row r="516" spans="1:13">
      <c r="A516" s="52" t="s">
        <v>1010</v>
      </c>
      <c r="B516" s="52"/>
      <c r="C516" s="53">
        <v>1543</v>
      </c>
      <c r="D516" s="53">
        <v>1697</v>
      </c>
      <c r="E516" s="53">
        <v>2057</v>
      </c>
      <c r="F516" s="53">
        <v>2288</v>
      </c>
      <c r="G516" s="53">
        <v>3003</v>
      </c>
      <c r="H516" s="53">
        <v>3806</v>
      </c>
      <c r="I516" s="53">
        <v>3982</v>
      </c>
      <c r="J516" s="53">
        <v>4579</v>
      </c>
      <c r="K516" s="53">
        <v>5176</v>
      </c>
      <c r="L516" s="53">
        <v>5773</v>
      </c>
      <c r="M516" s="53">
        <v>6371</v>
      </c>
    </row>
    <row r="517" spans="1:13">
      <c r="A517" s="54" t="s">
        <v>1011</v>
      </c>
      <c r="B517" s="54"/>
      <c r="C517" s="55">
        <v>1435</v>
      </c>
      <c r="D517" s="55">
        <v>1579</v>
      </c>
      <c r="E517" s="55">
        <v>1914</v>
      </c>
      <c r="F517" s="55">
        <v>1925</v>
      </c>
      <c r="G517" s="55">
        <v>2530</v>
      </c>
      <c r="H517" s="55">
        <v>3047</v>
      </c>
      <c r="I517" s="55">
        <v>3718</v>
      </c>
      <c r="J517" s="55">
        <v>4275</v>
      </c>
      <c r="K517" s="55">
        <v>4833</v>
      </c>
      <c r="L517" s="55">
        <v>5391</v>
      </c>
      <c r="M517" s="55">
        <v>5948</v>
      </c>
    </row>
    <row r="518" spans="1:13">
      <c r="A518" s="52" t="s">
        <v>1012</v>
      </c>
      <c r="B518" s="52"/>
      <c r="C518" s="53">
        <v>1015</v>
      </c>
      <c r="D518" s="53">
        <v>1116</v>
      </c>
      <c r="E518" s="53">
        <v>1353</v>
      </c>
      <c r="F518" s="53">
        <v>1474</v>
      </c>
      <c r="G518" s="53">
        <v>1782</v>
      </c>
      <c r="H518" s="53">
        <v>2145</v>
      </c>
      <c r="I518" s="53">
        <v>2662</v>
      </c>
      <c r="J518" s="53">
        <v>3061</v>
      </c>
      <c r="K518" s="53">
        <v>3460</v>
      </c>
      <c r="L518" s="53">
        <v>3859</v>
      </c>
      <c r="M518" s="53">
        <v>4259</v>
      </c>
    </row>
    <row r="519" spans="1:13">
      <c r="A519" s="54" t="s">
        <v>1013</v>
      </c>
      <c r="B519" s="54"/>
      <c r="C519" s="55">
        <v>1122</v>
      </c>
      <c r="D519" s="55">
        <v>1234</v>
      </c>
      <c r="E519" s="55">
        <v>1496</v>
      </c>
      <c r="F519" s="55">
        <v>1540</v>
      </c>
      <c r="G519" s="55">
        <v>2013</v>
      </c>
      <c r="H519" s="55">
        <v>2552</v>
      </c>
      <c r="I519" s="55">
        <v>2761</v>
      </c>
      <c r="J519" s="55">
        <v>3175</v>
      </c>
      <c r="K519" s="55">
        <v>3589</v>
      </c>
      <c r="L519" s="55">
        <v>4004</v>
      </c>
      <c r="M519" s="55">
        <v>4417</v>
      </c>
    </row>
    <row r="520" spans="1:13">
      <c r="A520" s="52" t="s">
        <v>1014</v>
      </c>
      <c r="B520" s="52"/>
      <c r="C520" s="53">
        <v>1345</v>
      </c>
      <c r="D520" s="53">
        <v>1479</v>
      </c>
      <c r="E520" s="53">
        <v>1793</v>
      </c>
      <c r="F520" s="53">
        <v>1914</v>
      </c>
      <c r="G520" s="53">
        <v>2343</v>
      </c>
      <c r="H520" s="53">
        <v>2827</v>
      </c>
      <c r="I520" s="53">
        <v>3421</v>
      </c>
      <c r="J520" s="53">
        <v>3934</v>
      </c>
      <c r="K520" s="53">
        <v>4447</v>
      </c>
      <c r="L520" s="53">
        <v>4961</v>
      </c>
      <c r="M520" s="53">
        <v>5473</v>
      </c>
    </row>
    <row r="521" spans="1:13">
      <c r="A521" s="54" t="s">
        <v>1015</v>
      </c>
      <c r="B521" s="54"/>
      <c r="C521" s="55">
        <v>1089</v>
      </c>
      <c r="D521" s="55">
        <v>1197</v>
      </c>
      <c r="E521" s="55">
        <v>1452</v>
      </c>
      <c r="F521" s="55">
        <v>1551</v>
      </c>
      <c r="G521" s="55">
        <v>1903</v>
      </c>
      <c r="H521" s="55">
        <v>2299</v>
      </c>
      <c r="I521" s="55">
        <v>2783</v>
      </c>
      <c r="J521" s="55">
        <v>3201</v>
      </c>
      <c r="K521" s="55">
        <v>3617</v>
      </c>
      <c r="L521" s="55">
        <v>4035</v>
      </c>
      <c r="M521" s="55">
        <v>4452</v>
      </c>
    </row>
    <row r="522" spans="1:13">
      <c r="A522" s="52" t="s">
        <v>1016</v>
      </c>
      <c r="B522" s="52"/>
      <c r="C522" s="53">
        <v>1163</v>
      </c>
      <c r="D522" s="53">
        <v>1279</v>
      </c>
      <c r="E522" s="53">
        <v>1551</v>
      </c>
      <c r="F522" s="53">
        <v>1694</v>
      </c>
      <c r="G522" s="53">
        <v>2156</v>
      </c>
      <c r="H522" s="53">
        <v>2673</v>
      </c>
      <c r="I522" s="53">
        <v>2981</v>
      </c>
      <c r="J522" s="53">
        <v>3428</v>
      </c>
      <c r="K522" s="53">
        <v>3875</v>
      </c>
      <c r="L522" s="53">
        <v>4323</v>
      </c>
      <c r="M522" s="53">
        <v>4769</v>
      </c>
    </row>
    <row r="523" spans="1:13">
      <c r="A523" s="54" t="s">
        <v>1017</v>
      </c>
      <c r="B523" s="54"/>
      <c r="C523" s="55">
        <v>1411</v>
      </c>
      <c r="D523" s="55">
        <v>1552</v>
      </c>
      <c r="E523" s="55">
        <v>1881</v>
      </c>
      <c r="F523" s="55">
        <v>1892</v>
      </c>
      <c r="G523" s="55">
        <v>2475</v>
      </c>
      <c r="H523" s="55">
        <v>3003</v>
      </c>
      <c r="I523" s="55">
        <v>3718</v>
      </c>
      <c r="J523" s="55">
        <v>4275</v>
      </c>
      <c r="K523" s="55">
        <v>4833</v>
      </c>
      <c r="L523" s="55">
        <v>5391</v>
      </c>
      <c r="M523" s="55">
        <v>5948</v>
      </c>
    </row>
    <row r="524" spans="1:13">
      <c r="A524" s="56" t="s">
        <v>1018</v>
      </c>
      <c r="B524" s="56"/>
      <c r="C524" s="57">
        <v>1048</v>
      </c>
      <c r="D524" s="57">
        <v>1152</v>
      </c>
      <c r="E524" s="57">
        <v>1397</v>
      </c>
      <c r="F524" s="57">
        <v>1496</v>
      </c>
      <c r="G524" s="57">
        <v>1826</v>
      </c>
      <c r="H524" s="57">
        <v>2200</v>
      </c>
      <c r="I524" s="57">
        <v>2673</v>
      </c>
      <c r="J524" s="57">
        <v>3074</v>
      </c>
      <c r="K524" s="57">
        <v>3474</v>
      </c>
      <c r="L524" s="57">
        <v>3876</v>
      </c>
      <c r="M524" s="57">
        <v>4276</v>
      </c>
    </row>
  </sheetData>
  <sheetProtection algorithmName="SHA-512" hashValue="ZVXrljBToeEbhhcug78SpOBCdQef7X73n9baitYNk5O0bAQI8CGzTrQYkTBcJncIS7EG0jehouXnUY0cPpb+xQ==" saltValue="4eo36oWJJvVjCeJFidnJjg==" spinCount="100000" sheet="1" objects="1" scenarios="1"/>
  <autoFilter ref="A1:N633" xr:uid="{3662277F-434C-4F0E-BB2C-869BECF29CB8}">
    <sortState xmlns:xlrd2="http://schemas.microsoft.com/office/spreadsheetml/2017/richdata2" ref="A2:N633">
      <sortCondition ref="A1:A633"/>
    </sortState>
  </autoFilter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FA2E3D29A40C446958B8A3C1F7AC2DC" ma:contentTypeVersion="17" ma:contentTypeDescription="Create a new document." ma:contentTypeScope="" ma:versionID="1e19f03431a45f26c8759ff78b290e7e">
  <xsd:schema xmlns:xsd="http://www.w3.org/2001/XMLSchema" xmlns:xs="http://www.w3.org/2001/XMLSchema" xmlns:p="http://schemas.microsoft.com/office/2006/metadata/properties" xmlns:ns2="99707341-f611-48ba-86be-2433df7a48ee" xmlns:ns3="7b83dbe2-6fd2-449a-a932-0d75829bf641" targetNamespace="http://schemas.microsoft.com/office/2006/metadata/properties" ma:root="true" ma:fieldsID="cea989e548431ad972cf93718dfcd88e" ns2:_="" ns3:_="">
    <xsd:import namespace="99707341-f611-48ba-86be-2433df7a48ee"/>
    <xsd:import namespace="7b83dbe2-6fd2-449a-a932-0d75829bf64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LengthInSecond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3:SharedWithUsers" minOccurs="0"/>
                <xsd:element ref="ns3:SharedWithDetails" minOccurs="0"/>
                <xsd:element ref="ns2:MediaServiceLocation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707341-f611-48ba-86be-2433df7a48e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Tags" ma:internalName="MediaServiceAutoTags" ma:readOnly="true">
      <xsd:simpleType>
        <xsd:restriction base="dms:Text"/>
      </xsd:simpleType>
    </xsd:element>
    <xsd:element name="MediaLengthInSeconds" ma:index="12" nillable="true" ma:displayName="MediaLengthInSeconds" ma:hidden="true" ma:internalName="MediaLengthInSeconds" ma:readOnly="true">
      <xsd:simpleType>
        <xsd:restriction base="dms:Unknown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5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8" nillable="true" ma:displayName="Location" ma:internalName="MediaServiceLocation" ma:readOnly="true">
      <xsd:simpleType>
        <xsd:restriction base="dms:Text"/>
      </xsd:simpleType>
    </xsd:element>
    <xsd:element name="lcf76f155ced4ddcb4097134ff3c332f" ma:index="20" nillable="true" ma:taxonomy="true" ma:internalName="lcf76f155ced4ddcb4097134ff3c332f" ma:taxonomyFieldName="MediaServiceImageTags" ma:displayName="Image Tags" ma:readOnly="false" ma:fieldId="{5cf76f15-5ced-4ddc-b409-7134ff3c332f}" ma:taxonomyMulti="true" ma:sspId="9f123c60-6d59-4beb-a46f-4c7d903a1f29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4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b83dbe2-6fd2-449a-a932-0d75829bf641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SearchPeopleOnly="false" ma:SharePointGroup="0" ma:internalName="SharedWithUsers" ma:readOnly="true" ma:showField="ImnNam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21" nillable="true" ma:displayName="Taxonomy Catch All Column" ma:hidden="true" ma:list="{95fbc361-5c35-488a-b323-d6727dd03b50}" ma:internalName="TaxCatchAll" ma:showField="CatchAllData" ma:web="7b83dbe2-6fd2-449a-a932-0d75829bf64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707341-f611-48ba-86be-2433df7a48ee">
      <Terms xmlns="http://schemas.microsoft.com/office/infopath/2007/PartnerControls"/>
    </lcf76f155ced4ddcb4097134ff3c332f>
    <TaxCatchAll xmlns="7b83dbe2-6fd2-449a-a932-0d75829bf641" xsi:nil="true"/>
    <SharedWithUsers xmlns="7b83dbe2-6fd2-449a-a932-0d75829bf641">
      <UserInfo>
        <DisplayName>King, George (EOHLC)</DisplayName>
        <AccountId>69</AccountId>
        <AccountType/>
      </UserInfo>
      <UserInfo>
        <DisplayName>Clerger, Micqueen (EOHLC)</DisplayName>
        <AccountId>392</AccountId>
        <AccountType/>
      </UserInfo>
      <UserInfo>
        <DisplayName>Timms, Thomas (EOHLC)</DisplayName>
        <AccountId>71</AccountId>
        <AccountType/>
      </UserInfo>
      <UserInfo>
        <DisplayName>Larson, Calais (EOHLC)</DisplayName>
        <AccountId>570</AccountId>
        <AccountType/>
      </UserInfo>
      <UserInfo>
        <DisplayName>McLean, Maryssa Schneider (EOHLC)</DisplayName>
        <AccountId>28</AccountId>
        <AccountType/>
      </UserInfo>
      <UserInfo>
        <DisplayName>Hastie, Adriana (EOHLC)</DisplayName>
        <AccountId>104</AccountId>
        <AccountType/>
      </UserInfo>
      <UserInfo>
        <DisplayName>Woodworth, Cecilia (EOHLC)</DisplayName>
        <AccountId>54</AccountId>
        <AccountType/>
      </UserInfo>
    </SharedWithUsers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08FB141C-1597-4506-99B4-A76A9713103D}"/>
</file>

<file path=customXml/itemProps2.xml><?xml version="1.0" encoding="utf-8"?>
<ds:datastoreItem xmlns:ds="http://schemas.openxmlformats.org/officeDocument/2006/customXml" ds:itemID="{6844F671-890E-459C-B8A6-8C3B7C0FDBD1}"/>
</file>

<file path=customXml/itemProps3.xml><?xml version="1.0" encoding="utf-8"?>
<ds:datastoreItem xmlns:ds="http://schemas.openxmlformats.org/officeDocument/2006/customXml" ds:itemID="{23A9D0A5-4B45-4781-8C2C-14F6F8770CA1}"/>
</file>

<file path=docMetadata/LabelInfo.xml><?xml version="1.0" encoding="utf-8"?>
<clbl:labelList xmlns:clbl="http://schemas.microsoft.com/office/2020/mipLabelMetadata">
  <clbl:label id="{3e861d16-48b7-4a0e-9806-8c04d81b7b2a}" enabled="0" method="" siteId="{3e861d16-48b7-4a0e-9806-8c04d81b7b2a}" removed="1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Woodworth, Cecilia (OCD)</dc:creator>
  <cp:keywords/>
  <dc:description/>
  <cp:lastModifiedBy/>
  <cp:revision/>
  <dcterms:created xsi:type="dcterms:W3CDTF">2015-07-01T20:24:20Z</dcterms:created>
  <dcterms:modified xsi:type="dcterms:W3CDTF">2026-04-16T20:05:51Z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0x0101005FA2E3D29A40C446958B8A3C1F7AC2DC</vt:lpwstr>
  </property>
  <property fmtid="{D5CDD505-2E9C-101B-9397-08002B2CF9AE}" pid="3" name="Order">
    <vt:r8>27683600</vt:r8>
  </property>
  <property fmtid="{D5CDD505-2E9C-101B-9397-08002B2CF9AE}" pid="4" name="MediaServiceImageTags">
    <vt:lpwstr/>
  </property>
</Properties>
</file>