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massgov.sharepoint.com/sites/ENE-Workgroup/Emerging_Technology/CPS/NTRM Letters/"/>
    </mc:Choice>
  </mc:AlternateContent>
  <xr:revisionPtr revIDLastSave="68" documentId="8_{B867CDFA-8593-449E-A2F1-AD822F620018}" xr6:coauthVersionLast="47" xr6:coauthVersionMax="47" xr10:uidLastSave="{2B57023A-48C0-4032-BB62-7B11D6111689}"/>
  <bookViews>
    <workbookView xWindow="34200" yWindow="0" windowWidth="20865" windowHeight="15180" firstSheet="1" xr2:uid="{09169BD2-5456-4646-938C-3B705935F0EC}"/>
  </bookViews>
  <sheets>
    <sheet name="Reservations" sheetId="1" r:id="rId1"/>
    <sheet name="Waitlist" sheetId="2" r:id="rId2"/>
  </sheets>
  <definedNames>
    <definedName name="_xlnm._FilterDatabase" localSheetId="0" hidden="1">Reservations!$A$8:$L$13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I17" i="1"/>
  <c r="I16" i="1"/>
  <c r="I11" i="1"/>
  <c r="I10" i="1"/>
  <c r="C7" i="2"/>
  <c r="C4" i="2" l="1"/>
  <c r="C5" i="2" l="1"/>
  <c r="C6" i="1"/>
  <c r="C6" i="2" s="1"/>
</calcChain>
</file>

<file path=xl/sharedStrings.xml><?xml version="1.0" encoding="utf-8"?>
<sst xmlns="http://schemas.openxmlformats.org/spreadsheetml/2006/main" count="84" uniqueCount="43">
  <si>
    <t>Near Term Resource Multiplier Tracker</t>
  </si>
  <si>
    <t> </t>
  </si>
  <si>
    <t>Updated November 26, 2025 | Massachusetts Department of Energy Resources</t>
  </si>
  <si>
    <t>Initial Capacity Available (MW)</t>
  </si>
  <si>
    <t>Total Reserved Capacity (MW)</t>
  </si>
  <si>
    <t>Current Capacity Available (MW)</t>
  </si>
  <si>
    <t>ID</t>
  </si>
  <si>
    <t xml:space="preserve">ISA Date </t>
  </si>
  <si>
    <t>Reservation Submission Date</t>
  </si>
  <si>
    <t>Reservation Approval Date</t>
  </si>
  <si>
    <t>SQA Due Date</t>
  </si>
  <si>
    <t>SQA Approved?</t>
  </si>
  <si>
    <t>SQA Approval Date</t>
  </si>
  <si>
    <t>System Capacity (MW)</t>
  </si>
  <si>
    <t>Reserved Capacity (MW)</t>
  </si>
  <si>
    <t>Owner Company</t>
  </si>
  <si>
    <t>EDC Territory</t>
  </si>
  <si>
    <t>System City/Town</t>
  </si>
  <si>
    <t>No</t>
  </si>
  <si>
    <t>ZPB 2020-015 LLC</t>
  </si>
  <si>
    <t>National Grid</t>
  </si>
  <si>
    <t>Charlton</t>
  </si>
  <si>
    <t>ZPB 2020-013 LLC</t>
  </si>
  <si>
    <t>ZPB 2020-003 LLC</t>
  </si>
  <si>
    <t>ZPB 2020-001 LLC</t>
  </si>
  <si>
    <t>Uxbridge</t>
  </si>
  <si>
    <t>UR-Silo Devco LLC</t>
  </si>
  <si>
    <t>Unitil</t>
  </si>
  <si>
    <t>Lunenburg</t>
  </si>
  <si>
    <t>ZPB 2020-027 LLC</t>
  </si>
  <si>
    <t xml:space="preserve">National Grid </t>
  </si>
  <si>
    <t xml:space="preserve">Lancaster Street Energy Storage, LLC </t>
  </si>
  <si>
    <t>Leominster</t>
  </si>
  <si>
    <t xml:space="preserve">Chicopee Energy BESS LLC (c/o Uriel Renewables LLC) </t>
  </si>
  <si>
    <t>Eversource</t>
  </si>
  <si>
    <t>Chicopee</t>
  </si>
  <si>
    <t>Framingham</t>
  </si>
  <si>
    <t>Updated December 2, 2025 | Massachusetts Department of Energy Resources</t>
  </si>
  <si>
    <t>Total Waitlist Capacity (MW)</t>
  </si>
  <si>
    <t>Waitlist Approval Date</t>
  </si>
  <si>
    <t>Waitlisted Capacity (MW)</t>
  </si>
  <si>
    <t>Total Waitlisted Capacity Ahead of System (MW)</t>
  </si>
  <si>
    <t>Waitlisted System City/Town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</si>
</sst>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rgb="FF002060"/>
      <name val="Calibri"/>
      <family val="2"/>
    </font>
    <font>
      <b/>
      <sz val="14"/>
      <color rgb="FFFF0000"/>
      <name val="Calibri"/>
      <family val="2"/>
    </font>
    <font>
      <sz val="11"/>
      <color rgb="FF000000"/>
      <name val="Calibri"/>
      <family val="2"/>
    </font>
    <font>
      <b/>
      <sz val="14"/>
      <color rgb="FF002060"/>
      <name val="Calibri"/>
      <family val="2"/>
    </font>
    <font>
      <sz val="11"/>
      <color rgb="FF000000"/>
      <name val="Aptos Narrow"/>
      <family val="2"/>
      <scheme val="minor"/>
    </font>
    <font>
      <sz val="11"/>
      <color theme="1"/>
      <name val="Apto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2" borderId="0" xfId="0" applyFill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14" fontId="0" fillId="0" borderId="1" xfId="0" applyNumberFormat="1" applyBorder="1"/>
    <xf numFmtId="0" fontId="6" fillId="0" borderId="3" xfId="0" applyFont="1" applyBorder="1"/>
    <xf numFmtId="0" fontId="3" fillId="2" borderId="0" xfId="0" applyFont="1" applyFill="1"/>
    <xf numFmtId="0" fontId="2" fillId="2" borderId="0" xfId="0" applyFont="1" applyFill="1" applyAlignment="1">
      <alignment wrapText="1"/>
    </xf>
    <xf numFmtId="0" fontId="4" fillId="2" borderId="0" xfId="0" applyFont="1" applyFill="1"/>
    <xf numFmtId="0" fontId="3" fillId="2" borderId="0" xfId="0" applyFont="1" applyFill="1" applyAlignment="1">
      <alignment wrapText="1"/>
    </xf>
    <xf numFmtId="0" fontId="0" fillId="0" borderId="5" xfId="0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0" fillId="2" borderId="3" xfId="0" applyNumberFormat="1" applyFill="1" applyBorder="1"/>
    <xf numFmtId="14" fontId="0" fillId="2" borderId="1" xfId="0" applyNumberFormat="1" applyFill="1" applyBorder="1"/>
    <xf numFmtId="14" fontId="0" fillId="2" borderId="6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4" fontId="0" fillId="2" borderId="1" xfId="0" applyNumberFormat="1" applyFill="1" applyBorder="1" applyAlignment="1">
      <alignment vertical="center"/>
    </xf>
    <xf numFmtId="14" fontId="0" fillId="0" borderId="1" xfId="0" applyNumberFormat="1" applyBorder="1" applyAlignment="1">
      <alignment wrapText="1"/>
    </xf>
    <xf numFmtId="0" fontId="0" fillId="0" borderId="4" xfId="0" applyBorder="1"/>
    <xf numFmtId="0" fontId="0" fillId="0" borderId="7" xfId="0" applyBorder="1"/>
    <xf numFmtId="14" fontId="0" fillId="0" borderId="7" xfId="0" applyNumberFormat="1" applyBorder="1"/>
    <xf numFmtId="14" fontId="0" fillId="2" borderId="7" xfId="0" applyNumberFormat="1" applyFill="1" applyBorder="1"/>
    <xf numFmtId="0" fontId="6" fillId="0" borderId="7" xfId="0" applyFont="1" applyBorder="1"/>
    <xf numFmtId="14" fontId="0" fillId="0" borderId="7" xfId="0" applyNumberFormat="1" applyFont="1" applyFill="1" applyBorder="1"/>
    <xf numFmtId="14" fontId="7" fillId="0" borderId="0" xfId="0" applyNumberFormat="1" applyFont="1" applyFill="1"/>
    <xf numFmtId="0" fontId="2" fillId="2" borderId="0" xfId="0" applyFont="1" applyFill="1" applyAlignment="1"/>
    <xf numFmtId="0" fontId="5" fillId="2" borderId="0" xfId="0" applyFont="1" applyFill="1" applyAlignment="1"/>
    <xf numFmtId="0" fontId="0" fillId="0" borderId="2" xfId="0" applyFill="1" applyBorder="1"/>
    <xf numFmtId="14" fontId="0" fillId="0" borderId="1" xfId="0" applyNumberFormat="1" applyFill="1" applyBorder="1"/>
    <xf numFmtId="14" fontId="0" fillId="0" borderId="3" xfId="0" applyNumberFormat="1" applyFill="1" applyBorder="1"/>
    <xf numFmtId="0" fontId="0" fillId="0" borderId="1" xfId="0" applyFill="1" applyBorder="1"/>
    <xf numFmtId="0" fontId="6" fillId="0" borderId="3" xfId="0" applyFont="1" applyFill="1" applyBorder="1"/>
    <xf numFmtId="0" fontId="0" fillId="0" borderId="0" xfId="0" applyFill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4FFFD-75C6-4A58-A9E9-A186ED5ACC42}">
  <dimension ref="A1:AC18"/>
  <sheetViews>
    <sheetView showGridLines="0" tabSelected="1" workbookViewId="0">
      <selection activeCell="D6" sqref="D6"/>
    </sheetView>
  </sheetViews>
  <sheetFormatPr defaultRowHeight="15"/>
  <cols>
    <col min="2" max="2" width="16.42578125" style="1" bestFit="1" customWidth="1"/>
    <col min="3" max="3" width="16" bestFit="1" customWidth="1"/>
    <col min="4" max="4" width="13.42578125" bestFit="1" customWidth="1"/>
    <col min="5" max="5" width="11.140625" bestFit="1" customWidth="1"/>
    <col min="6" max="6" width="11" customWidth="1"/>
    <col min="7" max="7" width="14.5703125" customWidth="1"/>
    <col min="8" max="8" width="8.5703125" bestFit="1" customWidth="1"/>
    <col min="9" max="9" width="9.5703125" customWidth="1"/>
    <col min="10" max="10" width="18.28515625" customWidth="1"/>
    <col min="11" max="11" width="12.42578125" customWidth="1"/>
    <col min="12" max="12" width="17.140625" bestFit="1" customWidth="1"/>
  </cols>
  <sheetData>
    <row r="1" spans="1:29" s="3" customFormat="1" ht="31.5">
      <c r="A1" s="39" t="s">
        <v>0</v>
      </c>
      <c r="B1" s="39"/>
      <c r="C1" s="39"/>
      <c r="D1" s="39"/>
      <c r="E1" s="39"/>
      <c r="F1" s="39"/>
      <c r="G1" s="39"/>
      <c r="H1" s="13" t="s">
        <v>1</v>
      </c>
      <c r="I1" s="14" t="s">
        <v>1</v>
      </c>
      <c r="J1" s="14" t="s">
        <v>1</v>
      </c>
      <c r="K1" s="14" t="s">
        <v>1</v>
      </c>
      <c r="L1" s="14" t="s">
        <v>1</v>
      </c>
      <c r="M1" s="14" t="s">
        <v>1</v>
      </c>
      <c r="N1" s="14" t="s">
        <v>1</v>
      </c>
      <c r="O1" s="15" t="s">
        <v>1</v>
      </c>
    </row>
    <row r="2" spans="1:29" s="3" customFormat="1" ht="18.75">
      <c r="A2" s="40" t="s">
        <v>2</v>
      </c>
      <c r="B2" s="40"/>
      <c r="C2" s="40"/>
      <c r="D2" s="40"/>
      <c r="E2" s="40"/>
      <c r="F2" s="40"/>
      <c r="G2" s="40"/>
      <c r="H2" s="15" t="s">
        <v>1</v>
      </c>
      <c r="I2" s="16" t="s">
        <v>1</v>
      </c>
      <c r="J2" s="16" t="s">
        <v>1</v>
      </c>
      <c r="K2" s="16" t="s">
        <v>1</v>
      </c>
      <c r="L2" s="16" t="s">
        <v>1</v>
      </c>
      <c r="M2" s="16" t="s">
        <v>1</v>
      </c>
      <c r="N2" s="16" t="s">
        <v>1</v>
      </c>
      <c r="O2" s="15" t="s">
        <v>1</v>
      </c>
    </row>
    <row r="3" spans="1:29" s="3" customFormat="1">
      <c r="B3" s="4"/>
    </row>
    <row r="4" spans="1:29" s="3" customFormat="1" ht="30">
      <c r="B4" s="5" t="s">
        <v>3</v>
      </c>
      <c r="C4" s="6">
        <v>50</v>
      </c>
    </row>
    <row r="5" spans="1:29" s="3" customFormat="1" ht="30">
      <c r="B5" s="5" t="s">
        <v>4</v>
      </c>
      <c r="C5" s="6">
        <f>SUM(I9:I17)</f>
        <v>45.435000000000009</v>
      </c>
    </row>
    <row r="6" spans="1:29" s="3" customFormat="1" ht="29.25">
      <c r="B6" s="5" t="s">
        <v>5</v>
      </c>
      <c r="C6" s="6">
        <f>C4-C5</f>
        <v>4.5649999999999906</v>
      </c>
    </row>
    <row r="7" spans="1:29" s="3" customFormat="1">
      <c r="B7" s="7"/>
    </row>
    <row r="8" spans="1:29" s="8" customFormat="1" ht="45">
      <c r="A8" s="22" t="s">
        <v>6</v>
      </c>
      <c r="B8" s="23" t="s">
        <v>7</v>
      </c>
      <c r="C8" s="23" t="s">
        <v>8</v>
      </c>
      <c r="D8" s="24" t="s">
        <v>9</v>
      </c>
      <c r="E8" s="24" t="s">
        <v>10</v>
      </c>
      <c r="F8" s="24" t="s">
        <v>11</v>
      </c>
      <c r="G8" s="24" t="s">
        <v>12</v>
      </c>
      <c r="H8" s="24" t="s">
        <v>13</v>
      </c>
      <c r="I8" s="24" t="s">
        <v>14</v>
      </c>
      <c r="J8" s="23" t="s">
        <v>15</v>
      </c>
      <c r="K8" s="25" t="s">
        <v>16</v>
      </c>
      <c r="L8" s="24" t="s">
        <v>17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 s="9"/>
    </row>
    <row r="9" spans="1:29" s="8" customFormat="1">
      <c r="A9" s="17">
        <v>1</v>
      </c>
      <c r="B9" s="18">
        <v>44915</v>
      </c>
      <c r="C9" s="18">
        <v>45770</v>
      </c>
      <c r="D9" s="28">
        <v>45785</v>
      </c>
      <c r="E9" s="30">
        <v>46334</v>
      </c>
      <c r="F9" s="19" t="s">
        <v>18</v>
      </c>
      <c r="G9" s="19"/>
      <c r="H9" s="29">
        <v>4.9480000000000004</v>
      </c>
      <c r="I9" s="19">
        <v>4.9480000000000004</v>
      </c>
      <c r="J9" s="20" t="s">
        <v>19</v>
      </c>
      <c r="K9" s="19" t="s">
        <v>20</v>
      </c>
      <c r="L9" s="21" t="s">
        <v>21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 s="9"/>
    </row>
    <row r="10" spans="1:29" s="8" customFormat="1">
      <c r="A10" s="17">
        <v>2</v>
      </c>
      <c r="B10" s="11">
        <v>44915</v>
      </c>
      <c r="C10" s="11">
        <v>45789</v>
      </c>
      <c r="D10" s="26">
        <v>45789</v>
      </c>
      <c r="E10" s="27">
        <v>46338</v>
      </c>
      <c r="F10" s="8" t="s">
        <v>18</v>
      </c>
      <c r="H10" s="8">
        <v>4.9480000000000004</v>
      </c>
      <c r="I10" s="8">
        <f>H10</f>
        <v>4.9480000000000004</v>
      </c>
      <c r="J10" s="8" t="s">
        <v>22</v>
      </c>
      <c r="K10" s="8" t="s">
        <v>20</v>
      </c>
      <c r="L10" s="9" t="s">
        <v>21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 s="9"/>
    </row>
    <row r="11" spans="1:29" s="8" customFormat="1">
      <c r="A11" s="17">
        <v>3</v>
      </c>
      <c r="B11" s="11">
        <v>44999</v>
      </c>
      <c r="C11" s="11">
        <v>45789</v>
      </c>
      <c r="D11" s="26">
        <v>45789</v>
      </c>
      <c r="E11" s="27">
        <v>46338</v>
      </c>
      <c r="F11" s="8" t="s">
        <v>18</v>
      </c>
      <c r="H11" s="8">
        <v>4.9480000000000004</v>
      </c>
      <c r="I11" s="8">
        <f>H11</f>
        <v>4.9480000000000004</v>
      </c>
      <c r="J11" s="8" t="s">
        <v>23</v>
      </c>
      <c r="K11" s="8" t="s">
        <v>20</v>
      </c>
      <c r="L11" s="12" t="s">
        <v>21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 s="9"/>
    </row>
    <row r="12" spans="1:29" s="8" customFormat="1">
      <c r="A12" s="33">
        <v>4</v>
      </c>
      <c r="B12" s="37">
        <v>44964</v>
      </c>
      <c r="C12" s="34">
        <v>45789</v>
      </c>
      <c r="D12" s="35">
        <v>45789</v>
      </c>
      <c r="E12" s="35">
        <v>46338</v>
      </c>
      <c r="F12" s="33" t="s">
        <v>18</v>
      </c>
      <c r="G12" s="33"/>
      <c r="H12" s="33">
        <v>4.9480000000000004</v>
      </c>
      <c r="I12" s="33">
        <v>4.9480000000000004</v>
      </c>
      <c r="J12" s="33" t="s">
        <v>24</v>
      </c>
      <c r="K12" s="33" t="s">
        <v>20</v>
      </c>
      <c r="L12" s="36" t="s">
        <v>25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 s="9"/>
    </row>
    <row r="13" spans="1:29" s="8" customFormat="1">
      <c r="A13" s="33">
        <v>5</v>
      </c>
      <c r="B13" s="37">
        <v>45679</v>
      </c>
      <c r="C13" s="34">
        <v>45846</v>
      </c>
      <c r="D13" s="34">
        <v>45967</v>
      </c>
      <c r="E13" s="34">
        <v>46418</v>
      </c>
      <c r="F13" s="33" t="s">
        <v>18</v>
      </c>
      <c r="G13" s="33"/>
      <c r="H13" s="33">
        <v>4.99</v>
      </c>
      <c r="I13" s="33">
        <v>4.99</v>
      </c>
      <c r="J13" s="33" t="s">
        <v>26</v>
      </c>
      <c r="K13" s="33" t="s">
        <v>27</v>
      </c>
      <c r="L13" s="36" t="s">
        <v>28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s="8" customFormat="1">
      <c r="A14" s="33">
        <v>6</v>
      </c>
      <c r="B14" s="38">
        <v>45720</v>
      </c>
      <c r="C14" s="34">
        <v>45932</v>
      </c>
      <c r="D14" s="34">
        <v>45967</v>
      </c>
      <c r="E14" s="34">
        <v>46418</v>
      </c>
      <c r="F14" s="33" t="s">
        <v>18</v>
      </c>
      <c r="G14" s="33"/>
      <c r="H14" s="33">
        <v>4.9480000000000004</v>
      </c>
      <c r="I14" s="33">
        <v>4.9480000000000004</v>
      </c>
      <c r="J14" s="33" t="s">
        <v>29</v>
      </c>
      <c r="K14" s="33" t="s">
        <v>30</v>
      </c>
      <c r="L14" s="33" t="s">
        <v>25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>
      <c r="A15" s="33">
        <v>7</v>
      </c>
      <c r="B15" s="37">
        <v>45958</v>
      </c>
      <c r="C15" s="34">
        <v>45960</v>
      </c>
      <c r="D15" s="35">
        <v>45967</v>
      </c>
      <c r="E15" s="35">
        <v>46418</v>
      </c>
      <c r="F15" s="33" t="s">
        <v>18</v>
      </c>
      <c r="G15" s="33"/>
      <c r="H15" s="33">
        <v>5.7249999999999996</v>
      </c>
      <c r="I15" s="33">
        <v>5.7249999999999996</v>
      </c>
      <c r="J15" s="33" t="s">
        <v>31</v>
      </c>
      <c r="K15" s="33" t="s">
        <v>30</v>
      </c>
      <c r="L15" s="36" t="s">
        <v>32</v>
      </c>
      <c r="AC15" s="9"/>
    </row>
    <row r="16" spans="1:29">
      <c r="A16" s="10">
        <v>8</v>
      </c>
      <c r="B16" s="11">
        <v>45378</v>
      </c>
      <c r="C16" s="11">
        <v>45985</v>
      </c>
      <c r="D16" s="26">
        <v>45986</v>
      </c>
      <c r="E16" s="27">
        <v>46418</v>
      </c>
      <c r="F16" s="8" t="s">
        <v>18</v>
      </c>
      <c r="G16" s="8"/>
      <c r="H16" s="8">
        <v>4.99</v>
      </c>
      <c r="I16" s="8">
        <f>H16</f>
        <v>4.99</v>
      </c>
      <c r="J16" s="8" t="s">
        <v>33</v>
      </c>
      <c r="K16" s="8" t="s">
        <v>34</v>
      </c>
      <c r="L16" s="12" t="s">
        <v>35</v>
      </c>
      <c r="AC16" s="9"/>
    </row>
    <row r="17" spans="1:29" s="44" customFormat="1">
      <c r="A17" s="41">
        <v>9</v>
      </c>
      <c r="B17" s="42">
        <v>45191</v>
      </c>
      <c r="C17" s="42">
        <v>45986</v>
      </c>
      <c r="D17" s="43">
        <v>45987</v>
      </c>
      <c r="E17" s="42">
        <v>46418</v>
      </c>
      <c r="F17" s="44" t="s">
        <v>18</v>
      </c>
      <c r="H17" s="44">
        <v>4.99</v>
      </c>
      <c r="I17" s="44">
        <f>H17</f>
        <v>4.99</v>
      </c>
      <c r="J17" s="44" t="s">
        <v>26</v>
      </c>
      <c r="K17" s="44" t="s">
        <v>34</v>
      </c>
      <c r="L17" s="45" t="s">
        <v>36</v>
      </c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7"/>
    </row>
    <row r="18" spans="1:29" s="8" customFormat="1">
      <c r="A18"/>
      <c r="B18" s="1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 s="9"/>
    </row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BAF5F-078B-4E1F-9D44-C0704D2D4826}">
  <dimension ref="A1:K12"/>
  <sheetViews>
    <sheetView showGridLines="0" workbookViewId="0">
      <selection sqref="A1:G1"/>
    </sheetView>
  </sheetViews>
  <sheetFormatPr defaultRowHeight="15"/>
  <cols>
    <col min="2" max="2" width="16.42578125" style="1" bestFit="1" customWidth="1"/>
    <col min="3" max="3" width="16" bestFit="1" customWidth="1"/>
    <col min="4" max="4" width="13.42578125" bestFit="1" customWidth="1"/>
    <col min="5" max="5" width="10.28515625" customWidth="1"/>
    <col min="6" max="6" width="10.5703125" customWidth="1"/>
    <col min="7" max="7" width="17.140625" customWidth="1"/>
    <col min="8" max="8" width="12.42578125" bestFit="1" customWidth="1"/>
    <col min="9" max="9" width="10.7109375" bestFit="1" customWidth="1"/>
    <col min="10" max="10" width="14.42578125" customWidth="1"/>
  </cols>
  <sheetData>
    <row r="1" spans="1:11" ht="31.5">
      <c r="A1" s="39" t="s">
        <v>0</v>
      </c>
      <c r="B1" s="39"/>
      <c r="C1" s="39"/>
      <c r="D1" s="39"/>
      <c r="E1" s="39"/>
      <c r="F1" s="39"/>
      <c r="G1" s="39"/>
    </row>
    <row r="2" spans="1:11" ht="18.75">
      <c r="A2" s="40" t="s">
        <v>37</v>
      </c>
      <c r="B2" s="40"/>
      <c r="C2" s="40"/>
      <c r="D2" s="40"/>
      <c r="E2" s="40"/>
      <c r="F2" s="40"/>
      <c r="G2" s="40"/>
    </row>
    <row r="3" spans="1:11">
      <c r="B3" s="2"/>
    </row>
    <row r="4" spans="1:11" ht="30">
      <c r="B4" s="2" t="s">
        <v>3</v>
      </c>
      <c r="C4">
        <f>Reservations!C4</f>
        <v>50</v>
      </c>
    </row>
    <row r="5" spans="1:11" ht="30">
      <c r="B5" s="2" t="s">
        <v>4</v>
      </c>
      <c r="C5">
        <f>Reservations!C5</f>
        <v>45.435000000000009</v>
      </c>
    </row>
    <row r="6" spans="1:11" ht="30">
      <c r="B6" s="2" t="s">
        <v>5</v>
      </c>
      <c r="C6">
        <f>Reservations!C6</f>
        <v>4.5649999999999906</v>
      </c>
    </row>
    <row r="7" spans="1:11" ht="30">
      <c r="B7" s="2" t="s">
        <v>38</v>
      </c>
      <c r="C7">
        <f>SUM(E10:E12)</f>
        <v>0</v>
      </c>
    </row>
    <row r="9" spans="1:11" ht="90">
      <c r="A9" s="24" t="s">
        <v>6</v>
      </c>
      <c r="B9" s="24" t="s">
        <v>8</v>
      </c>
      <c r="C9" s="24" t="s">
        <v>39</v>
      </c>
      <c r="D9" s="24" t="s">
        <v>13</v>
      </c>
      <c r="E9" s="24" t="s">
        <v>40</v>
      </c>
      <c r="F9" s="24" t="s">
        <v>41</v>
      </c>
      <c r="G9" s="24" t="s">
        <v>15</v>
      </c>
      <c r="H9" s="24" t="s">
        <v>16</v>
      </c>
      <c r="I9" s="24" t="s">
        <v>42</v>
      </c>
      <c r="K9" s="1"/>
    </row>
    <row r="10" spans="1:11">
      <c r="A10" s="32"/>
      <c r="B10" s="31"/>
      <c r="C10" s="11"/>
      <c r="D10" s="8"/>
      <c r="E10" s="8"/>
      <c r="F10" s="32"/>
      <c r="G10" s="8"/>
      <c r="H10" s="8"/>
      <c r="I10" s="8"/>
    </row>
    <row r="11" spans="1:11">
      <c r="A11" s="33"/>
      <c r="B11" s="34"/>
      <c r="C11" s="34"/>
      <c r="D11" s="33"/>
      <c r="E11" s="33"/>
      <c r="F11" s="33"/>
      <c r="G11" s="33"/>
      <c r="H11" s="33"/>
      <c r="I11" s="33"/>
    </row>
    <row r="12" spans="1:11">
      <c r="A12" s="33"/>
      <c r="B12" s="34"/>
      <c r="C12" s="34"/>
      <c r="D12" s="33"/>
      <c r="E12" s="33"/>
      <c r="F12" s="33"/>
      <c r="G12" s="33"/>
      <c r="H12" s="33"/>
      <c r="I12" s="33"/>
    </row>
  </sheetData>
  <mergeCells count="2">
    <mergeCell ref="A1:G1"/>
    <mergeCell ref="A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E5B1B55FDC6F46992CBD8D384DCF63" ma:contentTypeVersion="16" ma:contentTypeDescription="Create a new document." ma:contentTypeScope="" ma:versionID="aebafb3f838ff3b9f99d9c6cb98b21e0">
  <xsd:schema xmlns:xsd="http://www.w3.org/2001/XMLSchema" xmlns:xs="http://www.w3.org/2001/XMLSchema" xmlns:p="http://schemas.microsoft.com/office/2006/metadata/properties" xmlns:ns2="79499340-b9cf-4458-9368-33036c1b4dc9" xmlns:ns3="a2187807-d16b-4f26-8c23-1ecdc31f3e2b" targetNamespace="http://schemas.microsoft.com/office/2006/metadata/properties" ma:root="true" ma:fieldsID="93366984d2f0fce68fcb857e65d18dc1" ns2:_="" ns3:_="">
    <xsd:import namespace="79499340-b9cf-4458-9368-33036c1b4dc9"/>
    <xsd:import namespace="a2187807-d16b-4f26-8c23-1ecdc31f3e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99340-b9cf-4458-9368-33036c1b4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87807-d16b-4f26-8c23-1ecdc31f3e2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a686ed0-eff6-4cd6-a1d8-9b8107d23435}" ma:internalName="TaxCatchAll" ma:showField="CatchAllData" ma:web="a2187807-d16b-4f26-8c23-1ecdc31f3e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499340-b9cf-4458-9368-33036c1b4dc9">
      <Terms xmlns="http://schemas.microsoft.com/office/infopath/2007/PartnerControls"/>
    </lcf76f155ced4ddcb4097134ff3c332f>
    <TaxCatchAll xmlns="a2187807-d16b-4f26-8c23-1ecdc31f3e2b" xsi:nil="true"/>
  </documentManagement>
</p:properties>
</file>

<file path=customXml/itemProps1.xml><?xml version="1.0" encoding="utf-8"?>
<ds:datastoreItem xmlns:ds="http://schemas.openxmlformats.org/officeDocument/2006/customXml" ds:itemID="{33F50EB3-0B37-4DFE-A50A-36915C04522F}"/>
</file>

<file path=customXml/itemProps2.xml><?xml version="1.0" encoding="utf-8"?>
<ds:datastoreItem xmlns:ds="http://schemas.openxmlformats.org/officeDocument/2006/customXml" ds:itemID="{92E25089-90CD-40D3-A4F1-690DD6FC91DA}"/>
</file>

<file path=customXml/itemProps3.xml><?xml version="1.0" encoding="utf-8"?>
<ds:datastoreItem xmlns:ds="http://schemas.openxmlformats.org/officeDocument/2006/customXml" ds:itemID="{14590D89-EB0D-45BD-9DA0-98F3432B199A}"/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  <clbl:label id="{448151e3-dd12-48c1-aa8d-045ec2a1daaa}" enabled="1" method="Standard" siteId="{9775d500-e49b-49a7-9e24-1ada087be6e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Ferguson, Thomas (ENE)</dc:creator>
  <cp:keywords/>
  <dc:description/>
  <cp:lastModifiedBy>Galvin, Elizabeth B (ENE)</cp:lastModifiedBy>
  <cp:revision/>
  <dcterms:created xsi:type="dcterms:W3CDTF">2024-11-27T15:46:36Z</dcterms:created>
  <dcterms:modified xsi:type="dcterms:W3CDTF">2025-12-02T15:50:27Z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0x010100CCE5B1B55FDC6F46992CBD8D384DCF63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