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-420" windowWidth="19440" windowHeight="12255"/>
  </bookViews>
  <sheets>
    <sheet name="NOV" sheetId="16" r:id="rId1"/>
  </sheets>
  <calcPr calcId="145621"/>
</workbook>
</file>

<file path=xl/calcChain.xml><?xml version="1.0" encoding="utf-8"?>
<calcChain xmlns="http://schemas.openxmlformats.org/spreadsheetml/2006/main">
  <c r="G41" i="16" l="1"/>
  <c r="F41" i="16"/>
  <c r="G40" i="16"/>
  <c r="F40" i="16"/>
  <c r="G39" i="16"/>
  <c r="F39" i="16"/>
  <c r="G38" i="16"/>
  <c r="F38" i="16"/>
  <c r="G37" i="16"/>
  <c r="J37" i="16" s="1"/>
  <c r="F37" i="16"/>
  <c r="G36" i="16"/>
  <c r="F36" i="16"/>
  <c r="G35" i="16"/>
  <c r="F35" i="16"/>
  <c r="G34" i="16"/>
  <c r="F34" i="16"/>
  <c r="G33" i="16"/>
  <c r="F33" i="16"/>
  <c r="G32" i="16"/>
  <c r="F32" i="16"/>
  <c r="G31" i="16"/>
  <c r="F31" i="16"/>
  <c r="G30" i="16"/>
  <c r="F30" i="16"/>
  <c r="G29" i="16"/>
  <c r="F29" i="16"/>
  <c r="G28" i="16"/>
  <c r="F28" i="16"/>
  <c r="G27" i="16"/>
  <c r="J27" i="16" s="1"/>
  <c r="F27" i="16"/>
  <c r="G26" i="16"/>
  <c r="F26" i="16"/>
  <c r="G25" i="16"/>
  <c r="F25" i="16"/>
  <c r="G24" i="16"/>
  <c r="F24" i="16"/>
  <c r="G23" i="16"/>
  <c r="F23" i="16"/>
  <c r="G22" i="16"/>
  <c r="J22" i="16" s="1"/>
  <c r="F22" i="16"/>
  <c r="G21" i="16"/>
  <c r="F21" i="16"/>
  <c r="G20" i="16"/>
  <c r="F20" i="16"/>
  <c r="G19" i="16"/>
  <c r="F19" i="16"/>
  <c r="G18" i="16"/>
  <c r="F18" i="16"/>
  <c r="G17" i="16"/>
  <c r="J17" i="16" s="1"/>
  <c r="F17" i="16"/>
  <c r="G16" i="16"/>
  <c r="F16" i="16"/>
  <c r="G15" i="16"/>
  <c r="F15" i="16"/>
  <c r="G14" i="16"/>
  <c r="F14" i="16"/>
  <c r="G13" i="16"/>
  <c r="J13" i="16" s="1"/>
  <c r="F13" i="16"/>
  <c r="G12" i="16"/>
  <c r="F12" i="16"/>
  <c r="G11" i="16"/>
  <c r="F11" i="16"/>
  <c r="G10" i="16"/>
  <c r="F10" i="16"/>
  <c r="G9" i="16"/>
  <c r="F9" i="16"/>
  <c r="G8" i="16"/>
  <c r="J8" i="16" s="1"/>
  <c r="F8" i="16"/>
  <c r="G7" i="16"/>
  <c r="F7" i="16"/>
  <c r="G6" i="16"/>
  <c r="F6" i="16"/>
  <c r="G5" i="16"/>
  <c r="F5" i="16"/>
  <c r="G4" i="16"/>
  <c r="F4" i="16"/>
  <c r="G3" i="16"/>
  <c r="F3" i="16"/>
  <c r="G2" i="16"/>
  <c r="F2" i="16"/>
  <c r="I13" i="16" l="1"/>
  <c r="I22" i="16"/>
  <c r="I32" i="16"/>
  <c r="I3" i="16"/>
  <c r="I27" i="16"/>
  <c r="H37" i="16"/>
  <c r="H32" i="16"/>
  <c r="I8" i="16"/>
  <c r="I17" i="16"/>
  <c r="H27" i="16"/>
  <c r="H3" i="16"/>
  <c r="I37" i="16"/>
  <c r="J3" i="16"/>
  <c r="H13" i="16"/>
  <c r="H22" i="16"/>
  <c r="J32" i="16"/>
  <c r="J2" i="16"/>
  <c r="H8" i="16"/>
  <c r="H17" i="16"/>
  <c r="I2" i="16" l="1"/>
  <c r="H2" i="16"/>
</calcChain>
</file>

<file path=xl/sharedStrings.xml><?xml version="1.0" encoding="utf-8"?>
<sst xmlns="http://schemas.openxmlformats.org/spreadsheetml/2006/main" count="55" uniqueCount="28">
  <si>
    <t>NGRID</t>
  </si>
  <si>
    <t>NU</t>
  </si>
  <si>
    <t>Large C&amp;I</t>
  </si>
  <si>
    <t>Medium C&amp;I</t>
  </si>
  <si>
    <t>R</t>
  </si>
  <si>
    <t>R-LI</t>
  </si>
  <si>
    <t>R-TOU</t>
  </si>
  <si>
    <t>Small C&amp;I</t>
  </si>
  <si>
    <t>St-Light</t>
  </si>
  <si>
    <t>UNITIL</t>
  </si>
  <si>
    <t>Total kWh</t>
  </si>
  <si>
    <t>Total Customers</t>
  </si>
  <si>
    <t>% of classs kWh</t>
  </si>
  <si>
    <t>% of Customers</t>
  </si>
  <si>
    <t xml:space="preserve">Notes: </t>
  </si>
  <si>
    <t>R = Residentail</t>
  </si>
  <si>
    <t>R-LI = Residential Low Income</t>
  </si>
  <si>
    <t>R-TOU = Residential Time of Use</t>
  </si>
  <si>
    <t xml:space="preserve">C&amp;I = Commerical and Industrial </t>
  </si>
  <si>
    <t xml:space="preserve">St-Light = Street Lights </t>
  </si>
  <si>
    <t>Farms</t>
  </si>
  <si>
    <t>November</t>
  </si>
  <si>
    <t>NSTAR</t>
  </si>
  <si>
    <t>Rate Class Load ( in %) CS kWh</t>
  </si>
  <si>
    <t>LDC # of Customer</t>
  </si>
  <si>
    <t>LDC  kWh used</t>
  </si>
  <si>
    <t xml:space="preserve"> CS # of Customer</t>
  </si>
  <si>
    <t xml:space="preserve"> CS  kWh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</si>
</sst>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3" fontId="1" fillId="3" borderId="1" xfId="0" applyNumberFormat="1" applyFont="1" applyFill="1" applyBorder="1"/>
    <xf numFmtId="3" fontId="1" fillId="5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3" fontId="1" fillId="10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3" fontId="1" fillId="9" borderId="1" xfId="0" applyNumberFormat="1" applyFont="1" applyFill="1" applyBorder="1" applyAlignment="1">
      <alignment horizontal="center"/>
    </xf>
    <xf numFmtId="3" fontId="1" fillId="11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0" fontId="0" fillId="0" borderId="0" xfId="0" applyFont="1"/>
    <xf numFmtId="9" fontId="0" fillId="10" borderId="5" xfId="0" applyNumberFormat="1" applyFont="1" applyFill="1" applyBorder="1" applyAlignment="1">
      <alignment horizontal="center"/>
    </xf>
    <xf numFmtId="9" fontId="0" fillId="10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/>
    <xf numFmtId="3" fontId="0" fillId="4" borderId="1" xfId="0" applyNumberFormat="1" applyFont="1" applyFill="1" applyBorder="1" applyAlignment="1">
      <alignment horizontal="center"/>
    </xf>
    <xf numFmtId="3" fontId="0" fillId="5" borderId="1" xfId="0" applyNumberFormat="1" applyFont="1" applyFill="1" applyBorder="1"/>
    <xf numFmtId="3" fontId="0" fillId="6" borderId="1" xfId="0" applyNumberFormat="1" applyFont="1" applyFill="1" applyBorder="1" applyAlignment="1">
      <alignment horizontal="center"/>
    </xf>
    <xf numFmtId="3" fontId="0" fillId="7" borderId="1" xfId="0" applyNumberFormat="1" applyFont="1" applyFill="1" applyBorder="1" applyAlignment="1">
      <alignment horizontal="center"/>
    </xf>
    <xf numFmtId="3" fontId="0" fillId="8" borderId="1" xfId="0" applyNumberFormat="1" applyFont="1" applyFill="1" applyBorder="1" applyAlignment="1">
      <alignment horizontal="center"/>
    </xf>
    <xf numFmtId="3" fontId="0" fillId="9" borderId="1" xfId="0" applyNumberFormat="1" applyFont="1" applyFill="1" applyBorder="1" applyAlignment="1">
      <alignment horizontal="center"/>
    </xf>
    <xf numFmtId="3" fontId="0" fillId="11" borderId="1" xfId="0" applyNumberFormat="1" applyFont="1" applyFill="1" applyBorder="1" applyAlignment="1">
      <alignment horizontal="center"/>
    </xf>
    <xf numFmtId="3" fontId="0" fillId="0" borderId="0" xfId="0" applyNumberFormat="1" applyFont="1"/>
    <xf numFmtId="0" fontId="0" fillId="0" borderId="0" xfId="0" applyFont="1" applyAlignment="1">
      <alignment horizontal="left" indent="2"/>
    </xf>
    <xf numFmtId="0" fontId="0" fillId="0" borderId="0" xfId="0" applyNumberFormat="1" applyFont="1"/>
    <xf numFmtId="0" fontId="2" fillId="0" borderId="6" xfId="0" applyFont="1" applyBorder="1" applyAlignment="1">
      <alignment horizontal="left"/>
    </xf>
    <xf numFmtId="0" fontId="2" fillId="0" borderId="6" xfId="0" applyNumberFormat="1" applyFont="1" applyBorder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0" fontId="2" fillId="10" borderId="1" xfId="0" applyFont="1" applyFill="1" applyBorder="1" applyAlignment="1">
      <alignment horizontal="left"/>
    </xf>
    <xf numFmtId="3" fontId="2" fillId="10" borderId="1" xfId="0" applyNumberFormat="1" applyFont="1" applyFill="1" applyBorder="1"/>
    <xf numFmtId="0" fontId="2" fillId="14" borderId="1" xfId="0" applyFont="1" applyFill="1" applyBorder="1" applyAlignment="1">
      <alignment horizontal="left" indent="1"/>
    </xf>
    <xf numFmtId="3" fontId="2" fillId="14" borderId="1" xfId="0" applyNumberFormat="1" applyFont="1" applyFill="1" applyBorder="1"/>
    <xf numFmtId="0" fontId="0" fillId="14" borderId="1" xfId="0" applyFont="1" applyFill="1" applyBorder="1" applyAlignment="1">
      <alignment horizontal="left" indent="2"/>
    </xf>
    <xf numFmtId="3" fontId="0" fillId="14" borderId="1" xfId="0" applyNumberFormat="1" applyFont="1" applyFill="1" applyBorder="1"/>
    <xf numFmtId="0" fontId="2" fillId="12" borderId="1" xfId="0" applyFont="1" applyFill="1" applyBorder="1" applyAlignment="1">
      <alignment horizontal="left" indent="1"/>
    </xf>
    <xf numFmtId="3" fontId="2" fillId="12" borderId="1" xfId="0" applyNumberFormat="1" applyFont="1" applyFill="1" applyBorder="1"/>
    <xf numFmtId="0" fontId="0" fillId="12" borderId="1" xfId="0" applyFont="1" applyFill="1" applyBorder="1" applyAlignment="1">
      <alignment horizontal="left" indent="2"/>
    </xf>
    <xf numFmtId="3" fontId="0" fillId="12" borderId="1" xfId="0" applyNumberFormat="1" applyFont="1" applyFill="1" applyBorder="1"/>
    <xf numFmtId="0" fontId="2" fillId="5" borderId="1" xfId="0" applyFont="1" applyFill="1" applyBorder="1" applyAlignment="1">
      <alignment horizontal="left" indent="1"/>
    </xf>
    <xf numFmtId="3" fontId="2" fillId="5" borderId="1" xfId="0" applyNumberFormat="1" applyFont="1" applyFill="1" applyBorder="1"/>
    <xf numFmtId="0" fontId="0" fillId="5" borderId="1" xfId="0" applyFont="1" applyFill="1" applyBorder="1" applyAlignment="1">
      <alignment horizontal="left" indent="2"/>
    </xf>
    <xf numFmtId="0" fontId="2" fillId="13" borderId="1" xfId="0" applyFont="1" applyFill="1" applyBorder="1" applyAlignment="1">
      <alignment horizontal="left" indent="1"/>
    </xf>
    <xf numFmtId="3" fontId="2" fillId="13" borderId="1" xfId="0" applyNumberFormat="1" applyFont="1" applyFill="1" applyBorder="1"/>
    <xf numFmtId="0" fontId="0" fillId="13" borderId="1" xfId="0" applyFont="1" applyFill="1" applyBorder="1" applyAlignment="1">
      <alignment horizontal="left" indent="2"/>
    </xf>
    <xf numFmtId="3" fontId="0" fillId="13" borderId="1" xfId="0" applyNumberFormat="1" applyFont="1" applyFill="1" applyBorder="1"/>
    <xf numFmtId="0" fontId="2" fillId="7" borderId="1" xfId="0" applyFont="1" applyFill="1" applyBorder="1" applyAlignment="1">
      <alignment horizontal="left" indent="1"/>
    </xf>
    <xf numFmtId="3" fontId="2" fillId="7" borderId="1" xfId="0" applyNumberFormat="1" applyFont="1" applyFill="1" applyBorder="1"/>
    <xf numFmtId="0" fontId="0" fillId="7" borderId="1" xfId="0" applyFont="1" applyFill="1" applyBorder="1" applyAlignment="1">
      <alignment horizontal="left" indent="2"/>
    </xf>
    <xf numFmtId="3" fontId="0" fillId="7" borderId="1" xfId="0" applyNumberFormat="1" applyFont="1" applyFill="1" applyBorder="1"/>
    <xf numFmtId="0" fontId="2" fillId="15" borderId="1" xfId="0" applyFont="1" applyFill="1" applyBorder="1" applyAlignment="1">
      <alignment horizontal="left" indent="1"/>
    </xf>
    <xf numFmtId="3" fontId="2" fillId="15" borderId="1" xfId="0" applyNumberFormat="1" applyFont="1" applyFill="1" applyBorder="1"/>
    <xf numFmtId="0" fontId="0" fillId="15" borderId="1" xfId="0" applyFont="1" applyFill="1" applyBorder="1" applyAlignment="1">
      <alignment horizontal="left" indent="2"/>
    </xf>
    <xf numFmtId="3" fontId="0" fillId="15" borderId="1" xfId="0" applyNumberFormat="1" applyFont="1" applyFill="1" applyBorder="1"/>
    <xf numFmtId="0" fontId="2" fillId="16" borderId="1" xfId="0" applyFont="1" applyFill="1" applyBorder="1" applyAlignment="1">
      <alignment horizontal="left" indent="1"/>
    </xf>
    <xf numFmtId="3" fontId="2" fillId="16" borderId="1" xfId="0" applyNumberFormat="1" applyFont="1" applyFill="1" applyBorder="1"/>
    <xf numFmtId="0" fontId="0" fillId="16" borderId="1" xfId="0" applyFont="1" applyFill="1" applyBorder="1" applyAlignment="1">
      <alignment horizontal="left" indent="2"/>
    </xf>
    <xf numFmtId="3" fontId="0" fillId="16" borderId="1" xfId="0" applyNumberFormat="1" applyFont="1" applyFill="1" applyBorder="1"/>
    <xf numFmtId="164" fontId="1" fillId="9" borderId="5" xfId="0" applyNumberFormat="1" applyFont="1" applyFill="1" applyBorder="1" applyAlignment="1">
      <alignment horizontal="center" vertical="top"/>
    </xf>
    <xf numFmtId="164" fontId="1" fillId="9" borderId="1" xfId="0" applyNumberFormat="1" applyFont="1" applyFill="1" applyBorder="1" applyAlignment="1">
      <alignment horizontal="center" vertical="top"/>
    </xf>
    <xf numFmtId="164" fontId="1" fillId="11" borderId="5" xfId="0" applyNumberFormat="1" applyFont="1" applyFill="1" applyBorder="1" applyAlignment="1">
      <alignment horizontal="center" vertical="top"/>
    </xf>
    <xf numFmtId="164" fontId="1" fillId="11" borderId="1" xfId="0" applyNumberFormat="1" applyFont="1" applyFill="1" applyBorder="1" applyAlignment="1">
      <alignment horizontal="center" vertical="top"/>
    </xf>
    <xf numFmtId="9" fontId="1" fillId="7" borderId="5" xfId="0" applyNumberFormat="1" applyFont="1" applyFill="1" applyBorder="1" applyAlignment="1">
      <alignment horizontal="center" vertical="top"/>
    </xf>
    <xf numFmtId="9" fontId="1" fillId="7" borderId="1" xfId="0" applyNumberFormat="1" applyFont="1" applyFill="1" applyBorder="1" applyAlignment="1">
      <alignment horizontal="center" vertical="top"/>
    </xf>
    <xf numFmtId="9" fontId="1" fillId="8" borderId="5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10" fontId="1" fillId="5" borderId="5" xfId="0" applyNumberFormat="1" applyFont="1" applyFill="1" applyBorder="1" applyAlignment="1">
      <alignment horizontal="center" vertical="top"/>
    </xf>
    <xf numFmtId="10" fontId="1" fillId="5" borderId="2" xfId="0" applyNumberFormat="1" applyFont="1" applyFill="1" applyBorder="1" applyAlignment="1">
      <alignment horizontal="center" vertical="top"/>
    </xf>
    <xf numFmtId="10" fontId="1" fillId="5" borderId="3" xfId="0" applyNumberFormat="1" applyFont="1" applyFill="1" applyBorder="1" applyAlignment="1">
      <alignment horizontal="center" vertical="top"/>
    </xf>
    <xf numFmtId="10" fontId="1" fillId="5" borderId="4" xfId="0" applyNumberFormat="1" applyFont="1" applyFill="1" applyBorder="1" applyAlignment="1">
      <alignment horizontal="center" vertical="top"/>
    </xf>
    <xf numFmtId="9" fontId="1" fillId="6" borderId="5" xfId="0" applyNumberFormat="1" applyFont="1" applyFill="1" applyBorder="1" applyAlignment="1">
      <alignment horizontal="center" vertical="top"/>
    </xf>
    <xf numFmtId="9" fontId="1" fillId="6" borderId="1" xfId="0" applyNumberFormat="1" applyFont="1" applyFill="1" applyBorder="1" applyAlignment="1">
      <alignment horizontal="center" vertical="top"/>
    </xf>
    <xf numFmtId="9" fontId="1" fillId="3" borderId="5" xfId="0" applyNumberFormat="1" applyFont="1" applyFill="1" applyBorder="1" applyAlignment="1">
      <alignment horizontal="center" vertical="top"/>
    </xf>
    <xf numFmtId="9" fontId="0" fillId="3" borderId="1" xfId="0" applyNumberFormat="1" applyFont="1" applyFill="1" applyBorder="1" applyAlignment="1">
      <alignment horizontal="center" vertical="top"/>
    </xf>
    <xf numFmtId="9" fontId="1" fillId="4" borderId="5" xfId="0" applyNumberFormat="1" applyFont="1" applyFill="1" applyBorder="1" applyAlignment="1">
      <alignment horizontal="center" vertical="top"/>
    </xf>
    <xf numFmtId="9" fontId="1" fillId="4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K1" sqref="K1"/>
    </sheetView>
  </sheetViews>
  <sheetFormatPr defaultRowHeight="15" x14ac:dyDescent="0.25"/>
  <cols>
    <col min="1" max="1" width="17.42578125" style="15" customWidth="1"/>
    <col min="2" max="2" width="13.140625" style="26" customWidth="1"/>
    <col min="3" max="3" width="14.42578125" style="26" customWidth="1"/>
    <col min="4" max="4" width="13.140625" style="26" customWidth="1"/>
    <col min="5" max="5" width="14.140625" style="26" customWidth="1"/>
    <col min="6" max="6" width="11.42578125" style="15" customWidth="1"/>
    <col min="7" max="7" width="12.85546875" style="15" customWidth="1"/>
    <col min="8" max="8" width="12.7109375" style="15" bestFit="1" customWidth="1"/>
    <col min="9" max="9" width="11.85546875" style="15" customWidth="1"/>
    <col min="10" max="10" width="13.7109375" style="15" bestFit="1" customWidth="1"/>
    <col min="11" max="11" width="9.140625" style="15"/>
    <col min="12" max="12" width="12.7109375" style="15" bestFit="1" customWidth="1"/>
    <col min="13" max="16384" width="9.140625" style="15"/>
  </cols>
  <sheetData>
    <row r="1" spans="1:15" ht="45" x14ac:dyDescent="0.25">
      <c r="A1" s="1">
        <v>2016</v>
      </c>
      <c r="B1" s="14" t="s">
        <v>24</v>
      </c>
      <c r="C1" s="14" t="s">
        <v>25</v>
      </c>
      <c r="D1" s="14" t="s">
        <v>26</v>
      </c>
      <c r="E1" s="14" t="s">
        <v>27</v>
      </c>
      <c r="F1" s="2" t="s">
        <v>11</v>
      </c>
      <c r="G1" s="2" t="s">
        <v>10</v>
      </c>
      <c r="H1" s="5" t="s">
        <v>12</v>
      </c>
      <c r="I1" s="5" t="s">
        <v>13</v>
      </c>
      <c r="J1" s="13" t="s">
        <v>23</v>
      </c>
    </row>
    <row r="2" spans="1:15" x14ac:dyDescent="0.25">
      <c r="A2" s="33" t="s">
        <v>21</v>
      </c>
      <c r="B2" s="34">
        <v>1642649</v>
      </c>
      <c r="C2" s="34">
        <v>1001091577.89</v>
      </c>
      <c r="D2" s="34">
        <v>1116750</v>
      </c>
      <c r="E2" s="34">
        <v>2303483628.0300002</v>
      </c>
      <c r="F2" s="6">
        <f>B2+D2</f>
        <v>2759399</v>
      </c>
      <c r="G2" s="6">
        <f>C2+E2</f>
        <v>3304575205.9200001</v>
      </c>
      <c r="H2" s="16">
        <f>SUM(H3:H36)</f>
        <v>0.99953872013647349</v>
      </c>
      <c r="I2" s="17">
        <f>SUM(I3:I36)</f>
        <v>0.99976299186888151</v>
      </c>
      <c r="J2" s="17">
        <f>E2/G2</f>
        <v>0.6970589211900553</v>
      </c>
      <c r="K2" s="29"/>
      <c r="L2" s="30"/>
      <c r="M2" s="30"/>
      <c r="N2" s="30"/>
      <c r="O2" s="30"/>
    </row>
    <row r="3" spans="1:15" x14ac:dyDescent="0.25">
      <c r="A3" s="35" t="s">
        <v>4</v>
      </c>
      <c r="B3" s="36">
        <v>1322669</v>
      </c>
      <c r="C3" s="36">
        <v>606464137.10000002</v>
      </c>
      <c r="D3" s="36">
        <v>786598</v>
      </c>
      <c r="E3" s="36">
        <v>378943796.5</v>
      </c>
      <c r="F3" s="3">
        <f>B3+D3</f>
        <v>2109267</v>
      </c>
      <c r="G3" s="3">
        <f>C3+E3</f>
        <v>985407933.60000002</v>
      </c>
      <c r="H3" s="76">
        <f>G3/G$2</f>
        <v>0.29819503936078845</v>
      </c>
      <c r="I3" s="77">
        <f>F3/F2</f>
        <v>0.76439362339407968</v>
      </c>
      <c r="J3" s="77">
        <f>E3/G3</f>
        <v>0.38455525227567539</v>
      </c>
      <c r="K3" s="31"/>
      <c r="L3" s="32"/>
      <c r="M3" s="32"/>
      <c r="N3" s="32"/>
      <c r="O3" s="32"/>
    </row>
    <row r="4" spans="1:15" x14ac:dyDescent="0.25">
      <c r="A4" s="37" t="s">
        <v>0</v>
      </c>
      <c r="B4" s="38">
        <v>612225</v>
      </c>
      <c r="C4" s="38">
        <v>291951709</v>
      </c>
      <c r="D4" s="38">
        <v>398486</v>
      </c>
      <c r="E4" s="38">
        <v>203783716</v>
      </c>
      <c r="F4" s="18">
        <f>B4+D4</f>
        <v>1010711</v>
      </c>
      <c r="G4" s="18">
        <f t="shared" ref="F4:G36" si="0">C4+E4</f>
        <v>495735425</v>
      </c>
      <c r="H4" s="76"/>
      <c r="I4" s="77"/>
      <c r="J4" s="77"/>
      <c r="K4" s="27"/>
      <c r="L4" s="28"/>
      <c r="M4" s="28"/>
      <c r="N4" s="28"/>
      <c r="O4" s="28"/>
    </row>
    <row r="5" spans="1:15" x14ac:dyDescent="0.25">
      <c r="A5" s="37" t="s">
        <v>22</v>
      </c>
      <c r="B5" s="38">
        <v>575774</v>
      </c>
      <c r="C5" s="38">
        <v>248586472</v>
      </c>
      <c r="D5" s="38">
        <v>351361</v>
      </c>
      <c r="E5" s="38">
        <v>155418268</v>
      </c>
      <c r="F5" s="18">
        <f t="shared" si="0"/>
        <v>927135</v>
      </c>
      <c r="G5" s="18">
        <f t="shared" si="0"/>
        <v>404004740</v>
      </c>
      <c r="H5" s="76"/>
      <c r="I5" s="77"/>
      <c r="J5" s="77"/>
      <c r="K5" s="27"/>
      <c r="L5" s="28"/>
      <c r="M5" s="28"/>
      <c r="N5" s="28"/>
      <c r="O5" s="28"/>
    </row>
    <row r="6" spans="1:15" x14ac:dyDescent="0.25">
      <c r="A6" s="37" t="s">
        <v>1</v>
      </c>
      <c r="B6" s="38">
        <v>119490</v>
      </c>
      <c r="C6" s="38">
        <v>59387249.100000001</v>
      </c>
      <c r="D6" s="38">
        <v>31227</v>
      </c>
      <c r="E6" s="38">
        <v>16437927.5</v>
      </c>
      <c r="F6" s="18">
        <f t="shared" si="0"/>
        <v>150717</v>
      </c>
      <c r="G6" s="18">
        <f t="shared" si="0"/>
        <v>75825176.599999994</v>
      </c>
      <c r="H6" s="76"/>
      <c r="I6" s="77"/>
      <c r="J6" s="77"/>
      <c r="K6" s="27"/>
      <c r="L6" s="28"/>
      <c r="M6" s="28"/>
      <c r="N6" s="28"/>
      <c r="O6" s="28"/>
    </row>
    <row r="7" spans="1:15" x14ac:dyDescent="0.25">
      <c r="A7" s="37" t="s">
        <v>9</v>
      </c>
      <c r="B7" s="38">
        <v>15180</v>
      </c>
      <c r="C7" s="38">
        <v>6538707</v>
      </c>
      <c r="D7" s="38">
        <v>5524</v>
      </c>
      <c r="E7" s="38">
        <v>3303885</v>
      </c>
      <c r="F7" s="18">
        <f t="shared" si="0"/>
        <v>20704</v>
      </c>
      <c r="G7" s="18">
        <f t="shared" si="0"/>
        <v>9842592</v>
      </c>
      <c r="H7" s="76"/>
      <c r="I7" s="77"/>
      <c r="J7" s="77"/>
      <c r="K7" s="27"/>
      <c r="L7" s="28"/>
      <c r="M7" s="28"/>
      <c r="N7" s="28"/>
      <c r="O7" s="28"/>
    </row>
    <row r="8" spans="1:15" x14ac:dyDescent="0.25">
      <c r="A8" s="39" t="s">
        <v>5</v>
      </c>
      <c r="B8" s="40">
        <v>137173</v>
      </c>
      <c r="C8" s="40">
        <v>64695116</v>
      </c>
      <c r="D8" s="40">
        <v>144204</v>
      </c>
      <c r="E8" s="40">
        <v>66514156</v>
      </c>
      <c r="F8" s="7">
        <f t="shared" si="0"/>
        <v>281377</v>
      </c>
      <c r="G8" s="7">
        <f t="shared" si="0"/>
        <v>131209272</v>
      </c>
      <c r="H8" s="78">
        <f>G8/G2</f>
        <v>3.9705336941626992E-2</v>
      </c>
      <c r="I8" s="79">
        <f>F8/F2</f>
        <v>0.10197039282829341</v>
      </c>
      <c r="J8" s="79">
        <f>E8/G8</f>
        <v>0.50693182719587071</v>
      </c>
      <c r="K8" s="31"/>
      <c r="L8" s="32"/>
      <c r="M8" s="32"/>
      <c r="N8" s="32"/>
      <c r="O8" s="32"/>
    </row>
    <row r="9" spans="1:15" x14ac:dyDescent="0.25">
      <c r="A9" s="41" t="s">
        <v>0</v>
      </c>
      <c r="B9" s="42">
        <v>66706</v>
      </c>
      <c r="C9" s="42">
        <v>32381328</v>
      </c>
      <c r="D9" s="42">
        <v>84371</v>
      </c>
      <c r="E9" s="42">
        <v>40520593</v>
      </c>
      <c r="F9" s="19">
        <f t="shared" si="0"/>
        <v>151077</v>
      </c>
      <c r="G9" s="19">
        <f t="shared" si="0"/>
        <v>72901921</v>
      </c>
      <c r="H9" s="78"/>
      <c r="I9" s="79"/>
      <c r="J9" s="79"/>
      <c r="K9" s="27"/>
      <c r="L9" s="28"/>
      <c r="M9" s="28"/>
      <c r="N9" s="28"/>
      <c r="O9" s="28"/>
    </row>
    <row r="10" spans="1:15" x14ac:dyDescent="0.25">
      <c r="A10" s="41" t="s">
        <v>22</v>
      </c>
      <c r="B10" s="42">
        <v>44739</v>
      </c>
      <c r="C10" s="42">
        <v>17799336</v>
      </c>
      <c r="D10" s="42">
        <v>45016</v>
      </c>
      <c r="E10" s="42">
        <v>17969913</v>
      </c>
      <c r="F10" s="19">
        <f t="shared" si="0"/>
        <v>89755</v>
      </c>
      <c r="G10" s="19">
        <f t="shared" si="0"/>
        <v>35769249</v>
      </c>
      <c r="H10" s="78"/>
      <c r="I10" s="79"/>
      <c r="J10" s="79"/>
      <c r="K10" s="27"/>
      <c r="L10" s="28"/>
      <c r="M10" s="28"/>
      <c r="N10" s="28"/>
      <c r="O10" s="28"/>
    </row>
    <row r="11" spans="1:15" x14ac:dyDescent="0.25">
      <c r="A11" s="41" t="s">
        <v>1</v>
      </c>
      <c r="B11" s="42">
        <v>22433</v>
      </c>
      <c r="C11" s="42">
        <v>13028779</v>
      </c>
      <c r="D11" s="42">
        <v>13674</v>
      </c>
      <c r="E11" s="42">
        <v>7453682</v>
      </c>
      <c r="F11" s="19">
        <f t="shared" si="0"/>
        <v>36107</v>
      </c>
      <c r="G11" s="19">
        <f t="shared" si="0"/>
        <v>20482461</v>
      </c>
      <c r="H11" s="78"/>
      <c r="I11" s="79"/>
      <c r="J11" s="79"/>
      <c r="K11" s="27"/>
      <c r="L11" s="28"/>
      <c r="M11" s="28"/>
      <c r="N11" s="28"/>
      <c r="O11" s="28"/>
    </row>
    <row r="12" spans="1:15" x14ac:dyDescent="0.25">
      <c r="A12" s="41" t="s">
        <v>9</v>
      </c>
      <c r="B12" s="42">
        <v>3295</v>
      </c>
      <c r="C12" s="42">
        <v>1485673</v>
      </c>
      <c r="D12" s="42">
        <v>1143</v>
      </c>
      <c r="E12" s="42">
        <v>569968</v>
      </c>
      <c r="F12" s="19">
        <f t="shared" si="0"/>
        <v>4438</v>
      </c>
      <c r="G12" s="19">
        <f t="shared" si="0"/>
        <v>2055641</v>
      </c>
      <c r="H12" s="78"/>
      <c r="I12" s="79"/>
      <c r="J12" s="79"/>
      <c r="K12" s="27"/>
      <c r="L12" s="28"/>
      <c r="M12" s="28"/>
      <c r="N12" s="28"/>
      <c r="O12" s="28"/>
    </row>
    <row r="13" spans="1:15" x14ac:dyDescent="0.25">
      <c r="A13" s="43" t="s">
        <v>6</v>
      </c>
      <c r="B13" s="44">
        <v>1085</v>
      </c>
      <c r="C13" s="44">
        <v>977031</v>
      </c>
      <c r="D13" s="44">
        <v>1925</v>
      </c>
      <c r="E13" s="44">
        <v>1939596</v>
      </c>
      <c r="F13" s="4">
        <f t="shared" si="0"/>
        <v>3010</v>
      </c>
      <c r="G13" s="4">
        <f t="shared" si="0"/>
        <v>2916627</v>
      </c>
      <c r="H13" s="70">
        <f>G13/G2</f>
        <v>8.8260270027294035E-4</v>
      </c>
      <c r="I13" s="71">
        <f>F13/F2</f>
        <v>1.0908172395510762E-3</v>
      </c>
      <c r="J13" s="71">
        <f>E13/G13</f>
        <v>0.66501338703920654</v>
      </c>
      <c r="K13" s="31"/>
      <c r="L13" s="32"/>
      <c r="M13" s="32"/>
      <c r="N13" s="32"/>
      <c r="O13" s="32"/>
    </row>
    <row r="14" spans="1:15" x14ac:dyDescent="0.25">
      <c r="A14" s="45" t="s">
        <v>0</v>
      </c>
      <c r="B14" s="20">
        <v>58</v>
      </c>
      <c r="C14" s="20">
        <v>113127</v>
      </c>
      <c r="D14" s="20">
        <v>102</v>
      </c>
      <c r="E14" s="20">
        <v>599160</v>
      </c>
      <c r="F14" s="20">
        <f t="shared" si="0"/>
        <v>160</v>
      </c>
      <c r="G14" s="20">
        <f t="shared" si="0"/>
        <v>712287</v>
      </c>
      <c r="H14" s="70"/>
      <c r="I14" s="72"/>
      <c r="J14" s="72"/>
      <c r="K14" s="27"/>
      <c r="L14" s="28"/>
      <c r="M14" s="28"/>
      <c r="N14" s="28"/>
      <c r="O14" s="28"/>
    </row>
    <row r="15" spans="1:15" x14ac:dyDescent="0.25">
      <c r="A15" s="45" t="s">
        <v>22</v>
      </c>
      <c r="B15" s="20">
        <v>1027</v>
      </c>
      <c r="C15" s="20">
        <v>863904</v>
      </c>
      <c r="D15" s="20">
        <v>1823</v>
      </c>
      <c r="E15" s="20">
        <v>1340436</v>
      </c>
      <c r="F15" s="20">
        <f t="shared" si="0"/>
        <v>2850</v>
      </c>
      <c r="G15" s="20">
        <f t="shared" si="0"/>
        <v>2204340</v>
      </c>
      <c r="H15" s="70"/>
      <c r="I15" s="72"/>
      <c r="J15" s="72"/>
      <c r="K15" s="27"/>
      <c r="L15" s="28"/>
      <c r="M15" s="28"/>
      <c r="N15" s="28"/>
      <c r="O15" s="28"/>
    </row>
    <row r="16" spans="1:15" x14ac:dyDescent="0.25">
      <c r="A16" s="45" t="s">
        <v>9</v>
      </c>
      <c r="B16" s="20">
        <v>0</v>
      </c>
      <c r="C16" s="20">
        <v>0</v>
      </c>
      <c r="D16" s="20">
        <v>0</v>
      </c>
      <c r="E16" s="20">
        <v>0</v>
      </c>
      <c r="F16" s="20">
        <f t="shared" si="0"/>
        <v>0</v>
      </c>
      <c r="G16" s="20">
        <f t="shared" si="0"/>
        <v>0</v>
      </c>
      <c r="H16" s="70"/>
      <c r="I16" s="73"/>
      <c r="J16" s="73"/>
      <c r="K16" s="27"/>
      <c r="L16" s="28"/>
      <c r="M16" s="28"/>
      <c r="N16" s="28"/>
      <c r="O16" s="28"/>
    </row>
    <row r="17" spans="1:15" x14ac:dyDescent="0.25">
      <c r="A17" s="46" t="s">
        <v>7</v>
      </c>
      <c r="B17" s="47">
        <v>154703</v>
      </c>
      <c r="C17" s="47">
        <v>106183865.5</v>
      </c>
      <c r="D17" s="47">
        <v>140645</v>
      </c>
      <c r="E17" s="47">
        <v>247806890.5</v>
      </c>
      <c r="F17" s="8">
        <f t="shared" si="0"/>
        <v>295348</v>
      </c>
      <c r="G17" s="8">
        <f t="shared" si="0"/>
        <v>353990756</v>
      </c>
      <c r="H17" s="74">
        <f>G17/G2</f>
        <v>0.10712141014852415</v>
      </c>
      <c r="I17" s="75">
        <f>F17/F2</f>
        <v>0.10703345184947882</v>
      </c>
      <c r="J17" s="75">
        <f>E17/G17</f>
        <v>0.70003774477093972</v>
      </c>
      <c r="K17" s="31"/>
      <c r="L17" s="32"/>
      <c r="M17" s="32"/>
      <c r="N17" s="32"/>
      <c r="O17" s="32"/>
    </row>
    <row r="18" spans="1:15" x14ac:dyDescent="0.25">
      <c r="A18" s="48" t="s">
        <v>0</v>
      </c>
      <c r="B18" s="49">
        <v>76460</v>
      </c>
      <c r="C18" s="49">
        <v>53378177</v>
      </c>
      <c r="D18" s="49">
        <v>72737</v>
      </c>
      <c r="E18" s="49">
        <v>95991867</v>
      </c>
      <c r="F18" s="21">
        <f t="shared" si="0"/>
        <v>149197</v>
      </c>
      <c r="G18" s="21">
        <f t="shared" si="0"/>
        <v>149370044</v>
      </c>
      <c r="H18" s="74"/>
      <c r="I18" s="75"/>
      <c r="J18" s="75"/>
      <c r="K18" s="27"/>
      <c r="L18" s="28"/>
      <c r="M18" s="28"/>
      <c r="N18" s="28"/>
      <c r="O18" s="28"/>
    </row>
    <row r="19" spans="1:15" x14ac:dyDescent="0.25">
      <c r="A19" s="48" t="s">
        <v>22</v>
      </c>
      <c r="B19" s="49">
        <v>63923</v>
      </c>
      <c r="C19" s="49">
        <v>34201602</v>
      </c>
      <c r="D19" s="49">
        <v>59232</v>
      </c>
      <c r="E19" s="49">
        <v>84429033</v>
      </c>
      <c r="F19" s="21">
        <f t="shared" si="0"/>
        <v>123155</v>
      </c>
      <c r="G19" s="21">
        <f t="shared" si="0"/>
        <v>118630635</v>
      </c>
      <c r="H19" s="74"/>
      <c r="I19" s="75"/>
      <c r="J19" s="75"/>
      <c r="K19" s="27"/>
      <c r="L19" s="28"/>
      <c r="M19" s="28"/>
      <c r="N19" s="28"/>
      <c r="O19" s="28"/>
    </row>
    <row r="20" spans="1:15" x14ac:dyDescent="0.25">
      <c r="A20" s="48" t="s">
        <v>1</v>
      </c>
      <c r="B20" s="49">
        <v>12651</v>
      </c>
      <c r="C20" s="49">
        <v>18336859.5</v>
      </c>
      <c r="D20" s="49">
        <v>8122</v>
      </c>
      <c r="E20" s="49">
        <v>67239828.5</v>
      </c>
      <c r="F20" s="21">
        <f t="shared" si="0"/>
        <v>20773</v>
      </c>
      <c r="G20" s="21">
        <f t="shared" si="0"/>
        <v>85576688</v>
      </c>
      <c r="H20" s="74"/>
      <c r="I20" s="75"/>
      <c r="J20" s="75"/>
      <c r="K20" s="27"/>
      <c r="L20" s="28"/>
      <c r="M20" s="28"/>
      <c r="N20" s="28"/>
      <c r="O20" s="28"/>
    </row>
    <row r="21" spans="1:15" x14ac:dyDescent="0.25">
      <c r="A21" s="48" t="s">
        <v>9</v>
      </c>
      <c r="B21" s="49">
        <v>1669</v>
      </c>
      <c r="C21" s="49">
        <v>267227</v>
      </c>
      <c r="D21" s="49">
        <v>554</v>
      </c>
      <c r="E21" s="49">
        <v>146162</v>
      </c>
      <c r="F21" s="21">
        <f t="shared" si="0"/>
        <v>2223</v>
      </c>
      <c r="G21" s="21">
        <f t="shared" si="0"/>
        <v>413389</v>
      </c>
      <c r="H21" s="74"/>
      <c r="I21" s="75"/>
      <c r="J21" s="75"/>
      <c r="K21" s="27"/>
      <c r="L21" s="28"/>
      <c r="M21" s="28"/>
      <c r="N21" s="28"/>
      <c r="O21" s="28"/>
    </row>
    <row r="22" spans="1:15" x14ac:dyDescent="0.25">
      <c r="A22" s="50" t="s">
        <v>3</v>
      </c>
      <c r="B22" s="51">
        <v>20102</v>
      </c>
      <c r="C22" s="51">
        <v>131725234.92</v>
      </c>
      <c r="D22" s="51">
        <v>26316</v>
      </c>
      <c r="E22" s="51">
        <v>366755151.90000004</v>
      </c>
      <c r="F22" s="9">
        <f t="shared" si="0"/>
        <v>46418</v>
      </c>
      <c r="G22" s="9">
        <f t="shared" si="0"/>
        <v>498480386.82000005</v>
      </c>
      <c r="H22" s="66">
        <f>G22/G2</f>
        <v>0.15084552650730856</v>
      </c>
      <c r="I22" s="67">
        <f>F22/F2</f>
        <v>1.682177894534281E-2</v>
      </c>
      <c r="J22" s="67">
        <f>E22/G22</f>
        <v>0.73574640366429167</v>
      </c>
      <c r="K22" s="31"/>
      <c r="L22" s="32"/>
      <c r="M22" s="32"/>
      <c r="N22" s="32"/>
      <c r="O22" s="32"/>
    </row>
    <row r="23" spans="1:15" x14ac:dyDescent="0.25">
      <c r="A23" s="52" t="s">
        <v>0</v>
      </c>
      <c r="B23" s="53">
        <v>2805</v>
      </c>
      <c r="C23" s="53">
        <v>37903445</v>
      </c>
      <c r="D23" s="53">
        <v>9080</v>
      </c>
      <c r="E23" s="53">
        <v>167357410</v>
      </c>
      <c r="F23" s="22">
        <f t="shared" si="0"/>
        <v>11885</v>
      </c>
      <c r="G23" s="22">
        <f t="shared" si="0"/>
        <v>205260855</v>
      </c>
      <c r="H23" s="66"/>
      <c r="I23" s="67"/>
      <c r="J23" s="67"/>
      <c r="K23" s="27"/>
      <c r="L23" s="28"/>
      <c r="M23" s="28"/>
      <c r="N23" s="28"/>
      <c r="O23" s="28"/>
    </row>
    <row r="24" spans="1:15" x14ac:dyDescent="0.25">
      <c r="A24" s="52" t="s">
        <v>22</v>
      </c>
      <c r="B24" s="53">
        <v>16092</v>
      </c>
      <c r="C24" s="53">
        <v>86190465</v>
      </c>
      <c r="D24" s="53">
        <v>15891</v>
      </c>
      <c r="E24" s="53">
        <v>169490458</v>
      </c>
      <c r="F24" s="22">
        <f t="shared" si="0"/>
        <v>31983</v>
      </c>
      <c r="G24" s="22">
        <f t="shared" si="0"/>
        <v>255680923</v>
      </c>
      <c r="H24" s="66"/>
      <c r="I24" s="67"/>
      <c r="J24" s="67"/>
      <c r="K24" s="27"/>
      <c r="L24" s="28"/>
      <c r="M24" s="28"/>
      <c r="N24" s="28"/>
      <c r="O24" s="28"/>
    </row>
    <row r="25" spans="1:15" x14ac:dyDescent="0.25">
      <c r="A25" s="52" t="s">
        <v>1</v>
      </c>
      <c r="B25" s="53">
        <v>235</v>
      </c>
      <c r="C25" s="53">
        <v>4501273</v>
      </c>
      <c r="D25" s="53">
        <v>803</v>
      </c>
      <c r="E25" s="53">
        <v>25446264.100000001</v>
      </c>
      <c r="F25" s="22">
        <f t="shared" si="0"/>
        <v>1038</v>
      </c>
      <c r="G25" s="22">
        <f t="shared" si="0"/>
        <v>29947537.100000001</v>
      </c>
      <c r="H25" s="66"/>
      <c r="I25" s="67"/>
      <c r="J25" s="67"/>
      <c r="K25" s="27"/>
      <c r="L25" s="28"/>
      <c r="M25" s="28"/>
      <c r="N25" s="28"/>
      <c r="O25" s="28"/>
    </row>
    <row r="26" spans="1:15" x14ac:dyDescent="0.25">
      <c r="A26" s="52" t="s">
        <v>9</v>
      </c>
      <c r="B26" s="53">
        <v>970</v>
      </c>
      <c r="C26" s="53">
        <v>3130051.92</v>
      </c>
      <c r="D26" s="53">
        <v>542</v>
      </c>
      <c r="E26" s="53">
        <v>4461019.8</v>
      </c>
      <c r="F26" s="22">
        <f t="shared" si="0"/>
        <v>1512</v>
      </c>
      <c r="G26" s="22">
        <f t="shared" si="0"/>
        <v>7591071.7199999997</v>
      </c>
      <c r="H26" s="66"/>
      <c r="I26" s="67"/>
      <c r="J26" s="67"/>
      <c r="K26" s="27"/>
      <c r="L26" s="28"/>
      <c r="M26" s="28"/>
      <c r="N26" s="28"/>
      <c r="O26" s="28"/>
    </row>
    <row r="27" spans="1:15" x14ac:dyDescent="0.25">
      <c r="A27" s="54" t="s">
        <v>2</v>
      </c>
      <c r="B27" s="55">
        <v>1126</v>
      </c>
      <c r="C27" s="55">
        <v>84745869</v>
      </c>
      <c r="D27" s="55">
        <v>6242</v>
      </c>
      <c r="E27" s="55">
        <v>1222536533.9200001</v>
      </c>
      <c r="F27" s="10">
        <f t="shared" si="0"/>
        <v>7368</v>
      </c>
      <c r="G27" s="10">
        <f t="shared" si="0"/>
        <v>1307282402.9200001</v>
      </c>
      <c r="H27" s="68">
        <f>G27/G2</f>
        <v>0.39559771573001623</v>
      </c>
      <c r="I27" s="69">
        <f>F27/F2</f>
        <v>2.6701466514991129E-3</v>
      </c>
      <c r="J27" s="69">
        <f>E27/G27</f>
        <v>0.93517401533845468</v>
      </c>
      <c r="K27" s="31"/>
      <c r="L27" s="32"/>
      <c r="M27" s="32"/>
      <c r="N27" s="32"/>
      <c r="O27" s="32"/>
    </row>
    <row r="28" spans="1:15" x14ac:dyDescent="0.25">
      <c r="A28" s="56" t="s">
        <v>0</v>
      </c>
      <c r="B28" s="57">
        <v>300</v>
      </c>
      <c r="C28" s="57">
        <v>25346847</v>
      </c>
      <c r="D28" s="57">
        <v>2711</v>
      </c>
      <c r="E28" s="57">
        <v>528451670</v>
      </c>
      <c r="F28" s="23">
        <f t="shared" si="0"/>
        <v>3011</v>
      </c>
      <c r="G28" s="23">
        <f t="shared" si="0"/>
        <v>553798517</v>
      </c>
      <c r="H28" s="68"/>
      <c r="I28" s="69"/>
      <c r="J28" s="69"/>
      <c r="K28" s="27"/>
      <c r="L28" s="28"/>
      <c r="M28" s="28"/>
      <c r="N28" s="28"/>
      <c r="O28" s="28"/>
    </row>
    <row r="29" spans="1:15" x14ac:dyDescent="0.25">
      <c r="A29" s="56" t="s">
        <v>22</v>
      </c>
      <c r="B29" s="57">
        <v>801</v>
      </c>
      <c r="C29" s="57">
        <v>57361778</v>
      </c>
      <c r="D29" s="57">
        <v>3297</v>
      </c>
      <c r="E29" s="57">
        <v>628355222</v>
      </c>
      <c r="F29" s="23">
        <f t="shared" si="0"/>
        <v>4098</v>
      </c>
      <c r="G29" s="23">
        <f t="shared" si="0"/>
        <v>685717000</v>
      </c>
      <c r="H29" s="68"/>
      <c r="I29" s="69"/>
      <c r="J29" s="69"/>
      <c r="K29" s="27"/>
      <c r="L29" s="28"/>
      <c r="M29" s="28"/>
      <c r="N29" s="28"/>
      <c r="O29" s="28"/>
    </row>
    <row r="30" spans="1:15" x14ac:dyDescent="0.25">
      <c r="A30" s="56" t="s">
        <v>1</v>
      </c>
      <c r="B30" s="57">
        <v>21</v>
      </c>
      <c r="C30" s="57">
        <v>1440860</v>
      </c>
      <c r="D30" s="57">
        <v>212</v>
      </c>
      <c r="E30" s="57">
        <v>52952329</v>
      </c>
      <c r="F30" s="23">
        <f t="shared" si="0"/>
        <v>233</v>
      </c>
      <c r="G30" s="23">
        <f t="shared" si="0"/>
        <v>54393189</v>
      </c>
      <c r="H30" s="68"/>
      <c r="I30" s="69"/>
      <c r="J30" s="69"/>
      <c r="K30" s="27"/>
      <c r="L30" s="28"/>
      <c r="M30" s="28"/>
      <c r="N30" s="28"/>
      <c r="O30" s="28"/>
    </row>
    <row r="31" spans="1:15" x14ac:dyDescent="0.25">
      <c r="A31" s="56" t="s">
        <v>9</v>
      </c>
      <c r="B31" s="57">
        <v>4</v>
      </c>
      <c r="C31" s="57">
        <v>596384</v>
      </c>
      <c r="D31" s="57">
        <v>22</v>
      </c>
      <c r="E31" s="57">
        <v>12777312.92</v>
      </c>
      <c r="F31" s="23">
        <f t="shared" si="0"/>
        <v>26</v>
      </c>
      <c r="G31" s="23">
        <f t="shared" si="0"/>
        <v>13373696.92</v>
      </c>
      <c r="H31" s="68"/>
      <c r="I31" s="69"/>
      <c r="J31" s="69"/>
      <c r="K31" s="27"/>
      <c r="L31" s="28"/>
      <c r="M31" s="28"/>
      <c r="N31" s="28"/>
      <c r="O31" s="28"/>
    </row>
    <row r="32" spans="1:15" x14ac:dyDescent="0.25">
      <c r="A32" s="58" t="s">
        <v>8</v>
      </c>
      <c r="B32" s="59">
        <v>5302</v>
      </c>
      <c r="C32" s="59">
        <v>5482682.2699999996</v>
      </c>
      <c r="D32" s="59">
        <v>10655</v>
      </c>
      <c r="E32" s="59">
        <v>18280811.309999999</v>
      </c>
      <c r="F32" s="11">
        <f t="shared" si="0"/>
        <v>15957</v>
      </c>
      <c r="G32" s="11">
        <f t="shared" si="0"/>
        <v>23763493.579999998</v>
      </c>
      <c r="H32" s="62">
        <f>G32/G2</f>
        <v>7.1910887479361193E-3</v>
      </c>
      <c r="I32" s="63">
        <f>F32/F2</f>
        <v>5.7827809606367181E-3</v>
      </c>
      <c r="J32" s="63">
        <f>E32/G32</f>
        <v>0.76928130320811183</v>
      </c>
      <c r="K32" s="31"/>
      <c r="L32" s="32"/>
      <c r="M32" s="32"/>
      <c r="N32" s="32"/>
      <c r="O32" s="32"/>
    </row>
    <row r="33" spans="1:15" x14ac:dyDescent="0.25">
      <c r="A33" s="60" t="s">
        <v>0</v>
      </c>
      <c r="B33" s="61">
        <v>401</v>
      </c>
      <c r="C33" s="61">
        <v>1953418</v>
      </c>
      <c r="D33" s="61">
        <v>705</v>
      </c>
      <c r="E33" s="61">
        <v>9438014</v>
      </c>
      <c r="F33" s="24">
        <f t="shared" si="0"/>
        <v>1106</v>
      </c>
      <c r="G33" s="24">
        <f t="shared" si="0"/>
        <v>11391432</v>
      </c>
      <c r="H33" s="62"/>
      <c r="I33" s="63"/>
      <c r="J33" s="63"/>
      <c r="K33" s="27"/>
      <c r="L33" s="28"/>
      <c r="M33" s="28"/>
      <c r="N33" s="28"/>
      <c r="O33" s="28"/>
    </row>
    <row r="34" spans="1:15" x14ac:dyDescent="0.25">
      <c r="A34" s="60" t="s">
        <v>22</v>
      </c>
      <c r="B34" s="61">
        <v>4440</v>
      </c>
      <c r="C34" s="61">
        <v>2558942</v>
      </c>
      <c r="D34" s="61">
        <v>8201</v>
      </c>
      <c r="E34" s="61">
        <v>6492473</v>
      </c>
      <c r="F34" s="24">
        <f t="shared" si="0"/>
        <v>12641</v>
      </c>
      <c r="G34" s="24">
        <f t="shared" si="0"/>
        <v>9051415</v>
      </c>
      <c r="H34" s="62"/>
      <c r="I34" s="63"/>
      <c r="J34" s="63"/>
      <c r="K34" s="27"/>
      <c r="L34" s="28"/>
      <c r="M34" s="28"/>
      <c r="N34" s="28"/>
      <c r="O34" s="28"/>
    </row>
    <row r="35" spans="1:15" x14ac:dyDescent="0.25">
      <c r="A35" s="60" t="s">
        <v>1</v>
      </c>
      <c r="B35" s="61">
        <v>137</v>
      </c>
      <c r="C35" s="61">
        <v>882972.1</v>
      </c>
      <c r="D35" s="61">
        <v>1563</v>
      </c>
      <c r="E35" s="61">
        <v>2235701.4</v>
      </c>
      <c r="F35" s="24">
        <f t="shared" si="0"/>
        <v>1700</v>
      </c>
      <c r="G35" s="24">
        <f t="shared" si="0"/>
        <v>3118673.5</v>
      </c>
      <c r="H35" s="62"/>
      <c r="I35" s="63"/>
      <c r="J35" s="63"/>
      <c r="K35" s="27"/>
      <c r="L35" s="28"/>
      <c r="M35" s="28"/>
      <c r="N35" s="28"/>
      <c r="O35" s="28"/>
    </row>
    <row r="36" spans="1:15" x14ac:dyDescent="0.25">
      <c r="A36" s="60" t="s">
        <v>9</v>
      </c>
      <c r="B36" s="61">
        <v>324</v>
      </c>
      <c r="C36" s="61">
        <v>87350.17</v>
      </c>
      <c r="D36" s="61">
        <v>186</v>
      </c>
      <c r="E36" s="61">
        <v>114622.91</v>
      </c>
      <c r="F36" s="24">
        <f t="shared" si="0"/>
        <v>510</v>
      </c>
      <c r="G36" s="24">
        <f t="shared" si="0"/>
        <v>201973.08000000002</v>
      </c>
      <c r="H36" s="62"/>
      <c r="I36" s="63"/>
      <c r="J36" s="63"/>
      <c r="K36" s="27"/>
      <c r="L36" s="28"/>
      <c r="M36" s="28"/>
      <c r="N36" s="28"/>
      <c r="O36" s="28"/>
    </row>
    <row r="37" spans="1:15" x14ac:dyDescent="0.25">
      <c r="A37" s="43" t="s">
        <v>20</v>
      </c>
      <c r="B37" s="44">
        <v>489</v>
      </c>
      <c r="C37" s="44">
        <v>817642.1</v>
      </c>
      <c r="D37" s="44">
        <v>165</v>
      </c>
      <c r="E37" s="44">
        <v>706691.9</v>
      </c>
      <c r="F37" s="12">
        <f t="shared" ref="F37:G41" si="1">B37+D37</f>
        <v>654</v>
      </c>
      <c r="G37" s="12">
        <f t="shared" si="1"/>
        <v>1524334</v>
      </c>
      <c r="H37" s="64">
        <f>G37/G2</f>
        <v>4.6127986352655044E-4</v>
      </c>
      <c r="I37" s="65">
        <f>F37/F2</f>
        <v>2.3700813111840658E-4</v>
      </c>
      <c r="J37" s="65">
        <f>E37/G37</f>
        <v>0.46360699164356367</v>
      </c>
      <c r="K37" s="31"/>
      <c r="L37" s="32"/>
      <c r="M37" s="32"/>
      <c r="N37" s="32"/>
      <c r="O37" s="32"/>
    </row>
    <row r="38" spans="1:15" x14ac:dyDescent="0.25">
      <c r="A38" s="45" t="s">
        <v>0</v>
      </c>
      <c r="B38" s="20">
        <v>0</v>
      </c>
      <c r="C38" s="20">
        <v>0</v>
      </c>
      <c r="D38" s="20">
        <v>0</v>
      </c>
      <c r="E38" s="20">
        <v>0</v>
      </c>
      <c r="F38" s="25">
        <f t="shared" si="1"/>
        <v>0</v>
      </c>
      <c r="G38" s="25">
        <f t="shared" si="1"/>
        <v>0</v>
      </c>
      <c r="H38" s="64"/>
      <c r="I38" s="65"/>
      <c r="J38" s="65"/>
      <c r="K38" s="27"/>
      <c r="L38" s="28"/>
      <c r="M38" s="28"/>
      <c r="N38" s="28"/>
      <c r="O38" s="28"/>
    </row>
    <row r="39" spans="1:15" x14ac:dyDescent="0.25">
      <c r="A39" s="45" t="s">
        <v>22</v>
      </c>
      <c r="B39" s="20">
        <v>0</v>
      </c>
      <c r="C39" s="20">
        <v>0</v>
      </c>
      <c r="D39" s="20">
        <v>0</v>
      </c>
      <c r="E39" s="20">
        <v>0</v>
      </c>
      <c r="F39" s="25">
        <f t="shared" si="1"/>
        <v>0</v>
      </c>
      <c r="G39" s="25">
        <f t="shared" si="1"/>
        <v>0</v>
      </c>
      <c r="H39" s="64"/>
      <c r="I39" s="65"/>
      <c r="J39" s="65"/>
      <c r="K39" s="27"/>
      <c r="L39" s="28"/>
      <c r="M39" s="28"/>
      <c r="N39" s="28"/>
      <c r="O39" s="28"/>
    </row>
    <row r="40" spans="1:15" x14ac:dyDescent="0.25">
      <c r="A40" s="45" t="s">
        <v>1</v>
      </c>
      <c r="B40" s="20">
        <v>456</v>
      </c>
      <c r="C40" s="20">
        <v>788771.1</v>
      </c>
      <c r="D40" s="20">
        <v>165</v>
      </c>
      <c r="E40" s="20">
        <v>706691.9</v>
      </c>
      <c r="F40" s="25">
        <f t="shared" si="1"/>
        <v>621</v>
      </c>
      <c r="G40" s="25">
        <f t="shared" si="1"/>
        <v>1495463</v>
      </c>
      <c r="H40" s="64"/>
      <c r="I40" s="65"/>
      <c r="J40" s="65"/>
      <c r="K40" s="27"/>
      <c r="L40" s="28"/>
      <c r="M40" s="28"/>
      <c r="N40" s="28"/>
      <c r="O40" s="28"/>
    </row>
    <row r="41" spans="1:15" x14ac:dyDescent="0.25">
      <c r="A41" s="45" t="s">
        <v>9</v>
      </c>
      <c r="B41" s="20">
        <v>33</v>
      </c>
      <c r="C41" s="20">
        <v>28871</v>
      </c>
      <c r="D41" s="20">
        <v>0</v>
      </c>
      <c r="E41" s="20">
        <v>0</v>
      </c>
      <c r="F41" s="25">
        <f t="shared" si="1"/>
        <v>33</v>
      </c>
      <c r="G41" s="25">
        <f t="shared" si="1"/>
        <v>28871</v>
      </c>
      <c r="H41" s="64"/>
      <c r="I41" s="65"/>
      <c r="J41" s="65"/>
      <c r="K41" s="27"/>
      <c r="L41" s="28"/>
      <c r="M41" s="28"/>
      <c r="N41" s="28"/>
      <c r="O41" s="28"/>
    </row>
    <row r="42" spans="1:15" x14ac:dyDescent="0.25">
      <c r="K42" s="31"/>
      <c r="L42" s="32"/>
      <c r="M42" s="32"/>
      <c r="N42" s="32"/>
      <c r="O42" s="32"/>
    </row>
    <row r="43" spans="1:15" x14ac:dyDescent="0.25">
      <c r="F43" s="26"/>
      <c r="K43" s="27"/>
      <c r="L43" s="28"/>
      <c r="M43" s="28"/>
      <c r="N43" s="28"/>
      <c r="O43" s="28"/>
    </row>
    <row r="44" spans="1:15" x14ac:dyDescent="0.25">
      <c r="A44" s="15" t="s">
        <v>14</v>
      </c>
      <c r="K44" s="27"/>
      <c r="L44" s="28"/>
      <c r="M44" s="28"/>
      <c r="N44" s="28"/>
      <c r="O44" s="28"/>
    </row>
    <row r="45" spans="1:15" x14ac:dyDescent="0.25">
      <c r="A45" s="15" t="s">
        <v>15</v>
      </c>
      <c r="K45" s="27"/>
      <c r="L45" s="28"/>
      <c r="M45" s="28"/>
      <c r="N45" s="28"/>
      <c r="O45" s="28"/>
    </row>
    <row r="46" spans="1:15" x14ac:dyDescent="0.25">
      <c r="A46" s="15" t="s">
        <v>16</v>
      </c>
      <c r="K46" s="27"/>
      <c r="L46" s="28"/>
      <c r="M46" s="28"/>
      <c r="N46" s="28"/>
      <c r="O46" s="28"/>
    </row>
    <row r="47" spans="1:15" x14ac:dyDescent="0.25">
      <c r="A47" s="15" t="s">
        <v>17</v>
      </c>
    </row>
    <row r="48" spans="1:15" x14ac:dyDescent="0.25">
      <c r="A48" s="15" t="s">
        <v>18</v>
      </c>
    </row>
    <row r="49" spans="1:1" x14ac:dyDescent="0.25">
      <c r="A49" s="15" t="s">
        <v>19</v>
      </c>
    </row>
  </sheetData>
  <mergeCells count="24">
    <mergeCell ref="H3:H7"/>
    <mergeCell ref="I3:I7"/>
    <mergeCell ref="J3:J7"/>
    <mergeCell ref="H8:H12"/>
    <mergeCell ref="I8:I12"/>
    <mergeCell ref="J8:J12"/>
    <mergeCell ref="H13:H16"/>
    <mergeCell ref="I13:I16"/>
    <mergeCell ref="J13:J16"/>
    <mergeCell ref="H17:H21"/>
    <mergeCell ref="I17:I21"/>
    <mergeCell ref="J17:J21"/>
    <mergeCell ref="H22:H26"/>
    <mergeCell ref="I22:I26"/>
    <mergeCell ref="J22:J26"/>
    <mergeCell ref="H27:H31"/>
    <mergeCell ref="I27:I31"/>
    <mergeCell ref="J27:J31"/>
    <mergeCell ref="H32:H36"/>
    <mergeCell ref="I32:I36"/>
    <mergeCell ref="J32:J36"/>
    <mergeCell ref="H37:H41"/>
    <mergeCell ref="I37:I41"/>
    <mergeCell ref="J37:J41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2012-11-15T20:56:02Z</dcterms:created>
  <dc:creator>skosaifi</dc:creator>
  <lastModifiedBy>Paul Lopes</lastModifiedBy>
  <lastPrinted>2013-05-07T15:53:48Z</lastPrinted>
  <dcterms:modified xsi:type="dcterms:W3CDTF">2017-03-10T14:22:09Z</dcterms:modified>
</coreProperties>
</file>