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5" yWindow="-105" windowWidth="19425" windowHeight="10560"/>
  </bookViews>
  <sheets>
    <sheet name="Read Me First" sheetId="5" r:id="rId1"/>
    <sheet name="Occupancy Worksheet" sheetId="2" r:id="rId2"/>
    <sheet name="Data" sheetId="3" r:id="rId3"/>
    <sheet name="Lookups" sheetId="4" state="hidden" r:id="rId4"/>
  </sheets>
  <definedNames>
    <definedName name="CalcTotalPaymentLevel">'Occupancy Worksheet'!$B$40</definedName>
    <definedName name="Capacity">'Occupancy Worksheet'!$B$19:$BI$19</definedName>
    <definedName name="CapacityOtherContracts">'Occupancy Worksheet'!$B$42:$BI$42</definedName>
    <definedName name="ClassRate">'Occupancy Worksheet'!$B$37:$BI$37</definedName>
    <definedName name="DailyRate">'Occupancy Worksheet'!$B$36:$BI$36</definedName>
    <definedName name="DateCompleted">'Occupancy Worksheet'!$A$62</definedName>
    <definedName name="DocID">'Occupancy Worksheet'!$D$3</definedName>
    <definedName name="Line13E">'Occupancy Worksheet'!$B$21</definedName>
    <definedName name="Line13EAdj">'Occupancy Worksheet'!$B$28</definedName>
    <definedName name="Line14E">'Occupancy Worksheet'!$B$22</definedName>
    <definedName name="Line14EAdj">'Occupancy Worksheet'!$B$29</definedName>
    <definedName name="Line15E">'Occupancy Worksheet'!$B$23</definedName>
    <definedName name="Line15EAdj">'Occupancy Worksheet'!$B$30</definedName>
    <definedName name="Line16E">'Occupancy Worksheet'!$B$24</definedName>
    <definedName name="Line16EAdj">'Occupancy Worksheet'!$B$31</definedName>
    <definedName name="Line24E">'Occupancy Worksheet'!$B$25</definedName>
    <definedName name="Line24EAdj">'Occupancy Worksheet'!$B$32</definedName>
    <definedName name="luOtherPurchaser">Lookups!$G$12:$G$17</definedName>
    <definedName name="luOwnership">Lookups!$G$7:$G$9</definedName>
    <definedName name="luRateCaps">Lookups!$P$2:$P$8</definedName>
    <definedName name="luSiteTypes">Lookups!$G$2:$G$4</definedName>
    <definedName name="luStateOffice">Lookups!$E$2:$E$29</definedName>
    <definedName name="MonthlyBillingRate">'Occupancy Worksheet'!$B$52</definedName>
    <definedName name="NetExp">'Occupancy Worksheet'!$B$35</definedName>
    <definedName name="NetExpense">'Occupancy Worksheet'!$B$35:$BI$35</definedName>
    <definedName name="NetPaymentAfterOffsets">'Occupancy Worksheet'!$B$51</definedName>
    <definedName name="NetPaymentForSite">'Occupancy Worksheet'!$B$43</definedName>
    <definedName name="OfficeResponsible">'Occupancy Worksheet'!$A$6</definedName>
    <definedName name="PostUFRAdjustments">'Occupancy Worksheet'!$B$33:$BI$33</definedName>
    <definedName name="_xlnm.Print_Area" localSheetId="1">'Occupancy Worksheet'!$A$1:$BI$63</definedName>
    <definedName name="_xlnm.Print_Area" localSheetId="0">'Read Me First'!$A$1:$D$51</definedName>
    <definedName name="_xlnm.Print_Titles" localSheetId="1">'Occupancy Worksheet'!$A:$B,'Occupancy Worksheet'!$3:$14</definedName>
    <definedName name="ProvContact">'Occupancy Worksheet'!$A$56</definedName>
    <definedName name="ProvEmail">'Occupancy Worksheet'!$A$59</definedName>
    <definedName name="ProviderName">'Occupancy Worksheet'!$A$3</definedName>
    <definedName name="RateBasis">'Occupancy Worksheet'!$C$39:$BI$39</definedName>
    <definedName name="RateCapMonthly">'Occupancy Worksheet'!$C$38:$BI$38</definedName>
    <definedName name="RateCaps">Lookups!$P$2:$P$8</definedName>
    <definedName name="RateLookup">Lookups!$A$2:$C$32</definedName>
    <definedName name="TotalCFC">'Occupancy Worksheet'!$B$45</definedName>
    <definedName name="TotalOffsets">'Occupancy Worksheet'!$B$49:$BI$49</definedName>
    <definedName name="TotalOtherOffsets">'Occupancy Worksheet'!$B$48</definedName>
    <definedName name="TotalPaymentLevel">'Occupancy Worksheet'!$B$40:$BI$40</definedName>
    <definedName name="TotalSec8">'Occupancy Worksheet'!$B$46</definedName>
    <definedName name="TotalSiteCapacity">'Occupancy Worksheet'!$B$19</definedName>
    <definedName name="TotalSNAP">'Occupancy Worksheet'!$B$47</definedName>
    <definedName name="TotalUFRAdj">'Occupancy Worksheet'!$B$33</definedName>
    <definedName name="TotalUFRExp">'Occupancy Worksheet'!$B$26</definedName>
    <definedName name="TotOffsets">'Occupancy Worksheet'!$B$49</definedName>
    <definedName name="UFRExpenditures">'Occupancy Worksheet'!$B$26:$BI$26</definedName>
    <definedName name="UFRYear">'Occupancy Worksheet'!$B$20</definedName>
  </definedNames>
  <calcPr calcId="145621"/>
</workbook>
</file>

<file path=xl/calcChain.xml><?xml version="1.0" encoding="utf-8"?>
<calcChain xmlns="http://schemas.openxmlformats.org/spreadsheetml/2006/main">
  <c r="AO26" i="2" l="1"/>
  <c r="AN26" i="2"/>
  <c r="AM26" i="2"/>
  <c r="AL26" i="2"/>
  <c r="AK26" i="2"/>
  <c r="AJ26" i="2"/>
  <c r="AI26" i="2"/>
  <c r="CH60" i="3" l="1"/>
  <c r="CG60" i="3"/>
  <c r="CF60" i="3"/>
  <c r="CE60" i="3"/>
  <c r="CD60" i="3"/>
  <c r="CC60" i="3"/>
  <c r="CB60" i="3"/>
  <c r="CA60" i="3"/>
  <c r="BZ60" i="3"/>
  <c r="BY60" i="3"/>
  <c r="BX60" i="3"/>
  <c r="BV60" i="3"/>
  <c r="BT60" i="3"/>
  <c r="BS60" i="3"/>
  <c r="BR60" i="3"/>
  <c r="BQ60" i="3"/>
  <c r="BP60" i="3"/>
  <c r="BN60" i="3"/>
  <c r="BM60" i="3"/>
  <c r="BJ60" i="3"/>
  <c r="BF60" i="3"/>
  <c r="BD60" i="3"/>
  <c r="BC60" i="3"/>
  <c r="BB60" i="3"/>
  <c r="BA60" i="3"/>
  <c r="AZ60" i="3"/>
  <c r="AY60" i="3"/>
  <c r="AW60" i="3"/>
  <c r="AV60" i="3"/>
  <c r="AU60" i="3"/>
  <c r="AT60" i="3"/>
  <c r="AS60" i="3"/>
  <c r="AR60" i="3"/>
  <c r="AQ60" i="3"/>
  <c r="AP60" i="3"/>
  <c r="AO60" i="3"/>
  <c r="AN60" i="3"/>
  <c r="AM60" i="3"/>
  <c r="AL60" i="3"/>
  <c r="AK60" i="3"/>
  <c r="AJ60" i="3"/>
  <c r="AI60" i="3"/>
  <c r="AH60" i="3"/>
  <c r="AG60" i="3"/>
  <c r="A60" i="3"/>
  <c r="CH59" i="3"/>
  <c r="CG59" i="3"/>
  <c r="CF59" i="3"/>
  <c r="CE59" i="3"/>
  <c r="CD59" i="3"/>
  <c r="CC59" i="3"/>
  <c r="CB59" i="3"/>
  <c r="CA59" i="3"/>
  <c r="BZ59" i="3"/>
  <c r="BY59" i="3"/>
  <c r="BX59" i="3"/>
  <c r="BV59" i="3"/>
  <c r="BT59" i="3"/>
  <c r="BS59" i="3"/>
  <c r="BR59" i="3"/>
  <c r="BQ59" i="3"/>
  <c r="BP59" i="3"/>
  <c r="BN59" i="3"/>
  <c r="BM59" i="3"/>
  <c r="BJ59" i="3"/>
  <c r="BF59" i="3"/>
  <c r="BD59" i="3"/>
  <c r="BC59" i="3"/>
  <c r="BB59" i="3"/>
  <c r="BA59" i="3"/>
  <c r="AZ59" i="3"/>
  <c r="AY59" i="3"/>
  <c r="AW59" i="3"/>
  <c r="AV59" i="3"/>
  <c r="AU59" i="3"/>
  <c r="AT59" i="3"/>
  <c r="AS59" i="3"/>
  <c r="AR59" i="3"/>
  <c r="AQ59" i="3"/>
  <c r="AP59" i="3"/>
  <c r="AO59" i="3"/>
  <c r="AN59" i="3"/>
  <c r="AM59" i="3"/>
  <c r="AL59" i="3"/>
  <c r="AK59" i="3"/>
  <c r="AJ59" i="3"/>
  <c r="AI59" i="3"/>
  <c r="AH59" i="3"/>
  <c r="AG59" i="3"/>
  <c r="A59" i="3"/>
  <c r="CH58" i="3"/>
  <c r="CG58" i="3"/>
  <c r="CF58" i="3"/>
  <c r="CE58" i="3"/>
  <c r="CD58" i="3"/>
  <c r="CC58" i="3"/>
  <c r="CB58" i="3"/>
  <c r="CA58" i="3"/>
  <c r="BZ58" i="3"/>
  <c r="BY58" i="3"/>
  <c r="BX58" i="3"/>
  <c r="BV58" i="3"/>
  <c r="BT58" i="3"/>
  <c r="BS58" i="3"/>
  <c r="BR58" i="3"/>
  <c r="BQ58" i="3"/>
  <c r="BP58" i="3"/>
  <c r="BN58" i="3"/>
  <c r="BM58" i="3"/>
  <c r="BJ58" i="3"/>
  <c r="BF58" i="3"/>
  <c r="BD58" i="3"/>
  <c r="BC58" i="3"/>
  <c r="BB58" i="3"/>
  <c r="BA58" i="3"/>
  <c r="AZ58" i="3"/>
  <c r="AY58" i="3"/>
  <c r="AW58" i="3"/>
  <c r="AV58" i="3"/>
  <c r="AU58" i="3"/>
  <c r="AT58" i="3"/>
  <c r="AS58" i="3"/>
  <c r="AR58" i="3"/>
  <c r="AQ58" i="3"/>
  <c r="AP58" i="3"/>
  <c r="AO58" i="3"/>
  <c r="AN58" i="3"/>
  <c r="AM58" i="3"/>
  <c r="AL58" i="3"/>
  <c r="AK58" i="3"/>
  <c r="AJ58" i="3"/>
  <c r="AI58" i="3"/>
  <c r="AH58" i="3"/>
  <c r="AG58" i="3"/>
  <c r="A58" i="3"/>
  <c r="CH57" i="3"/>
  <c r="CG57" i="3"/>
  <c r="CF57" i="3"/>
  <c r="CE57" i="3"/>
  <c r="CD57" i="3"/>
  <c r="CC57" i="3"/>
  <c r="CB57" i="3"/>
  <c r="CA57" i="3"/>
  <c r="BZ57" i="3"/>
  <c r="BY57" i="3"/>
  <c r="BX57" i="3"/>
  <c r="BV57" i="3"/>
  <c r="BT57" i="3"/>
  <c r="BS57" i="3"/>
  <c r="BR57" i="3"/>
  <c r="BQ57" i="3"/>
  <c r="BP57" i="3"/>
  <c r="BN57" i="3"/>
  <c r="BM57" i="3"/>
  <c r="BJ57" i="3"/>
  <c r="BF57" i="3"/>
  <c r="BD57" i="3"/>
  <c r="BC57" i="3"/>
  <c r="BB57" i="3"/>
  <c r="BA57" i="3"/>
  <c r="AZ57" i="3"/>
  <c r="AY57" i="3"/>
  <c r="AW57" i="3"/>
  <c r="AV57" i="3"/>
  <c r="AU57" i="3"/>
  <c r="AT57" i="3"/>
  <c r="AS57" i="3"/>
  <c r="AR57" i="3"/>
  <c r="AQ57" i="3"/>
  <c r="AP57" i="3"/>
  <c r="AO57" i="3"/>
  <c r="AN57" i="3"/>
  <c r="AM57" i="3"/>
  <c r="AL57" i="3"/>
  <c r="AK57" i="3"/>
  <c r="AJ57" i="3"/>
  <c r="AI57" i="3"/>
  <c r="AH57" i="3"/>
  <c r="AG57" i="3"/>
  <c r="A57" i="3"/>
  <c r="CH56" i="3"/>
  <c r="CG56" i="3"/>
  <c r="CF56" i="3"/>
  <c r="CE56" i="3"/>
  <c r="CD56" i="3"/>
  <c r="CC56" i="3"/>
  <c r="CB56" i="3"/>
  <c r="CA56" i="3"/>
  <c r="BZ56" i="3"/>
  <c r="BY56" i="3"/>
  <c r="BX56" i="3"/>
  <c r="BV56" i="3"/>
  <c r="BT56" i="3"/>
  <c r="BS56" i="3"/>
  <c r="BR56" i="3"/>
  <c r="BQ56" i="3"/>
  <c r="BP56" i="3"/>
  <c r="BN56" i="3"/>
  <c r="BM56" i="3"/>
  <c r="BJ56" i="3"/>
  <c r="BF56" i="3"/>
  <c r="BD56" i="3"/>
  <c r="BC56" i="3"/>
  <c r="BB56" i="3"/>
  <c r="BA56" i="3"/>
  <c r="AZ56" i="3"/>
  <c r="AY56" i="3"/>
  <c r="AW56" i="3"/>
  <c r="AV56" i="3"/>
  <c r="AU56" i="3"/>
  <c r="AT56" i="3"/>
  <c r="AS56" i="3"/>
  <c r="AR56" i="3"/>
  <c r="AQ56" i="3"/>
  <c r="AP56" i="3"/>
  <c r="AO56" i="3"/>
  <c r="AN56" i="3"/>
  <c r="AM56" i="3"/>
  <c r="AL56" i="3"/>
  <c r="AK56" i="3"/>
  <c r="AJ56" i="3"/>
  <c r="AI56" i="3"/>
  <c r="AH56" i="3"/>
  <c r="AG56" i="3"/>
  <c r="A56" i="3"/>
  <c r="CH55" i="3"/>
  <c r="CG55" i="3"/>
  <c r="CF55" i="3"/>
  <c r="CE55" i="3"/>
  <c r="CD55" i="3"/>
  <c r="CC55" i="3"/>
  <c r="CB55" i="3"/>
  <c r="CA55" i="3"/>
  <c r="BZ55" i="3"/>
  <c r="BY55" i="3"/>
  <c r="BX55" i="3"/>
  <c r="BV55" i="3"/>
  <c r="BT55" i="3"/>
  <c r="BS55" i="3"/>
  <c r="BR55" i="3"/>
  <c r="BQ55" i="3"/>
  <c r="BP55" i="3"/>
  <c r="BN55" i="3"/>
  <c r="BM55" i="3"/>
  <c r="BJ55" i="3"/>
  <c r="BF55" i="3"/>
  <c r="BD55" i="3"/>
  <c r="BC55" i="3"/>
  <c r="BB55" i="3"/>
  <c r="BA55" i="3"/>
  <c r="AZ55" i="3"/>
  <c r="AY55" i="3"/>
  <c r="AW55" i="3"/>
  <c r="AV55" i="3"/>
  <c r="AU55" i="3"/>
  <c r="AT55" i="3"/>
  <c r="AS55" i="3"/>
  <c r="AR55" i="3"/>
  <c r="AQ55" i="3"/>
  <c r="AP55" i="3"/>
  <c r="AO55" i="3"/>
  <c r="AN55" i="3"/>
  <c r="AM55" i="3"/>
  <c r="AL55" i="3"/>
  <c r="AK55" i="3"/>
  <c r="AJ55" i="3"/>
  <c r="AI55" i="3"/>
  <c r="AH55" i="3"/>
  <c r="AG55" i="3"/>
  <c r="A55" i="3"/>
  <c r="CH54" i="3"/>
  <c r="CG54" i="3"/>
  <c r="CF54" i="3"/>
  <c r="CE54" i="3"/>
  <c r="CD54" i="3"/>
  <c r="CC54" i="3"/>
  <c r="CB54" i="3"/>
  <c r="CA54" i="3"/>
  <c r="BZ54" i="3"/>
  <c r="BY54" i="3"/>
  <c r="BX54" i="3"/>
  <c r="BV54" i="3"/>
  <c r="BT54" i="3"/>
  <c r="BS54" i="3"/>
  <c r="BR54" i="3"/>
  <c r="BQ54" i="3"/>
  <c r="BP54" i="3"/>
  <c r="BN54" i="3"/>
  <c r="BM54" i="3"/>
  <c r="BJ54" i="3"/>
  <c r="BF54" i="3"/>
  <c r="BD54" i="3"/>
  <c r="BC54" i="3"/>
  <c r="BB54" i="3"/>
  <c r="BA54" i="3"/>
  <c r="AZ54" i="3"/>
  <c r="AY54" i="3"/>
  <c r="AW54" i="3"/>
  <c r="AV54" i="3"/>
  <c r="AU54" i="3"/>
  <c r="AT54" i="3"/>
  <c r="AS54" i="3"/>
  <c r="AR54" i="3"/>
  <c r="AQ54" i="3"/>
  <c r="AP54" i="3"/>
  <c r="AO54" i="3"/>
  <c r="AN54" i="3"/>
  <c r="AM54" i="3"/>
  <c r="AL54" i="3"/>
  <c r="AK54" i="3"/>
  <c r="AJ54" i="3"/>
  <c r="AI54" i="3"/>
  <c r="AH54" i="3"/>
  <c r="AG54" i="3"/>
  <c r="A54" i="3"/>
  <c r="CH53" i="3"/>
  <c r="CG53" i="3"/>
  <c r="CF53" i="3"/>
  <c r="CE53" i="3"/>
  <c r="CD53" i="3"/>
  <c r="CC53" i="3"/>
  <c r="CB53" i="3"/>
  <c r="CA53" i="3"/>
  <c r="BZ53" i="3"/>
  <c r="BY53" i="3"/>
  <c r="BX53" i="3"/>
  <c r="BV53" i="3"/>
  <c r="BT53" i="3"/>
  <c r="BS53" i="3"/>
  <c r="BR53" i="3"/>
  <c r="BQ53" i="3"/>
  <c r="BP53" i="3"/>
  <c r="BN53" i="3"/>
  <c r="BM53" i="3"/>
  <c r="BJ53" i="3"/>
  <c r="BF53" i="3"/>
  <c r="BD53" i="3"/>
  <c r="BC53" i="3"/>
  <c r="BB53" i="3"/>
  <c r="BA53" i="3"/>
  <c r="AZ53" i="3"/>
  <c r="AY53" i="3"/>
  <c r="AW53" i="3"/>
  <c r="AV53" i="3"/>
  <c r="AU53" i="3"/>
  <c r="AT53" i="3"/>
  <c r="AS53" i="3"/>
  <c r="AR53" i="3"/>
  <c r="AQ53" i="3"/>
  <c r="AP53" i="3"/>
  <c r="AO53" i="3"/>
  <c r="AN53" i="3"/>
  <c r="AM53" i="3"/>
  <c r="AL53" i="3"/>
  <c r="AK53" i="3"/>
  <c r="AJ53" i="3"/>
  <c r="AI53" i="3"/>
  <c r="AH53" i="3"/>
  <c r="AG53" i="3"/>
  <c r="A53" i="3"/>
  <c r="CH52" i="3"/>
  <c r="CG52" i="3"/>
  <c r="CF52" i="3"/>
  <c r="CE52" i="3"/>
  <c r="CD52" i="3"/>
  <c r="CC52" i="3"/>
  <c r="CB52" i="3"/>
  <c r="CA52" i="3"/>
  <c r="BZ52" i="3"/>
  <c r="BY52" i="3"/>
  <c r="BX52" i="3"/>
  <c r="BV52" i="3"/>
  <c r="BT52" i="3"/>
  <c r="BS52" i="3"/>
  <c r="BR52" i="3"/>
  <c r="BQ52" i="3"/>
  <c r="BP52" i="3"/>
  <c r="BN52" i="3"/>
  <c r="BM52" i="3"/>
  <c r="BJ52" i="3"/>
  <c r="BF52" i="3"/>
  <c r="BD52" i="3"/>
  <c r="BC52" i="3"/>
  <c r="BB52" i="3"/>
  <c r="BA52" i="3"/>
  <c r="AZ52" i="3"/>
  <c r="AY52" i="3"/>
  <c r="AW52" i="3"/>
  <c r="AV52" i="3"/>
  <c r="AU52" i="3"/>
  <c r="AT52" i="3"/>
  <c r="AS52" i="3"/>
  <c r="AR52" i="3"/>
  <c r="AQ52" i="3"/>
  <c r="AP52" i="3"/>
  <c r="AO52" i="3"/>
  <c r="AN52" i="3"/>
  <c r="AM52" i="3"/>
  <c r="AL52" i="3"/>
  <c r="AK52" i="3"/>
  <c r="AJ52" i="3"/>
  <c r="AI52" i="3"/>
  <c r="AH52" i="3"/>
  <c r="AG52" i="3"/>
  <c r="A52" i="3"/>
  <c r="CH51" i="3"/>
  <c r="CG51" i="3"/>
  <c r="CF51" i="3"/>
  <c r="CE51" i="3"/>
  <c r="CD51" i="3"/>
  <c r="CC51" i="3"/>
  <c r="CB51" i="3"/>
  <c r="CA51" i="3"/>
  <c r="BZ51" i="3"/>
  <c r="BY51" i="3"/>
  <c r="BX51" i="3"/>
  <c r="BV51" i="3"/>
  <c r="BT51" i="3"/>
  <c r="BS51" i="3"/>
  <c r="BR51" i="3"/>
  <c r="BQ51" i="3"/>
  <c r="BP51" i="3"/>
  <c r="BN51" i="3"/>
  <c r="BM51" i="3"/>
  <c r="BJ51" i="3"/>
  <c r="BF51" i="3"/>
  <c r="BD51" i="3"/>
  <c r="BC51" i="3"/>
  <c r="BB51" i="3"/>
  <c r="BA51" i="3"/>
  <c r="AZ51" i="3"/>
  <c r="AY51" i="3"/>
  <c r="AW51" i="3"/>
  <c r="AV51" i="3"/>
  <c r="AU51" i="3"/>
  <c r="AT51" i="3"/>
  <c r="AS51" i="3"/>
  <c r="AR51" i="3"/>
  <c r="AQ51" i="3"/>
  <c r="AP51" i="3"/>
  <c r="AO51" i="3"/>
  <c r="AN51" i="3"/>
  <c r="AM51" i="3"/>
  <c r="AL51" i="3"/>
  <c r="AK51" i="3"/>
  <c r="AJ51" i="3"/>
  <c r="AI51" i="3"/>
  <c r="AH51" i="3"/>
  <c r="AG51" i="3"/>
  <c r="A51" i="3"/>
  <c r="CH50" i="3"/>
  <c r="CG50" i="3"/>
  <c r="CF50" i="3"/>
  <c r="CE50" i="3"/>
  <c r="CD50" i="3"/>
  <c r="CC50" i="3"/>
  <c r="CB50" i="3"/>
  <c r="CA50" i="3"/>
  <c r="BZ50" i="3"/>
  <c r="BY50" i="3"/>
  <c r="BX50" i="3"/>
  <c r="BV50" i="3"/>
  <c r="BT50" i="3"/>
  <c r="BS50" i="3"/>
  <c r="BR50" i="3"/>
  <c r="BQ50" i="3"/>
  <c r="BP50" i="3"/>
  <c r="BN50" i="3"/>
  <c r="BM50" i="3"/>
  <c r="BJ50" i="3"/>
  <c r="BF50" i="3"/>
  <c r="BD50" i="3"/>
  <c r="BC50" i="3"/>
  <c r="BB50" i="3"/>
  <c r="BA50" i="3"/>
  <c r="AZ50" i="3"/>
  <c r="AY50" i="3"/>
  <c r="AW50" i="3"/>
  <c r="AV50" i="3"/>
  <c r="AU50" i="3"/>
  <c r="AT50" i="3"/>
  <c r="AS50" i="3"/>
  <c r="AR50" i="3"/>
  <c r="AQ50" i="3"/>
  <c r="AP50" i="3"/>
  <c r="AO50" i="3"/>
  <c r="AN50" i="3"/>
  <c r="AM50" i="3"/>
  <c r="AL50" i="3"/>
  <c r="AK50" i="3"/>
  <c r="AJ50" i="3"/>
  <c r="AI50" i="3"/>
  <c r="AH50" i="3"/>
  <c r="AG50" i="3"/>
  <c r="A50" i="3"/>
  <c r="CH49" i="3"/>
  <c r="CG49" i="3"/>
  <c r="CF49" i="3"/>
  <c r="CE49" i="3"/>
  <c r="CD49" i="3"/>
  <c r="CC49" i="3"/>
  <c r="CB49" i="3"/>
  <c r="CA49" i="3"/>
  <c r="BZ49" i="3"/>
  <c r="BY49" i="3"/>
  <c r="BX49" i="3"/>
  <c r="BV49" i="3"/>
  <c r="BT49" i="3"/>
  <c r="BS49" i="3"/>
  <c r="BR49" i="3"/>
  <c r="BQ49" i="3"/>
  <c r="BP49" i="3"/>
  <c r="BN49" i="3"/>
  <c r="BM49" i="3"/>
  <c r="BJ49" i="3"/>
  <c r="BF49" i="3"/>
  <c r="BD49" i="3"/>
  <c r="BC49" i="3"/>
  <c r="BB49" i="3"/>
  <c r="BA49" i="3"/>
  <c r="AZ49" i="3"/>
  <c r="AY49" i="3"/>
  <c r="AW49" i="3"/>
  <c r="AV49" i="3"/>
  <c r="AU49" i="3"/>
  <c r="AT49" i="3"/>
  <c r="AS49" i="3"/>
  <c r="AR49" i="3"/>
  <c r="AQ49" i="3"/>
  <c r="AP49" i="3"/>
  <c r="AO49" i="3"/>
  <c r="AN49" i="3"/>
  <c r="AM49" i="3"/>
  <c r="AL49" i="3"/>
  <c r="AK49" i="3"/>
  <c r="AJ49" i="3"/>
  <c r="AI49" i="3"/>
  <c r="AH49" i="3"/>
  <c r="AG49" i="3"/>
  <c r="A49" i="3"/>
  <c r="CH48" i="3"/>
  <c r="CG48" i="3"/>
  <c r="CF48" i="3"/>
  <c r="CE48" i="3"/>
  <c r="CD48" i="3"/>
  <c r="CC48" i="3"/>
  <c r="CB48" i="3"/>
  <c r="CA48" i="3"/>
  <c r="BZ48" i="3"/>
  <c r="BY48" i="3"/>
  <c r="BX48" i="3"/>
  <c r="BV48" i="3"/>
  <c r="BT48" i="3"/>
  <c r="BS48" i="3"/>
  <c r="BR48" i="3"/>
  <c r="BQ48" i="3"/>
  <c r="BP48" i="3"/>
  <c r="BN48" i="3"/>
  <c r="BM48" i="3"/>
  <c r="BJ48" i="3"/>
  <c r="BF48" i="3"/>
  <c r="BD48" i="3"/>
  <c r="BC48" i="3"/>
  <c r="BB48" i="3"/>
  <c r="BA48" i="3"/>
  <c r="AZ48" i="3"/>
  <c r="AY48" i="3"/>
  <c r="AW48" i="3"/>
  <c r="AV48" i="3"/>
  <c r="AU48" i="3"/>
  <c r="AT48" i="3"/>
  <c r="AS48" i="3"/>
  <c r="AR48" i="3"/>
  <c r="AQ48" i="3"/>
  <c r="AP48" i="3"/>
  <c r="AO48" i="3"/>
  <c r="AN48" i="3"/>
  <c r="AM48" i="3"/>
  <c r="AL48" i="3"/>
  <c r="AK48" i="3"/>
  <c r="AJ48" i="3"/>
  <c r="AI48" i="3"/>
  <c r="AH48" i="3"/>
  <c r="AG48" i="3"/>
  <c r="A48" i="3"/>
  <c r="CH47" i="3"/>
  <c r="CG47" i="3"/>
  <c r="CF47" i="3"/>
  <c r="CE47" i="3"/>
  <c r="CD47" i="3"/>
  <c r="CC47" i="3"/>
  <c r="CB47" i="3"/>
  <c r="CA47" i="3"/>
  <c r="BZ47" i="3"/>
  <c r="BY47" i="3"/>
  <c r="BX47" i="3"/>
  <c r="BV47" i="3"/>
  <c r="BT47" i="3"/>
  <c r="BS47" i="3"/>
  <c r="BR47" i="3"/>
  <c r="BQ47" i="3"/>
  <c r="BP47" i="3"/>
  <c r="BN47" i="3"/>
  <c r="BM47" i="3"/>
  <c r="BJ47" i="3"/>
  <c r="BF47" i="3"/>
  <c r="BD47" i="3"/>
  <c r="BC47" i="3"/>
  <c r="BB47" i="3"/>
  <c r="BA47" i="3"/>
  <c r="AZ47" i="3"/>
  <c r="AY47" i="3"/>
  <c r="AW47" i="3"/>
  <c r="AV47" i="3"/>
  <c r="AU47" i="3"/>
  <c r="AT47" i="3"/>
  <c r="AS47" i="3"/>
  <c r="AR47" i="3"/>
  <c r="AQ47" i="3"/>
  <c r="AP47" i="3"/>
  <c r="AO47" i="3"/>
  <c r="AN47" i="3"/>
  <c r="AM47" i="3"/>
  <c r="AL47" i="3"/>
  <c r="AK47" i="3"/>
  <c r="AJ47" i="3"/>
  <c r="AI47" i="3"/>
  <c r="AH47" i="3"/>
  <c r="AG47" i="3"/>
  <c r="A47" i="3"/>
  <c r="CH46" i="3"/>
  <c r="CG46" i="3"/>
  <c r="CF46" i="3"/>
  <c r="CE46" i="3"/>
  <c r="CD46" i="3"/>
  <c r="CC46" i="3"/>
  <c r="CB46" i="3"/>
  <c r="CA46" i="3"/>
  <c r="BZ46" i="3"/>
  <c r="BY46" i="3"/>
  <c r="BX46" i="3"/>
  <c r="BV46" i="3"/>
  <c r="BT46" i="3"/>
  <c r="BS46" i="3"/>
  <c r="BR46" i="3"/>
  <c r="BQ46" i="3"/>
  <c r="BP46" i="3"/>
  <c r="BN46" i="3"/>
  <c r="BM46" i="3"/>
  <c r="BJ46" i="3"/>
  <c r="BF46" i="3"/>
  <c r="BD46" i="3"/>
  <c r="BC46" i="3"/>
  <c r="BB46" i="3"/>
  <c r="BA46" i="3"/>
  <c r="AZ46" i="3"/>
  <c r="AY46" i="3"/>
  <c r="AW46" i="3"/>
  <c r="AV46" i="3"/>
  <c r="AU46" i="3"/>
  <c r="AT46" i="3"/>
  <c r="AS46" i="3"/>
  <c r="AR46" i="3"/>
  <c r="AQ46" i="3"/>
  <c r="AP46" i="3"/>
  <c r="AO46" i="3"/>
  <c r="AN46" i="3"/>
  <c r="AM46" i="3"/>
  <c r="AL46" i="3"/>
  <c r="AK46" i="3"/>
  <c r="AJ46" i="3"/>
  <c r="AI46" i="3"/>
  <c r="AH46" i="3"/>
  <c r="AG46" i="3"/>
  <c r="A46" i="3"/>
  <c r="CH45" i="3"/>
  <c r="CG45" i="3"/>
  <c r="CF45" i="3"/>
  <c r="CE45" i="3"/>
  <c r="CD45" i="3"/>
  <c r="CC45" i="3"/>
  <c r="CB45" i="3"/>
  <c r="CA45" i="3"/>
  <c r="BZ45" i="3"/>
  <c r="BY45" i="3"/>
  <c r="BX45" i="3"/>
  <c r="BV45" i="3"/>
  <c r="BT45" i="3"/>
  <c r="BS45" i="3"/>
  <c r="BR45" i="3"/>
  <c r="BQ45" i="3"/>
  <c r="BP45" i="3"/>
  <c r="BN45" i="3"/>
  <c r="BM45" i="3"/>
  <c r="BJ45" i="3"/>
  <c r="BF45" i="3"/>
  <c r="BD45" i="3"/>
  <c r="BC45" i="3"/>
  <c r="BB45" i="3"/>
  <c r="BA45" i="3"/>
  <c r="AZ45" i="3"/>
  <c r="AY45" i="3"/>
  <c r="AW45" i="3"/>
  <c r="AV45" i="3"/>
  <c r="AU45" i="3"/>
  <c r="AT45" i="3"/>
  <c r="AS45" i="3"/>
  <c r="AR45" i="3"/>
  <c r="AQ45" i="3"/>
  <c r="AP45" i="3"/>
  <c r="AO45" i="3"/>
  <c r="AN45" i="3"/>
  <c r="AM45" i="3"/>
  <c r="AL45" i="3"/>
  <c r="AK45" i="3"/>
  <c r="AJ45" i="3"/>
  <c r="AI45" i="3"/>
  <c r="AH45" i="3"/>
  <c r="AG45" i="3"/>
  <c r="A45" i="3"/>
  <c r="CH44" i="3"/>
  <c r="CG44" i="3"/>
  <c r="CF44" i="3"/>
  <c r="CE44" i="3"/>
  <c r="CD44" i="3"/>
  <c r="CC44" i="3"/>
  <c r="CB44" i="3"/>
  <c r="CA44" i="3"/>
  <c r="BZ44" i="3"/>
  <c r="BY44" i="3"/>
  <c r="BX44" i="3"/>
  <c r="BV44" i="3"/>
  <c r="BT44" i="3"/>
  <c r="BS44" i="3"/>
  <c r="BR44" i="3"/>
  <c r="BQ44" i="3"/>
  <c r="BP44" i="3"/>
  <c r="BN44" i="3"/>
  <c r="BM44" i="3"/>
  <c r="BJ44" i="3"/>
  <c r="BF44" i="3"/>
  <c r="BD44" i="3"/>
  <c r="BC44" i="3"/>
  <c r="BB44" i="3"/>
  <c r="BA44" i="3"/>
  <c r="AZ44" i="3"/>
  <c r="AY44" i="3"/>
  <c r="AW44" i="3"/>
  <c r="AV44" i="3"/>
  <c r="AU44" i="3"/>
  <c r="AT44" i="3"/>
  <c r="AS44" i="3"/>
  <c r="AR44" i="3"/>
  <c r="AQ44" i="3"/>
  <c r="AP44" i="3"/>
  <c r="AO44" i="3"/>
  <c r="AN44" i="3"/>
  <c r="AM44" i="3"/>
  <c r="AL44" i="3"/>
  <c r="AK44" i="3"/>
  <c r="AJ44" i="3"/>
  <c r="AI44" i="3"/>
  <c r="AH44" i="3"/>
  <c r="AG44" i="3"/>
  <c r="A44" i="3"/>
  <c r="CH43" i="3"/>
  <c r="CG43" i="3"/>
  <c r="CF43" i="3"/>
  <c r="CE43" i="3"/>
  <c r="CD43" i="3"/>
  <c r="CC43" i="3"/>
  <c r="CB43" i="3"/>
  <c r="CA43" i="3"/>
  <c r="BZ43" i="3"/>
  <c r="BY43" i="3"/>
  <c r="BX43" i="3"/>
  <c r="BV43" i="3"/>
  <c r="BT43" i="3"/>
  <c r="BS43" i="3"/>
  <c r="BR43" i="3"/>
  <c r="BQ43" i="3"/>
  <c r="BP43" i="3"/>
  <c r="BN43" i="3"/>
  <c r="BM43" i="3"/>
  <c r="BJ43" i="3"/>
  <c r="BF43" i="3"/>
  <c r="BD43" i="3"/>
  <c r="BC43" i="3"/>
  <c r="BB43" i="3"/>
  <c r="BA43" i="3"/>
  <c r="AZ43" i="3"/>
  <c r="AY43" i="3"/>
  <c r="AW43" i="3"/>
  <c r="AV43" i="3"/>
  <c r="AU43" i="3"/>
  <c r="AT43" i="3"/>
  <c r="AS43" i="3"/>
  <c r="AR43" i="3"/>
  <c r="AQ43" i="3"/>
  <c r="AP43" i="3"/>
  <c r="AO43" i="3"/>
  <c r="AN43" i="3"/>
  <c r="AM43" i="3"/>
  <c r="AL43" i="3"/>
  <c r="AK43" i="3"/>
  <c r="AJ43" i="3"/>
  <c r="AI43" i="3"/>
  <c r="AH43" i="3"/>
  <c r="AG43" i="3"/>
  <c r="A43" i="3"/>
  <c r="CH42" i="3"/>
  <c r="CG42" i="3"/>
  <c r="CF42" i="3"/>
  <c r="CE42" i="3"/>
  <c r="CD42" i="3"/>
  <c r="CC42" i="3"/>
  <c r="CB42" i="3"/>
  <c r="CA42" i="3"/>
  <c r="BZ42" i="3"/>
  <c r="BY42" i="3"/>
  <c r="BX42" i="3"/>
  <c r="BV42" i="3"/>
  <c r="BT42" i="3"/>
  <c r="BS42" i="3"/>
  <c r="BR42" i="3"/>
  <c r="BQ42" i="3"/>
  <c r="BP42" i="3"/>
  <c r="BN42" i="3"/>
  <c r="BM42" i="3"/>
  <c r="BJ42" i="3"/>
  <c r="BF42" i="3"/>
  <c r="BD42" i="3"/>
  <c r="BC42" i="3"/>
  <c r="BB42" i="3"/>
  <c r="BA42" i="3"/>
  <c r="AZ42" i="3"/>
  <c r="AY42" i="3"/>
  <c r="AW42" i="3"/>
  <c r="AV42" i="3"/>
  <c r="AU42" i="3"/>
  <c r="AT42" i="3"/>
  <c r="AS42" i="3"/>
  <c r="AR42" i="3"/>
  <c r="AQ42" i="3"/>
  <c r="AP42" i="3"/>
  <c r="AO42" i="3"/>
  <c r="AN42" i="3"/>
  <c r="AM42" i="3"/>
  <c r="AL42" i="3"/>
  <c r="AK42" i="3"/>
  <c r="AJ42" i="3"/>
  <c r="AI42" i="3"/>
  <c r="AH42" i="3"/>
  <c r="AG42" i="3"/>
  <c r="A42" i="3"/>
  <c r="CH41" i="3"/>
  <c r="CG41" i="3"/>
  <c r="CF41" i="3"/>
  <c r="CE41" i="3"/>
  <c r="CD41" i="3"/>
  <c r="CC41" i="3"/>
  <c r="CB41" i="3"/>
  <c r="CA41" i="3"/>
  <c r="BZ41" i="3"/>
  <c r="BY41" i="3"/>
  <c r="BX41" i="3"/>
  <c r="BV41" i="3"/>
  <c r="BT41" i="3"/>
  <c r="BS41" i="3"/>
  <c r="BR41" i="3"/>
  <c r="BQ41" i="3"/>
  <c r="BP41" i="3"/>
  <c r="BN41" i="3"/>
  <c r="BM41" i="3"/>
  <c r="BJ41" i="3"/>
  <c r="BF41" i="3"/>
  <c r="BD41" i="3"/>
  <c r="BC41" i="3"/>
  <c r="BB41" i="3"/>
  <c r="BA41" i="3"/>
  <c r="AZ41" i="3"/>
  <c r="AY41" i="3"/>
  <c r="AW41" i="3"/>
  <c r="AV41" i="3"/>
  <c r="AU41" i="3"/>
  <c r="AT41" i="3"/>
  <c r="AS41" i="3"/>
  <c r="AR41" i="3"/>
  <c r="AQ41" i="3"/>
  <c r="AP41" i="3"/>
  <c r="AO41" i="3"/>
  <c r="AN41" i="3"/>
  <c r="AM41" i="3"/>
  <c r="AL41" i="3"/>
  <c r="AK41" i="3"/>
  <c r="AJ41" i="3"/>
  <c r="AI41" i="3"/>
  <c r="AH41" i="3"/>
  <c r="AG41" i="3"/>
  <c r="A41" i="3"/>
  <c r="CH40" i="3"/>
  <c r="CG40" i="3"/>
  <c r="CF40" i="3"/>
  <c r="CE40" i="3"/>
  <c r="CD40" i="3"/>
  <c r="CC40" i="3"/>
  <c r="CB40" i="3"/>
  <c r="CA40" i="3"/>
  <c r="BZ40" i="3"/>
  <c r="BY40" i="3"/>
  <c r="BX40" i="3"/>
  <c r="BV40" i="3"/>
  <c r="BT40" i="3"/>
  <c r="BS40" i="3"/>
  <c r="BR40" i="3"/>
  <c r="BQ40" i="3"/>
  <c r="BP40" i="3"/>
  <c r="BN40" i="3"/>
  <c r="BM40" i="3"/>
  <c r="BJ40" i="3"/>
  <c r="BF40" i="3"/>
  <c r="BD40" i="3"/>
  <c r="BC40" i="3"/>
  <c r="BB40" i="3"/>
  <c r="BA40" i="3"/>
  <c r="AZ40" i="3"/>
  <c r="AY40" i="3"/>
  <c r="AW40" i="3"/>
  <c r="AV40" i="3"/>
  <c r="AU40" i="3"/>
  <c r="AT40" i="3"/>
  <c r="AS40" i="3"/>
  <c r="AR40" i="3"/>
  <c r="AQ40" i="3"/>
  <c r="AP40" i="3"/>
  <c r="AO40" i="3"/>
  <c r="AN40" i="3"/>
  <c r="AM40" i="3"/>
  <c r="AL40" i="3"/>
  <c r="AK40" i="3"/>
  <c r="AJ40" i="3"/>
  <c r="AI40" i="3"/>
  <c r="AH40" i="3"/>
  <c r="AG40" i="3"/>
  <c r="A40" i="3"/>
  <c r="CH39" i="3"/>
  <c r="CG39" i="3"/>
  <c r="CF39" i="3"/>
  <c r="CE39" i="3"/>
  <c r="CD39" i="3"/>
  <c r="CC39" i="3"/>
  <c r="CB39" i="3"/>
  <c r="CA39" i="3"/>
  <c r="BZ39" i="3"/>
  <c r="BY39" i="3"/>
  <c r="BX39" i="3"/>
  <c r="BV39" i="3"/>
  <c r="BT39" i="3"/>
  <c r="BS39" i="3"/>
  <c r="BR39" i="3"/>
  <c r="BQ39" i="3"/>
  <c r="BP39" i="3"/>
  <c r="BN39" i="3"/>
  <c r="BM39" i="3"/>
  <c r="BJ39" i="3"/>
  <c r="BF39" i="3"/>
  <c r="BD39" i="3"/>
  <c r="BC39" i="3"/>
  <c r="BB39" i="3"/>
  <c r="BA39" i="3"/>
  <c r="AZ39" i="3"/>
  <c r="AY39" i="3"/>
  <c r="AW39" i="3"/>
  <c r="AV39" i="3"/>
  <c r="AU39" i="3"/>
  <c r="AT39" i="3"/>
  <c r="AS39" i="3"/>
  <c r="AR39" i="3"/>
  <c r="AQ39" i="3"/>
  <c r="AP39" i="3"/>
  <c r="AO39" i="3"/>
  <c r="AN39" i="3"/>
  <c r="AM39" i="3"/>
  <c r="AL39" i="3"/>
  <c r="AK39" i="3"/>
  <c r="AJ39" i="3"/>
  <c r="AI39" i="3"/>
  <c r="AH39" i="3"/>
  <c r="AG39" i="3"/>
  <c r="A39" i="3"/>
  <c r="CH38" i="3"/>
  <c r="CG38" i="3"/>
  <c r="CF38" i="3"/>
  <c r="CE38" i="3"/>
  <c r="CD38" i="3"/>
  <c r="CC38" i="3"/>
  <c r="CB38" i="3"/>
  <c r="CA38" i="3"/>
  <c r="BZ38" i="3"/>
  <c r="BY38" i="3"/>
  <c r="BX38" i="3"/>
  <c r="BV38" i="3"/>
  <c r="BT38" i="3"/>
  <c r="BS38" i="3"/>
  <c r="BR38" i="3"/>
  <c r="BQ38" i="3"/>
  <c r="BP38" i="3"/>
  <c r="BN38" i="3"/>
  <c r="BM38" i="3"/>
  <c r="BJ38" i="3"/>
  <c r="BF38" i="3"/>
  <c r="BD38" i="3"/>
  <c r="BC38" i="3"/>
  <c r="BB38" i="3"/>
  <c r="BA38" i="3"/>
  <c r="AZ38" i="3"/>
  <c r="AY38" i="3"/>
  <c r="AW38" i="3"/>
  <c r="AV38" i="3"/>
  <c r="AU38" i="3"/>
  <c r="AT38" i="3"/>
  <c r="AS38" i="3"/>
  <c r="AR38" i="3"/>
  <c r="AQ38" i="3"/>
  <c r="AP38" i="3"/>
  <c r="AO38" i="3"/>
  <c r="AN38" i="3"/>
  <c r="AM38" i="3"/>
  <c r="AL38" i="3"/>
  <c r="AK38" i="3"/>
  <c r="AJ38" i="3"/>
  <c r="AI38" i="3"/>
  <c r="AH38" i="3"/>
  <c r="AG38" i="3"/>
  <c r="A38" i="3"/>
  <c r="CH37" i="3"/>
  <c r="CG37" i="3"/>
  <c r="CF37" i="3"/>
  <c r="CE37" i="3"/>
  <c r="CD37" i="3"/>
  <c r="CC37" i="3"/>
  <c r="CB37" i="3"/>
  <c r="CA37" i="3"/>
  <c r="BZ37" i="3"/>
  <c r="BY37" i="3"/>
  <c r="BX37" i="3"/>
  <c r="BV37" i="3"/>
  <c r="BT37" i="3"/>
  <c r="BS37" i="3"/>
  <c r="BR37" i="3"/>
  <c r="BQ37" i="3"/>
  <c r="BP37" i="3"/>
  <c r="BN37" i="3"/>
  <c r="BM37" i="3"/>
  <c r="BJ37" i="3"/>
  <c r="BF37" i="3"/>
  <c r="BD37" i="3"/>
  <c r="BC37" i="3"/>
  <c r="BB37" i="3"/>
  <c r="BA37" i="3"/>
  <c r="AZ37" i="3"/>
  <c r="AY37" i="3"/>
  <c r="AW37" i="3"/>
  <c r="AV37" i="3"/>
  <c r="AU37" i="3"/>
  <c r="AT37" i="3"/>
  <c r="AS37" i="3"/>
  <c r="AR37" i="3"/>
  <c r="AQ37" i="3"/>
  <c r="AP37" i="3"/>
  <c r="AO37" i="3"/>
  <c r="AN37" i="3"/>
  <c r="AM37" i="3"/>
  <c r="AL37" i="3"/>
  <c r="AK37" i="3"/>
  <c r="AJ37" i="3"/>
  <c r="AI37" i="3"/>
  <c r="AH37" i="3"/>
  <c r="AG37" i="3"/>
  <c r="A37" i="3"/>
  <c r="CH36" i="3"/>
  <c r="CG36" i="3"/>
  <c r="CF36" i="3"/>
  <c r="CE36" i="3"/>
  <c r="CD36" i="3"/>
  <c r="CC36" i="3"/>
  <c r="CB36" i="3"/>
  <c r="CA36" i="3"/>
  <c r="BZ36" i="3"/>
  <c r="BY36" i="3"/>
  <c r="BX36" i="3"/>
  <c r="BV36" i="3"/>
  <c r="BT36" i="3"/>
  <c r="BS36" i="3"/>
  <c r="BR36" i="3"/>
  <c r="BQ36" i="3"/>
  <c r="BP36" i="3"/>
  <c r="BN36" i="3"/>
  <c r="BM36" i="3"/>
  <c r="BJ36" i="3"/>
  <c r="BF36" i="3"/>
  <c r="BD36" i="3"/>
  <c r="BC36" i="3"/>
  <c r="BB36" i="3"/>
  <c r="BA36" i="3"/>
  <c r="AZ36" i="3"/>
  <c r="AY36" i="3"/>
  <c r="AW36" i="3"/>
  <c r="AV36" i="3"/>
  <c r="AU36" i="3"/>
  <c r="AT36" i="3"/>
  <c r="AS36" i="3"/>
  <c r="AR36" i="3"/>
  <c r="AQ36" i="3"/>
  <c r="AP36" i="3"/>
  <c r="AO36" i="3"/>
  <c r="AN36" i="3"/>
  <c r="AM36" i="3"/>
  <c r="AL36" i="3"/>
  <c r="AK36" i="3"/>
  <c r="AJ36" i="3"/>
  <c r="AI36" i="3"/>
  <c r="AH36" i="3"/>
  <c r="AG36" i="3"/>
  <c r="A36" i="3"/>
  <c r="CH35" i="3"/>
  <c r="CG35" i="3"/>
  <c r="CF35" i="3"/>
  <c r="CE35" i="3"/>
  <c r="CD35" i="3"/>
  <c r="CC35" i="3"/>
  <c r="CB35" i="3"/>
  <c r="CA35" i="3"/>
  <c r="BZ35" i="3"/>
  <c r="BY35" i="3"/>
  <c r="BX35" i="3"/>
  <c r="BV35" i="3"/>
  <c r="BT35" i="3"/>
  <c r="BS35" i="3"/>
  <c r="BR35" i="3"/>
  <c r="BQ35" i="3"/>
  <c r="BP35" i="3"/>
  <c r="BN35" i="3"/>
  <c r="BM35" i="3"/>
  <c r="BJ35" i="3"/>
  <c r="BF35" i="3"/>
  <c r="BD35" i="3"/>
  <c r="BC35" i="3"/>
  <c r="BB35" i="3"/>
  <c r="BA35" i="3"/>
  <c r="AZ35" i="3"/>
  <c r="AY35" i="3"/>
  <c r="AW35" i="3"/>
  <c r="AV35" i="3"/>
  <c r="AU35" i="3"/>
  <c r="AT35" i="3"/>
  <c r="AS35" i="3"/>
  <c r="AR35" i="3"/>
  <c r="AQ35" i="3"/>
  <c r="AP35" i="3"/>
  <c r="AO35" i="3"/>
  <c r="AN35" i="3"/>
  <c r="AM35" i="3"/>
  <c r="AL35" i="3"/>
  <c r="AK35" i="3"/>
  <c r="AJ35" i="3"/>
  <c r="AI35" i="3"/>
  <c r="AH35" i="3"/>
  <c r="AG35" i="3"/>
  <c r="A35" i="3"/>
  <c r="CH34" i="3"/>
  <c r="CG34" i="3"/>
  <c r="CF34" i="3"/>
  <c r="CE34" i="3"/>
  <c r="CD34" i="3"/>
  <c r="CC34" i="3"/>
  <c r="CB34" i="3"/>
  <c r="CA34" i="3"/>
  <c r="BZ34" i="3"/>
  <c r="BY34" i="3"/>
  <c r="BX34" i="3"/>
  <c r="BV34" i="3"/>
  <c r="BT34" i="3"/>
  <c r="BS34" i="3"/>
  <c r="BR34" i="3"/>
  <c r="BQ34" i="3"/>
  <c r="BP34" i="3"/>
  <c r="BN34" i="3"/>
  <c r="BM34" i="3"/>
  <c r="BJ34" i="3"/>
  <c r="BF34" i="3"/>
  <c r="BD34" i="3"/>
  <c r="BC34" i="3"/>
  <c r="BB34" i="3"/>
  <c r="BA34" i="3"/>
  <c r="AZ34" i="3"/>
  <c r="AY34" i="3"/>
  <c r="AW34" i="3"/>
  <c r="AV34" i="3"/>
  <c r="AU34" i="3"/>
  <c r="AT34" i="3"/>
  <c r="AS34" i="3"/>
  <c r="AR34" i="3"/>
  <c r="AQ34" i="3"/>
  <c r="AP34" i="3"/>
  <c r="AO34" i="3"/>
  <c r="AN34" i="3"/>
  <c r="AM34" i="3"/>
  <c r="AL34" i="3"/>
  <c r="AK34" i="3"/>
  <c r="AJ34" i="3"/>
  <c r="AI34" i="3"/>
  <c r="AH34" i="3"/>
  <c r="AG34" i="3"/>
  <c r="A34" i="3"/>
  <c r="CH33" i="3"/>
  <c r="CG33" i="3"/>
  <c r="CF33" i="3"/>
  <c r="CE33" i="3"/>
  <c r="CD33" i="3"/>
  <c r="CC33" i="3"/>
  <c r="CB33" i="3"/>
  <c r="CA33" i="3"/>
  <c r="BZ33" i="3"/>
  <c r="BY33" i="3"/>
  <c r="BX33" i="3"/>
  <c r="BV33" i="3"/>
  <c r="BT33" i="3"/>
  <c r="BS33" i="3"/>
  <c r="BR33" i="3"/>
  <c r="BQ33" i="3"/>
  <c r="BP33" i="3"/>
  <c r="BN33" i="3"/>
  <c r="BM33" i="3"/>
  <c r="BJ33" i="3"/>
  <c r="BF33" i="3"/>
  <c r="BD33" i="3"/>
  <c r="BC33" i="3"/>
  <c r="BB33" i="3"/>
  <c r="BA33" i="3"/>
  <c r="AZ33" i="3"/>
  <c r="AY33" i="3"/>
  <c r="AW33" i="3"/>
  <c r="AV33" i="3"/>
  <c r="AU33" i="3"/>
  <c r="AT33" i="3"/>
  <c r="AS33" i="3"/>
  <c r="AR33" i="3"/>
  <c r="AQ33" i="3"/>
  <c r="AP33" i="3"/>
  <c r="AO33" i="3"/>
  <c r="AN33" i="3"/>
  <c r="AM33" i="3"/>
  <c r="AL33" i="3"/>
  <c r="AK33" i="3"/>
  <c r="AJ33" i="3"/>
  <c r="AI33" i="3"/>
  <c r="AH33" i="3"/>
  <c r="AG33" i="3"/>
  <c r="A33" i="3"/>
  <c r="CH32" i="3"/>
  <c r="CG32" i="3"/>
  <c r="CF32" i="3"/>
  <c r="CE32" i="3"/>
  <c r="CD32" i="3"/>
  <c r="CC32" i="3"/>
  <c r="CB32" i="3"/>
  <c r="CA32" i="3"/>
  <c r="BZ32" i="3"/>
  <c r="BY32" i="3"/>
  <c r="BX32" i="3"/>
  <c r="BV32" i="3"/>
  <c r="BT32" i="3"/>
  <c r="BS32" i="3"/>
  <c r="BR32" i="3"/>
  <c r="BQ32" i="3"/>
  <c r="BP32" i="3"/>
  <c r="BN32" i="3"/>
  <c r="BM32" i="3"/>
  <c r="BJ32" i="3"/>
  <c r="BF32" i="3"/>
  <c r="BD32" i="3"/>
  <c r="BC32" i="3"/>
  <c r="BB32" i="3"/>
  <c r="BA32" i="3"/>
  <c r="AZ32" i="3"/>
  <c r="AY32" i="3"/>
  <c r="AW32" i="3"/>
  <c r="AV32" i="3"/>
  <c r="AU32" i="3"/>
  <c r="AT32" i="3"/>
  <c r="AS32" i="3"/>
  <c r="AR32" i="3"/>
  <c r="AQ32" i="3"/>
  <c r="AP32" i="3"/>
  <c r="AO32" i="3"/>
  <c r="AN32" i="3"/>
  <c r="AM32" i="3"/>
  <c r="AL32" i="3"/>
  <c r="AK32" i="3"/>
  <c r="AJ32" i="3"/>
  <c r="AI32" i="3"/>
  <c r="AH32" i="3"/>
  <c r="AG32" i="3"/>
  <c r="A32" i="3"/>
  <c r="CH31" i="3"/>
  <c r="CG31" i="3"/>
  <c r="CF31" i="3"/>
  <c r="CE31" i="3"/>
  <c r="CD31" i="3"/>
  <c r="CC31" i="3"/>
  <c r="CB31" i="3"/>
  <c r="CA31" i="3"/>
  <c r="BZ31" i="3"/>
  <c r="BY31" i="3"/>
  <c r="BX31" i="3"/>
  <c r="BV31" i="3"/>
  <c r="BT31" i="3"/>
  <c r="BS31" i="3"/>
  <c r="BR31" i="3"/>
  <c r="BQ31" i="3"/>
  <c r="BP31" i="3"/>
  <c r="BN31" i="3"/>
  <c r="BM31" i="3"/>
  <c r="BJ31" i="3"/>
  <c r="BF31" i="3"/>
  <c r="BD31" i="3"/>
  <c r="BC31" i="3"/>
  <c r="BB31" i="3"/>
  <c r="BA31" i="3"/>
  <c r="AZ31" i="3"/>
  <c r="AY31" i="3"/>
  <c r="AW31" i="3"/>
  <c r="AV31" i="3"/>
  <c r="AU31" i="3"/>
  <c r="AT31" i="3"/>
  <c r="AS31" i="3"/>
  <c r="AR31" i="3"/>
  <c r="AQ31" i="3"/>
  <c r="AP31" i="3"/>
  <c r="AO31" i="3"/>
  <c r="AN31" i="3"/>
  <c r="AM31" i="3"/>
  <c r="AL31" i="3"/>
  <c r="AK31" i="3"/>
  <c r="AJ31" i="3"/>
  <c r="AI31" i="3"/>
  <c r="AH31" i="3"/>
  <c r="AG31" i="3"/>
  <c r="A31" i="3"/>
  <c r="CH30" i="3"/>
  <c r="CG30" i="3"/>
  <c r="CF30" i="3"/>
  <c r="CE30" i="3"/>
  <c r="CD30" i="3"/>
  <c r="CC30" i="3"/>
  <c r="CB30" i="3"/>
  <c r="CA30" i="3"/>
  <c r="BZ30" i="3"/>
  <c r="BY30" i="3"/>
  <c r="BX30" i="3"/>
  <c r="BV30" i="3"/>
  <c r="BT30" i="3"/>
  <c r="BS30" i="3"/>
  <c r="BR30" i="3"/>
  <c r="BQ30" i="3"/>
  <c r="BP30" i="3"/>
  <c r="BN30" i="3"/>
  <c r="BM30" i="3"/>
  <c r="BJ30" i="3"/>
  <c r="BF30" i="3"/>
  <c r="BD30" i="3"/>
  <c r="BC30" i="3"/>
  <c r="BB30" i="3"/>
  <c r="BA30" i="3"/>
  <c r="AZ30" i="3"/>
  <c r="AY30" i="3"/>
  <c r="AW30" i="3"/>
  <c r="AV30" i="3"/>
  <c r="AU30" i="3"/>
  <c r="AT30" i="3"/>
  <c r="AS30" i="3"/>
  <c r="AR30" i="3"/>
  <c r="AQ30" i="3"/>
  <c r="AP30" i="3"/>
  <c r="AO30" i="3"/>
  <c r="AN30" i="3"/>
  <c r="AM30" i="3"/>
  <c r="AL30" i="3"/>
  <c r="AK30" i="3"/>
  <c r="AJ30" i="3"/>
  <c r="AI30" i="3"/>
  <c r="AH30" i="3"/>
  <c r="AG30" i="3"/>
  <c r="A30" i="3"/>
  <c r="CH29" i="3"/>
  <c r="CG29" i="3"/>
  <c r="CF29" i="3"/>
  <c r="CE29" i="3"/>
  <c r="CD29" i="3"/>
  <c r="CC29" i="3"/>
  <c r="CB29" i="3"/>
  <c r="CA29" i="3"/>
  <c r="BZ29" i="3"/>
  <c r="BY29" i="3"/>
  <c r="BX29" i="3"/>
  <c r="BV29" i="3"/>
  <c r="BT29" i="3"/>
  <c r="BS29" i="3"/>
  <c r="BR29" i="3"/>
  <c r="BQ29" i="3"/>
  <c r="BP29" i="3"/>
  <c r="BN29" i="3"/>
  <c r="BM29" i="3"/>
  <c r="BJ29" i="3"/>
  <c r="BF29" i="3"/>
  <c r="BD29" i="3"/>
  <c r="BC29" i="3"/>
  <c r="BB29" i="3"/>
  <c r="BA29" i="3"/>
  <c r="AZ29" i="3"/>
  <c r="AY29" i="3"/>
  <c r="AW29" i="3"/>
  <c r="AV29" i="3"/>
  <c r="AU29" i="3"/>
  <c r="AT29" i="3"/>
  <c r="AS29" i="3"/>
  <c r="AR29" i="3"/>
  <c r="AQ29" i="3"/>
  <c r="AP29" i="3"/>
  <c r="AO29" i="3"/>
  <c r="AN29" i="3"/>
  <c r="AM29" i="3"/>
  <c r="AL29" i="3"/>
  <c r="AK29" i="3"/>
  <c r="AJ29" i="3"/>
  <c r="AI29" i="3"/>
  <c r="AH29" i="3"/>
  <c r="AG29" i="3"/>
  <c r="A29" i="3"/>
  <c r="CH28" i="3"/>
  <c r="CG28" i="3"/>
  <c r="CF28" i="3"/>
  <c r="CE28" i="3"/>
  <c r="CD28" i="3"/>
  <c r="CC28" i="3"/>
  <c r="CB28" i="3"/>
  <c r="CA28" i="3"/>
  <c r="BZ28" i="3"/>
  <c r="BY28" i="3"/>
  <c r="BX28" i="3"/>
  <c r="BV28" i="3"/>
  <c r="BT28" i="3"/>
  <c r="BS28" i="3"/>
  <c r="BR28" i="3"/>
  <c r="BQ28" i="3"/>
  <c r="BP28" i="3"/>
  <c r="BN28" i="3"/>
  <c r="BM28" i="3"/>
  <c r="BJ28" i="3"/>
  <c r="BF28" i="3"/>
  <c r="BD28" i="3"/>
  <c r="BC28" i="3"/>
  <c r="BB28" i="3"/>
  <c r="BA28" i="3"/>
  <c r="AZ28" i="3"/>
  <c r="AY28" i="3"/>
  <c r="AW28" i="3"/>
  <c r="AV28" i="3"/>
  <c r="AU28" i="3"/>
  <c r="AT28" i="3"/>
  <c r="AS28" i="3"/>
  <c r="AR28" i="3"/>
  <c r="AQ28" i="3"/>
  <c r="AP28" i="3"/>
  <c r="AO28" i="3"/>
  <c r="AN28" i="3"/>
  <c r="AM28" i="3"/>
  <c r="AL28" i="3"/>
  <c r="AK28" i="3"/>
  <c r="AJ28" i="3"/>
  <c r="AI28" i="3"/>
  <c r="AH28" i="3"/>
  <c r="AG28" i="3"/>
  <c r="A28" i="3"/>
  <c r="CH27" i="3"/>
  <c r="CG27" i="3"/>
  <c r="CF27" i="3"/>
  <c r="CE27" i="3"/>
  <c r="CD27" i="3"/>
  <c r="CC27" i="3"/>
  <c r="CB27" i="3"/>
  <c r="CA27" i="3"/>
  <c r="BZ27" i="3"/>
  <c r="BY27" i="3"/>
  <c r="BX27" i="3"/>
  <c r="BV27" i="3"/>
  <c r="BT27" i="3"/>
  <c r="BS27" i="3"/>
  <c r="BR27" i="3"/>
  <c r="BQ27" i="3"/>
  <c r="BP27" i="3"/>
  <c r="BN27" i="3"/>
  <c r="BM27" i="3"/>
  <c r="BJ27" i="3"/>
  <c r="BF27" i="3"/>
  <c r="BD27" i="3"/>
  <c r="BC27" i="3"/>
  <c r="BB27" i="3"/>
  <c r="BA27" i="3"/>
  <c r="AZ27" i="3"/>
  <c r="AY27" i="3"/>
  <c r="AW27" i="3"/>
  <c r="AV27" i="3"/>
  <c r="AU27" i="3"/>
  <c r="AT27" i="3"/>
  <c r="AS27" i="3"/>
  <c r="AR27" i="3"/>
  <c r="AQ27" i="3"/>
  <c r="AP27" i="3"/>
  <c r="AO27" i="3"/>
  <c r="AN27" i="3"/>
  <c r="AM27" i="3"/>
  <c r="AL27" i="3"/>
  <c r="AK27" i="3"/>
  <c r="AJ27" i="3"/>
  <c r="AI27" i="3"/>
  <c r="AH27" i="3"/>
  <c r="AG27" i="3"/>
  <c r="A27" i="3"/>
  <c r="CH26" i="3"/>
  <c r="CG26" i="3"/>
  <c r="CF26" i="3"/>
  <c r="CE26" i="3"/>
  <c r="CD26" i="3"/>
  <c r="CC26" i="3"/>
  <c r="CB26" i="3"/>
  <c r="CA26" i="3"/>
  <c r="BZ26" i="3"/>
  <c r="BY26" i="3"/>
  <c r="BX26" i="3"/>
  <c r="BV26" i="3"/>
  <c r="BT26" i="3"/>
  <c r="BS26" i="3"/>
  <c r="BR26" i="3"/>
  <c r="BQ26" i="3"/>
  <c r="BP26" i="3"/>
  <c r="BN26" i="3"/>
  <c r="BM26" i="3"/>
  <c r="BJ26" i="3"/>
  <c r="BF26" i="3"/>
  <c r="BD26" i="3"/>
  <c r="BC26" i="3"/>
  <c r="BB26" i="3"/>
  <c r="BA26" i="3"/>
  <c r="AZ26" i="3"/>
  <c r="AY26" i="3"/>
  <c r="AW26" i="3"/>
  <c r="AV26" i="3"/>
  <c r="AU26" i="3"/>
  <c r="AT26" i="3"/>
  <c r="AS26" i="3"/>
  <c r="AR26" i="3"/>
  <c r="AQ26" i="3"/>
  <c r="AP26" i="3"/>
  <c r="AO26" i="3"/>
  <c r="AN26" i="3"/>
  <c r="AM26" i="3"/>
  <c r="AL26" i="3"/>
  <c r="AK26" i="3"/>
  <c r="AJ26" i="3"/>
  <c r="AI26" i="3"/>
  <c r="AH26" i="3"/>
  <c r="AG26" i="3"/>
  <c r="A26" i="3"/>
  <c r="CH25" i="3"/>
  <c r="CG25" i="3"/>
  <c r="CF25" i="3"/>
  <c r="CE25" i="3"/>
  <c r="CD25" i="3"/>
  <c r="CC25" i="3"/>
  <c r="CB25" i="3"/>
  <c r="CA25" i="3"/>
  <c r="BZ25" i="3"/>
  <c r="BY25" i="3"/>
  <c r="BX25" i="3"/>
  <c r="BV25" i="3"/>
  <c r="BT25" i="3"/>
  <c r="BS25" i="3"/>
  <c r="BR25" i="3"/>
  <c r="BQ25" i="3"/>
  <c r="BP25" i="3"/>
  <c r="BN25" i="3"/>
  <c r="BM25" i="3"/>
  <c r="BJ25" i="3"/>
  <c r="BF25" i="3"/>
  <c r="BD25" i="3"/>
  <c r="BC25" i="3"/>
  <c r="BB25" i="3"/>
  <c r="BA25" i="3"/>
  <c r="AZ25" i="3"/>
  <c r="AY25" i="3"/>
  <c r="AW25" i="3"/>
  <c r="AV25" i="3"/>
  <c r="AU25" i="3"/>
  <c r="AT25" i="3"/>
  <c r="AS25" i="3"/>
  <c r="AR25" i="3"/>
  <c r="AQ25" i="3"/>
  <c r="AP25" i="3"/>
  <c r="AO25" i="3"/>
  <c r="AN25" i="3"/>
  <c r="AM25" i="3"/>
  <c r="AL25" i="3"/>
  <c r="AK25" i="3"/>
  <c r="AJ25" i="3"/>
  <c r="AI25" i="3"/>
  <c r="AH25" i="3"/>
  <c r="AG25" i="3"/>
  <c r="A25" i="3"/>
  <c r="CH24" i="3"/>
  <c r="CG24" i="3"/>
  <c r="CF24" i="3"/>
  <c r="CE24" i="3"/>
  <c r="CD24" i="3"/>
  <c r="CC24" i="3"/>
  <c r="CB24" i="3"/>
  <c r="CA24" i="3"/>
  <c r="BZ24" i="3"/>
  <c r="BY24" i="3"/>
  <c r="BX24" i="3"/>
  <c r="BV24" i="3"/>
  <c r="BT24" i="3"/>
  <c r="BS24" i="3"/>
  <c r="BR24" i="3"/>
  <c r="BQ24" i="3"/>
  <c r="BP24" i="3"/>
  <c r="BN24" i="3"/>
  <c r="BM24" i="3"/>
  <c r="BJ24" i="3"/>
  <c r="BF24" i="3"/>
  <c r="BD24" i="3"/>
  <c r="BC24" i="3"/>
  <c r="BB24" i="3"/>
  <c r="BA24" i="3"/>
  <c r="AZ24" i="3"/>
  <c r="AY24" i="3"/>
  <c r="AW24" i="3"/>
  <c r="AV24" i="3"/>
  <c r="AU24" i="3"/>
  <c r="AT24" i="3"/>
  <c r="AS24" i="3"/>
  <c r="AR24" i="3"/>
  <c r="AQ24" i="3"/>
  <c r="AP24" i="3"/>
  <c r="AO24" i="3"/>
  <c r="AN24" i="3"/>
  <c r="AM24" i="3"/>
  <c r="AL24" i="3"/>
  <c r="AK24" i="3"/>
  <c r="AJ24" i="3"/>
  <c r="AI24" i="3"/>
  <c r="AH24" i="3"/>
  <c r="AG24" i="3"/>
  <c r="A24" i="3"/>
  <c r="CH23" i="3"/>
  <c r="CG23" i="3"/>
  <c r="CF23" i="3"/>
  <c r="CE23" i="3"/>
  <c r="CD23" i="3"/>
  <c r="CC23" i="3"/>
  <c r="CB23" i="3"/>
  <c r="CA23" i="3"/>
  <c r="BZ23" i="3"/>
  <c r="BY23" i="3"/>
  <c r="BX23" i="3"/>
  <c r="BV23" i="3"/>
  <c r="BT23" i="3"/>
  <c r="BS23" i="3"/>
  <c r="BR23" i="3"/>
  <c r="BQ23" i="3"/>
  <c r="BP23" i="3"/>
  <c r="BN23" i="3"/>
  <c r="BM23" i="3"/>
  <c r="BJ23" i="3"/>
  <c r="BF23" i="3"/>
  <c r="BD23" i="3"/>
  <c r="BC23" i="3"/>
  <c r="BB23" i="3"/>
  <c r="BA23" i="3"/>
  <c r="AZ23" i="3"/>
  <c r="AY23" i="3"/>
  <c r="AW23" i="3"/>
  <c r="AV23" i="3"/>
  <c r="AU23" i="3"/>
  <c r="AT23" i="3"/>
  <c r="AS23" i="3"/>
  <c r="AR23" i="3"/>
  <c r="AQ23" i="3"/>
  <c r="AP23" i="3"/>
  <c r="AO23" i="3"/>
  <c r="AN23" i="3"/>
  <c r="AM23" i="3"/>
  <c r="AL23" i="3"/>
  <c r="AK23" i="3"/>
  <c r="AJ23" i="3"/>
  <c r="AI23" i="3"/>
  <c r="AH23" i="3"/>
  <c r="AG23" i="3"/>
  <c r="A23" i="3"/>
  <c r="CH22" i="3"/>
  <c r="CG22" i="3"/>
  <c r="CF22" i="3"/>
  <c r="CE22" i="3"/>
  <c r="CD22" i="3"/>
  <c r="CC22" i="3"/>
  <c r="CB22" i="3"/>
  <c r="CA22" i="3"/>
  <c r="BZ22" i="3"/>
  <c r="BY22" i="3"/>
  <c r="BX22" i="3"/>
  <c r="BV22" i="3"/>
  <c r="BT22" i="3"/>
  <c r="BS22" i="3"/>
  <c r="BR22" i="3"/>
  <c r="BQ22" i="3"/>
  <c r="BP22" i="3"/>
  <c r="BN22" i="3"/>
  <c r="BM22" i="3"/>
  <c r="BJ22" i="3"/>
  <c r="BF22" i="3"/>
  <c r="BD22" i="3"/>
  <c r="BC22" i="3"/>
  <c r="BB22" i="3"/>
  <c r="BA22" i="3"/>
  <c r="AZ22" i="3"/>
  <c r="AY22" i="3"/>
  <c r="AW22" i="3"/>
  <c r="AV22" i="3"/>
  <c r="AU22" i="3"/>
  <c r="AT22" i="3"/>
  <c r="AS22" i="3"/>
  <c r="AR22" i="3"/>
  <c r="AQ22" i="3"/>
  <c r="AP22" i="3"/>
  <c r="AO22" i="3"/>
  <c r="AN22" i="3"/>
  <c r="AM22" i="3"/>
  <c r="AL22" i="3"/>
  <c r="AK22" i="3"/>
  <c r="AJ22" i="3"/>
  <c r="AI22" i="3"/>
  <c r="AH22" i="3"/>
  <c r="AG22" i="3"/>
  <c r="A22" i="3"/>
  <c r="CH21" i="3"/>
  <c r="CG21" i="3"/>
  <c r="CF21" i="3"/>
  <c r="CE21" i="3"/>
  <c r="CD21" i="3"/>
  <c r="CC21" i="3"/>
  <c r="CB21" i="3"/>
  <c r="CA21" i="3"/>
  <c r="BZ21" i="3"/>
  <c r="BY21" i="3"/>
  <c r="BX21" i="3"/>
  <c r="BV21" i="3"/>
  <c r="BT21" i="3"/>
  <c r="BS21" i="3"/>
  <c r="BR21" i="3"/>
  <c r="BQ21" i="3"/>
  <c r="BP21" i="3"/>
  <c r="BN21" i="3"/>
  <c r="BM21" i="3"/>
  <c r="BJ21" i="3"/>
  <c r="BF21" i="3"/>
  <c r="BD21" i="3"/>
  <c r="BC21" i="3"/>
  <c r="BB21" i="3"/>
  <c r="BA21" i="3"/>
  <c r="AZ21" i="3"/>
  <c r="AY21" i="3"/>
  <c r="AW21" i="3"/>
  <c r="AV21" i="3"/>
  <c r="AU21" i="3"/>
  <c r="AT21" i="3"/>
  <c r="AS21" i="3"/>
  <c r="AR21" i="3"/>
  <c r="AQ21" i="3"/>
  <c r="AP21" i="3"/>
  <c r="AO21" i="3"/>
  <c r="AN21" i="3"/>
  <c r="AM21" i="3"/>
  <c r="AL21" i="3"/>
  <c r="AK21" i="3"/>
  <c r="AJ21" i="3"/>
  <c r="AI21" i="3"/>
  <c r="AH21" i="3"/>
  <c r="AG21" i="3"/>
  <c r="A21" i="3"/>
  <c r="CH20" i="3"/>
  <c r="CG20" i="3"/>
  <c r="CF20" i="3"/>
  <c r="CE20" i="3"/>
  <c r="CD20" i="3"/>
  <c r="CC20" i="3"/>
  <c r="CB20" i="3"/>
  <c r="CA20" i="3"/>
  <c r="BZ20" i="3"/>
  <c r="BY20" i="3"/>
  <c r="BX20" i="3"/>
  <c r="BV20" i="3"/>
  <c r="BT20" i="3"/>
  <c r="BS20" i="3"/>
  <c r="BR20" i="3"/>
  <c r="BQ20" i="3"/>
  <c r="BP20" i="3"/>
  <c r="BN20" i="3"/>
  <c r="BM20" i="3"/>
  <c r="BJ20" i="3"/>
  <c r="BF20" i="3"/>
  <c r="BD20" i="3"/>
  <c r="BC20" i="3"/>
  <c r="BB20" i="3"/>
  <c r="BA20" i="3"/>
  <c r="AZ20" i="3"/>
  <c r="AY20" i="3"/>
  <c r="AW20" i="3"/>
  <c r="AV20" i="3"/>
  <c r="AU20" i="3"/>
  <c r="AT20" i="3"/>
  <c r="AS20" i="3"/>
  <c r="AR20" i="3"/>
  <c r="AQ20" i="3"/>
  <c r="AP20" i="3"/>
  <c r="AO20" i="3"/>
  <c r="AN20" i="3"/>
  <c r="AM20" i="3"/>
  <c r="AL20" i="3"/>
  <c r="AK20" i="3"/>
  <c r="AJ20" i="3"/>
  <c r="AI20" i="3"/>
  <c r="AH20" i="3"/>
  <c r="AG20" i="3"/>
  <c r="A20" i="3"/>
  <c r="CH19" i="3"/>
  <c r="CG19" i="3"/>
  <c r="CF19" i="3"/>
  <c r="CE19" i="3"/>
  <c r="CD19" i="3"/>
  <c r="CC19" i="3"/>
  <c r="CB19" i="3"/>
  <c r="CA19" i="3"/>
  <c r="BZ19" i="3"/>
  <c r="BY19" i="3"/>
  <c r="BX19" i="3"/>
  <c r="BV19" i="3"/>
  <c r="BT19" i="3"/>
  <c r="BS19" i="3"/>
  <c r="BR19" i="3"/>
  <c r="BQ19" i="3"/>
  <c r="BP19" i="3"/>
  <c r="BN19" i="3"/>
  <c r="BM19" i="3"/>
  <c r="BJ19" i="3"/>
  <c r="BF19" i="3"/>
  <c r="BD19" i="3"/>
  <c r="BC19" i="3"/>
  <c r="BB19" i="3"/>
  <c r="BA19" i="3"/>
  <c r="AZ19" i="3"/>
  <c r="AY19" i="3"/>
  <c r="AW19" i="3"/>
  <c r="AV19" i="3"/>
  <c r="AU19" i="3"/>
  <c r="AT19" i="3"/>
  <c r="AS19" i="3"/>
  <c r="AR19" i="3"/>
  <c r="AQ19" i="3"/>
  <c r="AP19" i="3"/>
  <c r="AO19" i="3"/>
  <c r="AN19" i="3"/>
  <c r="AM19" i="3"/>
  <c r="AL19" i="3"/>
  <c r="AK19" i="3"/>
  <c r="AJ19" i="3"/>
  <c r="AI19" i="3"/>
  <c r="AH19" i="3"/>
  <c r="AG19" i="3"/>
  <c r="A19" i="3"/>
  <c r="CH18" i="3"/>
  <c r="CG18" i="3"/>
  <c r="CF18" i="3"/>
  <c r="CE18" i="3"/>
  <c r="CD18" i="3"/>
  <c r="CC18" i="3"/>
  <c r="CB18" i="3"/>
  <c r="CA18" i="3"/>
  <c r="BZ18" i="3"/>
  <c r="BY18" i="3"/>
  <c r="BX18" i="3"/>
  <c r="BV18" i="3"/>
  <c r="BT18" i="3"/>
  <c r="BS18" i="3"/>
  <c r="BR18" i="3"/>
  <c r="BQ18" i="3"/>
  <c r="BP18" i="3"/>
  <c r="BN18" i="3"/>
  <c r="BM18" i="3"/>
  <c r="BJ18" i="3"/>
  <c r="BF18" i="3"/>
  <c r="BD18" i="3"/>
  <c r="BC18" i="3"/>
  <c r="BB18" i="3"/>
  <c r="BA18" i="3"/>
  <c r="AZ18" i="3"/>
  <c r="AY18" i="3"/>
  <c r="AW18" i="3"/>
  <c r="AV18" i="3"/>
  <c r="AU18" i="3"/>
  <c r="AT18" i="3"/>
  <c r="AS18" i="3"/>
  <c r="AR18" i="3"/>
  <c r="AQ18" i="3"/>
  <c r="AP18" i="3"/>
  <c r="AO18" i="3"/>
  <c r="AN18" i="3"/>
  <c r="AM18" i="3"/>
  <c r="AL18" i="3"/>
  <c r="AK18" i="3"/>
  <c r="AJ18" i="3"/>
  <c r="AI18" i="3"/>
  <c r="AH18" i="3"/>
  <c r="AG18" i="3"/>
  <c r="A18" i="3"/>
  <c r="CH17" i="3"/>
  <c r="CG17" i="3"/>
  <c r="CF17" i="3"/>
  <c r="CE17" i="3"/>
  <c r="CD17" i="3"/>
  <c r="CC17" i="3"/>
  <c r="CB17" i="3"/>
  <c r="CA17" i="3"/>
  <c r="BZ17" i="3"/>
  <c r="BY17" i="3"/>
  <c r="BX17" i="3"/>
  <c r="BV17" i="3"/>
  <c r="BT17" i="3"/>
  <c r="BS17" i="3"/>
  <c r="BR17" i="3"/>
  <c r="BQ17" i="3"/>
  <c r="BP17" i="3"/>
  <c r="BN17" i="3"/>
  <c r="BM17" i="3"/>
  <c r="BJ17" i="3"/>
  <c r="BF17" i="3"/>
  <c r="BD17" i="3"/>
  <c r="BC17" i="3"/>
  <c r="BB17" i="3"/>
  <c r="BA17" i="3"/>
  <c r="AZ17" i="3"/>
  <c r="AY17" i="3"/>
  <c r="AW17" i="3"/>
  <c r="AV17" i="3"/>
  <c r="AU17" i="3"/>
  <c r="AT17" i="3"/>
  <c r="AS17" i="3"/>
  <c r="AR17" i="3"/>
  <c r="AQ17" i="3"/>
  <c r="AP17" i="3"/>
  <c r="AO17" i="3"/>
  <c r="AN17" i="3"/>
  <c r="AM17" i="3"/>
  <c r="AL17" i="3"/>
  <c r="AK17" i="3"/>
  <c r="AJ17" i="3"/>
  <c r="AI17" i="3"/>
  <c r="AH17" i="3"/>
  <c r="AG17" i="3"/>
  <c r="A17" i="3"/>
  <c r="CH16" i="3"/>
  <c r="CG16" i="3"/>
  <c r="CF16" i="3"/>
  <c r="CE16" i="3"/>
  <c r="CD16" i="3"/>
  <c r="CC16" i="3"/>
  <c r="CB16" i="3"/>
  <c r="CA16" i="3"/>
  <c r="BZ16" i="3"/>
  <c r="BY16" i="3"/>
  <c r="BX16" i="3"/>
  <c r="BV16" i="3"/>
  <c r="BT16" i="3"/>
  <c r="BS16" i="3"/>
  <c r="BR16" i="3"/>
  <c r="BQ16" i="3"/>
  <c r="BP16" i="3"/>
  <c r="BN16" i="3"/>
  <c r="BM16" i="3"/>
  <c r="BJ16" i="3"/>
  <c r="BF16" i="3"/>
  <c r="BD16" i="3"/>
  <c r="BC16" i="3"/>
  <c r="BB16" i="3"/>
  <c r="BA16" i="3"/>
  <c r="AZ16" i="3"/>
  <c r="AY16" i="3"/>
  <c r="AW16" i="3"/>
  <c r="AV16" i="3"/>
  <c r="AU16" i="3"/>
  <c r="AT16" i="3"/>
  <c r="AS16" i="3"/>
  <c r="AR16" i="3"/>
  <c r="AQ16" i="3"/>
  <c r="AP16" i="3"/>
  <c r="AO16" i="3"/>
  <c r="AN16" i="3"/>
  <c r="AM16" i="3"/>
  <c r="AL16" i="3"/>
  <c r="AK16" i="3"/>
  <c r="AJ16" i="3"/>
  <c r="AI16" i="3"/>
  <c r="AH16" i="3"/>
  <c r="AG16" i="3"/>
  <c r="A16" i="3"/>
  <c r="CH15" i="3"/>
  <c r="CG15" i="3"/>
  <c r="CF15" i="3"/>
  <c r="CE15" i="3"/>
  <c r="CD15" i="3"/>
  <c r="CC15" i="3"/>
  <c r="CB15" i="3"/>
  <c r="CA15" i="3"/>
  <c r="BZ15" i="3"/>
  <c r="BY15" i="3"/>
  <c r="BX15" i="3"/>
  <c r="BV15" i="3"/>
  <c r="BT15" i="3"/>
  <c r="BS15" i="3"/>
  <c r="BR15" i="3"/>
  <c r="BQ15" i="3"/>
  <c r="BP15" i="3"/>
  <c r="BN15" i="3"/>
  <c r="BM15" i="3"/>
  <c r="BJ15" i="3"/>
  <c r="BF15" i="3"/>
  <c r="BD15" i="3"/>
  <c r="BC15" i="3"/>
  <c r="BB15" i="3"/>
  <c r="BA15" i="3"/>
  <c r="AZ15" i="3"/>
  <c r="AY15" i="3"/>
  <c r="AW15" i="3"/>
  <c r="AV15" i="3"/>
  <c r="AU15" i="3"/>
  <c r="AT15" i="3"/>
  <c r="AS15" i="3"/>
  <c r="AR15" i="3"/>
  <c r="AQ15" i="3"/>
  <c r="AP15" i="3"/>
  <c r="AO15" i="3"/>
  <c r="AN15" i="3"/>
  <c r="AM15" i="3"/>
  <c r="AL15" i="3"/>
  <c r="AK15" i="3"/>
  <c r="AJ15" i="3"/>
  <c r="AI15" i="3"/>
  <c r="AH15" i="3"/>
  <c r="AG15" i="3"/>
  <c r="A15" i="3"/>
  <c r="CH14" i="3"/>
  <c r="CG14" i="3"/>
  <c r="CF14" i="3"/>
  <c r="CE14" i="3"/>
  <c r="CD14" i="3"/>
  <c r="CC14" i="3"/>
  <c r="CB14" i="3"/>
  <c r="CA14" i="3"/>
  <c r="BZ14" i="3"/>
  <c r="BY14" i="3"/>
  <c r="BX14" i="3"/>
  <c r="BV14" i="3"/>
  <c r="BT14" i="3"/>
  <c r="BS14" i="3"/>
  <c r="BR14" i="3"/>
  <c r="BQ14" i="3"/>
  <c r="BP14" i="3"/>
  <c r="BN14" i="3"/>
  <c r="BM14" i="3"/>
  <c r="BJ14" i="3"/>
  <c r="BF14" i="3"/>
  <c r="BD14" i="3"/>
  <c r="BC14" i="3"/>
  <c r="BB14" i="3"/>
  <c r="BA14" i="3"/>
  <c r="AZ14" i="3"/>
  <c r="AY14" i="3"/>
  <c r="AW14" i="3"/>
  <c r="AV14" i="3"/>
  <c r="AU14" i="3"/>
  <c r="AT14" i="3"/>
  <c r="AS14" i="3"/>
  <c r="AR14" i="3"/>
  <c r="AQ14" i="3"/>
  <c r="AP14" i="3"/>
  <c r="AO14" i="3"/>
  <c r="AN14" i="3"/>
  <c r="AM14" i="3"/>
  <c r="AL14" i="3"/>
  <c r="AK14" i="3"/>
  <c r="AJ14" i="3"/>
  <c r="AI14" i="3"/>
  <c r="AH14" i="3"/>
  <c r="AG14" i="3"/>
  <c r="A14" i="3"/>
  <c r="CH13" i="3"/>
  <c r="CG13" i="3"/>
  <c r="CF13" i="3"/>
  <c r="CE13" i="3"/>
  <c r="CD13" i="3"/>
  <c r="CC13" i="3"/>
  <c r="CB13" i="3"/>
  <c r="CA13" i="3"/>
  <c r="BZ13" i="3"/>
  <c r="BY13" i="3"/>
  <c r="BX13" i="3"/>
  <c r="BV13" i="3"/>
  <c r="BT13" i="3"/>
  <c r="BS13" i="3"/>
  <c r="BR13" i="3"/>
  <c r="BQ13" i="3"/>
  <c r="BP13" i="3"/>
  <c r="BN13" i="3"/>
  <c r="BM13" i="3"/>
  <c r="BJ13" i="3"/>
  <c r="BF13" i="3"/>
  <c r="BD13" i="3"/>
  <c r="BC13" i="3"/>
  <c r="BB13" i="3"/>
  <c r="BA13" i="3"/>
  <c r="AZ13" i="3"/>
  <c r="AY13" i="3"/>
  <c r="AW13" i="3"/>
  <c r="AV13" i="3"/>
  <c r="AU13" i="3"/>
  <c r="AT13" i="3"/>
  <c r="AS13" i="3"/>
  <c r="AR13" i="3"/>
  <c r="AQ13" i="3"/>
  <c r="AP13" i="3"/>
  <c r="AO13" i="3"/>
  <c r="AN13" i="3"/>
  <c r="AM13" i="3"/>
  <c r="AL13" i="3"/>
  <c r="AK13" i="3"/>
  <c r="AJ13" i="3"/>
  <c r="AI13" i="3"/>
  <c r="AH13" i="3"/>
  <c r="AG13" i="3"/>
  <c r="A13" i="3"/>
  <c r="CH12" i="3"/>
  <c r="CG12" i="3"/>
  <c r="CF12" i="3"/>
  <c r="CE12" i="3"/>
  <c r="CD12" i="3"/>
  <c r="CC12" i="3"/>
  <c r="CB12" i="3"/>
  <c r="CA12" i="3"/>
  <c r="BZ12" i="3"/>
  <c r="BY12" i="3"/>
  <c r="BX12" i="3"/>
  <c r="BV12" i="3"/>
  <c r="BT12" i="3"/>
  <c r="BS12" i="3"/>
  <c r="BR12" i="3"/>
  <c r="BQ12" i="3"/>
  <c r="BP12" i="3"/>
  <c r="BN12" i="3"/>
  <c r="BM12" i="3"/>
  <c r="BJ12" i="3"/>
  <c r="BF12" i="3"/>
  <c r="BD12" i="3"/>
  <c r="BC12" i="3"/>
  <c r="BB12" i="3"/>
  <c r="BA12" i="3"/>
  <c r="AZ12" i="3"/>
  <c r="AY12" i="3"/>
  <c r="AW12" i="3"/>
  <c r="AV12" i="3"/>
  <c r="AU12" i="3"/>
  <c r="AT12" i="3"/>
  <c r="AS12" i="3"/>
  <c r="AR12" i="3"/>
  <c r="AQ12" i="3"/>
  <c r="AP12" i="3"/>
  <c r="AO12" i="3"/>
  <c r="AN12" i="3"/>
  <c r="AM12" i="3"/>
  <c r="AL12" i="3"/>
  <c r="AK12" i="3"/>
  <c r="AJ12" i="3"/>
  <c r="AI12" i="3"/>
  <c r="AH12" i="3"/>
  <c r="AG12" i="3"/>
  <c r="A12" i="3"/>
  <c r="CH11" i="3"/>
  <c r="CG11" i="3"/>
  <c r="CF11" i="3"/>
  <c r="CE11" i="3"/>
  <c r="CD11" i="3"/>
  <c r="CC11" i="3"/>
  <c r="CB11" i="3"/>
  <c r="CA11" i="3"/>
  <c r="BZ11" i="3"/>
  <c r="BY11" i="3"/>
  <c r="BX11" i="3"/>
  <c r="BV11" i="3"/>
  <c r="BT11" i="3"/>
  <c r="BS11" i="3"/>
  <c r="BR11" i="3"/>
  <c r="BQ11" i="3"/>
  <c r="BP11" i="3"/>
  <c r="BN11" i="3"/>
  <c r="BM11" i="3"/>
  <c r="BJ11" i="3"/>
  <c r="BF11" i="3"/>
  <c r="BD11" i="3"/>
  <c r="BC11" i="3"/>
  <c r="BB11" i="3"/>
  <c r="BA11" i="3"/>
  <c r="AZ11" i="3"/>
  <c r="AY11" i="3"/>
  <c r="AW11" i="3"/>
  <c r="AV11" i="3"/>
  <c r="AU11" i="3"/>
  <c r="AT11" i="3"/>
  <c r="AS11" i="3"/>
  <c r="AR11" i="3"/>
  <c r="AQ11" i="3"/>
  <c r="AP11" i="3"/>
  <c r="AO11" i="3"/>
  <c r="AN11" i="3"/>
  <c r="AM11" i="3"/>
  <c r="AL11" i="3"/>
  <c r="AK11" i="3"/>
  <c r="AJ11" i="3"/>
  <c r="AI11" i="3"/>
  <c r="AH11" i="3"/>
  <c r="AG11" i="3"/>
  <c r="A11" i="3"/>
  <c r="CH10" i="3"/>
  <c r="CG10" i="3"/>
  <c r="CF10" i="3"/>
  <c r="CE10" i="3"/>
  <c r="CD10" i="3"/>
  <c r="CC10" i="3"/>
  <c r="CB10" i="3"/>
  <c r="CA10" i="3"/>
  <c r="BZ10" i="3"/>
  <c r="BY10" i="3"/>
  <c r="BX10" i="3"/>
  <c r="BV10" i="3"/>
  <c r="BT10" i="3"/>
  <c r="BS10" i="3"/>
  <c r="BR10" i="3"/>
  <c r="BQ10" i="3"/>
  <c r="BP10" i="3"/>
  <c r="BN10" i="3"/>
  <c r="BM10" i="3"/>
  <c r="BJ10" i="3"/>
  <c r="BF10" i="3"/>
  <c r="BD10" i="3"/>
  <c r="BC10" i="3"/>
  <c r="BB10" i="3"/>
  <c r="BA10" i="3"/>
  <c r="AZ10" i="3"/>
  <c r="AY10" i="3"/>
  <c r="AW10" i="3"/>
  <c r="AV10" i="3"/>
  <c r="AU10" i="3"/>
  <c r="AT10" i="3"/>
  <c r="AS10" i="3"/>
  <c r="AR10" i="3"/>
  <c r="AQ10" i="3"/>
  <c r="AP10" i="3"/>
  <c r="AO10" i="3"/>
  <c r="AN10" i="3"/>
  <c r="AM10" i="3"/>
  <c r="AL10" i="3"/>
  <c r="AK10" i="3"/>
  <c r="AJ10" i="3"/>
  <c r="AI10" i="3"/>
  <c r="AH10" i="3"/>
  <c r="AG10" i="3"/>
  <c r="A10" i="3"/>
  <c r="CH9" i="3"/>
  <c r="CG9" i="3"/>
  <c r="CF9" i="3"/>
  <c r="CE9" i="3"/>
  <c r="CD9" i="3"/>
  <c r="CC9" i="3"/>
  <c r="CB9" i="3"/>
  <c r="CA9" i="3"/>
  <c r="BZ9" i="3"/>
  <c r="BY9" i="3"/>
  <c r="BX9" i="3"/>
  <c r="BV9" i="3"/>
  <c r="BT9" i="3"/>
  <c r="BS9" i="3"/>
  <c r="BR9" i="3"/>
  <c r="BQ9" i="3"/>
  <c r="BP9" i="3"/>
  <c r="BN9" i="3"/>
  <c r="BM9" i="3"/>
  <c r="BJ9" i="3"/>
  <c r="BF9" i="3"/>
  <c r="BD9" i="3"/>
  <c r="BC9" i="3"/>
  <c r="BB9" i="3"/>
  <c r="BA9" i="3"/>
  <c r="AZ9" i="3"/>
  <c r="AY9" i="3"/>
  <c r="AW9" i="3"/>
  <c r="AV9" i="3"/>
  <c r="AU9" i="3"/>
  <c r="AT9" i="3"/>
  <c r="AS9" i="3"/>
  <c r="AR9" i="3"/>
  <c r="AQ9" i="3"/>
  <c r="AP9" i="3"/>
  <c r="AO9" i="3"/>
  <c r="AN9" i="3"/>
  <c r="AM9" i="3"/>
  <c r="AL9" i="3"/>
  <c r="AK9" i="3"/>
  <c r="AJ9" i="3"/>
  <c r="AI9" i="3"/>
  <c r="AH9" i="3"/>
  <c r="AG9" i="3"/>
  <c r="A9" i="3"/>
  <c r="CH8" i="3"/>
  <c r="CG8" i="3"/>
  <c r="CF8" i="3"/>
  <c r="CE8" i="3"/>
  <c r="CD8" i="3"/>
  <c r="CC8" i="3"/>
  <c r="CB8" i="3"/>
  <c r="CA8" i="3"/>
  <c r="BZ8" i="3"/>
  <c r="BY8" i="3"/>
  <c r="BX8" i="3"/>
  <c r="BV8" i="3"/>
  <c r="BT8" i="3"/>
  <c r="BS8" i="3"/>
  <c r="BR8" i="3"/>
  <c r="BQ8" i="3"/>
  <c r="BP8" i="3"/>
  <c r="BN8" i="3"/>
  <c r="BM8" i="3"/>
  <c r="BJ8" i="3"/>
  <c r="BF8" i="3"/>
  <c r="BD8" i="3"/>
  <c r="BC8" i="3"/>
  <c r="BB8" i="3"/>
  <c r="BA8" i="3"/>
  <c r="AZ8" i="3"/>
  <c r="AY8" i="3"/>
  <c r="AW8" i="3"/>
  <c r="AV8" i="3"/>
  <c r="AU8" i="3"/>
  <c r="AT8" i="3"/>
  <c r="AS8" i="3"/>
  <c r="AR8" i="3"/>
  <c r="AQ8" i="3"/>
  <c r="AP8" i="3"/>
  <c r="AO8" i="3"/>
  <c r="AN8" i="3"/>
  <c r="AM8" i="3"/>
  <c r="AL8" i="3"/>
  <c r="AK8" i="3"/>
  <c r="AJ8" i="3"/>
  <c r="AI8" i="3"/>
  <c r="AH8" i="3"/>
  <c r="AG8" i="3"/>
  <c r="A8" i="3"/>
  <c r="CH7" i="3"/>
  <c r="CG7" i="3"/>
  <c r="CF7" i="3"/>
  <c r="CE7" i="3"/>
  <c r="CD7" i="3"/>
  <c r="CC7" i="3"/>
  <c r="CB7" i="3"/>
  <c r="CA7" i="3"/>
  <c r="BZ7" i="3"/>
  <c r="BY7" i="3"/>
  <c r="BX7" i="3"/>
  <c r="BV7" i="3"/>
  <c r="BT7" i="3"/>
  <c r="BS7" i="3"/>
  <c r="BR7" i="3"/>
  <c r="BQ7" i="3"/>
  <c r="BP7" i="3"/>
  <c r="BN7" i="3"/>
  <c r="BM7" i="3"/>
  <c r="BJ7" i="3"/>
  <c r="BF7" i="3"/>
  <c r="BD7" i="3"/>
  <c r="BC7" i="3"/>
  <c r="BB7" i="3"/>
  <c r="BA7" i="3"/>
  <c r="AZ7" i="3"/>
  <c r="AY7" i="3"/>
  <c r="AW7" i="3"/>
  <c r="AV7" i="3"/>
  <c r="AU7" i="3"/>
  <c r="AT7" i="3"/>
  <c r="AS7" i="3"/>
  <c r="AR7" i="3"/>
  <c r="AQ7" i="3"/>
  <c r="AP7" i="3"/>
  <c r="AO7" i="3"/>
  <c r="AN7" i="3"/>
  <c r="AM7" i="3"/>
  <c r="AL7" i="3"/>
  <c r="AK7" i="3"/>
  <c r="AJ7" i="3"/>
  <c r="AI7" i="3"/>
  <c r="AH7" i="3"/>
  <c r="AG7" i="3"/>
  <c r="A7" i="3"/>
  <c r="CH6" i="3"/>
  <c r="CG6" i="3"/>
  <c r="CF6" i="3"/>
  <c r="CE6" i="3"/>
  <c r="CD6" i="3"/>
  <c r="CC6" i="3"/>
  <c r="CB6" i="3"/>
  <c r="CA6" i="3"/>
  <c r="BZ6" i="3"/>
  <c r="BY6" i="3"/>
  <c r="BX6" i="3"/>
  <c r="BV6" i="3"/>
  <c r="BT6" i="3"/>
  <c r="BS6" i="3"/>
  <c r="BR6" i="3"/>
  <c r="BQ6" i="3"/>
  <c r="BP6" i="3"/>
  <c r="BN6" i="3"/>
  <c r="BM6" i="3"/>
  <c r="BJ6" i="3"/>
  <c r="BF6" i="3"/>
  <c r="BD6" i="3"/>
  <c r="BC6" i="3"/>
  <c r="BB6" i="3"/>
  <c r="BA6" i="3"/>
  <c r="AZ6" i="3"/>
  <c r="AY6" i="3"/>
  <c r="AW6" i="3"/>
  <c r="AV6" i="3"/>
  <c r="AU6" i="3"/>
  <c r="AT6" i="3"/>
  <c r="AS6" i="3"/>
  <c r="AR6" i="3"/>
  <c r="AQ6" i="3"/>
  <c r="AP6" i="3"/>
  <c r="AO6" i="3"/>
  <c r="AN6" i="3"/>
  <c r="AM6" i="3"/>
  <c r="AL6" i="3"/>
  <c r="AK6" i="3"/>
  <c r="AJ6" i="3"/>
  <c r="AI6" i="3"/>
  <c r="AH6" i="3"/>
  <c r="AG6" i="3"/>
  <c r="A6" i="3"/>
  <c r="CH5" i="3"/>
  <c r="CG5" i="3"/>
  <c r="CF5" i="3"/>
  <c r="CE5" i="3"/>
  <c r="CD5" i="3"/>
  <c r="CC5" i="3"/>
  <c r="CB5" i="3"/>
  <c r="CA5" i="3"/>
  <c r="BZ5" i="3"/>
  <c r="BY5" i="3"/>
  <c r="BX5" i="3"/>
  <c r="BV5" i="3"/>
  <c r="BT5" i="3"/>
  <c r="BS5" i="3"/>
  <c r="BR5" i="3"/>
  <c r="BQ5" i="3"/>
  <c r="BP5" i="3"/>
  <c r="BN5" i="3"/>
  <c r="BM5" i="3"/>
  <c r="BJ5" i="3"/>
  <c r="BF5" i="3"/>
  <c r="BD5" i="3"/>
  <c r="BC5" i="3"/>
  <c r="BB5" i="3"/>
  <c r="BA5" i="3"/>
  <c r="AZ5" i="3"/>
  <c r="AY5" i="3"/>
  <c r="AW5" i="3"/>
  <c r="AV5" i="3"/>
  <c r="AU5" i="3"/>
  <c r="AT5" i="3"/>
  <c r="AS5" i="3"/>
  <c r="AR5" i="3"/>
  <c r="AQ5" i="3"/>
  <c r="AP5" i="3"/>
  <c r="AO5" i="3"/>
  <c r="AN5" i="3"/>
  <c r="AM5" i="3"/>
  <c r="AL5" i="3"/>
  <c r="AK5" i="3"/>
  <c r="AJ5" i="3"/>
  <c r="AI5" i="3"/>
  <c r="AH5" i="3"/>
  <c r="AG5" i="3"/>
  <c r="A5" i="3"/>
  <c r="CH4" i="3"/>
  <c r="CG4" i="3"/>
  <c r="CF4" i="3"/>
  <c r="CE4" i="3"/>
  <c r="CD4" i="3"/>
  <c r="CC4" i="3"/>
  <c r="CB4" i="3"/>
  <c r="CA4" i="3"/>
  <c r="BZ4" i="3"/>
  <c r="BY4" i="3"/>
  <c r="BX4" i="3"/>
  <c r="BV4" i="3"/>
  <c r="BT4" i="3"/>
  <c r="BS4" i="3"/>
  <c r="BR4" i="3"/>
  <c r="BQ4" i="3"/>
  <c r="BP4" i="3"/>
  <c r="BN4" i="3"/>
  <c r="BM4" i="3"/>
  <c r="BJ4" i="3"/>
  <c r="BF4" i="3"/>
  <c r="BD4" i="3"/>
  <c r="BC4" i="3"/>
  <c r="BB4" i="3"/>
  <c r="BA4" i="3"/>
  <c r="AZ4" i="3"/>
  <c r="AY4" i="3"/>
  <c r="AW4" i="3"/>
  <c r="AV4" i="3"/>
  <c r="AU4" i="3"/>
  <c r="AT4" i="3"/>
  <c r="AS4" i="3"/>
  <c r="AR4" i="3"/>
  <c r="AQ4" i="3"/>
  <c r="AP4" i="3"/>
  <c r="AO4" i="3"/>
  <c r="AN4" i="3"/>
  <c r="AM4" i="3"/>
  <c r="AL4" i="3"/>
  <c r="AK4" i="3"/>
  <c r="AJ4" i="3"/>
  <c r="AI4" i="3"/>
  <c r="AH4" i="3"/>
  <c r="AG4" i="3"/>
  <c r="A4" i="3"/>
  <c r="CH3" i="3"/>
  <c r="CG3" i="3"/>
  <c r="CF3" i="3"/>
  <c r="CE3" i="3"/>
  <c r="CD3" i="3"/>
  <c r="CC3" i="3"/>
  <c r="CB3" i="3"/>
  <c r="CA3" i="3"/>
  <c r="BZ3" i="3"/>
  <c r="BY3" i="3"/>
  <c r="BX3" i="3"/>
  <c r="BV3" i="3"/>
  <c r="BT3" i="3"/>
  <c r="BS3" i="3"/>
  <c r="BR3" i="3"/>
  <c r="BQ3" i="3"/>
  <c r="BP3" i="3"/>
  <c r="BN3" i="3"/>
  <c r="BM3" i="3"/>
  <c r="BJ3" i="3"/>
  <c r="BF3" i="3"/>
  <c r="BD3" i="3"/>
  <c r="BC3" i="3"/>
  <c r="BB3" i="3"/>
  <c r="BA3" i="3"/>
  <c r="AZ3" i="3"/>
  <c r="AY3" i="3"/>
  <c r="AW3" i="3"/>
  <c r="AV3" i="3"/>
  <c r="AU3" i="3"/>
  <c r="AT3" i="3"/>
  <c r="AS3" i="3"/>
  <c r="AR3" i="3"/>
  <c r="AQ3" i="3"/>
  <c r="AP3" i="3"/>
  <c r="AO3" i="3"/>
  <c r="AN3" i="3"/>
  <c r="AM3" i="3"/>
  <c r="AL3" i="3"/>
  <c r="AK3" i="3"/>
  <c r="AJ3" i="3"/>
  <c r="AI3" i="3"/>
  <c r="AH3" i="3"/>
  <c r="AG3" i="3"/>
  <c r="A3" i="3"/>
  <c r="CH2" i="3"/>
  <c r="CG2" i="3"/>
  <c r="CF2" i="3"/>
  <c r="CE2" i="3"/>
  <c r="CD2" i="3"/>
  <c r="CC2" i="3"/>
  <c r="CB2" i="3"/>
  <c r="CA2" i="3"/>
  <c r="BZ2" i="3"/>
  <c r="BY2" i="3"/>
  <c r="BX2" i="3"/>
  <c r="BV2" i="3"/>
  <c r="BT2" i="3"/>
  <c r="BS2" i="3"/>
  <c r="BR2" i="3"/>
  <c r="BQ2" i="3"/>
  <c r="BP2" i="3"/>
  <c r="BN2" i="3"/>
  <c r="BM2" i="3"/>
  <c r="BJ2" i="3"/>
  <c r="BF2" i="3"/>
  <c r="BD2" i="3"/>
  <c r="BC2" i="3"/>
  <c r="BB2" i="3"/>
  <c r="BA2" i="3"/>
  <c r="AZ2" i="3"/>
  <c r="AY2" i="3"/>
  <c r="AW2" i="3"/>
  <c r="AV2" i="3"/>
  <c r="AU2" i="3"/>
  <c r="AT2" i="3"/>
  <c r="AS2" i="3"/>
  <c r="AR2" i="3"/>
  <c r="AQ2" i="3"/>
  <c r="AP2" i="3"/>
  <c r="AO2" i="3"/>
  <c r="AN2" i="3"/>
  <c r="AM2" i="3"/>
  <c r="AL2" i="3"/>
  <c r="AK2" i="3"/>
  <c r="AJ2" i="3"/>
  <c r="AI2" i="3"/>
  <c r="AH2" i="3"/>
  <c r="AG2" i="3"/>
  <c r="A2" i="3"/>
  <c r="AF60" i="3"/>
  <c r="AE60" i="3"/>
  <c r="AD60" i="3"/>
  <c r="G60" i="3"/>
  <c r="E60" i="3"/>
  <c r="D60" i="3"/>
  <c r="C60" i="3"/>
  <c r="B60" i="3"/>
  <c r="AF59" i="3"/>
  <c r="AE59" i="3"/>
  <c r="AD59" i="3"/>
  <c r="G59" i="3"/>
  <c r="E59" i="3"/>
  <c r="D59" i="3"/>
  <c r="C59" i="3"/>
  <c r="B59" i="3"/>
  <c r="AF58" i="3"/>
  <c r="AE58" i="3"/>
  <c r="AD58" i="3"/>
  <c r="G58" i="3"/>
  <c r="E58" i="3"/>
  <c r="D58" i="3"/>
  <c r="C58" i="3"/>
  <c r="B58" i="3"/>
  <c r="AF57" i="3"/>
  <c r="AE57" i="3"/>
  <c r="AD57" i="3"/>
  <c r="G57" i="3"/>
  <c r="E57" i="3"/>
  <c r="D57" i="3"/>
  <c r="C57" i="3"/>
  <c r="B57" i="3"/>
  <c r="AF56" i="3"/>
  <c r="AE56" i="3"/>
  <c r="AD56" i="3"/>
  <c r="G56" i="3"/>
  <c r="E56" i="3"/>
  <c r="D56" i="3"/>
  <c r="C56" i="3"/>
  <c r="B56" i="3"/>
  <c r="AF55" i="3"/>
  <c r="AE55" i="3"/>
  <c r="AD55" i="3"/>
  <c r="G55" i="3"/>
  <c r="E55" i="3"/>
  <c r="D55" i="3"/>
  <c r="C55" i="3"/>
  <c r="B55" i="3"/>
  <c r="AF54" i="3"/>
  <c r="AE54" i="3"/>
  <c r="AD54" i="3"/>
  <c r="G54" i="3"/>
  <c r="E54" i="3"/>
  <c r="D54" i="3"/>
  <c r="C54" i="3"/>
  <c r="B54" i="3"/>
  <c r="AF53" i="3"/>
  <c r="AE53" i="3"/>
  <c r="AD53" i="3"/>
  <c r="G53" i="3"/>
  <c r="E53" i="3"/>
  <c r="D53" i="3"/>
  <c r="C53" i="3"/>
  <c r="B53" i="3"/>
  <c r="AF52" i="3"/>
  <c r="AE52" i="3"/>
  <c r="AD52" i="3"/>
  <c r="G52" i="3"/>
  <c r="E52" i="3"/>
  <c r="D52" i="3"/>
  <c r="C52" i="3"/>
  <c r="B52" i="3"/>
  <c r="AF51" i="3"/>
  <c r="AE51" i="3"/>
  <c r="AD51" i="3"/>
  <c r="G51" i="3"/>
  <c r="E51" i="3"/>
  <c r="D51" i="3"/>
  <c r="C51" i="3"/>
  <c r="B51" i="3"/>
  <c r="AF50" i="3"/>
  <c r="AE50" i="3"/>
  <c r="AD50" i="3"/>
  <c r="G50" i="3"/>
  <c r="E50" i="3"/>
  <c r="D50" i="3"/>
  <c r="C50" i="3"/>
  <c r="B50" i="3"/>
  <c r="AF49" i="3"/>
  <c r="AE49" i="3"/>
  <c r="AD49" i="3"/>
  <c r="G49" i="3"/>
  <c r="E49" i="3"/>
  <c r="D49" i="3"/>
  <c r="C49" i="3"/>
  <c r="B49" i="3"/>
  <c r="AF48" i="3"/>
  <c r="AE48" i="3"/>
  <c r="AD48" i="3"/>
  <c r="G48" i="3"/>
  <c r="E48" i="3"/>
  <c r="D48" i="3"/>
  <c r="C48" i="3"/>
  <c r="B48" i="3"/>
  <c r="AF47" i="3"/>
  <c r="AE47" i="3"/>
  <c r="AD47" i="3"/>
  <c r="G47" i="3"/>
  <c r="E47" i="3"/>
  <c r="D47" i="3"/>
  <c r="C47" i="3"/>
  <c r="B47" i="3"/>
  <c r="AF46" i="3"/>
  <c r="AE46" i="3"/>
  <c r="AD46" i="3"/>
  <c r="G46" i="3"/>
  <c r="E46" i="3"/>
  <c r="D46" i="3"/>
  <c r="C46" i="3"/>
  <c r="B46" i="3"/>
  <c r="AF45" i="3"/>
  <c r="AE45" i="3"/>
  <c r="AD45" i="3"/>
  <c r="G45" i="3"/>
  <c r="E45" i="3"/>
  <c r="D45" i="3"/>
  <c r="C45" i="3"/>
  <c r="B45" i="3"/>
  <c r="AF44" i="3"/>
  <c r="AE44" i="3"/>
  <c r="AD44" i="3"/>
  <c r="G44" i="3"/>
  <c r="E44" i="3"/>
  <c r="D44" i="3"/>
  <c r="C44" i="3"/>
  <c r="B44" i="3"/>
  <c r="AF43" i="3"/>
  <c r="AE43" i="3"/>
  <c r="AD43" i="3"/>
  <c r="G43" i="3"/>
  <c r="E43" i="3"/>
  <c r="D43" i="3"/>
  <c r="C43" i="3"/>
  <c r="B43" i="3"/>
  <c r="AF42" i="3"/>
  <c r="AE42" i="3"/>
  <c r="AD42" i="3"/>
  <c r="G42" i="3"/>
  <c r="E42" i="3"/>
  <c r="D42" i="3"/>
  <c r="C42" i="3"/>
  <c r="B42" i="3"/>
  <c r="AF41" i="3"/>
  <c r="AE41" i="3"/>
  <c r="AD41" i="3"/>
  <c r="G41" i="3"/>
  <c r="E41" i="3"/>
  <c r="D41" i="3"/>
  <c r="C41" i="3"/>
  <c r="B41" i="3"/>
  <c r="AF40" i="3"/>
  <c r="AE40" i="3"/>
  <c r="AD40" i="3"/>
  <c r="G40" i="3"/>
  <c r="E40" i="3"/>
  <c r="D40" i="3"/>
  <c r="C40" i="3"/>
  <c r="B40" i="3"/>
  <c r="AF39" i="3"/>
  <c r="AE39" i="3"/>
  <c r="AD39" i="3"/>
  <c r="G39" i="3"/>
  <c r="E39" i="3"/>
  <c r="D39" i="3"/>
  <c r="C39" i="3"/>
  <c r="B39" i="3"/>
  <c r="AF38" i="3"/>
  <c r="AE38" i="3"/>
  <c r="AD38" i="3"/>
  <c r="G38" i="3"/>
  <c r="E38" i="3"/>
  <c r="D38" i="3"/>
  <c r="C38" i="3"/>
  <c r="B38" i="3"/>
  <c r="AF37" i="3"/>
  <c r="AE37" i="3"/>
  <c r="AD37" i="3"/>
  <c r="G37" i="3"/>
  <c r="E37" i="3"/>
  <c r="D37" i="3"/>
  <c r="C37" i="3"/>
  <c r="B37" i="3"/>
  <c r="AF36" i="3"/>
  <c r="AE36" i="3"/>
  <c r="AD36" i="3"/>
  <c r="G36" i="3"/>
  <c r="E36" i="3"/>
  <c r="D36" i="3"/>
  <c r="C36" i="3"/>
  <c r="B36" i="3"/>
  <c r="AF35" i="3"/>
  <c r="AE35" i="3"/>
  <c r="AD35" i="3"/>
  <c r="G35" i="3"/>
  <c r="E35" i="3"/>
  <c r="D35" i="3"/>
  <c r="C35" i="3"/>
  <c r="B35" i="3"/>
  <c r="AF34" i="3"/>
  <c r="AE34" i="3"/>
  <c r="AD34" i="3"/>
  <c r="G34" i="3"/>
  <c r="E34" i="3"/>
  <c r="D34" i="3"/>
  <c r="C34" i="3"/>
  <c r="B34" i="3"/>
  <c r="AF33" i="3"/>
  <c r="AE33" i="3"/>
  <c r="AD33" i="3"/>
  <c r="G33" i="3"/>
  <c r="E33" i="3"/>
  <c r="D33" i="3"/>
  <c r="C33" i="3"/>
  <c r="B33" i="3"/>
  <c r="AF32" i="3"/>
  <c r="AE32" i="3"/>
  <c r="AD32" i="3"/>
  <c r="G32" i="3"/>
  <c r="E32" i="3"/>
  <c r="D32" i="3"/>
  <c r="C32" i="3"/>
  <c r="B32" i="3"/>
  <c r="AF31" i="3"/>
  <c r="AE31" i="3"/>
  <c r="AD31" i="3"/>
  <c r="G31" i="3"/>
  <c r="E31" i="3"/>
  <c r="D31" i="3"/>
  <c r="C31" i="3"/>
  <c r="B31" i="3"/>
  <c r="AF30" i="3"/>
  <c r="AE30" i="3"/>
  <c r="AD30" i="3"/>
  <c r="G30" i="3"/>
  <c r="E30" i="3"/>
  <c r="D30" i="3"/>
  <c r="C30" i="3"/>
  <c r="B30" i="3"/>
  <c r="AF29" i="3"/>
  <c r="AE29" i="3"/>
  <c r="AD29" i="3"/>
  <c r="G29" i="3"/>
  <c r="E29" i="3"/>
  <c r="D29" i="3"/>
  <c r="C29" i="3"/>
  <c r="B29" i="3"/>
  <c r="AF28" i="3"/>
  <c r="AE28" i="3"/>
  <c r="AD28" i="3"/>
  <c r="G28" i="3"/>
  <c r="E28" i="3"/>
  <c r="D28" i="3"/>
  <c r="C28" i="3"/>
  <c r="B28" i="3"/>
  <c r="AF27" i="3"/>
  <c r="AE27" i="3"/>
  <c r="AD27" i="3"/>
  <c r="G27" i="3"/>
  <c r="E27" i="3"/>
  <c r="D27" i="3"/>
  <c r="C27" i="3"/>
  <c r="B27" i="3"/>
  <c r="AF26" i="3"/>
  <c r="AE26" i="3"/>
  <c r="AD26" i="3"/>
  <c r="G26" i="3"/>
  <c r="E26" i="3"/>
  <c r="D26" i="3"/>
  <c r="C26" i="3"/>
  <c r="B26" i="3"/>
  <c r="AF25" i="3"/>
  <c r="AE25" i="3"/>
  <c r="AD25" i="3"/>
  <c r="G25" i="3"/>
  <c r="E25" i="3"/>
  <c r="D25" i="3"/>
  <c r="C25" i="3"/>
  <c r="B25" i="3"/>
  <c r="AF24" i="3"/>
  <c r="AE24" i="3"/>
  <c r="AD24" i="3"/>
  <c r="G24" i="3"/>
  <c r="E24" i="3"/>
  <c r="D24" i="3"/>
  <c r="C24" i="3"/>
  <c r="B24" i="3"/>
  <c r="AF23" i="3"/>
  <c r="AE23" i="3"/>
  <c r="AD23" i="3"/>
  <c r="G23" i="3"/>
  <c r="E23" i="3"/>
  <c r="D23" i="3"/>
  <c r="C23" i="3"/>
  <c r="B23" i="3"/>
  <c r="AF22" i="3"/>
  <c r="AE22" i="3"/>
  <c r="AD22" i="3"/>
  <c r="G22" i="3"/>
  <c r="E22" i="3"/>
  <c r="D22" i="3"/>
  <c r="C22" i="3"/>
  <c r="B22" i="3"/>
  <c r="AF21" i="3"/>
  <c r="AE21" i="3"/>
  <c r="AD21" i="3"/>
  <c r="G21" i="3"/>
  <c r="E21" i="3"/>
  <c r="D21" i="3"/>
  <c r="C21" i="3"/>
  <c r="B21" i="3"/>
  <c r="AF20" i="3"/>
  <c r="AE20" i="3"/>
  <c r="AD20" i="3"/>
  <c r="G20" i="3"/>
  <c r="E20" i="3"/>
  <c r="D20" i="3"/>
  <c r="C20" i="3"/>
  <c r="B20" i="3"/>
  <c r="AF19" i="3"/>
  <c r="AE19" i="3"/>
  <c r="AD19" i="3"/>
  <c r="G19" i="3"/>
  <c r="E19" i="3"/>
  <c r="D19" i="3"/>
  <c r="C19" i="3"/>
  <c r="B19" i="3"/>
  <c r="AF18" i="3"/>
  <c r="AE18" i="3"/>
  <c r="AD18" i="3"/>
  <c r="G18" i="3"/>
  <c r="E18" i="3"/>
  <c r="D18" i="3"/>
  <c r="C18" i="3"/>
  <c r="B18" i="3"/>
  <c r="AF17" i="3"/>
  <c r="AE17" i="3"/>
  <c r="AD17" i="3"/>
  <c r="G17" i="3"/>
  <c r="E17" i="3"/>
  <c r="D17" i="3"/>
  <c r="C17" i="3"/>
  <c r="B17" i="3"/>
  <c r="AF16" i="3"/>
  <c r="AE16" i="3"/>
  <c r="AD16" i="3"/>
  <c r="G16" i="3"/>
  <c r="E16" i="3"/>
  <c r="D16" i="3"/>
  <c r="C16" i="3"/>
  <c r="B16" i="3"/>
  <c r="AF15" i="3"/>
  <c r="AE15" i="3"/>
  <c r="AD15" i="3"/>
  <c r="G15" i="3"/>
  <c r="E15" i="3"/>
  <c r="D15" i="3"/>
  <c r="C15" i="3"/>
  <c r="B15" i="3"/>
  <c r="AF14" i="3"/>
  <c r="AE14" i="3"/>
  <c r="AD14" i="3"/>
  <c r="G14" i="3"/>
  <c r="E14" i="3"/>
  <c r="D14" i="3"/>
  <c r="C14" i="3"/>
  <c r="B14" i="3"/>
  <c r="AF13" i="3"/>
  <c r="AE13" i="3"/>
  <c r="AD13" i="3"/>
  <c r="G13" i="3"/>
  <c r="E13" i="3"/>
  <c r="D13" i="3"/>
  <c r="C13" i="3"/>
  <c r="B13" i="3"/>
  <c r="AF12" i="3"/>
  <c r="AE12" i="3"/>
  <c r="AD12" i="3"/>
  <c r="G12" i="3"/>
  <c r="E12" i="3"/>
  <c r="D12" i="3"/>
  <c r="C12" i="3"/>
  <c r="B12" i="3"/>
  <c r="AF11" i="3"/>
  <c r="AE11" i="3"/>
  <c r="AD11" i="3"/>
  <c r="G11" i="3"/>
  <c r="E11" i="3"/>
  <c r="D11" i="3"/>
  <c r="C11" i="3"/>
  <c r="B11" i="3"/>
  <c r="AF10" i="3"/>
  <c r="AE10" i="3"/>
  <c r="AD10" i="3"/>
  <c r="G10" i="3"/>
  <c r="E10" i="3"/>
  <c r="D10" i="3"/>
  <c r="C10" i="3"/>
  <c r="B10" i="3"/>
  <c r="AF9" i="3"/>
  <c r="AE9" i="3"/>
  <c r="AD9" i="3"/>
  <c r="G9" i="3"/>
  <c r="E9" i="3"/>
  <c r="D9" i="3"/>
  <c r="C9" i="3"/>
  <c r="B9" i="3"/>
  <c r="AF8" i="3"/>
  <c r="AE8" i="3"/>
  <c r="AD8" i="3"/>
  <c r="G8" i="3"/>
  <c r="E8" i="3"/>
  <c r="D8" i="3"/>
  <c r="C8" i="3"/>
  <c r="B8" i="3"/>
  <c r="AF7" i="3"/>
  <c r="AE7" i="3"/>
  <c r="AD7" i="3"/>
  <c r="G7" i="3"/>
  <c r="E7" i="3"/>
  <c r="D7" i="3"/>
  <c r="C7" i="3"/>
  <c r="B7" i="3"/>
  <c r="AF6" i="3"/>
  <c r="AE6" i="3"/>
  <c r="AD6" i="3"/>
  <c r="G6" i="3"/>
  <c r="E6" i="3"/>
  <c r="D6" i="3"/>
  <c r="C6" i="3"/>
  <c r="B6" i="3"/>
  <c r="AF5" i="3"/>
  <c r="AE5" i="3"/>
  <c r="AD5" i="3"/>
  <c r="G5" i="3"/>
  <c r="E5" i="3"/>
  <c r="D5" i="3"/>
  <c r="C5" i="3"/>
  <c r="B5" i="3"/>
  <c r="AF4" i="3"/>
  <c r="AE4" i="3"/>
  <c r="AD4" i="3"/>
  <c r="G4" i="3"/>
  <c r="E4" i="3"/>
  <c r="D4" i="3"/>
  <c r="C4" i="3"/>
  <c r="B4" i="3"/>
  <c r="AF3" i="3"/>
  <c r="AE3" i="3"/>
  <c r="AD3" i="3"/>
  <c r="G3" i="3"/>
  <c r="E3" i="3"/>
  <c r="D3" i="3"/>
  <c r="C3" i="3"/>
  <c r="B3" i="3"/>
  <c r="AF2" i="3"/>
  <c r="AE2" i="3"/>
  <c r="AD2" i="3"/>
  <c r="G2" i="3"/>
  <c r="E2" i="3"/>
  <c r="D2" i="3"/>
  <c r="C2" i="3"/>
  <c r="B2" i="3"/>
  <c r="L49" i="2"/>
  <c r="BU11" i="3" s="1"/>
  <c r="B19" i="2" l="1"/>
  <c r="B45" i="2"/>
  <c r="B32" i="2"/>
  <c r="B31" i="2"/>
  <c r="B30" i="2"/>
  <c r="B29" i="2"/>
  <c r="B28" i="2"/>
  <c r="B25" i="2"/>
  <c r="B24" i="2"/>
  <c r="B23" i="2"/>
  <c r="B22" i="2"/>
  <c r="B21" i="2"/>
  <c r="O39" i="2"/>
  <c r="P39" i="2"/>
  <c r="Q39" i="2"/>
  <c r="R39" i="2"/>
  <c r="S39" i="2"/>
  <c r="T39" i="2"/>
  <c r="U39" i="2"/>
  <c r="R59" i="3" l="1"/>
  <c r="R57" i="3"/>
  <c r="R55" i="3"/>
  <c r="R53" i="3"/>
  <c r="R51" i="3"/>
  <c r="R49" i="3"/>
  <c r="R47" i="3"/>
  <c r="R45" i="3"/>
  <c r="R43" i="3"/>
  <c r="R41" i="3"/>
  <c r="R39" i="3"/>
  <c r="R37" i="3"/>
  <c r="R35" i="3"/>
  <c r="R33" i="3"/>
  <c r="R31" i="3"/>
  <c r="R29" i="3"/>
  <c r="R27" i="3"/>
  <c r="R25" i="3"/>
  <c r="R23" i="3"/>
  <c r="R21" i="3"/>
  <c r="R19" i="3"/>
  <c r="R17" i="3"/>
  <c r="R15" i="3"/>
  <c r="R13" i="3"/>
  <c r="R11" i="3"/>
  <c r="R9" i="3"/>
  <c r="R7" i="3"/>
  <c r="R5" i="3"/>
  <c r="R3" i="3"/>
  <c r="R60" i="3"/>
  <c r="R58" i="3"/>
  <c r="R56" i="3"/>
  <c r="R54" i="3"/>
  <c r="R52" i="3"/>
  <c r="R50" i="3"/>
  <c r="R48" i="3"/>
  <c r="R46" i="3"/>
  <c r="R44" i="3"/>
  <c r="R42" i="3"/>
  <c r="R40" i="3"/>
  <c r="R38" i="3"/>
  <c r="R36" i="3"/>
  <c r="R34" i="3"/>
  <c r="R32" i="3"/>
  <c r="R30" i="3"/>
  <c r="R28" i="3"/>
  <c r="R26" i="3"/>
  <c r="R24" i="3"/>
  <c r="R22" i="3"/>
  <c r="R20" i="3"/>
  <c r="R18" i="3"/>
  <c r="R16" i="3"/>
  <c r="R14" i="3"/>
  <c r="R12" i="3"/>
  <c r="R10" i="3"/>
  <c r="R8" i="3"/>
  <c r="R6" i="3"/>
  <c r="R4" i="3"/>
  <c r="R2" i="3"/>
  <c r="W60" i="3"/>
  <c r="W59" i="3"/>
  <c r="W58" i="3"/>
  <c r="W57" i="3"/>
  <c r="W56" i="3"/>
  <c r="W55" i="3"/>
  <c r="W54" i="3"/>
  <c r="W53" i="3"/>
  <c r="W52" i="3"/>
  <c r="W51" i="3"/>
  <c r="W50" i="3"/>
  <c r="W49" i="3"/>
  <c r="W48" i="3"/>
  <c r="W47" i="3"/>
  <c r="W46" i="3"/>
  <c r="W45" i="3"/>
  <c r="W44" i="3"/>
  <c r="W43" i="3"/>
  <c r="W42" i="3"/>
  <c r="W41" i="3"/>
  <c r="W40" i="3"/>
  <c r="W39" i="3"/>
  <c r="W38" i="3"/>
  <c r="W37" i="3"/>
  <c r="W36" i="3"/>
  <c r="W35" i="3"/>
  <c r="W34" i="3"/>
  <c r="W33" i="3"/>
  <c r="W32" i="3"/>
  <c r="W31" i="3"/>
  <c r="W30" i="3"/>
  <c r="W29" i="3"/>
  <c r="W28" i="3"/>
  <c r="W27" i="3"/>
  <c r="W26" i="3"/>
  <c r="W25" i="3"/>
  <c r="W24" i="3"/>
  <c r="W23" i="3"/>
  <c r="W22" i="3"/>
  <c r="W21" i="3"/>
  <c r="W20" i="3"/>
  <c r="W19" i="3"/>
  <c r="W18" i="3"/>
  <c r="W17" i="3"/>
  <c r="W16" i="3"/>
  <c r="W15" i="3"/>
  <c r="W14" i="3"/>
  <c r="W13" i="3"/>
  <c r="W12" i="3"/>
  <c r="W11" i="3"/>
  <c r="W10" i="3"/>
  <c r="W9" i="3"/>
  <c r="W8" i="3"/>
  <c r="W7" i="3"/>
  <c r="W6" i="3"/>
  <c r="W5" i="3"/>
  <c r="W4" i="3"/>
  <c r="W3" i="3"/>
  <c r="W2" i="3"/>
  <c r="Q60" i="3"/>
  <c r="Q58" i="3"/>
  <c r="Q56" i="3"/>
  <c r="Q54" i="3"/>
  <c r="Q52" i="3"/>
  <c r="Q50" i="3"/>
  <c r="Q48" i="3"/>
  <c r="Q46" i="3"/>
  <c r="Q44" i="3"/>
  <c r="Q42" i="3"/>
  <c r="Q40" i="3"/>
  <c r="Q38" i="3"/>
  <c r="Q36" i="3"/>
  <c r="Q34" i="3"/>
  <c r="Q32" i="3"/>
  <c r="Q30" i="3"/>
  <c r="Q28" i="3"/>
  <c r="Q26" i="3"/>
  <c r="Q24" i="3"/>
  <c r="Q22" i="3"/>
  <c r="Q20" i="3"/>
  <c r="Q18" i="3"/>
  <c r="Q16" i="3"/>
  <c r="Q14" i="3"/>
  <c r="Q12" i="3"/>
  <c r="Q10" i="3"/>
  <c r="Q8" i="3"/>
  <c r="Q6" i="3"/>
  <c r="Q4" i="3"/>
  <c r="Q2" i="3"/>
  <c r="Q59" i="3"/>
  <c r="Q57" i="3"/>
  <c r="Q55" i="3"/>
  <c r="Q53" i="3"/>
  <c r="Q51" i="3"/>
  <c r="Q49" i="3"/>
  <c r="Q47" i="3"/>
  <c r="Q45" i="3"/>
  <c r="Q43" i="3"/>
  <c r="Q41" i="3"/>
  <c r="Q39" i="3"/>
  <c r="Q37" i="3"/>
  <c r="Q35" i="3"/>
  <c r="Q33" i="3"/>
  <c r="Q31" i="3"/>
  <c r="Q29" i="3"/>
  <c r="Q27" i="3"/>
  <c r="Q25" i="3"/>
  <c r="Q23" i="3"/>
  <c r="Q21" i="3"/>
  <c r="Q19" i="3"/>
  <c r="Q17" i="3"/>
  <c r="Q15" i="3"/>
  <c r="Q13" i="3"/>
  <c r="Q11" i="3"/>
  <c r="Q9" i="3"/>
  <c r="Q7" i="3"/>
  <c r="Q5" i="3"/>
  <c r="Q3"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P4" i="3"/>
  <c r="P3" i="3"/>
  <c r="P2" i="3"/>
  <c r="O60" i="3"/>
  <c r="O58" i="3"/>
  <c r="O56" i="3"/>
  <c r="O54" i="3"/>
  <c r="O52" i="3"/>
  <c r="O50" i="3"/>
  <c r="O48" i="3"/>
  <c r="O46" i="3"/>
  <c r="O44" i="3"/>
  <c r="O42" i="3"/>
  <c r="O40" i="3"/>
  <c r="O38" i="3"/>
  <c r="O36" i="3"/>
  <c r="O34" i="3"/>
  <c r="O32" i="3"/>
  <c r="O30" i="3"/>
  <c r="O28" i="3"/>
  <c r="O26" i="3"/>
  <c r="O24" i="3"/>
  <c r="O22" i="3"/>
  <c r="O20" i="3"/>
  <c r="O18" i="3"/>
  <c r="O16" i="3"/>
  <c r="O14" i="3"/>
  <c r="O12" i="3"/>
  <c r="O10" i="3"/>
  <c r="O8" i="3"/>
  <c r="O6" i="3"/>
  <c r="O4" i="3"/>
  <c r="O2" i="3"/>
  <c r="O59" i="3"/>
  <c r="O57" i="3"/>
  <c r="O55" i="3"/>
  <c r="O53" i="3"/>
  <c r="O51" i="3"/>
  <c r="O49" i="3"/>
  <c r="O47" i="3"/>
  <c r="O45" i="3"/>
  <c r="O43" i="3"/>
  <c r="O41" i="3"/>
  <c r="O39" i="3"/>
  <c r="O37" i="3"/>
  <c r="O35" i="3"/>
  <c r="O33" i="3"/>
  <c r="O31" i="3"/>
  <c r="O29" i="3"/>
  <c r="O27" i="3"/>
  <c r="O25" i="3"/>
  <c r="O23" i="3"/>
  <c r="O21" i="3"/>
  <c r="O19" i="3"/>
  <c r="O17" i="3"/>
  <c r="O15" i="3"/>
  <c r="O13" i="3"/>
  <c r="O11" i="3"/>
  <c r="O9" i="3"/>
  <c r="O7" i="3"/>
  <c r="O5" i="3"/>
  <c r="O3" i="3"/>
  <c r="N60" i="3"/>
  <c r="N58" i="3"/>
  <c r="N56" i="3"/>
  <c r="N54" i="3"/>
  <c r="N52" i="3"/>
  <c r="N50" i="3"/>
  <c r="N48" i="3"/>
  <c r="N46" i="3"/>
  <c r="N44" i="3"/>
  <c r="N42" i="3"/>
  <c r="N40" i="3"/>
  <c r="N38" i="3"/>
  <c r="N36" i="3"/>
  <c r="N34" i="3"/>
  <c r="N32" i="3"/>
  <c r="N30" i="3"/>
  <c r="N28" i="3"/>
  <c r="N26" i="3"/>
  <c r="N24" i="3"/>
  <c r="N22" i="3"/>
  <c r="N20" i="3"/>
  <c r="N18" i="3"/>
  <c r="N16" i="3"/>
  <c r="N14" i="3"/>
  <c r="N12" i="3"/>
  <c r="N10" i="3"/>
  <c r="N59" i="3"/>
  <c r="N57" i="3"/>
  <c r="N55" i="3"/>
  <c r="N53" i="3"/>
  <c r="N51" i="3"/>
  <c r="N49" i="3"/>
  <c r="N47" i="3"/>
  <c r="N45" i="3"/>
  <c r="N43" i="3"/>
  <c r="N41" i="3"/>
  <c r="N39" i="3"/>
  <c r="N37" i="3"/>
  <c r="N35" i="3"/>
  <c r="N33" i="3"/>
  <c r="N31" i="3"/>
  <c r="N29" i="3"/>
  <c r="N27" i="3"/>
  <c r="N25" i="3"/>
  <c r="N23" i="3"/>
  <c r="N21" i="3"/>
  <c r="N19" i="3"/>
  <c r="N17" i="3"/>
  <c r="N15" i="3"/>
  <c r="N13" i="3"/>
  <c r="N11" i="3"/>
  <c r="N8" i="3"/>
  <c r="N6" i="3"/>
  <c r="N4" i="3"/>
  <c r="N2" i="3"/>
  <c r="N9" i="3"/>
  <c r="N7" i="3"/>
  <c r="N5" i="3"/>
  <c r="N3" i="3"/>
  <c r="B26" i="2"/>
  <c r="M57" i="3" s="1"/>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I3" i="3"/>
  <c r="I2"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 i="3"/>
  <c r="K3" i="3"/>
  <c r="K2" i="3"/>
  <c r="H60" i="3"/>
  <c r="H59" i="3"/>
  <c r="H58" i="3"/>
  <c r="H57" i="3"/>
  <c r="H56" i="3"/>
  <c r="H55" i="3"/>
  <c r="H54" i="3"/>
  <c r="H53" i="3"/>
  <c r="H52" i="3"/>
  <c r="H51" i="3"/>
  <c r="H50" i="3"/>
  <c r="H49" i="3"/>
  <c r="H48" i="3"/>
  <c r="H47" i="3"/>
  <c r="H45" i="3"/>
  <c r="H43" i="3"/>
  <c r="H41" i="3"/>
  <c r="H39" i="3"/>
  <c r="H46" i="3"/>
  <c r="H44" i="3"/>
  <c r="H42" i="3"/>
  <c r="H40"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H8" i="3"/>
  <c r="H7" i="3"/>
  <c r="H6" i="3"/>
  <c r="H5" i="3"/>
  <c r="H4" i="3"/>
  <c r="H3" i="3"/>
  <c r="H2" i="3"/>
  <c r="J60" i="3"/>
  <c r="J59" i="3"/>
  <c r="J58" i="3"/>
  <c r="J57" i="3"/>
  <c r="J56" i="3"/>
  <c r="J55" i="3"/>
  <c r="J54" i="3"/>
  <c r="J53" i="3"/>
  <c r="J52" i="3"/>
  <c r="J51" i="3"/>
  <c r="J50" i="3"/>
  <c r="J49" i="3"/>
  <c r="J48" i="3"/>
  <c r="J46" i="3"/>
  <c r="J44" i="3"/>
  <c r="J42" i="3"/>
  <c r="J40" i="3"/>
  <c r="J38" i="3"/>
  <c r="J47" i="3"/>
  <c r="J45" i="3"/>
  <c r="J43" i="3"/>
  <c r="J41" i="3"/>
  <c r="J39"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J6" i="3"/>
  <c r="J5" i="3"/>
  <c r="J4" i="3"/>
  <c r="J3" i="3"/>
  <c r="J2" i="3"/>
  <c r="L60" i="3"/>
  <c r="L59" i="3"/>
  <c r="L58" i="3"/>
  <c r="L57" i="3"/>
  <c r="L56" i="3"/>
  <c r="L55" i="3"/>
  <c r="L54" i="3"/>
  <c r="L53" i="3"/>
  <c r="L52" i="3"/>
  <c r="L51" i="3"/>
  <c r="L50" i="3"/>
  <c r="L49" i="3"/>
  <c r="L48" i="3"/>
  <c r="L47" i="3"/>
  <c r="L45" i="3"/>
  <c r="L43" i="3"/>
  <c r="L41" i="3"/>
  <c r="L39" i="3"/>
  <c r="L46" i="3"/>
  <c r="L44" i="3"/>
  <c r="L42" i="3"/>
  <c r="L40"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 r="L2" i="3"/>
  <c r="BK20" i="3"/>
  <c r="BK18" i="3"/>
  <c r="BK19" i="3"/>
  <c r="BK17" i="3"/>
  <c r="BK16" i="3"/>
  <c r="BK15" i="3"/>
  <c r="BK14" i="3"/>
  <c r="F60" i="3"/>
  <c r="F58" i="3"/>
  <c r="F59" i="3"/>
  <c r="F55" i="3"/>
  <c r="F53" i="3"/>
  <c r="F51" i="3"/>
  <c r="F49" i="3"/>
  <c r="F47" i="3"/>
  <c r="F45" i="3"/>
  <c r="F43" i="3"/>
  <c r="F41" i="3"/>
  <c r="F39" i="3"/>
  <c r="F57" i="3"/>
  <c r="F56" i="3"/>
  <c r="F54" i="3"/>
  <c r="F52" i="3"/>
  <c r="F50" i="3"/>
  <c r="F48" i="3"/>
  <c r="F46" i="3"/>
  <c r="F44" i="3"/>
  <c r="F42" i="3"/>
  <c r="F40" i="3"/>
  <c r="F38" i="3"/>
  <c r="F37" i="3"/>
  <c r="F35" i="3"/>
  <c r="F33" i="3"/>
  <c r="F31" i="3"/>
  <c r="F29" i="3"/>
  <c r="F27" i="3"/>
  <c r="F25" i="3"/>
  <c r="F23" i="3"/>
  <c r="F21" i="3"/>
  <c r="F19" i="3"/>
  <c r="F17" i="3"/>
  <c r="F15" i="3"/>
  <c r="F13" i="3"/>
  <c r="F11" i="3"/>
  <c r="F9" i="3"/>
  <c r="F7" i="3"/>
  <c r="F5" i="3"/>
  <c r="F3" i="3"/>
  <c r="F36" i="3"/>
  <c r="F34" i="3"/>
  <c r="F32" i="3"/>
  <c r="F30" i="3"/>
  <c r="F28" i="3"/>
  <c r="F26" i="3"/>
  <c r="F24" i="3"/>
  <c r="F22" i="3"/>
  <c r="F20" i="3"/>
  <c r="F18" i="3"/>
  <c r="F16" i="3"/>
  <c r="F14" i="3"/>
  <c r="F12" i="3"/>
  <c r="F10" i="3"/>
  <c r="F8" i="3"/>
  <c r="F6" i="3"/>
  <c r="F4" i="3"/>
  <c r="F2" i="3"/>
  <c r="M9" i="3" l="1"/>
  <c r="M41" i="3"/>
  <c r="M25" i="3"/>
  <c r="M17" i="3"/>
  <c r="M33" i="3"/>
  <c r="M49" i="3"/>
  <c r="M5" i="3"/>
  <c r="M13" i="3"/>
  <c r="M21" i="3"/>
  <c r="M29" i="3"/>
  <c r="M37" i="3"/>
  <c r="M45" i="3"/>
  <c r="M53" i="3"/>
  <c r="M3" i="3"/>
  <c r="M7" i="3"/>
  <c r="M11" i="3"/>
  <c r="M15" i="3"/>
  <c r="M19" i="3"/>
  <c r="M23" i="3"/>
  <c r="M27" i="3"/>
  <c r="M31" i="3"/>
  <c r="M35" i="3"/>
  <c r="M39" i="3"/>
  <c r="M43" i="3"/>
  <c r="M47" i="3"/>
  <c r="M51" i="3"/>
  <c r="M55" i="3"/>
  <c r="M59" i="3"/>
  <c r="M2" i="3"/>
  <c r="M4" i="3"/>
  <c r="M6" i="3"/>
  <c r="M8" i="3"/>
  <c r="M10" i="3"/>
  <c r="M12" i="3"/>
  <c r="M14" i="3"/>
  <c r="M16" i="3"/>
  <c r="M18" i="3"/>
  <c r="M20" i="3"/>
  <c r="M22" i="3"/>
  <c r="M24" i="3"/>
  <c r="M26" i="3"/>
  <c r="M28" i="3"/>
  <c r="M30" i="3"/>
  <c r="M32" i="3"/>
  <c r="M34" i="3"/>
  <c r="M36" i="3"/>
  <c r="M38" i="3"/>
  <c r="M40" i="3"/>
  <c r="M42" i="3"/>
  <c r="M44" i="3"/>
  <c r="M46" i="3"/>
  <c r="M48" i="3"/>
  <c r="M50" i="3"/>
  <c r="M52" i="3"/>
  <c r="M54" i="3"/>
  <c r="M56" i="3"/>
  <c r="M58" i="3"/>
  <c r="M60" i="3"/>
  <c r="BC3" i="2"/>
  <c r="BH49" i="2"/>
  <c r="BH33" i="2"/>
  <c r="BH26" i="2"/>
  <c r="BG49" i="2"/>
  <c r="BG39" i="2"/>
  <c r="BG33" i="2"/>
  <c r="BG26" i="2"/>
  <c r="BF49" i="2"/>
  <c r="BF39" i="2"/>
  <c r="BF33" i="2"/>
  <c r="BF26" i="2"/>
  <c r="BE49" i="2"/>
  <c r="BE39" i="2"/>
  <c r="BE33" i="2"/>
  <c r="BE26" i="2"/>
  <c r="BC49" i="2"/>
  <c r="BC39" i="2"/>
  <c r="BC33" i="2"/>
  <c r="BC26" i="2"/>
  <c r="BB49" i="2"/>
  <c r="BB39" i="2"/>
  <c r="BB33" i="2"/>
  <c r="BB26" i="2"/>
  <c r="BI49" i="2"/>
  <c r="BI33" i="2"/>
  <c r="BI26" i="2"/>
  <c r="BD49" i="2"/>
  <c r="BD39" i="2"/>
  <c r="BD33" i="2"/>
  <c r="BD26" i="2"/>
  <c r="BA49" i="2"/>
  <c r="BA39" i="2"/>
  <c r="BA33" i="2"/>
  <c r="BA26" i="2"/>
  <c r="BH3" i="2"/>
  <c r="AW3" i="2"/>
  <c r="AQ3" i="2"/>
  <c r="AK3" i="2"/>
  <c r="AE3" i="2"/>
  <c r="Y3" i="2"/>
  <c r="S3" i="2"/>
  <c r="M3" i="2"/>
  <c r="BE60" i="3" l="1"/>
  <c r="BE58" i="3"/>
  <c r="BE59" i="3"/>
  <c r="BE52" i="3"/>
  <c r="BE55" i="3"/>
  <c r="BE53" i="3"/>
  <c r="BE54" i="3"/>
  <c r="BE56" i="3"/>
  <c r="BE57" i="3"/>
  <c r="BU52" i="3"/>
  <c r="BU55" i="3"/>
  <c r="BU60" i="3"/>
  <c r="BU53" i="3"/>
  <c r="BU54" i="3"/>
  <c r="BU56" i="3"/>
  <c r="BU57" i="3"/>
  <c r="BU58" i="3"/>
  <c r="BU59" i="3"/>
  <c r="BA35" i="2"/>
  <c r="AX52" i="3"/>
  <c r="BD35" i="2"/>
  <c r="AX55" i="3"/>
  <c r="AX60" i="3"/>
  <c r="BE35" i="2"/>
  <c r="AX56" i="3"/>
  <c r="AX58" i="3"/>
  <c r="AX59" i="3"/>
  <c r="BB35" i="2"/>
  <c r="AX53" i="3"/>
  <c r="AX54" i="3"/>
  <c r="BF35" i="2"/>
  <c r="AX57" i="3"/>
  <c r="BK58" i="3"/>
  <c r="BK57" i="3"/>
  <c r="BK56" i="3"/>
  <c r="BK52" i="3"/>
  <c r="BK55" i="3"/>
  <c r="BK53" i="3"/>
  <c r="BK54" i="3"/>
  <c r="BG35" i="2"/>
  <c r="BH35" i="2"/>
  <c r="BI35" i="2"/>
  <c r="BC35" i="2"/>
  <c r="AZ39" i="2"/>
  <c r="AY39" i="2"/>
  <c r="AX39" i="2"/>
  <c r="AV39" i="2"/>
  <c r="AU39" i="2"/>
  <c r="AT39" i="2"/>
  <c r="AS39" i="2"/>
  <c r="AR39" i="2"/>
  <c r="AO39" i="2"/>
  <c r="AN39" i="2"/>
  <c r="AM39" i="2"/>
  <c r="AL39" i="2"/>
  <c r="AK39" i="2"/>
  <c r="AJ39" i="2"/>
  <c r="AI39" i="2"/>
  <c r="AH39" i="2"/>
  <c r="AG39" i="2"/>
  <c r="AF39" i="2"/>
  <c r="AE39" i="2"/>
  <c r="AD39" i="2"/>
  <c r="AC39" i="2"/>
  <c r="AB39" i="2"/>
  <c r="AA39" i="2"/>
  <c r="Z39" i="2"/>
  <c r="Y39" i="2"/>
  <c r="X39" i="2"/>
  <c r="W39" i="2"/>
  <c r="V39" i="2"/>
  <c r="N39" i="2"/>
  <c r="M39" i="2"/>
  <c r="L39" i="2"/>
  <c r="K39" i="2"/>
  <c r="J39" i="2"/>
  <c r="I39" i="2"/>
  <c r="H39" i="2"/>
  <c r="G39" i="2"/>
  <c r="F39" i="2"/>
  <c r="BK9" i="3" l="1"/>
  <c r="BK11" i="3"/>
  <c r="BK13" i="3"/>
  <c r="BK10" i="3"/>
  <c r="BK12" i="3"/>
  <c r="BK8" i="3"/>
  <c r="BK7" i="3"/>
  <c r="BK6" i="3"/>
  <c r="BK5" i="3"/>
  <c r="BC36" i="2"/>
  <c r="BH54" i="3" s="1"/>
  <c r="BG54" i="3"/>
  <c r="BG60" i="3"/>
  <c r="BG58" i="3"/>
  <c r="BF36" i="2"/>
  <c r="BG57" i="3"/>
  <c r="BG59" i="3"/>
  <c r="BB36" i="2"/>
  <c r="BG53" i="3"/>
  <c r="BE36" i="2"/>
  <c r="BG56" i="3"/>
  <c r="BD36" i="2"/>
  <c r="BG55" i="3"/>
  <c r="BA36" i="2"/>
  <c r="BG52" i="3"/>
  <c r="BK47" i="3"/>
  <c r="BK50" i="3"/>
  <c r="BK49" i="3"/>
  <c r="BK51" i="3"/>
  <c r="BK38" i="3"/>
  <c r="BK40" i="3"/>
  <c r="BK44" i="3"/>
  <c r="BK46" i="3"/>
  <c r="BK39" i="3"/>
  <c r="BK43" i="3"/>
  <c r="BK45" i="3"/>
  <c r="BK35" i="3"/>
  <c r="BK37" i="3"/>
  <c r="BK36" i="3"/>
  <c r="BK34" i="3"/>
  <c r="BK33" i="3"/>
  <c r="BK32" i="3"/>
  <c r="BK29" i="3"/>
  <c r="BK31" i="3"/>
  <c r="BK30" i="3"/>
  <c r="BK27" i="3"/>
  <c r="BK26" i="3"/>
  <c r="BK28" i="3"/>
  <c r="BK23" i="3"/>
  <c r="BK25" i="3"/>
  <c r="BK24" i="3"/>
  <c r="BK22" i="3"/>
  <c r="BK21" i="3"/>
  <c r="BG36" i="2"/>
  <c r="BH36" i="2"/>
  <c r="BI36" i="2"/>
  <c r="C26" i="2"/>
  <c r="AX2" i="3" s="1"/>
  <c r="D26" i="2"/>
  <c r="AX3" i="3" s="1"/>
  <c r="E26" i="2"/>
  <c r="AX4" i="3" s="1"/>
  <c r="F26" i="2"/>
  <c r="AX5" i="3" s="1"/>
  <c r="G26" i="2"/>
  <c r="AX6" i="3" s="1"/>
  <c r="H26" i="2"/>
  <c r="AX7" i="3" s="1"/>
  <c r="I26" i="2"/>
  <c r="AX8" i="3" s="1"/>
  <c r="J26" i="2"/>
  <c r="AX9" i="3" s="1"/>
  <c r="K26" i="2"/>
  <c r="AX10" i="3" s="1"/>
  <c r="L26" i="2"/>
  <c r="AX11" i="3" s="1"/>
  <c r="M26" i="2"/>
  <c r="AX12" i="3" s="1"/>
  <c r="N26" i="2"/>
  <c r="AX13" i="3" s="1"/>
  <c r="O26" i="2"/>
  <c r="P26" i="2"/>
  <c r="Q26" i="2"/>
  <c r="R26" i="2"/>
  <c r="S26" i="2"/>
  <c r="T26" i="2"/>
  <c r="U26" i="2"/>
  <c r="V26" i="2"/>
  <c r="W26" i="2"/>
  <c r="X26" i="2"/>
  <c r="Y26" i="2"/>
  <c r="Z26" i="2"/>
  <c r="AA26" i="2"/>
  <c r="AB26" i="2"/>
  <c r="AC26" i="2"/>
  <c r="AD26" i="2"/>
  <c r="AE26" i="2"/>
  <c r="AF26" i="2"/>
  <c r="AG26" i="2"/>
  <c r="AH26" i="2"/>
  <c r="AP26" i="2"/>
  <c r="AQ26" i="2"/>
  <c r="AR26" i="2"/>
  <c r="AS26" i="2"/>
  <c r="AT26" i="2"/>
  <c r="AU26" i="2"/>
  <c r="AV26" i="2"/>
  <c r="AW26" i="2"/>
  <c r="AX26" i="2"/>
  <c r="AY26" i="2"/>
  <c r="AZ26" i="2"/>
  <c r="AP33" i="2"/>
  <c r="AQ33" i="2"/>
  <c r="AR33" i="2"/>
  <c r="AS33" i="2"/>
  <c r="AT33" i="2"/>
  <c r="AU33" i="2"/>
  <c r="AV33" i="2"/>
  <c r="AW33" i="2"/>
  <c r="AX33" i="2"/>
  <c r="AY33" i="2"/>
  <c r="AZ33" i="2"/>
  <c r="BC37" i="2" l="1"/>
  <c r="BE51" i="3"/>
  <c r="BE50" i="3"/>
  <c r="BE48" i="3"/>
  <c r="BE46" i="3"/>
  <c r="BE44" i="3"/>
  <c r="BE49" i="3"/>
  <c r="BE47" i="3"/>
  <c r="BE45" i="3"/>
  <c r="BE42" i="3"/>
  <c r="BE43" i="3"/>
  <c r="BE41" i="3"/>
  <c r="AX50" i="3"/>
  <c r="AX51" i="3"/>
  <c r="BA37" i="2"/>
  <c r="BH52" i="3"/>
  <c r="BD37" i="2"/>
  <c r="BH55" i="3"/>
  <c r="BH56" i="3"/>
  <c r="BE37" i="2"/>
  <c r="BB37" i="2"/>
  <c r="BH53" i="3"/>
  <c r="BF37" i="2"/>
  <c r="BH57" i="3"/>
  <c r="AX47" i="3"/>
  <c r="AX43" i="3"/>
  <c r="AX48" i="3"/>
  <c r="AX46" i="3"/>
  <c r="AX44" i="3"/>
  <c r="AX42" i="3"/>
  <c r="AX40" i="3"/>
  <c r="AX38" i="3"/>
  <c r="AX49" i="3"/>
  <c r="AX45" i="3"/>
  <c r="AX41" i="3"/>
  <c r="AX39" i="3"/>
  <c r="AX37" i="3"/>
  <c r="AX35" i="3"/>
  <c r="AX33" i="3"/>
  <c r="AX31" i="3"/>
  <c r="AX27" i="3"/>
  <c r="AX36" i="3"/>
  <c r="AX34" i="3"/>
  <c r="AX32" i="3"/>
  <c r="AX30" i="3"/>
  <c r="AX28" i="3"/>
  <c r="AX26" i="3"/>
  <c r="AX29" i="3"/>
  <c r="AX24" i="3"/>
  <c r="AX22" i="3"/>
  <c r="AX20" i="3"/>
  <c r="AX18" i="3"/>
  <c r="AX16" i="3"/>
  <c r="AX14" i="3"/>
  <c r="AX25" i="3"/>
  <c r="AX23" i="3"/>
  <c r="AX21" i="3"/>
  <c r="AX19" i="3"/>
  <c r="AX17" i="3"/>
  <c r="AX15" i="3"/>
  <c r="BH59" i="3"/>
  <c r="BH60" i="3"/>
  <c r="BH58" i="3"/>
  <c r="BC40" i="2"/>
  <c r="BI54" i="3"/>
  <c r="BG37" i="2"/>
  <c r="BH37" i="2"/>
  <c r="BH39" i="2" s="1"/>
  <c r="BK59" i="3" s="1"/>
  <c r="BI37" i="2"/>
  <c r="BI39" i="2" s="1"/>
  <c r="N49" i="2"/>
  <c r="BU13" i="3" s="1"/>
  <c r="BK60" i="3" l="1"/>
  <c r="BF40" i="2"/>
  <c r="BI57" i="3"/>
  <c r="BB40" i="2"/>
  <c r="BI53" i="3"/>
  <c r="BE40" i="2"/>
  <c r="BI56" i="3"/>
  <c r="BD40" i="2"/>
  <c r="BI55" i="3"/>
  <c r="BA40" i="2"/>
  <c r="BI52" i="3"/>
  <c r="BI59" i="3"/>
  <c r="BI60" i="3"/>
  <c r="BI58" i="3"/>
  <c r="BC43" i="2"/>
  <c r="BL54" i="3"/>
  <c r="BG40" i="2"/>
  <c r="BH40" i="2"/>
  <c r="BI40"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M49" i="2"/>
  <c r="BU12" i="3" s="1"/>
  <c r="K49" i="2"/>
  <c r="BU10" i="3" s="1"/>
  <c r="J49" i="2"/>
  <c r="BU9" i="3" s="1"/>
  <c r="I49" i="2"/>
  <c r="BU8" i="3" s="1"/>
  <c r="H49" i="2"/>
  <c r="BU7" i="3" s="1"/>
  <c r="G49" i="2"/>
  <c r="BU6" i="3" s="1"/>
  <c r="F49" i="2"/>
  <c r="BU5" i="3" s="1"/>
  <c r="E49" i="2"/>
  <c r="BU4" i="3" s="1"/>
  <c r="D49" i="2"/>
  <c r="BU3" i="3" s="1"/>
  <c r="C49" i="2"/>
  <c r="BU2" i="3" s="1"/>
  <c r="B48" i="2"/>
  <c r="Z2" i="3" s="1"/>
  <c r="B47" i="2"/>
  <c r="B46" i="2"/>
  <c r="BU51" i="3" l="1"/>
  <c r="BU50" i="3"/>
  <c r="BU39" i="3"/>
  <c r="BU41" i="3"/>
  <c r="BU43" i="3"/>
  <c r="BU45" i="3"/>
  <c r="BU47" i="3"/>
  <c r="BU49" i="3"/>
  <c r="BU38" i="3"/>
  <c r="BU40" i="3"/>
  <c r="BU42" i="3"/>
  <c r="BU44" i="3"/>
  <c r="BU46" i="3"/>
  <c r="BU48" i="3"/>
  <c r="BU27" i="3"/>
  <c r="BU29" i="3"/>
  <c r="BU31" i="3"/>
  <c r="BU33" i="3"/>
  <c r="BU37" i="3"/>
  <c r="BU26" i="3"/>
  <c r="BU28" i="3"/>
  <c r="BU30" i="3"/>
  <c r="BU32" i="3"/>
  <c r="BU34" i="3"/>
  <c r="BU36" i="3"/>
  <c r="BU35" i="3"/>
  <c r="Y60" i="3"/>
  <c r="Y59" i="3"/>
  <c r="Y58" i="3"/>
  <c r="Y57" i="3"/>
  <c r="Y56" i="3"/>
  <c r="Y55" i="3"/>
  <c r="Y54" i="3"/>
  <c r="Y53" i="3"/>
  <c r="Y52" i="3"/>
  <c r="Y51" i="3"/>
  <c r="Y50" i="3"/>
  <c r="Y49" i="3"/>
  <c r="Y48" i="3"/>
  <c r="Y47" i="3"/>
  <c r="Y46" i="3"/>
  <c r="Y45" i="3"/>
  <c r="Y44" i="3"/>
  <c r="Y43" i="3"/>
  <c r="Y42" i="3"/>
  <c r="Y41" i="3"/>
  <c r="Y40" i="3"/>
  <c r="Y39" i="3"/>
  <c r="Y38" i="3"/>
  <c r="Y37"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6" i="3"/>
  <c r="Y5" i="3"/>
  <c r="Y4" i="3"/>
  <c r="Y3" i="3"/>
  <c r="Y2" i="3"/>
  <c r="BU15" i="3"/>
  <c r="BU17" i="3"/>
  <c r="BU19" i="3"/>
  <c r="BU21" i="3"/>
  <c r="BU23" i="3"/>
  <c r="BU25" i="3"/>
  <c r="X60" i="3"/>
  <c r="X59" i="3"/>
  <c r="X58" i="3"/>
  <c r="X57" i="3"/>
  <c r="X56" i="3"/>
  <c r="X55" i="3"/>
  <c r="X54" i="3"/>
  <c r="X53" i="3"/>
  <c r="X52" i="3"/>
  <c r="X51" i="3"/>
  <c r="X50" i="3"/>
  <c r="X49" i="3"/>
  <c r="X48" i="3"/>
  <c r="X47" i="3"/>
  <c r="X46" i="3"/>
  <c r="X45" i="3"/>
  <c r="X43" i="3"/>
  <c r="X41" i="3"/>
  <c r="X39" i="3"/>
  <c r="X37" i="3"/>
  <c r="X35" i="3"/>
  <c r="X33" i="3"/>
  <c r="X31" i="3"/>
  <c r="X44" i="3"/>
  <c r="X42" i="3"/>
  <c r="X40" i="3"/>
  <c r="X38" i="3"/>
  <c r="X36" i="3"/>
  <c r="X34" i="3"/>
  <c r="X32" i="3"/>
  <c r="X30" i="3"/>
  <c r="X29" i="3"/>
  <c r="X28" i="3"/>
  <c r="X27" i="3"/>
  <c r="X26" i="3"/>
  <c r="X25" i="3"/>
  <c r="X24" i="3"/>
  <c r="X23" i="3"/>
  <c r="X22" i="3"/>
  <c r="X21" i="3"/>
  <c r="X20" i="3"/>
  <c r="X19" i="3"/>
  <c r="X18" i="3"/>
  <c r="X17" i="3"/>
  <c r="X16" i="3"/>
  <c r="X15" i="3"/>
  <c r="X14" i="3"/>
  <c r="X13" i="3"/>
  <c r="X12" i="3"/>
  <c r="X11" i="3"/>
  <c r="X10" i="3"/>
  <c r="X9" i="3"/>
  <c r="X8" i="3"/>
  <c r="X7" i="3"/>
  <c r="X6" i="3"/>
  <c r="X5" i="3"/>
  <c r="X4" i="3"/>
  <c r="X3" i="3"/>
  <c r="X2" i="3"/>
  <c r="Z60" i="3"/>
  <c r="Z59" i="3"/>
  <c r="Z58" i="3"/>
  <c r="Z57" i="3"/>
  <c r="Z56" i="3"/>
  <c r="Z55" i="3"/>
  <c r="Z54" i="3"/>
  <c r="Z53" i="3"/>
  <c r="Z52" i="3"/>
  <c r="Z51" i="3"/>
  <c r="Z50" i="3"/>
  <c r="Z49" i="3"/>
  <c r="Z48" i="3"/>
  <c r="Z47" i="3"/>
  <c r="Z46" i="3"/>
  <c r="Z45" i="3"/>
  <c r="Z44" i="3"/>
  <c r="Z42" i="3"/>
  <c r="Z40" i="3"/>
  <c r="Z38" i="3"/>
  <c r="Z36" i="3"/>
  <c r="Z34" i="3"/>
  <c r="Z32" i="3"/>
  <c r="Z30" i="3"/>
  <c r="Z43" i="3"/>
  <c r="Z41" i="3"/>
  <c r="Z39" i="3"/>
  <c r="Z37" i="3"/>
  <c r="Z35" i="3"/>
  <c r="Z33" i="3"/>
  <c r="Z31" i="3"/>
  <c r="Z29" i="3"/>
  <c r="Z28" i="3"/>
  <c r="Z27" i="3"/>
  <c r="Z26" i="3"/>
  <c r="Z25" i="3"/>
  <c r="Z24" i="3"/>
  <c r="Z23" i="3"/>
  <c r="Z22" i="3"/>
  <c r="Z21" i="3"/>
  <c r="Z20" i="3"/>
  <c r="Z19" i="3"/>
  <c r="Z18" i="3"/>
  <c r="Z17" i="3"/>
  <c r="Z16" i="3"/>
  <c r="Z15" i="3"/>
  <c r="Z14" i="3"/>
  <c r="Z13" i="3"/>
  <c r="Z12" i="3"/>
  <c r="Z11" i="3"/>
  <c r="Z10" i="3"/>
  <c r="Z9" i="3"/>
  <c r="Z8" i="3"/>
  <c r="Z7" i="3"/>
  <c r="Z6" i="3"/>
  <c r="Z5" i="3"/>
  <c r="Z4" i="3"/>
  <c r="Z3" i="3"/>
  <c r="BU14" i="3"/>
  <c r="BU16" i="3"/>
  <c r="BU18" i="3"/>
  <c r="BU20" i="3"/>
  <c r="BU22" i="3"/>
  <c r="BU24" i="3"/>
  <c r="BA43" i="2"/>
  <c r="BL52" i="3"/>
  <c r="BD43" i="2"/>
  <c r="BL55" i="3"/>
  <c r="BL56" i="3"/>
  <c r="BE43" i="2"/>
  <c r="BB43" i="2"/>
  <c r="BL53" i="3"/>
  <c r="BF43" i="2"/>
  <c r="BL57" i="3"/>
  <c r="BL59" i="3"/>
  <c r="BL60" i="3"/>
  <c r="BL58" i="3"/>
  <c r="BC51" i="2"/>
  <c r="BO54" i="3"/>
  <c r="BG43" i="2"/>
  <c r="BH43" i="2"/>
  <c r="BI43" i="2"/>
  <c r="B49" i="2"/>
  <c r="AO33" i="2"/>
  <c r="AN33" i="2"/>
  <c r="AM33" i="2"/>
  <c r="AL33" i="2"/>
  <c r="AK33" i="2"/>
  <c r="AJ33" i="2"/>
  <c r="AI33" i="2"/>
  <c r="AH33" i="2"/>
  <c r="AG33" i="2"/>
  <c r="AF33" i="2"/>
  <c r="AE33" i="2"/>
  <c r="AD33" i="2"/>
  <c r="AC33" i="2"/>
  <c r="AB33" i="2"/>
  <c r="AA33" i="2"/>
  <c r="Z33" i="2"/>
  <c r="Y33" i="2"/>
  <c r="X33" i="2"/>
  <c r="W33" i="2"/>
  <c r="V33" i="2"/>
  <c r="U33" i="2"/>
  <c r="T33" i="2"/>
  <c r="S33" i="2"/>
  <c r="R33" i="2"/>
  <c r="Q33" i="2"/>
  <c r="Q35" i="2" s="1"/>
  <c r="P33" i="2"/>
  <c r="P35" i="2" s="1"/>
  <c r="O33" i="2"/>
  <c r="N33" i="2"/>
  <c r="N35" i="2" s="1"/>
  <c r="M33" i="2"/>
  <c r="M35" i="2" s="1"/>
  <c r="L33" i="2"/>
  <c r="K33" i="2"/>
  <c r="J33" i="2"/>
  <c r="I33" i="2"/>
  <c r="H33" i="2"/>
  <c r="G33" i="2"/>
  <c r="F33" i="2"/>
  <c r="E33" i="2"/>
  <c r="D33" i="2"/>
  <c r="C33" i="2"/>
  <c r="AZ35" i="2"/>
  <c r="AY35" i="2"/>
  <c r="AX35" i="2"/>
  <c r="AW35" i="2"/>
  <c r="AV35" i="2"/>
  <c r="AU35" i="2"/>
  <c r="AT35" i="2"/>
  <c r="AS35" i="2"/>
  <c r="AR35" i="2"/>
  <c r="AQ35" i="2"/>
  <c r="AP35" i="2"/>
  <c r="AO35" i="2"/>
  <c r="AN35" i="2"/>
  <c r="AM35" i="2"/>
  <c r="AL35" i="2"/>
  <c r="AK35" i="2"/>
  <c r="AJ35" i="2"/>
  <c r="AI35" i="2"/>
  <c r="AH35" i="2"/>
  <c r="AG35" i="2"/>
  <c r="AF35" i="2"/>
  <c r="AE35" i="2"/>
  <c r="AD35" i="2"/>
  <c r="AC35" i="2"/>
  <c r="AB35" i="2"/>
  <c r="AA35" i="2"/>
  <c r="Z35" i="2"/>
  <c r="Y35" i="2"/>
  <c r="X35" i="2"/>
  <c r="W35" i="2"/>
  <c r="V35" i="2"/>
  <c r="U35" i="2"/>
  <c r="T35" i="2"/>
  <c r="S35" i="2"/>
  <c r="R35" i="2"/>
  <c r="O35" i="2"/>
  <c r="L35" i="2"/>
  <c r="K35" i="2"/>
  <c r="J35" i="2"/>
  <c r="BE38" i="3" l="1"/>
  <c r="BE40" i="3"/>
  <c r="BE37" i="3"/>
  <c r="BE39" i="3"/>
  <c r="BE31" i="3"/>
  <c r="BE33" i="3"/>
  <c r="BE35" i="3"/>
  <c r="BE30" i="3"/>
  <c r="BE32" i="3"/>
  <c r="BE34" i="3"/>
  <c r="BE36" i="3"/>
  <c r="BE23" i="3"/>
  <c r="BE25" i="3"/>
  <c r="BE27" i="3"/>
  <c r="BE29" i="3"/>
  <c r="BE24" i="3"/>
  <c r="BE26" i="3"/>
  <c r="BE28" i="3"/>
  <c r="BE18" i="3"/>
  <c r="BE20" i="3"/>
  <c r="BE22" i="3"/>
  <c r="BE17" i="3"/>
  <c r="BE19" i="3"/>
  <c r="BE21" i="3"/>
  <c r="BE16" i="3"/>
  <c r="BG12" i="3"/>
  <c r="BG10" i="3"/>
  <c r="BE10" i="3"/>
  <c r="BE14" i="3"/>
  <c r="BG9" i="3"/>
  <c r="BG11" i="3"/>
  <c r="BG13" i="3"/>
  <c r="BE9" i="3"/>
  <c r="BE11" i="3"/>
  <c r="BE13" i="3"/>
  <c r="BE15" i="3"/>
  <c r="BE12" i="3"/>
  <c r="BE8" i="3"/>
  <c r="AA60" i="3"/>
  <c r="AA59" i="3"/>
  <c r="AA58" i="3"/>
  <c r="AA57" i="3"/>
  <c r="AA56" i="3"/>
  <c r="AA55" i="3"/>
  <c r="AA54" i="3"/>
  <c r="AA53" i="3"/>
  <c r="AA52" i="3"/>
  <c r="AA51" i="3"/>
  <c r="AA50" i="3"/>
  <c r="AA49" i="3"/>
  <c r="AA48" i="3"/>
  <c r="AA47" i="3"/>
  <c r="AA46" i="3"/>
  <c r="AA45" i="3"/>
  <c r="AA44" i="3"/>
  <c r="AA43" i="3"/>
  <c r="AA42" i="3"/>
  <c r="AA41" i="3"/>
  <c r="AA40" i="3"/>
  <c r="AA39" i="3"/>
  <c r="AA38" i="3"/>
  <c r="AA37" i="3"/>
  <c r="AA36" i="3"/>
  <c r="AA35" i="3"/>
  <c r="AA34" i="3"/>
  <c r="AA33" i="3"/>
  <c r="AA32" i="3"/>
  <c r="AA31" i="3"/>
  <c r="AA30" i="3"/>
  <c r="AA29" i="3"/>
  <c r="AA28" i="3"/>
  <c r="AA27" i="3"/>
  <c r="AA26" i="3"/>
  <c r="AA25" i="3"/>
  <c r="AA24" i="3"/>
  <c r="AA23" i="3"/>
  <c r="AA22" i="3"/>
  <c r="AA21" i="3"/>
  <c r="AA20" i="3"/>
  <c r="AA19" i="3"/>
  <c r="AA18" i="3"/>
  <c r="AA17" i="3"/>
  <c r="AA16" i="3"/>
  <c r="AA15" i="3"/>
  <c r="AA14" i="3"/>
  <c r="AA13" i="3"/>
  <c r="AA12" i="3"/>
  <c r="AA11" i="3"/>
  <c r="AA10" i="3"/>
  <c r="AA9" i="3"/>
  <c r="AA8" i="3"/>
  <c r="AA7" i="3"/>
  <c r="AA6" i="3"/>
  <c r="AA5" i="3"/>
  <c r="AA4" i="3"/>
  <c r="AA3" i="3"/>
  <c r="AA2" i="3"/>
  <c r="BE7" i="3"/>
  <c r="BE6" i="3"/>
  <c r="BE5" i="3"/>
  <c r="BE4" i="3"/>
  <c r="BE3" i="3"/>
  <c r="BE2" i="3"/>
  <c r="AZ36" i="2"/>
  <c r="AZ37" i="2" s="1"/>
  <c r="BG51" i="3"/>
  <c r="BO57" i="3"/>
  <c r="BF51" i="2"/>
  <c r="BB51" i="2"/>
  <c r="BO53" i="3"/>
  <c r="BE51" i="2"/>
  <c r="BO56" i="3"/>
  <c r="BO55" i="3"/>
  <c r="BD51" i="2"/>
  <c r="BA51" i="2"/>
  <c r="BO52" i="3"/>
  <c r="AY36" i="2"/>
  <c r="BH50" i="3" s="1"/>
  <c r="BG50" i="3"/>
  <c r="AN36" i="2"/>
  <c r="AN37" i="2" s="1"/>
  <c r="BG39" i="3"/>
  <c r="AP36" i="2"/>
  <c r="AP37" i="2" s="1"/>
  <c r="BG41" i="3"/>
  <c r="AR36" i="2"/>
  <c r="AR37" i="2" s="1"/>
  <c r="BG43" i="3"/>
  <c r="AT36" i="2"/>
  <c r="AT37" i="2" s="1"/>
  <c r="BG45" i="3"/>
  <c r="AX36" i="2"/>
  <c r="BH49" i="3" s="1"/>
  <c r="BG49" i="3"/>
  <c r="AM36" i="2"/>
  <c r="AM37" i="2" s="1"/>
  <c r="BG38" i="3"/>
  <c r="AO36" i="2"/>
  <c r="AO37" i="2" s="1"/>
  <c r="BG40" i="3"/>
  <c r="AQ36" i="2"/>
  <c r="AQ37" i="2" s="1"/>
  <c r="BG42" i="3"/>
  <c r="AS36" i="2"/>
  <c r="AS37" i="2" s="1"/>
  <c r="BG44" i="3"/>
  <c r="AU36" i="2"/>
  <c r="AU37" i="2" s="1"/>
  <c r="BG46" i="3"/>
  <c r="AW36" i="2"/>
  <c r="BH48" i="3" s="1"/>
  <c r="BG48" i="3"/>
  <c r="AV36" i="2"/>
  <c r="BH47" i="3" s="1"/>
  <c r="BG47" i="3"/>
  <c r="AA36" i="2"/>
  <c r="AA37" i="2" s="1"/>
  <c r="BG26" i="3"/>
  <c r="AC36" i="2"/>
  <c r="AC37" i="2" s="1"/>
  <c r="BG28" i="3"/>
  <c r="AE36" i="2"/>
  <c r="AE37" i="2" s="1"/>
  <c r="BG30" i="3"/>
  <c r="AG36" i="2"/>
  <c r="AG37" i="2" s="1"/>
  <c r="BG32" i="3"/>
  <c r="AI36" i="2"/>
  <c r="AI37" i="2" s="1"/>
  <c r="BG34" i="3"/>
  <c r="AK36" i="2"/>
  <c r="AK37" i="2" s="1"/>
  <c r="BG36" i="3"/>
  <c r="AB36" i="2"/>
  <c r="AB37" i="2" s="1"/>
  <c r="BG27" i="3"/>
  <c r="AD36" i="2"/>
  <c r="AD37" i="2" s="1"/>
  <c r="BG29" i="3"/>
  <c r="AF36" i="2"/>
  <c r="AF37" i="2" s="1"/>
  <c r="BG31" i="3"/>
  <c r="AH36" i="2"/>
  <c r="AH37" i="2" s="1"/>
  <c r="BG33" i="3"/>
  <c r="AJ36" i="2"/>
  <c r="AJ37" i="2" s="1"/>
  <c r="BG35" i="3"/>
  <c r="AL36" i="2"/>
  <c r="AL37" i="2" s="1"/>
  <c r="BG37" i="3"/>
  <c r="O36" i="2"/>
  <c r="O37" i="2" s="1"/>
  <c r="BG14" i="3"/>
  <c r="Q36" i="2"/>
  <c r="Q37" i="2" s="1"/>
  <c r="BG16" i="3"/>
  <c r="S36" i="2"/>
  <c r="S37" i="2" s="1"/>
  <c r="BG18" i="3"/>
  <c r="U36" i="2"/>
  <c r="U37" i="2" s="1"/>
  <c r="BG20" i="3"/>
  <c r="W36" i="2"/>
  <c r="W37" i="2" s="1"/>
  <c r="BG22" i="3"/>
  <c r="Y36" i="2"/>
  <c r="Y37" i="2" s="1"/>
  <c r="BG24" i="3"/>
  <c r="P36" i="2"/>
  <c r="P37" i="2" s="1"/>
  <c r="BG15" i="3"/>
  <c r="R36" i="2"/>
  <c r="R37" i="2" s="1"/>
  <c r="BG17" i="3"/>
  <c r="T36" i="2"/>
  <c r="T37" i="2" s="1"/>
  <c r="BG19" i="3"/>
  <c r="V36" i="2"/>
  <c r="V37" i="2" s="1"/>
  <c r="BG21" i="3"/>
  <c r="X36" i="2"/>
  <c r="X37" i="2" s="1"/>
  <c r="BG23" i="3"/>
  <c r="Z36" i="2"/>
  <c r="Z37" i="2" s="1"/>
  <c r="BG25" i="3"/>
  <c r="BO59" i="3"/>
  <c r="BO60" i="3"/>
  <c r="BO58" i="3"/>
  <c r="BW54" i="3"/>
  <c r="BH32" i="3"/>
  <c r="AQ39" i="2"/>
  <c r="AW39" i="2"/>
  <c r="D35" i="2"/>
  <c r="D36" i="2" s="1"/>
  <c r="K36" i="2"/>
  <c r="M36" i="2"/>
  <c r="J36" i="2"/>
  <c r="J37" i="2" s="1"/>
  <c r="L36" i="2"/>
  <c r="L37" i="2" s="1"/>
  <c r="N36" i="2"/>
  <c r="N37" i="2" s="1"/>
  <c r="BG51" i="2"/>
  <c r="BH51" i="2"/>
  <c r="BI51" i="2"/>
  <c r="C35" i="2"/>
  <c r="F35" i="2"/>
  <c r="G35" i="2"/>
  <c r="I35" i="2"/>
  <c r="H35" i="2"/>
  <c r="E35" i="2"/>
  <c r="B33" i="2"/>
  <c r="BH28" i="3" l="1"/>
  <c r="BH16" i="3"/>
  <c r="BH30" i="3"/>
  <c r="BH36" i="3"/>
  <c r="AX37" i="2"/>
  <c r="AX40" i="2" s="1"/>
  <c r="BH22" i="3"/>
  <c r="BH31" i="3"/>
  <c r="BH34" i="3"/>
  <c r="BH37" i="3"/>
  <c r="BH44" i="3"/>
  <c r="AY37" i="2"/>
  <c r="BI50" i="3" s="1"/>
  <c r="BH14" i="3"/>
  <c r="BH18" i="3"/>
  <c r="BH20" i="3"/>
  <c r="BH26" i="3"/>
  <c r="BH46" i="3"/>
  <c r="AW37" i="2"/>
  <c r="BI48" i="3" s="1"/>
  <c r="AV37" i="2"/>
  <c r="BI47" i="3" s="1"/>
  <c r="BH42" i="3"/>
  <c r="BH40" i="3"/>
  <c r="BH38" i="3"/>
  <c r="BH33" i="3"/>
  <c r="BH35" i="3"/>
  <c r="BH24" i="3"/>
  <c r="BH27" i="3"/>
  <c r="BH29" i="3"/>
  <c r="BI11" i="3"/>
  <c r="BI9" i="3"/>
  <c r="BH13" i="3"/>
  <c r="BH9" i="3"/>
  <c r="M37" i="2"/>
  <c r="BH12" i="3"/>
  <c r="K37" i="2"/>
  <c r="K40" i="2" s="1"/>
  <c r="BH10" i="3"/>
  <c r="BI13" i="3"/>
  <c r="BH11" i="3"/>
  <c r="BG8" i="3"/>
  <c r="BG7" i="3"/>
  <c r="BG6" i="3"/>
  <c r="BG5" i="3"/>
  <c r="BG4" i="3"/>
  <c r="BG3" i="3"/>
  <c r="BH3" i="3"/>
  <c r="S59" i="3"/>
  <c r="S57" i="3"/>
  <c r="S55" i="3"/>
  <c r="S53" i="3"/>
  <c r="S51" i="3"/>
  <c r="S49" i="3"/>
  <c r="S47" i="3"/>
  <c r="S45" i="3"/>
  <c r="S43" i="3"/>
  <c r="S41" i="3"/>
  <c r="S39" i="3"/>
  <c r="S37" i="3"/>
  <c r="S35" i="3"/>
  <c r="S33" i="3"/>
  <c r="S31" i="3"/>
  <c r="S29" i="3"/>
  <c r="S27" i="3"/>
  <c r="S25" i="3"/>
  <c r="S23" i="3"/>
  <c r="S21" i="3"/>
  <c r="S19" i="3"/>
  <c r="S17" i="3"/>
  <c r="S15" i="3"/>
  <c r="S13" i="3"/>
  <c r="S11" i="3"/>
  <c r="S60" i="3"/>
  <c r="S58" i="3"/>
  <c r="S56" i="3"/>
  <c r="S54" i="3"/>
  <c r="S52" i="3"/>
  <c r="S50" i="3"/>
  <c r="S48" i="3"/>
  <c r="S46" i="3"/>
  <c r="S44" i="3"/>
  <c r="S42" i="3"/>
  <c r="S40" i="3"/>
  <c r="S38" i="3"/>
  <c r="S36" i="3"/>
  <c r="S34" i="3"/>
  <c r="S32" i="3"/>
  <c r="S30" i="3"/>
  <c r="S28" i="3"/>
  <c r="S26" i="3"/>
  <c r="S24" i="3"/>
  <c r="S22" i="3"/>
  <c r="S20" i="3"/>
  <c r="S18" i="3"/>
  <c r="S16" i="3"/>
  <c r="S14" i="3"/>
  <c r="S12" i="3"/>
  <c r="S10" i="3"/>
  <c r="S9" i="3"/>
  <c r="S7" i="3"/>
  <c r="S5" i="3"/>
  <c r="S3" i="3"/>
  <c r="S8" i="3"/>
  <c r="S6" i="3"/>
  <c r="S4" i="3"/>
  <c r="S2" i="3"/>
  <c r="BG2" i="3"/>
  <c r="BH51" i="3"/>
  <c r="BW57" i="3"/>
  <c r="BW52" i="3"/>
  <c r="BW55" i="3"/>
  <c r="BW56" i="3"/>
  <c r="BW53" i="3"/>
  <c r="BH45" i="3"/>
  <c r="BH43" i="3"/>
  <c r="BH41" i="3"/>
  <c r="BH39" i="3"/>
  <c r="BH15" i="3"/>
  <c r="BH19" i="3"/>
  <c r="BH17" i="3"/>
  <c r="BH21" i="3"/>
  <c r="BH25" i="3"/>
  <c r="BH23" i="3"/>
  <c r="BW59" i="3"/>
  <c r="BW60" i="3"/>
  <c r="BW58" i="3"/>
  <c r="BK48" i="3"/>
  <c r="AZ40" i="2"/>
  <c r="BI51" i="3"/>
  <c r="BI49" i="3"/>
  <c r="AV40" i="2"/>
  <c r="AY40" i="2"/>
  <c r="AU40" i="2"/>
  <c r="BI46" i="3"/>
  <c r="AS40" i="2"/>
  <c r="BI44" i="3"/>
  <c r="BI42" i="3"/>
  <c r="AO40" i="2"/>
  <c r="BI40" i="3"/>
  <c r="AM40" i="2"/>
  <c r="BI38" i="3"/>
  <c r="AT40" i="2"/>
  <c r="BI45" i="3"/>
  <c r="AR40" i="2"/>
  <c r="BI43" i="3"/>
  <c r="AP39" i="2"/>
  <c r="BI41" i="3"/>
  <c r="AN40" i="2"/>
  <c r="BI39" i="3"/>
  <c r="BK42" i="3"/>
  <c r="AL40" i="2"/>
  <c r="BI37" i="3"/>
  <c r="AJ40" i="2"/>
  <c r="BI35" i="3"/>
  <c r="AK40" i="2"/>
  <c r="BI36" i="3"/>
  <c r="AI40" i="2"/>
  <c r="BI34" i="3"/>
  <c r="AG40" i="2"/>
  <c r="BI32" i="3"/>
  <c r="AH40" i="2"/>
  <c r="BI33" i="3"/>
  <c r="AF40" i="2"/>
  <c r="BI31" i="3"/>
  <c r="AD40" i="2"/>
  <c r="BI29" i="3"/>
  <c r="AE40" i="2"/>
  <c r="BI30" i="3"/>
  <c r="AB40" i="2"/>
  <c r="BI27" i="3"/>
  <c r="AC40" i="2"/>
  <c r="BI28" i="3"/>
  <c r="AA40" i="2"/>
  <c r="BI26" i="3"/>
  <c r="Z40" i="2"/>
  <c r="BI25" i="3"/>
  <c r="X40" i="2"/>
  <c r="BI23" i="3"/>
  <c r="Y40" i="2"/>
  <c r="BI24" i="3"/>
  <c r="V40" i="2"/>
  <c r="BI21" i="3"/>
  <c r="W40" i="2"/>
  <c r="BI22" i="3"/>
  <c r="U40" i="2"/>
  <c r="BI20" i="3"/>
  <c r="T40" i="2"/>
  <c r="BI19" i="3"/>
  <c r="R40" i="2"/>
  <c r="BI17" i="3"/>
  <c r="S40" i="2"/>
  <c r="BI18" i="3"/>
  <c r="Q40" i="2"/>
  <c r="BI16" i="3"/>
  <c r="P40" i="2"/>
  <c r="BI15" i="3"/>
  <c r="O40" i="2"/>
  <c r="BI14" i="3"/>
  <c r="AQ40" i="2"/>
  <c r="H36" i="2"/>
  <c r="G36" i="2"/>
  <c r="I36" i="2"/>
  <c r="I37" i="2" s="1"/>
  <c r="F36" i="2"/>
  <c r="N40" i="2"/>
  <c r="M40" i="2"/>
  <c r="L40" i="2"/>
  <c r="J40" i="2"/>
  <c r="D37" i="2"/>
  <c r="E36" i="2"/>
  <c r="C36" i="2"/>
  <c r="B35" i="2"/>
  <c r="AW40" i="2" l="1"/>
  <c r="BL48" i="3" s="1"/>
  <c r="BL9" i="3"/>
  <c r="BL10" i="3"/>
  <c r="BL13" i="3"/>
  <c r="BI10" i="3"/>
  <c r="BL11" i="3"/>
  <c r="BL12" i="3"/>
  <c r="BI12" i="3"/>
  <c r="BI8" i="3"/>
  <c r="BH8" i="3"/>
  <c r="BH7" i="3"/>
  <c r="BH6" i="3"/>
  <c r="BH5" i="3"/>
  <c r="BH4" i="3"/>
  <c r="BI3" i="3"/>
  <c r="BH2" i="3"/>
  <c r="T60" i="3"/>
  <c r="T59" i="3"/>
  <c r="T58" i="3"/>
  <c r="T57" i="3"/>
  <c r="T56" i="3"/>
  <c r="T55" i="3"/>
  <c r="T54" i="3"/>
  <c r="T53" i="3"/>
  <c r="T52" i="3"/>
  <c r="T51" i="3"/>
  <c r="T50" i="3"/>
  <c r="T49" i="3"/>
  <c r="T48" i="3"/>
  <c r="T47" i="3"/>
  <c r="T46" i="3"/>
  <c r="T44" i="3"/>
  <c r="T42" i="3"/>
  <c r="T40" i="3"/>
  <c r="T38" i="3"/>
  <c r="T45" i="3"/>
  <c r="T43" i="3"/>
  <c r="T41" i="3"/>
  <c r="T39" i="3"/>
  <c r="T37" i="3"/>
  <c r="T36" i="3"/>
  <c r="T35" i="3"/>
  <c r="T34" i="3"/>
  <c r="T33" i="3"/>
  <c r="T32" i="3"/>
  <c r="T31" i="3"/>
  <c r="T30" i="3"/>
  <c r="T29" i="3"/>
  <c r="T28" i="3"/>
  <c r="T27" i="3"/>
  <c r="T26" i="3"/>
  <c r="T25" i="3"/>
  <c r="T24" i="3"/>
  <c r="T23" i="3"/>
  <c r="T22" i="3"/>
  <c r="T21" i="3"/>
  <c r="T20" i="3"/>
  <c r="T19" i="3"/>
  <c r="T18" i="3"/>
  <c r="T17" i="3"/>
  <c r="T16" i="3"/>
  <c r="T15" i="3"/>
  <c r="T14" i="3"/>
  <c r="T13" i="3"/>
  <c r="T12" i="3"/>
  <c r="T11" i="3"/>
  <c r="T10" i="3"/>
  <c r="T9" i="3"/>
  <c r="T8" i="3"/>
  <c r="T7" i="3"/>
  <c r="T6" i="3"/>
  <c r="T5" i="3"/>
  <c r="T4" i="3"/>
  <c r="T3" i="3"/>
  <c r="T2" i="3"/>
  <c r="BL50" i="3"/>
  <c r="AY43" i="2"/>
  <c r="BL47" i="3"/>
  <c r="AV43" i="2"/>
  <c r="BL49" i="3"/>
  <c r="AX43" i="2"/>
  <c r="BL51" i="3"/>
  <c r="AZ43" i="2"/>
  <c r="BL42" i="3"/>
  <c r="BL39" i="3"/>
  <c r="AN43" i="2"/>
  <c r="BK41" i="3"/>
  <c r="AP40" i="2"/>
  <c r="BL43" i="3"/>
  <c r="AR43" i="2"/>
  <c r="BL45" i="3"/>
  <c r="AT43" i="2"/>
  <c r="BL38" i="3"/>
  <c r="AM43" i="2"/>
  <c r="BL40" i="3"/>
  <c r="AO43" i="2"/>
  <c r="BL44" i="3"/>
  <c r="AS43" i="2"/>
  <c r="BL46" i="3"/>
  <c r="AU43" i="2"/>
  <c r="BL36" i="3"/>
  <c r="AK43" i="2"/>
  <c r="BL35" i="3"/>
  <c r="AJ43" i="2"/>
  <c r="BL37" i="3"/>
  <c r="AL43" i="2"/>
  <c r="BL32" i="3"/>
  <c r="AG43" i="2"/>
  <c r="BL33" i="3"/>
  <c r="AH43" i="2"/>
  <c r="BL34" i="3"/>
  <c r="AI43" i="2"/>
  <c r="BL30" i="3"/>
  <c r="AE43" i="2"/>
  <c r="BL29" i="3"/>
  <c r="AD43" i="2"/>
  <c r="BL31" i="3"/>
  <c r="AF43" i="2"/>
  <c r="BL26" i="3"/>
  <c r="AA43" i="2"/>
  <c r="BL28" i="3"/>
  <c r="AC43" i="2"/>
  <c r="BL27" i="3"/>
  <c r="AB43" i="2"/>
  <c r="BL24" i="3"/>
  <c r="Y43" i="2"/>
  <c r="BL23" i="3"/>
  <c r="X43" i="2"/>
  <c r="BL25" i="3"/>
  <c r="Z43" i="2"/>
  <c r="BL20" i="3"/>
  <c r="U43" i="2"/>
  <c r="BL22" i="3"/>
  <c r="W43" i="2"/>
  <c r="BL21" i="3"/>
  <c r="V43" i="2"/>
  <c r="BL18" i="3"/>
  <c r="S43" i="2"/>
  <c r="BL17" i="3"/>
  <c r="R43" i="2"/>
  <c r="BL19" i="3"/>
  <c r="T43" i="2"/>
  <c r="BL16" i="3"/>
  <c r="Q43" i="2"/>
  <c r="BL15" i="3"/>
  <c r="P43" i="2"/>
  <c r="BL14" i="3"/>
  <c r="O43" i="2"/>
  <c r="AQ43" i="2"/>
  <c r="H37" i="2"/>
  <c r="H40" i="2" s="1"/>
  <c r="F37" i="2"/>
  <c r="F40" i="2" s="1"/>
  <c r="G37" i="2"/>
  <c r="G40" i="2" s="1"/>
  <c r="J43" i="2"/>
  <c r="L43" i="2"/>
  <c r="K43" i="2"/>
  <c r="M43" i="2"/>
  <c r="N43" i="2"/>
  <c r="C37" i="2"/>
  <c r="E37" i="2"/>
  <c r="D39" i="2"/>
  <c r="I40" i="2"/>
  <c r="AW43" i="2" l="1"/>
  <c r="AW51" i="2" s="1"/>
  <c r="BO13" i="3"/>
  <c r="BO12" i="3"/>
  <c r="BO10" i="3"/>
  <c r="BO11" i="3"/>
  <c r="BO9" i="3"/>
  <c r="BL8" i="3"/>
  <c r="BL7" i="3"/>
  <c r="BI7" i="3"/>
  <c r="BL6" i="3"/>
  <c r="BI6" i="3"/>
  <c r="BL5" i="3"/>
  <c r="BI5" i="3"/>
  <c r="BI4" i="3"/>
  <c r="BK3" i="3"/>
  <c r="BI2" i="3"/>
  <c r="BO48" i="3"/>
  <c r="AZ51" i="2"/>
  <c r="BO51" i="3"/>
  <c r="AX51" i="2"/>
  <c r="BO49" i="3"/>
  <c r="AV51" i="2"/>
  <c r="BO47" i="3"/>
  <c r="AY51" i="2"/>
  <c r="BO50" i="3"/>
  <c r="BO42" i="3"/>
  <c r="BL41" i="3"/>
  <c r="AP43" i="2"/>
  <c r="AU51" i="2"/>
  <c r="BO46" i="3"/>
  <c r="AS51" i="2"/>
  <c r="BO44" i="3"/>
  <c r="AO51" i="2"/>
  <c r="BO40" i="3"/>
  <c r="AM51" i="2"/>
  <c r="BO38" i="3"/>
  <c r="AT51" i="2"/>
  <c r="BO45" i="3"/>
  <c r="AR51" i="2"/>
  <c r="BO43" i="3"/>
  <c r="AN51" i="2"/>
  <c r="BO39" i="3"/>
  <c r="AJ51" i="2"/>
  <c r="BO35" i="3"/>
  <c r="AK51" i="2"/>
  <c r="BO36" i="3"/>
  <c r="AL51" i="2"/>
  <c r="BO37" i="3"/>
  <c r="AI51" i="2"/>
  <c r="BO34" i="3"/>
  <c r="AH51" i="2"/>
  <c r="BO33" i="3"/>
  <c r="AG51" i="2"/>
  <c r="BO32" i="3"/>
  <c r="AD51" i="2"/>
  <c r="BO29" i="3"/>
  <c r="AE51" i="2"/>
  <c r="BO30" i="3"/>
  <c r="AF51" i="2"/>
  <c r="BO31" i="3"/>
  <c r="AB51" i="2"/>
  <c r="BO27" i="3"/>
  <c r="AA51" i="2"/>
  <c r="BO26" i="3"/>
  <c r="AC51" i="2"/>
  <c r="BO28" i="3"/>
  <c r="X51" i="2"/>
  <c r="BO23" i="3"/>
  <c r="Y51" i="2"/>
  <c r="BO24" i="3"/>
  <c r="Z51" i="2"/>
  <c r="BO25" i="3"/>
  <c r="V51" i="2"/>
  <c r="BO21" i="3"/>
  <c r="BO20" i="3"/>
  <c r="U51" i="2"/>
  <c r="W51" i="2"/>
  <c r="BO22" i="3"/>
  <c r="BO19" i="3"/>
  <c r="T51" i="2"/>
  <c r="BO18" i="3"/>
  <c r="S51" i="2"/>
  <c r="BO17" i="3"/>
  <c r="R51" i="2"/>
  <c r="BO16" i="3"/>
  <c r="Q51" i="2"/>
  <c r="BO15" i="3"/>
  <c r="P51" i="2"/>
  <c r="BO14" i="3"/>
  <c r="O51" i="2"/>
  <c r="AQ51" i="2"/>
  <c r="E39" i="2"/>
  <c r="D40" i="2"/>
  <c r="C39" i="2"/>
  <c r="I43" i="2"/>
  <c r="F43" i="2"/>
  <c r="N51" i="2"/>
  <c r="M51" i="2"/>
  <c r="K51" i="2"/>
  <c r="L51" i="2"/>
  <c r="J51" i="2"/>
  <c r="H43" i="2"/>
  <c r="G43" i="2"/>
  <c r="BW13" i="3" l="1"/>
  <c r="BW9" i="3"/>
  <c r="BW11" i="3"/>
  <c r="BW10" i="3"/>
  <c r="BW12" i="3"/>
  <c r="BO8" i="3"/>
  <c r="BO7" i="3"/>
  <c r="BO6" i="3"/>
  <c r="BO5" i="3"/>
  <c r="BK4" i="3"/>
  <c r="E40" i="2"/>
  <c r="BL3" i="3"/>
  <c r="BK2" i="3"/>
  <c r="BW48" i="3"/>
  <c r="BW50" i="3"/>
  <c r="BW47" i="3"/>
  <c r="BW49" i="3"/>
  <c r="BW51" i="3"/>
  <c r="BW42" i="3"/>
  <c r="BW39" i="3"/>
  <c r="BW43" i="3"/>
  <c r="BW45" i="3"/>
  <c r="BW38" i="3"/>
  <c r="BW40" i="3"/>
  <c r="BW44" i="3"/>
  <c r="BW46" i="3"/>
  <c r="BO41" i="3"/>
  <c r="AP51" i="2"/>
  <c r="BW37" i="3"/>
  <c r="BW36" i="3"/>
  <c r="BW35" i="3"/>
  <c r="BW32" i="3"/>
  <c r="BW33" i="3"/>
  <c r="BW34" i="3"/>
  <c r="BW31" i="3"/>
  <c r="BW30" i="3"/>
  <c r="BW29" i="3"/>
  <c r="BW28" i="3"/>
  <c r="BW26" i="3"/>
  <c r="BW27" i="3"/>
  <c r="BW25" i="3"/>
  <c r="BW24" i="3"/>
  <c r="BW23" i="3"/>
  <c r="BW22" i="3"/>
  <c r="BW20" i="3"/>
  <c r="BW21" i="3"/>
  <c r="BW17" i="3"/>
  <c r="BW18" i="3"/>
  <c r="BW19" i="3"/>
  <c r="BW16" i="3"/>
  <c r="BW15" i="3"/>
  <c r="BW14" i="3"/>
  <c r="E43" i="2"/>
  <c r="H51" i="2"/>
  <c r="F51" i="2"/>
  <c r="I51" i="2"/>
  <c r="C40" i="2"/>
  <c r="D43" i="2"/>
  <c r="G51" i="2"/>
  <c r="BW8" i="3" l="1"/>
  <c r="BW7" i="3"/>
  <c r="BW6" i="3"/>
  <c r="BW5" i="3"/>
  <c r="E51" i="2"/>
  <c r="BO4" i="3"/>
  <c r="BL4" i="3"/>
  <c r="BO3" i="3"/>
  <c r="BL2" i="3"/>
  <c r="B40" i="2"/>
  <c r="BW41" i="3"/>
  <c r="D51" i="2"/>
  <c r="C43" i="2"/>
  <c r="BW4" i="3" l="1"/>
  <c r="BW3" i="3"/>
  <c r="BO2" i="3"/>
  <c r="B43" i="2"/>
  <c r="U20" i="3"/>
  <c r="U9" i="3"/>
  <c r="U25" i="3"/>
  <c r="U17" i="3"/>
  <c r="U43" i="3"/>
  <c r="U5" i="3"/>
  <c r="U21" i="3"/>
  <c r="U12" i="3"/>
  <c r="U38" i="3"/>
  <c r="U16" i="3"/>
  <c r="U36" i="3"/>
  <c r="U39" i="3"/>
  <c r="U55" i="3"/>
  <c r="U54" i="3"/>
  <c r="U7" i="3"/>
  <c r="U15" i="3"/>
  <c r="U23" i="3"/>
  <c r="U31" i="3"/>
  <c r="U2" i="3"/>
  <c r="U10" i="3"/>
  <c r="U18" i="3"/>
  <c r="U26" i="3"/>
  <c r="U34" i="3"/>
  <c r="U41" i="3"/>
  <c r="U49" i="3"/>
  <c r="U60" i="3"/>
  <c r="U40" i="3"/>
  <c r="U48" i="3"/>
  <c r="U56" i="3"/>
  <c r="U42" i="3"/>
  <c r="U4" i="3"/>
  <c r="U57" i="3"/>
  <c r="U13" i="3"/>
  <c r="U33" i="3"/>
  <c r="U28" i="3"/>
  <c r="U58" i="3"/>
  <c r="U29" i="3"/>
  <c r="U8" i="3"/>
  <c r="U24" i="3"/>
  <c r="U51" i="3"/>
  <c r="U50" i="3"/>
  <c r="U32" i="3"/>
  <c r="U47" i="3"/>
  <c r="U46" i="3"/>
  <c r="U3" i="3"/>
  <c r="U11" i="3"/>
  <c r="U19" i="3"/>
  <c r="U27" i="3"/>
  <c r="U35" i="3"/>
  <c r="U6" i="3"/>
  <c r="U14" i="3"/>
  <c r="U22" i="3"/>
  <c r="U30" i="3"/>
  <c r="U37" i="3"/>
  <c r="U45" i="3"/>
  <c r="U53" i="3"/>
  <c r="U44" i="3"/>
  <c r="U52" i="3"/>
  <c r="U59" i="3"/>
  <c r="C51" i="2"/>
  <c r="BW2" i="3" l="1"/>
  <c r="V60" i="3"/>
  <c r="V55" i="3"/>
  <c r="V51" i="3"/>
  <c r="V47" i="3"/>
  <c r="V43" i="3"/>
  <c r="V39" i="3"/>
  <c r="V59" i="3"/>
  <c r="V54" i="3"/>
  <c r="V50" i="3"/>
  <c r="V46" i="3"/>
  <c r="V42" i="3"/>
  <c r="V38" i="3"/>
  <c r="V35" i="3"/>
  <c r="V31" i="3"/>
  <c r="V27" i="3"/>
  <c r="V23" i="3"/>
  <c r="V19" i="3"/>
  <c r="V15" i="3"/>
  <c r="V11" i="3"/>
  <c r="V7" i="3"/>
  <c r="V3" i="3"/>
  <c r="V34" i="3"/>
  <c r="V30" i="3"/>
  <c r="V26" i="3"/>
  <c r="V22" i="3"/>
  <c r="V18" i="3"/>
  <c r="V14" i="3"/>
  <c r="V10" i="3"/>
  <c r="V6" i="3"/>
  <c r="V58" i="3"/>
  <c r="V57" i="3"/>
  <c r="V53" i="3"/>
  <c r="V49" i="3"/>
  <c r="V45" i="3"/>
  <c r="V41" i="3"/>
  <c r="V56" i="3"/>
  <c r="V52" i="3"/>
  <c r="V48" i="3"/>
  <c r="V44" i="3"/>
  <c r="V40" i="3"/>
  <c r="V36" i="3"/>
  <c r="V33" i="3"/>
  <c r="V29" i="3"/>
  <c r="V25" i="3"/>
  <c r="V21" i="3"/>
  <c r="V17" i="3"/>
  <c r="V13" i="3"/>
  <c r="V9" i="3"/>
  <c r="V5" i="3"/>
  <c r="V37" i="3"/>
  <c r="V32" i="3"/>
  <c r="V24" i="3"/>
  <c r="V16" i="3"/>
  <c r="V8" i="3"/>
  <c r="V2" i="3"/>
  <c r="V28" i="3"/>
  <c r="V20" i="3"/>
  <c r="V12" i="3"/>
  <c r="V4" i="3"/>
  <c r="B51" i="2"/>
  <c r="AB60" i="3" l="1"/>
  <c r="AB58" i="3"/>
  <c r="AB56" i="3"/>
  <c r="AB57" i="3"/>
  <c r="AB55" i="3"/>
  <c r="AB53" i="3"/>
  <c r="AB51" i="3"/>
  <c r="AB49" i="3"/>
  <c r="AB47" i="3"/>
  <c r="AB45" i="3"/>
  <c r="AB43" i="3"/>
  <c r="AB41" i="3"/>
  <c r="AB39" i="3"/>
  <c r="AB59" i="3"/>
  <c r="AB54" i="3"/>
  <c r="AB52" i="3"/>
  <c r="AB50" i="3"/>
  <c r="AB48" i="3"/>
  <c r="AB46" i="3"/>
  <c r="AB44" i="3"/>
  <c r="AB42" i="3"/>
  <c r="AB40" i="3"/>
  <c r="AB38" i="3"/>
  <c r="AB36" i="3"/>
  <c r="AB35" i="3"/>
  <c r="AB33" i="3"/>
  <c r="AB31" i="3"/>
  <c r="AB29" i="3"/>
  <c r="AB27" i="3"/>
  <c r="AB25" i="3"/>
  <c r="AB23" i="3"/>
  <c r="AB21" i="3"/>
  <c r="AB19" i="3"/>
  <c r="AB17" i="3"/>
  <c r="AB15" i="3"/>
  <c r="AB13" i="3"/>
  <c r="AB11" i="3"/>
  <c r="AB9" i="3"/>
  <c r="AB7" i="3"/>
  <c r="AB5" i="3"/>
  <c r="AB3" i="3"/>
  <c r="AB37" i="3"/>
  <c r="AB34" i="3"/>
  <c r="AB32" i="3"/>
  <c r="AB30" i="3"/>
  <c r="AB28" i="3"/>
  <c r="AB26" i="3"/>
  <c r="AB24" i="3"/>
  <c r="AB22" i="3"/>
  <c r="AB20" i="3"/>
  <c r="AB18" i="3"/>
  <c r="AB16" i="3"/>
  <c r="AB14" i="3"/>
  <c r="AB12" i="3"/>
  <c r="AB10" i="3"/>
  <c r="AB8" i="3"/>
  <c r="AB6" i="3"/>
  <c r="AB4" i="3"/>
  <c r="AB2" i="3"/>
  <c r="B52" i="2"/>
  <c r="A51" i="2"/>
  <c r="AC59" i="3" l="1"/>
  <c r="AC57" i="3"/>
  <c r="AC58" i="3"/>
  <c r="AC54" i="3"/>
  <c r="AC52" i="3"/>
  <c r="AC50" i="3"/>
  <c r="AC48" i="3"/>
  <c r="AC46" i="3"/>
  <c r="AC44" i="3"/>
  <c r="AC42" i="3"/>
  <c r="AC40" i="3"/>
  <c r="AC38" i="3"/>
  <c r="AC60" i="3"/>
  <c r="AC56" i="3"/>
  <c r="AC55" i="3"/>
  <c r="AC53" i="3"/>
  <c r="AC51" i="3"/>
  <c r="AC49" i="3"/>
  <c r="AC47" i="3"/>
  <c r="AC45" i="3"/>
  <c r="AC43" i="3"/>
  <c r="AC41" i="3"/>
  <c r="AC39" i="3"/>
  <c r="AC37" i="3"/>
  <c r="AC36" i="3"/>
  <c r="AC34" i="3"/>
  <c r="AC32" i="3"/>
  <c r="AC30" i="3"/>
  <c r="AC28" i="3"/>
  <c r="AC26" i="3"/>
  <c r="AC24" i="3"/>
  <c r="AC22" i="3"/>
  <c r="AC20" i="3"/>
  <c r="AC18" i="3"/>
  <c r="AC16" i="3"/>
  <c r="AC14" i="3"/>
  <c r="AC12" i="3"/>
  <c r="AC10" i="3"/>
  <c r="AC8" i="3"/>
  <c r="AC6" i="3"/>
  <c r="AC4" i="3"/>
  <c r="AC2" i="3"/>
  <c r="AC35" i="3"/>
  <c r="AC33" i="3"/>
  <c r="AC31" i="3"/>
  <c r="AC29" i="3"/>
  <c r="AC27" i="3"/>
  <c r="AC25" i="3"/>
  <c r="AC23" i="3"/>
  <c r="AC21" i="3"/>
  <c r="AC19" i="3"/>
  <c r="AC17" i="3"/>
  <c r="AC15" i="3"/>
  <c r="AC13" i="3"/>
  <c r="AC11" i="3"/>
  <c r="AC9" i="3"/>
  <c r="AC7" i="3"/>
  <c r="AC5" i="3"/>
  <c r="AC3" i="3"/>
</calcChain>
</file>

<file path=xl/sharedStrings.xml><?xml version="1.0" encoding="utf-8"?>
<sst xmlns="http://schemas.openxmlformats.org/spreadsheetml/2006/main" count="598" uniqueCount="360">
  <si>
    <t>Provider Name</t>
  </si>
  <si>
    <t>City/Town</t>
  </si>
  <si>
    <t>Capacity</t>
  </si>
  <si>
    <t>UFR Line 14E - Facility and Program Depreciation</t>
  </si>
  <si>
    <t>UFR Line 16E - Facility General Liabililty Insurance</t>
  </si>
  <si>
    <t xml:space="preserve">UFR Line 24E - Food </t>
  </si>
  <si>
    <t>Total Reported UFR Expenditures</t>
  </si>
  <si>
    <t>Adjustments to UFR</t>
  </si>
  <si>
    <t>Total Post-UFR Adjustments</t>
  </si>
  <si>
    <t>Net Expense for Site</t>
  </si>
  <si>
    <t>Net Payment Level for Site</t>
  </si>
  <si>
    <t>Charges for Care (SSI, SSDI, other)</t>
  </si>
  <si>
    <t>Section 8</t>
  </si>
  <si>
    <t>Other Offsets</t>
  </si>
  <si>
    <t>Total Offsets</t>
  </si>
  <si>
    <t>Provider</t>
  </si>
  <si>
    <t>Low</t>
  </si>
  <si>
    <t>High</t>
  </si>
  <si>
    <t>Per Diem Rate</t>
  </si>
  <si>
    <t>SiteID</t>
  </si>
  <si>
    <t>Description</t>
  </si>
  <si>
    <t>AreaID</t>
  </si>
  <si>
    <t>FacilityID</t>
  </si>
  <si>
    <t>CEN</t>
  </si>
  <si>
    <t>CM</t>
  </si>
  <si>
    <t>CWBK</t>
  </si>
  <si>
    <t>Berkshire</t>
  </si>
  <si>
    <t>CW</t>
  </si>
  <si>
    <t>CWFH</t>
  </si>
  <si>
    <t>Franklin/Hampshire</t>
  </si>
  <si>
    <t>CWHC</t>
  </si>
  <si>
    <t>Holyoke/Chicopee</t>
  </si>
  <si>
    <t>CWNC</t>
  </si>
  <si>
    <t>North Central</t>
  </si>
  <si>
    <t>CWSV</t>
  </si>
  <si>
    <t>South Valley</t>
  </si>
  <si>
    <t>CWSW</t>
  </si>
  <si>
    <t>Springfield/Westfield</t>
  </si>
  <si>
    <t>CWWO</t>
  </si>
  <si>
    <t>Worcester</t>
  </si>
  <si>
    <t>MCRW</t>
  </si>
  <si>
    <t>Ch. River West</t>
  </si>
  <si>
    <t>ME</t>
  </si>
  <si>
    <t>MGRB</t>
  </si>
  <si>
    <t>Greater Boston</t>
  </si>
  <si>
    <t>MMXW</t>
  </si>
  <si>
    <t>Middlesex West</t>
  </si>
  <si>
    <t>MNSN</t>
  </si>
  <si>
    <t>Newton/South Norfolk</t>
  </si>
  <si>
    <t>NECM</t>
  </si>
  <si>
    <t>Central Middlesex</t>
  </si>
  <si>
    <t>NE</t>
  </si>
  <si>
    <t>NELO</t>
  </si>
  <si>
    <t>Lowell</t>
  </si>
  <si>
    <t>NEMN</t>
  </si>
  <si>
    <t>Metro North</t>
  </si>
  <si>
    <t>NEMV</t>
  </si>
  <si>
    <t>Merrimack Valley</t>
  </si>
  <si>
    <t>NENS</t>
  </si>
  <si>
    <t>North Shore</t>
  </si>
  <si>
    <t>RCCW</t>
  </si>
  <si>
    <t>ABI MFP Res Central West</t>
  </si>
  <si>
    <t>RMRC</t>
  </si>
  <si>
    <t>RMMT</t>
  </si>
  <si>
    <t>ABI MFP Res Metro</t>
  </si>
  <si>
    <t>RNNE</t>
  </si>
  <si>
    <t>ABI MFP Res Northeast</t>
  </si>
  <si>
    <t>RSSE</t>
  </si>
  <si>
    <t>ABI MFP Res Southeast</t>
  </si>
  <si>
    <t>SEBR</t>
  </si>
  <si>
    <t>Brockton</t>
  </si>
  <si>
    <t>SE</t>
  </si>
  <si>
    <t>SECI</t>
  </si>
  <si>
    <t>Cape Cod &amp; Islands</t>
  </si>
  <si>
    <t>SEFR</t>
  </si>
  <si>
    <t>Fall River</t>
  </si>
  <si>
    <t>SENB</t>
  </si>
  <si>
    <t>New Bedford</t>
  </si>
  <si>
    <t>SEPL</t>
  </si>
  <si>
    <t>Plymouth</t>
  </si>
  <si>
    <t>SESC</t>
  </si>
  <si>
    <t>South Coastal</t>
  </si>
  <si>
    <t>SETA</t>
  </si>
  <si>
    <t>Taunton/Attleboro</t>
  </si>
  <si>
    <t>CENTRAL OFFICE</t>
  </si>
  <si>
    <t>CO</t>
  </si>
  <si>
    <t>Other</t>
  </si>
  <si>
    <t>Central West: Berkshire</t>
  </si>
  <si>
    <t>Central West: Franklin/Hampshire</t>
  </si>
  <si>
    <t>Central West: Holyoke/Chicopee</t>
  </si>
  <si>
    <t>Central West: North Central</t>
  </si>
  <si>
    <t>Central West: South Valley</t>
  </si>
  <si>
    <t>Central West: Springfield/Westfield</t>
  </si>
  <si>
    <t>Central West: Worcester</t>
  </si>
  <si>
    <t>Metro: Ch. River West</t>
  </si>
  <si>
    <t>Metro: Greater Boston</t>
  </si>
  <si>
    <t>Metro: Middlesex West</t>
  </si>
  <si>
    <t>Metro: Newton/South Norfolk</t>
  </si>
  <si>
    <t>Metro: ABI MFP Res Metro</t>
  </si>
  <si>
    <t>Northeast: ABI MFP Res Northeast</t>
  </si>
  <si>
    <t>Southeast: ABI MFP Res Southeast</t>
  </si>
  <si>
    <t>Central West: ABI MFP Res Central West</t>
  </si>
  <si>
    <t>Northeast: Central Middlesex</t>
  </si>
  <si>
    <t>Northeast: Lowell</t>
  </si>
  <si>
    <t>Northeast: Metro North</t>
  </si>
  <si>
    <t>Northeast: Merrimack Valley</t>
  </si>
  <si>
    <t>Northeast: North Shore</t>
  </si>
  <si>
    <t>Southeast: Brockton</t>
  </si>
  <si>
    <t>Southeast: Cape Cod &amp; Islands</t>
  </si>
  <si>
    <t>Southeast: Fall River</t>
  </si>
  <si>
    <t>Southeast: New Bedford</t>
  </si>
  <si>
    <t>Southeast: Plymouth</t>
  </si>
  <si>
    <t>Southeast: South Coastal</t>
  </si>
  <si>
    <t>Southeast: Taunton/Attleboro</t>
  </si>
  <si>
    <t>Addr. Line 1</t>
  </si>
  <si>
    <t>Site Types</t>
  </si>
  <si>
    <t>1 unit building</t>
  </si>
  <si>
    <t>2-4 unit building</t>
  </si>
  <si>
    <t>5 or more unit building</t>
  </si>
  <si>
    <t>Ownership</t>
  </si>
  <si>
    <t>Own</t>
  </si>
  <si>
    <t>Lease</t>
  </si>
  <si>
    <t>Capital Lease</t>
  </si>
  <si>
    <t>SNAP (Food Stamps)</t>
  </si>
  <si>
    <t>`</t>
  </si>
  <si>
    <t>luOtherPurchaser</t>
  </si>
  <si>
    <t>DMH</t>
  </si>
  <si>
    <t>MCB</t>
  </si>
  <si>
    <t>MRC</t>
  </si>
  <si>
    <t>-</t>
  </si>
  <si>
    <t>DDS</t>
  </si>
  <si>
    <t>By signing the Service Summary Form, signatory for provider attests that the Occupancy Worksheet is a true and accurate representation of authorized costs incurred, and documentation of these expenses are available for review.  Revenue from any other sources are accurately itemized above, and will be used to offset the Department of Developmental Services obligation for services rendered to consumers residing at these sites.  Approved rates for occupancy under the provisions of 101 CMR 420.00, adjusted for offsets, are accepted as full payment for services rendered.</t>
  </si>
  <si>
    <t>UFR Line 13E - Facility &amp; Program Equipment Expenses</t>
  </si>
  <si>
    <t>UFR Line 14E - Facility &amp; Program Depreciation</t>
  </si>
  <si>
    <t>UFR Line 15E- Facility Operations Maintenance &amp; Furn</t>
  </si>
  <si>
    <t>General Information</t>
  </si>
  <si>
    <t>Totals</t>
  </si>
  <si>
    <t>Zip Code</t>
  </si>
  <si>
    <t>Expense and Rate Calculations</t>
  </si>
  <si>
    <r>
      <t>Monthly Billing Rate</t>
    </r>
    <r>
      <rPr>
        <b/>
        <sz val="10"/>
        <rFont val="Calibri"/>
        <family val="2"/>
        <scheme val="minor"/>
      </rPr>
      <t xml:space="preserve"> (net payment after offsets / 12)</t>
    </r>
  </si>
  <si>
    <t>DocID</t>
  </si>
  <si>
    <t>CRS</t>
  </si>
  <si>
    <t>Office</t>
  </si>
  <si>
    <t>TotalCap</t>
  </si>
  <si>
    <t>Addr01</t>
  </si>
  <si>
    <t>Addr02</t>
  </si>
  <si>
    <t>City</t>
  </si>
  <si>
    <t>ZIP</t>
  </si>
  <si>
    <t>SiteType</t>
  </si>
  <si>
    <t>OwnLease</t>
  </si>
  <si>
    <t>13E</t>
  </si>
  <si>
    <t>14E</t>
  </si>
  <si>
    <t>15E</t>
  </si>
  <si>
    <t>16E</t>
  </si>
  <si>
    <t>24E</t>
  </si>
  <si>
    <t>13EAdj</t>
  </si>
  <si>
    <t>14EAdj</t>
  </si>
  <si>
    <t>15EAdj</t>
  </si>
  <si>
    <t>16EAdj</t>
  </si>
  <si>
    <t>24EAdj</t>
  </si>
  <si>
    <t>OffCFC</t>
  </si>
  <si>
    <t>OffSec8</t>
  </si>
  <si>
    <t>OffSNAP</t>
  </si>
  <si>
    <t>OffOther</t>
  </si>
  <si>
    <t>OtherPurch</t>
  </si>
  <si>
    <t>UFRYear</t>
  </si>
  <si>
    <t>luStateOffice</t>
  </si>
  <si>
    <t>Provider Contact for this form</t>
  </si>
  <si>
    <t>Contact Email</t>
  </si>
  <si>
    <t>Date Completed</t>
  </si>
  <si>
    <t>1.</t>
  </si>
  <si>
    <t>2.</t>
  </si>
  <si>
    <t>Region  / Area / ABI office responsible for contract</t>
  </si>
  <si>
    <r>
      <rPr>
        <b/>
        <sz val="11"/>
        <color theme="1"/>
        <rFont val="Calibri"/>
        <family val="2"/>
        <scheme val="minor"/>
      </rPr>
      <t>Address Line 2</t>
    </r>
    <r>
      <rPr>
        <sz val="11"/>
        <color theme="1"/>
        <rFont val="Calibri"/>
        <family val="2"/>
        <scheme val="minor"/>
      </rPr>
      <t>:  Use as needed to help identify  sites, especially sites that share the same address.  Optional.</t>
    </r>
  </si>
  <si>
    <t>Other Purchaser</t>
  </si>
  <si>
    <t>3.</t>
  </si>
  <si>
    <r>
      <rPr>
        <b/>
        <sz val="11"/>
        <color theme="1"/>
        <rFont val="Calibri"/>
        <family val="2"/>
        <scheme val="minor"/>
      </rPr>
      <t xml:space="preserve">Other Purchaser: </t>
    </r>
    <r>
      <rPr>
        <sz val="11"/>
        <color theme="1"/>
        <rFont val="Calibri"/>
        <family val="2"/>
        <scheme val="minor"/>
      </rPr>
      <t xml:space="preserve"> Is any part of the capacity of this site purchased by another party or under another contract? We need to standardize this entry.  DDS is a choice because some sites are purchased under more than one DDS contract.</t>
    </r>
  </si>
  <si>
    <t>4.</t>
  </si>
  <si>
    <t>2) Charges for care have no effect on Chapter 257 class rates.  Offsets are funds paid by third parties toward the cost of these sites.  By law, DDS legally pays only the net cost of services after third party payments are deducted from the total.</t>
  </si>
  <si>
    <t>Why enter data from the old FY13 UFR, but then itemize projected charges for care for FY19?</t>
  </si>
  <si>
    <t>5.</t>
  </si>
  <si>
    <t>How come the "Net Payment after DDS Offsets" changed to  "Net Excess Offsets?" It contains a negative value, and I get no billing rate?</t>
  </si>
  <si>
    <t>Occupancy Worksheet Help</t>
  </si>
  <si>
    <t xml:space="preserve"> None of the changes related to data entry below have any effect on your occupancy rate.</t>
  </si>
  <si>
    <t>Your DDS offsets are greater than net payment level for the site because third parties contribute more than than the reimbursable occupancy cost of the  site.  Most often this happens to contracts with older sites with very low expenses. This value should be included in the operational services contract as an excess occupancy offset.</t>
  </si>
  <si>
    <r>
      <t>Daily Rate</t>
    </r>
    <r>
      <rPr>
        <sz val="10"/>
        <color rgb="FF00B0F0"/>
        <rFont val="Calibri"/>
        <family val="2"/>
        <scheme val="minor"/>
      </rPr>
      <t xml:space="preserve"> </t>
    </r>
    <r>
      <rPr>
        <sz val="10"/>
        <color rgb="FF0070C0"/>
        <rFont val="Calibri"/>
        <family val="2"/>
        <scheme val="minor"/>
      </rPr>
      <t>(3 decimal places shown to explain rate assignment)</t>
    </r>
  </si>
  <si>
    <t>6.</t>
  </si>
  <si>
    <r>
      <t xml:space="preserve">DDS requires an </t>
    </r>
    <r>
      <rPr>
        <b/>
        <sz val="11"/>
        <rFont val="Calibri"/>
        <family val="2"/>
        <scheme val="minor"/>
      </rPr>
      <t>electronic copy</t>
    </r>
    <r>
      <rPr>
        <sz val="11"/>
        <rFont val="Calibri"/>
        <family val="2"/>
        <scheme val="minor"/>
      </rPr>
      <t xml:space="preserve"> of this completed spreadsheet file.</t>
    </r>
  </si>
  <si>
    <t>NSO Rate Caps</t>
  </si>
  <si>
    <t>N/A</t>
  </si>
  <si>
    <r>
      <t xml:space="preserve">Addr. Line 2 </t>
    </r>
    <r>
      <rPr>
        <sz val="10"/>
        <color rgb="FF0070C0"/>
        <rFont val="Calibri"/>
        <family val="2"/>
        <scheme val="minor"/>
      </rPr>
      <t>(use as needed to identify site)</t>
    </r>
  </si>
  <si>
    <t xml:space="preserve">Own, Lease, or Capital Lease </t>
  </si>
  <si>
    <t>20-character Contract ID</t>
  </si>
  <si>
    <t>Column 01</t>
  </si>
  <si>
    <t>Column 02</t>
  </si>
  <si>
    <t>Column 03</t>
  </si>
  <si>
    <t>Column 04</t>
  </si>
  <si>
    <t>Column 05</t>
  </si>
  <si>
    <t>Column 06</t>
  </si>
  <si>
    <t>Column 07</t>
  </si>
  <si>
    <t>Column 08</t>
  </si>
  <si>
    <t>Column 09</t>
  </si>
  <si>
    <t>Column 10</t>
  </si>
  <si>
    <t>Column 11</t>
  </si>
  <si>
    <t>Column 12</t>
  </si>
  <si>
    <t>Column 13</t>
  </si>
  <si>
    <t>Column 14</t>
  </si>
  <si>
    <t>Column 15</t>
  </si>
  <si>
    <t>Column 16</t>
  </si>
  <si>
    <t>Column 17</t>
  </si>
  <si>
    <t>Column 18</t>
  </si>
  <si>
    <t>Column 19</t>
  </si>
  <si>
    <t>Column 20</t>
  </si>
  <si>
    <t>Column 21</t>
  </si>
  <si>
    <t>Column 22</t>
  </si>
  <si>
    <t>Column 23</t>
  </si>
  <si>
    <t>Column 24</t>
  </si>
  <si>
    <t>Column 25</t>
  </si>
  <si>
    <t>Column 26</t>
  </si>
  <si>
    <t>Column 27</t>
  </si>
  <si>
    <t>Column 28</t>
  </si>
  <si>
    <t>Column 29</t>
  </si>
  <si>
    <t>Column 30</t>
  </si>
  <si>
    <t>Column 31</t>
  </si>
  <si>
    <t>Column 32</t>
  </si>
  <si>
    <t>Column 33</t>
  </si>
  <si>
    <t>Column 34</t>
  </si>
  <si>
    <t>Column 35</t>
  </si>
  <si>
    <t>Column 36</t>
  </si>
  <si>
    <t>Column 37</t>
  </si>
  <si>
    <t>Column 38</t>
  </si>
  <si>
    <t>Column 39</t>
  </si>
  <si>
    <t>Column 40</t>
  </si>
  <si>
    <t>Column 41</t>
  </si>
  <si>
    <t>Column 42</t>
  </si>
  <si>
    <t>Column 43</t>
  </si>
  <si>
    <t>Column 44</t>
  </si>
  <si>
    <t>Column 45</t>
  </si>
  <si>
    <t>Column 46</t>
  </si>
  <si>
    <t>Column 47</t>
  </si>
  <si>
    <t>Column 48</t>
  </si>
  <si>
    <t>Column 49</t>
  </si>
  <si>
    <t>Column 50</t>
  </si>
  <si>
    <t>ABI Rate Caps</t>
  </si>
  <si>
    <t>ABI  Cap</t>
  </si>
  <si>
    <t>ABI Cap + 1</t>
  </si>
  <si>
    <t>Pick other Purchaser from list     -&gt;</t>
  </si>
  <si>
    <t>Enter capacity purchased by other contract     -&gt;</t>
  </si>
  <si>
    <t>Daily Class Rate (FY19)</t>
  </si>
  <si>
    <t>Rate Basis: Calculated Daily Class Rate or Monthly Rate Cap</t>
  </si>
  <si>
    <t>Calculated Total Payment Level</t>
  </si>
  <si>
    <r>
      <t xml:space="preserve">Priced by DDS using NSO process </t>
    </r>
    <r>
      <rPr>
        <sz val="10"/>
        <color theme="3" tint="0.39997558519241921"/>
        <rFont val="Calibri"/>
        <family val="2"/>
        <scheme val="minor"/>
      </rPr>
      <t xml:space="preserve"> (New for FY20.  Default = No)</t>
    </r>
  </si>
  <si>
    <t>Total Site Capacity regardless of funding source</t>
  </si>
  <si>
    <t>SiteColumn</t>
  </si>
  <si>
    <t>FY 2020 Occupancy Worksheet for ALTR contracts</t>
  </si>
  <si>
    <t>or enter *No Occupancy DocID*</t>
  </si>
  <si>
    <t>Page 2</t>
  </si>
  <si>
    <t>Page 1</t>
  </si>
  <si>
    <t>Page 3</t>
  </si>
  <si>
    <t>Page 4</t>
  </si>
  <si>
    <t>Page 5</t>
  </si>
  <si>
    <t>Page 6</t>
  </si>
  <si>
    <t>Page 7</t>
  </si>
  <si>
    <t>Page 8</t>
  </si>
  <si>
    <t>Page 9</t>
  </si>
  <si>
    <t>Page 10</t>
  </si>
  <si>
    <t>Column 51</t>
  </si>
  <si>
    <t>Column 53</t>
  </si>
  <si>
    <t>Column 54</t>
  </si>
  <si>
    <t>Column 55</t>
  </si>
  <si>
    <t>Column 52</t>
  </si>
  <si>
    <t>&lt;-----</t>
  </si>
  <si>
    <r>
      <t xml:space="preserve">Operational Contract CRS ID </t>
    </r>
    <r>
      <rPr>
        <sz val="10"/>
        <color rgb="FF0070C0"/>
        <rFont val="Calibri"/>
        <family val="2"/>
        <scheme val="minor"/>
      </rPr>
      <t>(Requested, not required)</t>
    </r>
  </si>
  <si>
    <r>
      <t xml:space="preserve">ICMS Site ID  </t>
    </r>
    <r>
      <rPr>
        <sz val="10"/>
        <color rgb="FF0070C0"/>
        <rFont val="Calibri"/>
        <family val="2"/>
        <scheme val="minor"/>
      </rPr>
      <t>(Requested, not required for FY20)</t>
    </r>
  </si>
  <si>
    <r>
      <t xml:space="preserve">QE Site ID  </t>
    </r>
    <r>
      <rPr>
        <sz val="10"/>
        <color rgb="FF0070C0"/>
        <rFont val="Calibri"/>
        <family val="2"/>
        <scheme val="minor"/>
      </rPr>
      <t>(Requested, not required for FY20)</t>
    </r>
  </si>
  <si>
    <r>
      <t>Monthly NSO Cap Applied: select N/A (default) or Cap $ Value  (</t>
    </r>
    <r>
      <rPr>
        <b/>
        <sz val="9"/>
        <color theme="3" tint="0.39997558519241921"/>
        <rFont val="Calibri"/>
        <family val="2"/>
        <scheme val="minor"/>
      </rPr>
      <t>New FY20)</t>
    </r>
  </si>
  <si>
    <t>Column 56</t>
  </si>
  <si>
    <t>Column 57</t>
  </si>
  <si>
    <t>Column 59</t>
  </si>
  <si>
    <t>Column 58</t>
  </si>
  <si>
    <t>Tot13E</t>
  </si>
  <si>
    <t>Tot14E</t>
  </si>
  <si>
    <t>Tot15E</t>
  </si>
  <si>
    <t>Tot16E</t>
  </si>
  <si>
    <t>Tot24E</t>
  </si>
  <si>
    <t>TotUFRRep</t>
  </si>
  <si>
    <t>TotAdjUFR</t>
  </si>
  <si>
    <t>MonthlyBillRate</t>
  </si>
  <si>
    <t>ProvContact</t>
  </si>
  <si>
    <t>ProvEmail</t>
  </si>
  <si>
    <t>DateCompleted</t>
  </si>
  <si>
    <t>ICMSSite</t>
  </si>
  <si>
    <t>OperationalCRS</t>
  </si>
  <si>
    <t>QESiteID</t>
  </si>
  <si>
    <t>NSOPricing</t>
  </si>
  <si>
    <t>UFRExp_Site</t>
  </si>
  <si>
    <t>PostUFRAdj_Site</t>
  </si>
  <si>
    <t>BlankRow20</t>
  </si>
  <si>
    <t>BlankRow27</t>
  </si>
  <si>
    <t>BlankRow34</t>
  </si>
  <si>
    <t>NetExpenseSite</t>
  </si>
  <si>
    <t>CalcDailyRate</t>
  </si>
  <si>
    <t>DailyClassRate</t>
  </si>
  <si>
    <t>MnthlyNSOCap</t>
  </si>
  <si>
    <t>RateBasis</t>
  </si>
  <si>
    <t>TotalPaymntSite</t>
  </si>
  <si>
    <t>OtherPurchCapacity</t>
  </si>
  <si>
    <t>NetSitePaymentLevel</t>
  </si>
  <si>
    <t>BlankRow44</t>
  </si>
  <si>
    <t>TotalSiteOffsets</t>
  </si>
  <si>
    <t>BlankRow50</t>
  </si>
  <si>
    <t>NetSitePaymntAfterOffsets</t>
  </si>
  <si>
    <t>BlankRow52</t>
  </si>
  <si>
    <t>BlankRow53</t>
  </si>
  <si>
    <t>BlankRow54</t>
  </si>
  <si>
    <t>BlankRow55</t>
  </si>
  <si>
    <t>BlankRow56</t>
  </si>
  <si>
    <t>BlankRow57</t>
  </si>
  <si>
    <t>BlankRow58</t>
  </si>
  <si>
    <t>BlankRow59</t>
  </si>
  <si>
    <t>BlankRow60</t>
  </si>
  <si>
    <t>BlankRow61</t>
  </si>
  <si>
    <t>BlankRow62</t>
  </si>
  <si>
    <t>Type of site based on total # household units / apartments in building</t>
  </si>
  <si>
    <r>
      <rPr>
        <b/>
        <sz val="20"/>
        <color rgb="FFFF0000"/>
        <rFont val="Calibri"/>
        <family val="2"/>
        <scheme val="minor"/>
      </rPr>
      <t>DON'T PRINT ALL THE PAGES OF THE WORKSHEET!</t>
    </r>
    <r>
      <rPr>
        <sz val="22"/>
        <color theme="1"/>
        <rFont val="Calibri"/>
        <family val="2"/>
        <scheme val="minor"/>
      </rPr>
      <t xml:space="preserve"> </t>
    </r>
    <r>
      <rPr>
        <sz val="11"/>
        <color theme="1"/>
        <rFont val="Calibri"/>
        <family val="2"/>
        <scheme val="minor"/>
      </rPr>
      <t xml:space="preserve">              Most contracts can be printed on only one to three pages.   The occupancy worksheet is designed to print in portrait mode, six sites per page.  The majority of contracts have 18 sites or fewer, although the worksheet can accommodate up to 55 sites per contract.  Check the page number in row six  or use the page break view to help determine how many pages to print.</t>
    </r>
  </si>
  <si>
    <t>What's new or changed in the worksheet?   There are several new fields used to specify ICMS and QE Site IDs, the related Operational contract(s), and to handle sites that have gone through the New Site Occpancy process.</t>
  </si>
  <si>
    <r>
      <rPr>
        <b/>
        <sz val="11"/>
        <color theme="1"/>
        <rFont val="Calibri"/>
        <family val="2"/>
        <scheme val="minor"/>
      </rPr>
      <t>Region / Area /ABI Office responsible for contract</t>
    </r>
    <r>
      <rPr>
        <sz val="11"/>
        <color theme="1"/>
        <rFont val="Calibri"/>
        <family val="2"/>
        <scheme val="minor"/>
      </rPr>
      <t xml:space="preserve">:  Make the best choice you can from the dropdown list. If you don’t think that any of the choices fit, select "other". </t>
    </r>
  </si>
  <si>
    <r>
      <rPr>
        <b/>
        <sz val="11"/>
        <color theme="1"/>
        <rFont val="Calibri"/>
        <family val="2"/>
        <scheme val="minor"/>
      </rPr>
      <t xml:space="preserve">ICMS &amp; QE Site IDs </t>
    </r>
    <r>
      <rPr>
        <b/>
        <sz val="11"/>
        <color rgb="FF0070C0"/>
        <rFont val="Calibri"/>
        <family val="2"/>
        <scheme val="minor"/>
      </rPr>
      <t>(new and optional)</t>
    </r>
    <r>
      <rPr>
        <b/>
        <sz val="11"/>
        <color theme="1"/>
        <rFont val="Calibri"/>
        <family val="2"/>
        <scheme val="minor"/>
      </rPr>
      <t xml:space="preserve"> :</t>
    </r>
    <r>
      <rPr>
        <sz val="11"/>
        <color theme="1"/>
        <rFont val="Calibri"/>
        <family val="2"/>
        <scheme val="minor"/>
      </rPr>
      <t xml:space="preserve"> Please enter the site ID as it is listed in your ICMS site detail report. This is merely a request at this time but DDS will eventually ask you to associate sites in occupancy contracts with the related operational services contract. 4-character QE site IDs are being collected also.</t>
    </r>
  </si>
  <si>
    <t>1 unit building                                   2-4 unit building              5 or more unit building</t>
  </si>
  <si>
    <r>
      <rPr>
        <b/>
        <sz val="11"/>
        <color theme="1"/>
        <rFont val="Calibri"/>
        <family val="2"/>
        <scheme val="minor"/>
      </rPr>
      <t>Data Integrity:</t>
    </r>
    <r>
      <rPr>
        <sz val="11"/>
        <color theme="1"/>
        <rFont val="Calibri"/>
        <family val="2"/>
        <scheme val="minor"/>
      </rPr>
      <t xml:space="preserve"> Some cells now contain logic to prevent common errors or omissions. Once you enter an address, cells where data entry is expected are filled with light pink.  You can leave numeric cells without a value blank, but the pink will go away if you insert a zero.  </t>
    </r>
  </si>
  <si>
    <r>
      <rPr>
        <b/>
        <sz val="11"/>
        <color theme="1"/>
        <rFont val="Calibri"/>
        <family val="2"/>
        <scheme val="minor"/>
      </rPr>
      <t>Priced by DDS using NSO process</t>
    </r>
    <r>
      <rPr>
        <sz val="11"/>
        <color theme="1"/>
        <rFont val="Calibri"/>
        <family val="2"/>
        <scheme val="minor"/>
      </rPr>
      <t>:  This helps keep track of sites that were priced using the NSO process.</t>
    </r>
  </si>
  <si>
    <t>UFR Basis Year for sites existing in FY14  (Default = 2013)</t>
  </si>
  <si>
    <t>1)  According to 101 CMR 420,  FY13 UFR data is the basis for setting the occupancy rate bands for sites existing when Chapter 257 was implementated for ALTR contracts.  Your sites remain in the same bands as before, pending UFR adjustments, but per diem rates for these bands were increased for FY19 / FY20.  The per diem rates that DDS pays are well above the midponts of the rate bands.</t>
  </si>
  <si>
    <r>
      <rPr>
        <b/>
        <sz val="11"/>
        <color theme="1"/>
        <rFont val="Calibri"/>
        <family val="2"/>
        <scheme val="minor"/>
      </rPr>
      <t>Rate Basis</t>
    </r>
    <r>
      <rPr>
        <sz val="11"/>
        <color theme="1"/>
        <rFont val="Calibri"/>
        <family val="2"/>
        <scheme val="minor"/>
      </rPr>
      <t>:  New for FY20.  Only affects certain sites that were new in FY19. This is a calculated field.  Based on the information entered above and any applicable rate cap, the worksheet indicates whether the rate for this site is determined by the standard class rate bands, or if it is limited by a rate cap in the line above.  The Calculated Total Payment level for the site will reflect whether a rate cap is in effect.</t>
    </r>
  </si>
  <si>
    <t>7.</t>
  </si>
  <si>
    <t>What is the Data worksheet?</t>
  </si>
  <si>
    <t>This is a tabular summary of all the data in the Occupancy Worksheet.  You are welcome to view or copy it for your own purposes. The rows and columns have been transposed so that there is one row for each site. Contract-level information is repeated in each row, highlighted as a reminder that it applies to all sites.</t>
  </si>
  <si>
    <t>TotAdj13E</t>
  </si>
  <si>
    <t>TotAdj14E</t>
  </si>
  <si>
    <t>TotAdj15E</t>
  </si>
  <si>
    <t>TotAdj16E</t>
  </si>
  <si>
    <t>TotAdj24E</t>
  </si>
  <si>
    <t>TotNetExp</t>
  </si>
  <si>
    <t>TotCalcTotalPaymnt</t>
  </si>
  <si>
    <t>TotNetPayment</t>
  </si>
  <si>
    <t>TotChargesForCare</t>
  </si>
  <si>
    <t>TotSection8</t>
  </si>
  <si>
    <t>TotSNAP</t>
  </si>
  <si>
    <t>TotOtherOffsets</t>
  </si>
  <si>
    <t>TotTotalOffsets</t>
  </si>
  <si>
    <t>No</t>
  </si>
  <si>
    <t xml:space="preserve">In most cases, Occupancy Worksheets have been pre-filled with last year's occupancy information, based on last July's occupancy worksheet.  Additional occupancy worksheets may have been submitted to the areas since that time.  You should update this worksheet to reflect any changes.  Any new sites should be added. </t>
  </si>
  <si>
    <t xml:space="preserve">Contract Document Identifiers have been corrected when necessary, and a new field has been added to relate Operational contracts to the Occupancy contract. ICMS and QE Site IDs have been added or corrected to the best of our ability.  Ambiguous site addresses have been reconciled with other data sources, including ICMS. New Sites have been added whenever possible. Last year's offsets have NOT been entered. </t>
  </si>
  <si>
    <t>Do not simply copy charges for care from a prior year's worksheet!  You must enter projected offsets for FY20.</t>
  </si>
  <si>
    <r>
      <rPr>
        <b/>
        <sz val="11"/>
        <color theme="1"/>
        <rFont val="Calibri"/>
        <family val="2"/>
        <scheme val="minor"/>
      </rPr>
      <t>Net Payment after DDS Offsets and the Monthly Billing Rate</t>
    </r>
    <r>
      <rPr>
        <sz val="11"/>
        <color theme="1"/>
        <rFont val="Calibri"/>
        <family val="2"/>
        <scheme val="minor"/>
      </rPr>
      <t>:  These values will not be correct until offsets and all information has been entered.</t>
    </r>
  </si>
  <si>
    <r>
      <rPr>
        <b/>
        <sz val="11"/>
        <color theme="1"/>
        <rFont val="Calibri"/>
        <family val="2"/>
        <scheme val="minor"/>
      </rPr>
      <t>Site Type dropdown</t>
    </r>
    <r>
      <rPr>
        <sz val="11"/>
        <color theme="1"/>
        <rFont val="Calibri"/>
        <family val="2"/>
        <scheme val="minor"/>
      </rPr>
      <t>:  Choose one of the three types at right.  This is the total number of housing units in the building, not the number of bedrooms. For example, four consumers living in a single family house are living in a "1 unit building", not a 2-4 unit building.</t>
    </r>
  </si>
  <si>
    <r>
      <rPr>
        <b/>
        <sz val="11"/>
        <color theme="1"/>
        <rFont val="Calibri"/>
        <family val="2"/>
        <scheme val="minor"/>
      </rPr>
      <t>Own / Lease / Capital Lease:</t>
    </r>
    <r>
      <rPr>
        <sz val="11"/>
        <color theme="1"/>
        <rFont val="Calibri"/>
        <family val="2"/>
        <scheme val="minor"/>
      </rPr>
      <t xml:space="preserve"> Pick the item that best corresponds to the type of provider site ownership. For example, a site owned by a provider-Related Party leased to the provider is a Lease, and should not be listed under "Own".</t>
    </r>
  </si>
  <si>
    <r>
      <rPr>
        <b/>
        <sz val="11"/>
        <color theme="1"/>
        <rFont val="Calibri"/>
        <family val="2"/>
        <scheme val="minor"/>
      </rPr>
      <t>Monthly NSO Cap Applied</t>
    </r>
    <r>
      <rPr>
        <sz val="11"/>
        <color theme="1"/>
        <rFont val="Calibri"/>
        <family val="2"/>
        <scheme val="minor"/>
      </rPr>
      <t>:  New for FY20. By default, these entries are marked N/A, but some newer sites are subject to Regional or ABI rate caps. For sites that were new in FY19, please examine the New Site Occupancy worksheet and note the value of any applicable rate cap.  Please select the dollar value of the rate cap on this worksheet.</t>
    </r>
  </si>
  <si>
    <t>Projected FY20 Payments from Other Sources for DDS Consumers (Offsets)</t>
  </si>
  <si>
    <r>
      <rPr>
        <b/>
        <sz val="11"/>
        <color theme="1"/>
        <rFont val="Calibri"/>
        <family val="2"/>
        <scheme val="minor"/>
      </rPr>
      <t>DocID:</t>
    </r>
    <r>
      <rPr>
        <sz val="11"/>
        <color theme="1"/>
        <rFont val="Calibri"/>
        <family val="2"/>
        <scheme val="minor"/>
      </rPr>
      <t xml:space="preserve">  Please enter the full 20-Character version of the 3753 or 3713 ALTR contract.  If the 9th character is not an "L" you probably are trying to enter an operational contract or an old DocID that pre-dates Chapter 257.</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</si>
</sst>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00"/>
    <numFmt numFmtId="167" formatCode="mm/dd/yyyy"/>
    <numFmt numFmtId="168" formatCode="mm/dd/yy;@"/>
    <numFmt numFmtId="169" formatCode="_(&quot;$&quot;* #,##0.000_);_(&quot;$&quot;* \(#,##0.000\);_(&quot;$&quot;* &quot;-&quot;???_);_(@_)"/>
    <numFmt numFmtId="170" formatCode="_(&quot;$&quot;* #,##0.0000_);_(&quot;$&quot;* \(#,##0.0000\);_(&quot;$&quot;* &quot;-&quot;????_);_(@_)"/>
    <numFmt numFmtId="171" formatCode="0_);\(0\)"/>
  </numFmts>
  <fonts count="4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Calibri"/>
      <family val="2"/>
      <scheme val="minor"/>
    </font>
    <font>
      <b/>
      <u/>
      <sz val="14"/>
      <name val="Calibri"/>
      <family val="2"/>
      <scheme val="minor"/>
    </font>
    <font>
      <b/>
      <sz val="8"/>
      <name val="Calibri"/>
      <family val="2"/>
      <scheme val="minor"/>
    </font>
    <font>
      <b/>
      <sz val="10"/>
      <name val="Calibri"/>
      <family val="2"/>
      <scheme val="minor"/>
    </font>
    <font>
      <b/>
      <u/>
      <sz val="10"/>
      <name val="Calibri"/>
      <family val="2"/>
      <scheme val="minor"/>
    </font>
    <font>
      <b/>
      <i/>
      <u/>
      <sz val="10"/>
      <name val="Calibri"/>
      <family val="2"/>
      <scheme val="minor"/>
    </font>
    <font>
      <b/>
      <sz val="11"/>
      <name val="Calibri"/>
      <family val="2"/>
      <scheme val="minor"/>
    </font>
    <font>
      <sz val="11"/>
      <name val="Calibri"/>
      <family val="2"/>
      <scheme val="minor"/>
    </font>
    <font>
      <b/>
      <sz val="14"/>
      <name val="Calibri"/>
      <family val="2"/>
      <scheme val="minor"/>
    </font>
    <font>
      <sz val="11"/>
      <color rgb="FF000000"/>
      <name val="Calibri"/>
      <family val="2"/>
      <scheme val="minor"/>
    </font>
    <font>
      <b/>
      <sz val="11"/>
      <color rgb="FF0070C0"/>
      <name val="Calibri"/>
      <family val="2"/>
      <scheme val="minor"/>
    </font>
    <font>
      <b/>
      <sz val="12"/>
      <name val="Calibri"/>
      <family val="2"/>
      <scheme val="minor"/>
    </font>
    <font>
      <b/>
      <u/>
      <sz val="11"/>
      <name val="Calibri"/>
      <family val="2"/>
      <scheme val="minor"/>
    </font>
    <font>
      <sz val="10"/>
      <color theme="1"/>
      <name val="Calibri"/>
      <family val="2"/>
      <scheme val="minor"/>
    </font>
    <font>
      <b/>
      <sz val="11"/>
      <color rgb="FF00B0F0"/>
      <name val="Calibri"/>
      <family val="2"/>
      <scheme val="minor"/>
    </font>
    <font>
      <sz val="10"/>
      <color rgb="FF0070C0"/>
      <name val="Calibri"/>
      <family val="2"/>
      <scheme val="minor"/>
    </font>
    <font>
      <b/>
      <sz val="10"/>
      <color rgb="FF0070C0"/>
      <name val="Calibri"/>
      <family val="2"/>
      <scheme val="minor"/>
    </font>
    <font>
      <sz val="9"/>
      <name val="Calibri"/>
      <family val="2"/>
      <scheme val="minor"/>
    </font>
    <font>
      <b/>
      <sz val="14"/>
      <color theme="1"/>
      <name val="Calibri"/>
      <family val="2"/>
      <scheme val="minor"/>
    </font>
    <font>
      <sz val="10"/>
      <color rgb="FF00B0F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theme="3" tint="0.39997558519241921"/>
      <name val="Calibri"/>
      <family val="2"/>
      <scheme val="minor"/>
    </font>
    <font>
      <b/>
      <sz val="9"/>
      <color theme="3" tint="0.39997558519241921"/>
      <name val="Calibri"/>
      <family val="2"/>
      <scheme val="minor"/>
    </font>
    <font>
      <b/>
      <sz val="8"/>
      <color theme="1"/>
      <name val="Calibri"/>
      <family val="2"/>
      <scheme val="minor"/>
    </font>
    <font>
      <sz val="22"/>
      <color theme="1"/>
      <name val="Calibri"/>
      <family val="2"/>
      <scheme val="minor"/>
    </font>
    <font>
      <b/>
      <sz val="20"/>
      <color rgb="FFFF0000"/>
      <name val="Calibri"/>
      <family val="2"/>
      <scheme val="minor"/>
    </font>
    <font>
      <b/>
      <sz val="48"/>
      <color rgb="FFFF0000"/>
      <name val="Calibri"/>
      <family val="2"/>
      <scheme val="minor"/>
    </font>
    <font>
      <u/>
      <sz val="11"/>
      <color theme="10"/>
      <name val="Calibri"/>
      <family val="2"/>
      <scheme val="minor"/>
    </font>
    <font>
      <sz val="8"/>
      <color theme="1"/>
      <name val="CamingoCode"/>
      <family val="3"/>
    </font>
    <font>
      <sz val="8"/>
      <color theme="1"/>
      <name val="Calibri"/>
      <family val="2"/>
      <scheme val="minor"/>
    </font>
    <font>
      <sz val="8"/>
      <color theme="0" tint="-0.34998626667073579"/>
      <name val="Calibri"/>
      <family val="2"/>
      <scheme val="minor"/>
    </font>
  </fonts>
  <fills count="3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tint="-0.249977111117893"/>
        <bgColor indexed="64"/>
      </patternFill>
    </fill>
  </fills>
  <borders count="4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right style="thin">
        <color indexed="64"/>
      </right>
      <top style="hair">
        <color indexed="64"/>
      </top>
      <bottom/>
      <diagonal/>
    </border>
    <border>
      <left style="thin">
        <color indexed="64"/>
      </left>
      <right/>
      <top/>
      <bottom style="thin">
        <color indexed="64"/>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top style="hair">
        <color indexed="64"/>
      </top>
      <bottom/>
      <diagonal/>
    </border>
  </borders>
  <cellStyleXfs count="48">
    <xf numFmtId="0" fontId="0"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4" fillId="0" borderId="0" applyNumberFormat="0" applyFill="0" applyBorder="0" applyAlignment="0" applyProtection="0"/>
    <xf numFmtId="0" fontId="25" fillId="0" borderId="27" applyNumberFormat="0" applyFill="0" applyAlignment="0" applyProtection="0"/>
    <xf numFmtId="0" fontId="26" fillId="0" borderId="28" applyNumberFormat="0" applyFill="0" applyAlignment="0" applyProtection="0"/>
    <xf numFmtId="0" fontId="27" fillId="0" borderId="29" applyNumberFormat="0" applyFill="0" applyAlignment="0" applyProtection="0"/>
    <xf numFmtId="0" fontId="27" fillId="0" borderId="0" applyNumberFormat="0" applyFill="0" applyBorder="0" applyAlignment="0" applyProtection="0"/>
    <xf numFmtId="0" fontId="28" fillId="4" borderId="0" applyNumberFormat="0" applyBorder="0" applyAlignment="0" applyProtection="0"/>
    <xf numFmtId="0" fontId="29" fillId="5" borderId="0" applyNumberFormat="0" applyBorder="0" applyAlignment="0" applyProtection="0"/>
    <xf numFmtId="0" fontId="30" fillId="6" borderId="0" applyNumberFormat="0" applyBorder="0" applyAlignment="0" applyProtection="0"/>
    <xf numFmtId="0" fontId="31" fillId="7" borderId="30" applyNumberFormat="0" applyAlignment="0" applyProtection="0"/>
    <xf numFmtId="0" fontId="32" fillId="8" borderId="31" applyNumberFormat="0" applyAlignment="0" applyProtection="0"/>
    <xf numFmtId="0" fontId="33" fillId="8" borderId="30" applyNumberFormat="0" applyAlignment="0" applyProtection="0"/>
    <xf numFmtId="0" fontId="34" fillId="0" borderId="32" applyNumberFormat="0" applyFill="0" applyAlignment="0" applyProtection="0"/>
    <xf numFmtId="0" fontId="35" fillId="9" borderId="33" applyNumberFormat="0" applyAlignment="0" applyProtection="0"/>
    <xf numFmtId="0" fontId="36" fillId="0" borderId="0" applyNumberFormat="0" applyFill="0" applyBorder="0" applyAlignment="0" applyProtection="0"/>
    <xf numFmtId="0" fontId="1" fillId="10" borderId="34" applyNumberFormat="0" applyFont="0" applyAlignment="0" applyProtection="0"/>
    <xf numFmtId="0" fontId="37" fillId="0" borderId="0" applyNumberFormat="0" applyFill="0" applyBorder="0" applyAlignment="0" applyProtection="0"/>
    <xf numFmtId="0" fontId="2" fillId="0" borderId="35" applyNumberFormat="0" applyFill="0" applyAlignment="0" applyProtection="0"/>
    <xf numFmtId="0" fontId="3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8" fillId="34" borderId="0" applyNumberFormat="0" applyBorder="0" applyAlignment="0" applyProtection="0"/>
    <xf numFmtId="0" fontId="45" fillId="0" borderId="0" applyNumberFormat="0" applyFill="0" applyBorder="0" applyAlignment="0" applyProtection="0"/>
  </cellStyleXfs>
  <cellXfs count="206">
    <xf numFmtId="0" fontId="0" fillId="0" borderId="0" xfId="0"/>
    <xf numFmtId="0" fontId="2" fillId="2" borderId="6" xfId="0" applyFont="1" applyFill="1" applyBorder="1" applyAlignment="1" applyProtection="1">
      <alignment vertical="center" wrapText="1"/>
      <protection locked="0"/>
    </xf>
    <xf numFmtId="49" fontId="2" fillId="2" borderId="6" xfId="0" applyNumberFormat="1" applyFont="1" applyFill="1" applyBorder="1" applyAlignment="1" applyProtection="1">
      <alignment horizontal="center" vertical="center"/>
      <protection locked="0"/>
    </xf>
    <xf numFmtId="49" fontId="7" fillId="0" borderId="6" xfId="1" applyNumberFormat="1" applyFont="1" applyBorder="1" applyAlignment="1" applyProtection="1">
      <alignment horizontal="left" vertical="top" wrapText="1"/>
      <protection locked="0"/>
    </xf>
    <xf numFmtId="49" fontId="7" fillId="0" borderId="2" xfId="1" quotePrefix="1" applyNumberFormat="1" applyFont="1" applyBorder="1" applyAlignment="1" applyProtection="1">
      <alignment horizontal="center"/>
      <protection locked="0"/>
    </xf>
    <xf numFmtId="49" fontId="7" fillId="0" borderId="2" xfId="1" applyNumberFormat="1" applyFont="1" applyBorder="1" applyAlignment="1" applyProtection="1">
      <alignment horizontal="center"/>
      <protection locked="0"/>
    </xf>
    <xf numFmtId="0" fontId="7" fillId="0" borderId="6" xfId="1" applyFont="1" applyBorder="1" applyAlignment="1" applyProtection="1">
      <alignment horizontal="center" vertical="center" wrapText="1"/>
      <protection locked="0"/>
    </xf>
    <xf numFmtId="0" fontId="7" fillId="0" borderId="6" xfId="1" applyFont="1" applyBorder="1" applyAlignment="1" applyProtection="1">
      <alignment horizontal="center" wrapText="1"/>
      <protection locked="0"/>
    </xf>
    <xf numFmtId="0" fontId="7" fillId="0" borderId="6" xfId="1" applyFont="1" applyBorder="1" applyAlignment="1" applyProtection="1">
      <alignment horizontal="center"/>
      <protection locked="0"/>
    </xf>
    <xf numFmtId="164" fontId="7" fillId="0" borderId="6" xfId="3" applyNumberFormat="1" applyFont="1" applyBorder="1" applyAlignment="1" applyProtection="1">
      <alignment horizontal="center" wrapText="1"/>
      <protection locked="0"/>
    </xf>
    <xf numFmtId="37" fontId="4" fillId="0" borderId="6" xfId="1" applyNumberFormat="1" applyFont="1" applyBorder="1" applyProtection="1">
      <protection locked="0"/>
    </xf>
    <xf numFmtId="0" fontId="10" fillId="0" borderId="6" xfId="0" applyFont="1" applyBorder="1" applyAlignment="1" applyProtection="1">
      <alignment horizontal="center" vertical="center"/>
      <protection locked="0"/>
    </xf>
    <xf numFmtId="167" fontId="2" fillId="0" borderId="6" xfId="0" applyNumberFormat="1" applyFont="1" applyBorder="1" applyAlignment="1" applyProtection="1">
      <alignment horizontal="center" vertical="center"/>
      <protection locked="0"/>
    </xf>
    <xf numFmtId="49" fontId="0" fillId="0" borderId="0" xfId="0" applyNumberFormat="1" applyAlignment="1">
      <alignment horizontal="right" vertical="top" indent="1"/>
    </xf>
    <xf numFmtId="0" fontId="0" fillId="0" borderId="0" xfId="0" applyAlignment="1">
      <alignment horizontal="left" indent="1"/>
    </xf>
    <xf numFmtId="0" fontId="14" fillId="0" borderId="2" xfId="0" applyFont="1" applyBorder="1" applyAlignment="1">
      <alignment horizontal="left" indent="1"/>
    </xf>
    <xf numFmtId="0" fontId="1" fillId="0" borderId="20" xfId="0" applyFont="1" applyBorder="1" applyAlignment="1">
      <alignment horizontal="left" indent="1"/>
    </xf>
    <xf numFmtId="0" fontId="1" fillId="0" borderId="5" xfId="0" applyFont="1" applyBorder="1" applyAlignment="1">
      <alignment horizontal="left" indent="1"/>
    </xf>
    <xf numFmtId="0" fontId="22" fillId="0" borderId="0" xfId="0" applyFont="1" applyAlignment="1">
      <alignment vertical="top" wrapText="1"/>
    </xf>
    <xf numFmtId="44" fontId="17" fillId="0" borderId="26" xfId="0" applyNumberFormat="1" applyFont="1" applyBorder="1" applyAlignment="1" applyProtection="1">
      <alignment horizontal="right"/>
      <protection locked="0"/>
    </xf>
    <xf numFmtId="164" fontId="7" fillId="0" borderId="6" xfId="3" applyNumberFormat="1" applyFont="1" applyBorder="1" applyAlignment="1" applyProtection="1">
      <alignment horizontal="center" vertical="center" wrapText="1"/>
      <protection locked="0"/>
    </xf>
    <xf numFmtId="49" fontId="7" fillId="0" borderId="6" xfId="1" applyNumberFormat="1" applyFont="1" applyBorder="1" applyAlignment="1" applyProtection="1">
      <alignment horizontal="center" vertical="center"/>
      <protection locked="0"/>
    </xf>
    <xf numFmtId="49" fontId="7" fillId="0" borderId="2" xfId="1" quotePrefix="1" applyNumberFormat="1" applyFont="1" applyBorder="1" applyAlignment="1" applyProtection="1">
      <alignment horizontal="center" vertical="center"/>
      <protection locked="0"/>
    </xf>
    <xf numFmtId="0" fontId="44" fillId="0" borderId="0" xfId="0" applyFont="1" applyAlignment="1">
      <alignment vertical="top"/>
    </xf>
    <xf numFmtId="44" fontId="4" fillId="0" borderId="6" xfId="1" applyNumberFormat="1" applyFont="1" applyBorder="1" applyAlignment="1" applyProtection="1">
      <alignment horizontal="right"/>
      <protection locked="0"/>
    </xf>
    <xf numFmtId="49" fontId="7" fillId="0" borderId="2" xfId="1" applyNumberFormat="1" applyFont="1" applyBorder="1" applyAlignment="1" applyProtection="1">
      <alignment horizontal="center" vertical="center"/>
      <protection locked="0"/>
    </xf>
    <xf numFmtId="0" fontId="45" fillId="0" borderId="6" xfId="47" applyBorder="1" applyAlignment="1" applyProtection="1">
      <alignment horizontal="center"/>
      <protection locked="0"/>
    </xf>
    <xf numFmtId="0" fontId="0" fillId="0" borderId="0" xfId="0" applyAlignment="1">
      <alignment vertical="top" wrapText="1"/>
    </xf>
    <xf numFmtId="0" fontId="11" fillId="0" borderId="0" xfId="0" applyFont="1" applyAlignment="1">
      <alignment vertical="top" wrapText="1"/>
    </xf>
    <xf numFmtId="0" fontId="0" fillId="0" borderId="0" xfId="0" applyAlignment="1">
      <alignment vertical="top"/>
    </xf>
    <xf numFmtId="49" fontId="7" fillId="0" borderId="6" xfId="1" applyNumberFormat="1" applyFont="1" applyBorder="1" applyAlignment="1" applyProtection="1">
      <alignment horizontal="left" vertical="top"/>
      <protection locked="0"/>
    </xf>
    <xf numFmtId="49" fontId="7" fillId="0" borderId="6" xfId="1" applyNumberFormat="1" applyFont="1" applyBorder="1" applyAlignment="1" applyProtection="1">
      <alignment horizontal="center" vertical="top"/>
      <protection locked="0"/>
    </xf>
    <xf numFmtId="49" fontId="7" fillId="0" borderId="6" xfId="1" applyNumberFormat="1" applyFont="1" applyBorder="1" applyAlignment="1" applyProtection="1">
      <alignment horizontal="left" vertical="center"/>
      <protection locked="0"/>
    </xf>
    <xf numFmtId="0" fontId="10" fillId="0" borderId="0" xfId="1" applyFont="1" applyAlignment="1" applyProtection="1">
      <alignment horizontal="right"/>
    </xf>
    <xf numFmtId="14" fontId="10" fillId="0" borderId="0" xfId="1" applyNumberFormat="1" applyFont="1" applyAlignment="1" applyProtection="1">
      <alignment horizontal="center"/>
    </xf>
    <xf numFmtId="0" fontId="5" fillId="0" borderId="0" xfId="1" applyFont="1" applyProtection="1"/>
    <xf numFmtId="0" fontId="1" fillId="0" borderId="0" xfId="0" applyFont="1" applyProtection="1"/>
    <xf numFmtId="0" fontId="4" fillId="0" borderId="0" xfId="1" applyFont="1" applyProtection="1"/>
    <xf numFmtId="15" fontId="4" fillId="0" borderId="0" xfId="1" applyNumberFormat="1" applyFont="1" applyAlignment="1" applyProtection="1">
      <alignment horizontal="center"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49" fontId="1" fillId="0" borderId="0" xfId="0" applyNumberFormat="1" applyFont="1" applyAlignment="1" applyProtection="1">
      <alignment vertical="center"/>
    </xf>
    <xf numFmtId="0" fontId="2" fillId="0" borderId="0" xfId="0" applyFont="1" applyAlignment="1" applyProtection="1">
      <alignment horizontal="right" vertical="center"/>
    </xf>
    <xf numFmtId="0" fontId="6" fillId="0" borderId="0" xfId="1" applyFont="1" applyAlignment="1" applyProtection="1">
      <alignment vertical="top"/>
    </xf>
    <xf numFmtId="0" fontId="1" fillId="0" borderId="0" xfId="0" applyFont="1" applyAlignment="1" applyProtection="1">
      <alignment vertical="top"/>
    </xf>
    <xf numFmtId="0" fontId="2" fillId="0" borderId="0" xfId="0" applyFont="1" applyAlignment="1" applyProtection="1">
      <alignment vertical="top"/>
    </xf>
    <xf numFmtId="0" fontId="5" fillId="0" borderId="0" xfId="1" applyFont="1" applyAlignment="1" applyProtection="1">
      <alignment vertical="top"/>
    </xf>
    <xf numFmtId="0" fontId="6" fillId="0" borderId="9" xfId="1" applyFont="1" applyBorder="1" applyAlignment="1" applyProtection="1">
      <alignment horizontal="center" vertical="top"/>
    </xf>
    <xf numFmtId="1" fontId="1" fillId="0" borderId="0" xfId="0" applyNumberFormat="1" applyFont="1" applyProtection="1"/>
    <xf numFmtId="0" fontId="10" fillId="0" borderId="10" xfId="1" applyFont="1" applyBorder="1" applyProtection="1"/>
    <xf numFmtId="0" fontId="10" fillId="0" borderId="11" xfId="1" applyFont="1" applyBorder="1" applyAlignment="1" applyProtection="1">
      <alignment horizontal="center"/>
    </xf>
    <xf numFmtId="0" fontId="7" fillId="3" borderId="6" xfId="1" applyFont="1" applyFill="1" applyBorder="1" applyAlignment="1" applyProtection="1">
      <alignment horizontal="center"/>
    </xf>
    <xf numFmtId="0" fontId="1" fillId="0" borderId="0" xfId="0" applyFont="1" applyAlignment="1" applyProtection="1"/>
    <xf numFmtId="0" fontId="4" fillId="0" borderId="37" xfId="1" applyFont="1" applyBorder="1" applyAlignment="1" applyProtection="1">
      <alignment horizontal="left" vertical="center"/>
    </xf>
    <xf numFmtId="49" fontId="7" fillId="0" borderId="20" xfId="1" quotePrefix="1" applyNumberFormat="1" applyFont="1" applyBorder="1" applyAlignment="1" applyProtection="1">
      <alignment horizontal="center" vertical="center"/>
    </xf>
    <xf numFmtId="0" fontId="7" fillId="0" borderId="4" xfId="1" applyFont="1" applyBorder="1" applyProtection="1"/>
    <xf numFmtId="0" fontId="20" fillId="0" borderId="4" xfId="1" applyFont="1" applyBorder="1" applyAlignment="1" applyProtection="1">
      <alignment horizontal="left"/>
    </xf>
    <xf numFmtId="0" fontId="7" fillId="0" borderId="4" xfId="1" applyFont="1" applyBorder="1" applyAlignment="1" applyProtection="1">
      <alignment horizontal="center"/>
    </xf>
    <xf numFmtId="0" fontId="7" fillId="0" borderId="4" xfId="1" applyFont="1" applyBorder="1" applyAlignment="1" applyProtection="1">
      <alignment horizontal="center" wrapText="1"/>
    </xf>
    <xf numFmtId="0" fontId="4" fillId="0" borderId="15" xfId="1" applyFont="1" applyBorder="1" applyAlignment="1" applyProtection="1">
      <alignment horizontal="left" vertical="center"/>
    </xf>
    <xf numFmtId="164" fontId="4" fillId="3" borderId="6" xfId="3" applyNumberFormat="1" applyFont="1" applyFill="1" applyBorder="1" applyAlignment="1" applyProtection="1">
      <alignment horizontal="center" vertical="center"/>
    </xf>
    <xf numFmtId="0" fontId="4" fillId="0" borderId="12" xfId="1" applyFont="1" applyBorder="1" applyAlignment="1" applyProtection="1">
      <alignment horizontal="left" vertical="center"/>
    </xf>
    <xf numFmtId="0" fontId="7" fillId="0" borderId="18" xfId="1" applyFont="1" applyBorder="1" applyAlignment="1" applyProtection="1">
      <alignment horizontal="left" indent="1"/>
    </xf>
    <xf numFmtId="164" fontId="7" fillId="3" borderId="6" xfId="3" applyNumberFormat="1" applyFont="1" applyFill="1" applyBorder="1" applyAlignment="1" applyProtection="1">
      <alignment horizontal="center"/>
    </xf>
    <xf numFmtId="164" fontId="7" fillId="3" borderId="3" xfId="3" applyNumberFormat="1" applyFont="1" applyFill="1" applyBorder="1" applyAlignment="1" applyProtection="1">
      <alignment horizontal="center"/>
    </xf>
    <xf numFmtId="0" fontId="7" fillId="0" borderId="0" xfId="1" applyFont="1" applyAlignment="1" applyProtection="1">
      <alignment horizontal="left"/>
    </xf>
    <xf numFmtId="0" fontId="8" fillId="0" borderId="0" xfId="1" applyFont="1" applyAlignment="1" applyProtection="1">
      <alignment horizontal="left"/>
    </xf>
    <xf numFmtId="0" fontId="7" fillId="0" borderId="0" xfId="1" applyFont="1" applyAlignment="1" applyProtection="1">
      <alignment horizontal="center" wrapText="1"/>
    </xf>
    <xf numFmtId="0" fontId="4" fillId="0" borderId="12" xfId="1" applyFont="1" applyBorder="1" applyAlignment="1" applyProtection="1">
      <alignment horizontal="left"/>
    </xf>
    <xf numFmtId="0" fontId="7" fillId="0" borderId="25" xfId="1" applyFont="1" applyBorder="1" applyAlignment="1" applyProtection="1">
      <alignment horizontal="left" indent="1"/>
    </xf>
    <xf numFmtId="0" fontId="7" fillId="0" borderId="0" xfId="1" applyFont="1" applyProtection="1"/>
    <xf numFmtId="164" fontId="4" fillId="0" borderId="0" xfId="1" applyNumberFormat="1" applyFont="1" applyProtection="1"/>
    <xf numFmtId="0" fontId="4" fillId="0" borderId="15" xfId="1" applyFont="1" applyBorder="1" applyAlignment="1" applyProtection="1">
      <alignment horizontal="left" indent="1"/>
    </xf>
    <xf numFmtId="165" fontId="4" fillId="3" borderId="2" xfId="5" applyNumberFormat="1" applyFont="1" applyFill="1" applyBorder="1" applyProtection="1"/>
    <xf numFmtId="165" fontId="4" fillId="3" borderId="3" xfId="5" applyNumberFormat="1" applyFont="1" applyFill="1" applyBorder="1" applyProtection="1"/>
    <xf numFmtId="169" fontId="4" fillId="3" borderId="6" xfId="1" applyNumberFormat="1" applyFont="1" applyFill="1" applyBorder="1" applyProtection="1"/>
    <xf numFmtId="44" fontId="4" fillId="3" borderId="6" xfId="1" applyNumberFormat="1" applyFont="1" applyFill="1" applyBorder="1" applyProtection="1"/>
    <xf numFmtId="0" fontId="4" fillId="0" borderId="13" xfId="1" applyFont="1" applyBorder="1" applyAlignment="1" applyProtection="1">
      <alignment horizontal="left" indent="1"/>
    </xf>
    <xf numFmtId="0" fontId="0" fillId="0" borderId="46" xfId="0" applyBorder="1" applyAlignment="1" applyProtection="1">
      <alignment horizontal="left" indent="1"/>
    </xf>
    <xf numFmtId="164" fontId="4" fillId="3" borderId="6" xfId="3" applyNumberFormat="1" applyFont="1" applyFill="1" applyBorder="1" applyAlignment="1" applyProtection="1">
      <alignment horizontal="center" wrapText="1"/>
    </xf>
    <xf numFmtId="0" fontId="4" fillId="0" borderId="12" xfId="1" applyFont="1" applyBorder="1" applyAlignment="1" applyProtection="1">
      <alignment horizontal="left" indent="1"/>
    </xf>
    <xf numFmtId="0" fontId="4" fillId="0" borderId="18" xfId="1" applyFont="1" applyBorder="1" applyAlignment="1" applyProtection="1">
      <alignment horizontal="left" indent="1"/>
    </xf>
    <xf numFmtId="44" fontId="7" fillId="3" borderId="6" xfId="1" applyNumberFormat="1" applyFont="1" applyFill="1" applyBorder="1" applyProtection="1"/>
    <xf numFmtId="0" fontId="10" fillId="0" borderId="4" xfId="1" applyFont="1" applyBorder="1" applyProtection="1"/>
    <xf numFmtId="0" fontId="9" fillId="0" borderId="4" xfId="1" applyFont="1" applyBorder="1" applyProtection="1"/>
    <xf numFmtId="42" fontId="4" fillId="3" borderId="6" xfId="1" applyNumberFormat="1" applyFont="1" applyFill="1" applyBorder="1" applyProtection="1"/>
    <xf numFmtId="0" fontId="4" fillId="0" borderId="12" xfId="1" applyFont="1" applyBorder="1" applyAlignment="1" applyProtection="1">
      <alignment horizontal="left" wrapText="1" indent="1"/>
    </xf>
    <xf numFmtId="44" fontId="4" fillId="0" borderId="0" xfId="1" applyNumberFormat="1" applyFont="1" applyProtection="1"/>
    <xf numFmtId="0" fontId="10" fillId="0" borderId="1" xfId="1" applyFont="1" applyBorder="1" applyProtection="1"/>
    <xf numFmtId="44" fontId="15" fillId="3" borderId="6" xfId="1" applyNumberFormat="1" applyFont="1" applyFill="1" applyBorder="1" applyProtection="1"/>
    <xf numFmtId="165" fontId="7" fillId="3" borderId="6" xfId="1" applyNumberFormat="1" applyFont="1" applyFill="1" applyBorder="1" applyProtection="1"/>
    <xf numFmtId="0" fontId="10" fillId="0" borderId="7" xfId="1" applyFont="1" applyBorder="1" applyProtection="1"/>
    <xf numFmtId="44" fontId="15" fillId="3" borderId="8" xfId="1" applyNumberFormat="1" applyFont="1" applyFill="1" applyBorder="1" applyProtection="1"/>
    <xf numFmtId="0" fontId="4" fillId="0" borderId="0" xfId="1" applyFont="1" applyAlignment="1" applyProtection="1">
      <alignment vertical="top" wrapText="1"/>
    </xf>
    <xf numFmtId="0" fontId="11" fillId="0" borderId="0" xfId="1" applyFont="1" applyAlignment="1" applyProtection="1">
      <alignment vertical="top" wrapText="1"/>
    </xf>
    <xf numFmtId="0" fontId="1" fillId="0" borderId="0" xfId="0" applyFont="1" applyAlignment="1" applyProtection="1">
      <alignment vertical="top" wrapText="1"/>
    </xf>
    <xf numFmtId="0" fontId="4" fillId="0" borderId="0" xfId="1" applyFont="1" applyFill="1" applyBorder="1" applyProtection="1"/>
    <xf numFmtId="0" fontId="17" fillId="0" borderId="0" xfId="0" applyFont="1" applyAlignment="1" applyProtection="1">
      <alignment horizontal="center"/>
    </xf>
    <xf numFmtId="0" fontId="4" fillId="0" borderId="0" xfId="1" applyFont="1" applyAlignment="1" applyProtection="1">
      <alignment horizontal="center"/>
    </xf>
    <xf numFmtId="0" fontId="4" fillId="0" borderId="0" xfId="1" applyFont="1" applyAlignment="1" applyProtection="1">
      <alignment horizontal="center" wrapText="1"/>
    </xf>
    <xf numFmtId="49" fontId="7" fillId="0" borderId="6" xfId="1" applyNumberFormat="1" applyFont="1" applyFill="1" applyBorder="1" applyAlignment="1" applyProtection="1">
      <alignment horizontal="center" vertical="center"/>
      <protection locked="0"/>
    </xf>
    <xf numFmtId="0" fontId="14" fillId="0" borderId="0" xfId="1" applyFont="1" applyAlignment="1" applyProtection="1">
      <alignment horizontal="right" wrapText="1"/>
    </xf>
    <xf numFmtId="0" fontId="14" fillId="0" borderId="0" xfId="0" applyFont="1" applyAlignment="1" applyProtection="1">
      <alignment horizontal="right" wrapText="1"/>
    </xf>
    <xf numFmtId="0" fontId="14" fillId="0" borderId="0" xfId="0" applyFont="1" applyAlignment="1" applyProtection="1">
      <alignment horizontal="left" wrapText="1"/>
    </xf>
    <xf numFmtId="0" fontId="14" fillId="0" borderId="0" xfId="0" applyFont="1" applyProtection="1"/>
    <xf numFmtId="0" fontId="18" fillId="0" borderId="0" xfId="0" applyFont="1" applyProtection="1"/>
    <xf numFmtId="0" fontId="14" fillId="0" borderId="36" xfId="0" applyFont="1" applyBorder="1" applyAlignment="1" applyProtection="1">
      <alignment horizontal="center" wrapText="1"/>
    </xf>
    <xf numFmtId="2" fontId="11" fillId="0" borderId="0" xfId="1" applyNumberFormat="1" applyFont="1" applyProtection="1"/>
    <xf numFmtId="8" fontId="13" fillId="0" borderId="0" xfId="0" applyNumberFormat="1" applyFont="1" applyAlignment="1" applyProtection="1">
      <alignment horizontal="right" vertical="center"/>
    </xf>
    <xf numFmtId="0" fontId="16" fillId="0" borderId="0" xfId="1" applyFont="1" applyAlignment="1" applyProtection="1">
      <alignment horizontal="center" vertical="center"/>
    </xf>
    <xf numFmtId="8" fontId="13" fillId="0" borderId="19" xfId="0" applyNumberFormat="1" applyFont="1" applyBorder="1" applyAlignment="1" applyProtection="1">
      <alignment horizontal="right" vertical="center"/>
    </xf>
    <xf numFmtId="8" fontId="11" fillId="0" borderId="0" xfId="1" applyNumberFormat="1" applyFont="1" applyAlignment="1" applyProtection="1">
      <alignment horizontal="center" vertical="center"/>
    </xf>
    <xf numFmtId="0" fontId="0" fillId="0" borderId="0" xfId="0" applyProtection="1"/>
    <xf numFmtId="2" fontId="11" fillId="0" borderId="0" xfId="1" applyNumberFormat="1" applyFont="1" applyAlignment="1" applyProtection="1">
      <alignment horizontal="right"/>
    </xf>
    <xf numFmtId="166" fontId="11" fillId="0" borderId="0" xfId="1" applyNumberFormat="1" applyFont="1" applyAlignment="1" applyProtection="1">
      <alignment horizontal="center" vertical="center"/>
    </xf>
    <xf numFmtId="166" fontId="4" fillId="0" borderId="0" xfId="1" applyNumberFormat="1" applyFont="1" applyAlignment="1" applyProtection="1">
      <alignment horizontal="center"/>
    </xf>
    <xf numFmtId="166" fontId="13" fillId="0" borderId="0" xfId="1" applyNumberFormat="1" applyFont="1" applyAlignment="1" applyProtection="1">
      <alignment horizontal="center" vertical="center"/>
    </xf>
    <xf numFmtId="2" fontId="4" fillId="0" borderId="0" xfId="1" applyNumberFormat="1" applyFont="1" applyAlignment="1" applyProtection="1">
      <alignment horizontal="right"/>
    </xf>
    <xf numFmtId="0" fontId="13" fillId="0" borderId="0" xfId="1" applyFont="1" applyAlignment="1" applyProtection="1">
      <alignment horizontal="right" vertical="center"/>
    </xf>
    <xf numFmtId="0" fontId="13" fillId="0" borderId="0" xfId="1" applyFont="1" applyAlignment="1" applyProtection="1">
      <alignment horizontal="right"/>
    </xf>
    <xf numFmtId="0" fontId="0" fillId="36" borderId="42" xfId="0" applyFill="1" applyBorder="1" applyProtection="1"/>
    <xf numFmtId="0" fontId="0" fillId="36" borderId="9" xfId="0" applyFill="1" applyBorder="1" applyProtection="1"/>
    <xf numFmtId="8" fontId="13" fillId="36" borderId="45" xfId="0" applyNumberFormat="1" applyFont="1" applyFill="1" applyBorder="1" applyAlignment="1" applyProtection="1">
      <alignment horizontal="right" vertical="center"/>
    </xf>
    <xf numFmtId="0" fontId="0" fillId="36" borderId="41" xfId="0" applyFill="1" applyBorder="1" applyProtection="1"/>
    <xf numFmtId="0" fontId="0" fillId="36" borderId="38" xfId="0" applyFill="1" applyBorder="1" applyProtection="1"/>
    <xf numFmtId="8" fontId="13" fillId="36" borderId="43" xfId="0" applyNumberFormat="1" applyFont="1" applyFill="1" applyBorder="1" applyAlignment="1" applyProtection="1">
      <alignment horizontal="right" vertical="center"/>
    </xf>
    <xf numFmtId="0" fontId="46" fillId="0" borderId="21" xfId="0" applyFont="1" applyBorder="1" applyAlignment="1" applyProtection="1">
      <alignment horizontal="center"/>
    </xf>
    <xf numFmtId="0" fontId="46" fillId="0" borderId="22" xfId="0" applyNumberFormat="1" applyFont="1" applyBorder="1" applyAlignment="1" applyProtection="1">
      <alignment horizontal="center"/>
    </xf>
    <xf numFmtId="49" fontId="46" fillId="0" borderId="22" xfId="0" applyNumberFormat="1" applyFont="1" applyBorder="1" applyAlignment="1" applyProtection="1">
      <alignment horizontal="center"/>
    </xf>
    <xf numFmtId="0" fontId="46" fillId="0" borderId="0" xfId="0" applyNumberFormat="1" applyFont="1" applyProtection="1"/>
    <xf numFmtId="0" fontId="46" fillId="0" borderId="0" xfId="0" applyNumberFormat="1" applyFont="1" applyAlignment="1" applyProtection="1">
      <alignment horizontal="center"/>
    </xf>
    <xf numFmtId="0" fontId="46" fillId="0" borderId="0" xfId="0" applyFont="1" applyAlignment="1" applyProtection="1">
      <alignment horizontal="center"/>
    </xf>
    <xf numFmtId="0" fontId="46" fillId="0" borderId="22" xfId="0" applyFont="1" applyBorder="1" applyAlignment="1" applyProtection="1">
      <alignment horizontal="center"/>
    </xf>
    <xf numFmtId="44" fontId="46" fillId="0" borderId="22" xfId="0" applyNumberFormat="1" applyFont="1" applyBorder="1" applyAlignment="1" applyProtection="1">
      <alignment horizontal="center"/>
    </xf>
    <xf numFmtId="44" fontId="46" fillId="0" borderId="0" xfId="0" applyNumberFormat="1" applyFont="1" applyAlignment="1" applyProtection="1">
      <alignment horizontal="center"/>
    </xf>
    <xf numFmtId="44" fontId="46" fillId="0" borderId="22" xfId="0" applyNumberFormat="1" applyFont="1" applyFill="1" applyBorder="1" applyAlignment="1" applyProtection="1">
      <alignment horizontal="center"/>
    </xf>
    <xf numFmtId="44" fontId="46" fillId="0" borderId="0" xfId="0" applyNumberFormat="1" applyFont="1" applyFill="1" applyAlignment="1" applyProtection="1">
      <alignment horizontal="center"/>
    </xf>
    <xf numFmtId="170" fontId="46" fillId="0" borderId="0" xfId="0" applyNumberFormat="1" applyFont="1" applyAlignment="1" applyProtection="1">
      <alignment horizontal="center"/>
    </xf>
    <xf numFmtId="44" fontId="46" fillId="0" borderId="23" xfId="0" applyNumberFormat="1" applyFont="1" applyBorder="1" applyAlignment="1" applyProtection="1">
      <alignment horizontal="center"/>
    </xf>
    <xf numFmtId="40" fontId="46" fillId="0" borderId="22" xfId="0" applyNumberFormat="1" applyFont="1" applyBorder="1" applyAlignment="1" applyProtection="1">
      <alignment horizontal="center"/>
    </xf>
    <xf numFmtId="0" fontId="47" fillId="0" borderId="0" xfId="0" applyFont="1" applyProtection="1"/>
    <xf numFmtId="0" fontId="46" fillId="37" borderId="0" xfId="0" applyNumberFormat="1" applyFont="1" applyFill="1" applyProtection="1"/>
    <xf numFmtId="0" fontId="46" fillId="37" borderId="0" xfId="0" applyNumberFormat="1" applyFont="1" applyFill="1" applyAlignment="1" applyProtection="1">
      <alignment horizontal="center"/>
    </xf>
    <xf numFmtId="168" fontId="46" fillId="37" borderId="0" xfId="0" applyNumberFormat="1" applyFont="1" applyFill="1" applyProtection="1"/>
    <xf numFmtId="49" fontId="47" fillId="0" borderId="0" xfId="0" applyNumberFormat="1" applyFont="1" applyProtection="1"/>
    <xf numFmtId="0" fontId="47" fillId="38" borderId="0" xfId="0" applyFont="1" applyFill="1" applyProtection="1"/>
    <xf numFmtId="44" fontId="47" fillId="0" borderId="0" xfId="0" applyNumberFormat="1" applyFont="1" applyProtection="1"/>
    <xf numFmtId="170" fontId="47" fillId="0" borderId="0" xfId="0" applyNumberFormat="1" applyFont="1" applyProtection="1"/>
    <xf numFmtId="37" fontId="47" fillId="0" borderId="0" xfId="0" applyNumberFormat="1" applyFont="1" applyProtection="1"/>
    <xf numFmtId="0" fontId="48" fillId="38" borderId="0" xfId="0" applyFont="1" applyFill="1" applyProtection="1"/>
    <xf numFmtId="44" fontId="48" fillId="38" borderId="0" xfId="0" applyNumberFormat="1" applyFont="1" applyFill="1" applyProtection="1"/>
    <xf numFmtId="0" fontId="46" fillId="0" borderId="0" xfId="0" applyFont="1" applyProtection="1"/>
    <xf numFmtId="49" fontId="46" fillId="0" borderId="0" xfId="0" applyNumberFormat="1" applyFont="1" applyProtection="1"/>
    <xf numFmtId="49" fontId="46" fillId="0" borderId="0" xfId="0" applyNumberFormat="1" applyFont="1" applyAlignment="1" applyProtection="1">
      <alignment horizontal="center"/>
    </xf>
    <xf numFmtId="40" fontId="46" fillId="0" borderId="0" xfId="0" applyNumberFormat="1" applyFont="1" applyProtection="1"/>
    <xf numFmtId="40" fontId="46" fillId="0" borderId="0" xfId="0" applyNumberFormat="1" applyFont="1" applyAlignment="1" applyProtection="1">
      <alignment horizontal="center"/>
    </xf>
    <xf numFmtId="44" fontId="46" fillId="0" borderId="0" xfId="0" applyNumberFormat="1" applyFont="1" applyProtection="1"/>
    <xf numFmtId="170" fontId="46" fillId="0" borderId="0" xfId="0" applyNumberFormat="1" applyFont="1" applyProtection="1"/>
    <xf numFmtId="0" fontId="1" fillId="0" borderId="9" xfId="0" applyFont="1" applyBorder="1" applyAlignment="1">
      <alignment horizontal="left" indent="1"/>
    </xf>
    <xf numFmtId="0" fontId="0" fillId="0" borderId="5" xfId="0" applyFont="1" applyBorder="1" applyAlignment="1">
      <alignment horizontal="left" vertical="center" wrapText="1" indent="1"/>
    </xf>
    <xf numFmtId="0" fontId="4" fillId="0" borderId="18" xfId="1" applyFont="1" applyBorder="1" applyAlignment="1" applyProtection="1">
      <alignment horizontal="left"/>
    </xf>
    <xf numFmtId="49" fontId="0" fillId="0" borderId="0" xfId="0" applyNumberFormat="1" applyAlignment="1">
      <alignment horizontal="right" vertical="top"/>
    </xf>
    <xf numFmtId="8" fontId="7" fillId="0" borderId="6" xfId="1" applyNumberFormat="1" applyFont="1" applyBorder="1" applyAlignment="1" applyProtection="1">
      <alignment horizontal="center" wrapText="1"/>
      <protection locked="0"/>
    </xf>
    <xf numFmtId="171" fontId="7" fillId="0" borderId="6" xfId="1" applyNumberFormat="1" applyFont="1" applyBorder="1" applyAlignment="1" applyProtection="1">
      <alignment horizontal="center"/>
      <protection locked="0"/>
    </xf>
    <xf numFmtId="37" fontId="7" fillId="3" borderId="6" xfId="1" applyNumberFormat="1" applyFont="1" applyFill="1" applyBorder="1" applyAlignment="1" applyProtection="1">
      <alignment horizontal="center"/>
    </xf>
    <xf numFmtId="0" fontId="0" fillId="0" borderId="0" xfId="0" applyAlignment="1">
      <alignment vertical="top" wrapText="1"/>
    </xf>
    <xf numFmtId="0" fontId="0" fillId="0" borderId="0" xfId="0" applyAlignment="1">
      <alignment vertical="top"/>
    </xf>
    <xf numFmtId="0" fontId="0" fillId="0" borderId="0" xfId="0" applyAlignment="1">
      <alignment horizontal="left" vertical="top" wrapText="1"/>
    </xf>
    <xf numFmtId="0" fontId="0" fillId="0" borderId="0" xfId="0" applyAlignment="1">
      <alignment vertical="top" wrapText="1"/>
    </xf>
    <xf numFmtId="0" fontId="11" fillId="0" borderId="0" xfId="0" applyFont="1" applyAlignment="1">
      <alignment vertical="top" wrapText="1"/>
    </xf>
    <xf numFmtId="0" fontId="0" fillId="0" borderId="0" xfId="0" applyAlignment="1">
      <alignment vertical="top"/>
    </xf>
    <xf numFmtId="0" fontId="21" fillId="0" borderId="0" xfId="1" applyFont="1" applyAlignment="1" applyProtection="1">
      <alignment vertical="top" wrapText="1"/>
    </xf>
    <xf numFmtId="0" fontId="1" fillId="0" borderId="0" xfId="0" applyFont="1" applyAlignment="1" applyProtection="1">
      <alignment vertical="top" wrapText="1"/>
    </xf>
    <xf numFmtId="0" fontId="0" fillId="0" borderId="0" xfId="0" applyAlignment="1" applyProtection="1">
      <alignment vertical="top" wrapText="1"/>
    </xf>
    <xf numFmtId="0" fontId="0" fillId="0" borderId="0" xfId="0" applyAlignment="1" applyProtection="1"/>
    <xf numFmtId="15" fontId="6" fillId="0" borderId="0" xfId="1" applyNumberFormat="1" applyFont="1" applyAlignment="1" applyProtection="1">
      <alignment horizontal="center" vertical="center"/>
    </xf>
    <xf numFmtId="0" fontId="41" fillId="0" borderId="0" xfId="0" applyFont="1" applyAlignment="1" applyProtection="1"/>
    <xf numFmtId="0" fontId="4" fillId="0" borderId="47" xfId="1" applyFont="1" applyBorder="1" applyAlignment="1" applyProtection="1">
      <alignment horizontal="left"/>
    </xf>
    <xf numFmtId="0" fontId="0" fillId="0" borderId="24" xfId="0" applyBorder="1" applyAlignment="1" applyProtection="1"/>
    <xf numFmtId="0" fontId="4" fillId="0" borderId="13" xfId="1" applyFont="1" applyBorder="1" applyAlignment="1" applyProtection="1">
      <alignment horizontal="left" vertical="center" wrapText="1"/>
    </xf>
    <xf numFmtId="0" fontId="0" fillId="0" borderId="14" xfId="0" applyBorder="1" applyAlignment="1" applyProtection="1">
      <alignment vertical="center" wrapText="1"/>
    </xf>
    <xf numFmtId="0" fontId="4" fillId="0" borderId="13" xfId="1" applyFont="1" applyBorder="1" applyAlignment="1" applyProtection="1">
      <alignment horizontal="left"/>
    </xf>
    <xf numFmtId="0" fontId="0" fillId="0" borderId="14" xfId="0" applyBorder="1" applyAlignment="1" applyProtection="1"/>
    <xf numFmtId="0" fontId="4" fillId="0" borderId="37" xfId="1" applyFont="1" applyBorder="1" applyAlignment="1" applyProtection="1">
      <alignment horizontal="left" indent="1"/>
    </xf>
    <xf numFmtId="0" fontId="0" fillId="0" borderId="17" xfId="0" applyBorder="1" applyAlignment="1" applyProtection="1">
      <alignment horizontal="left" indent="1"/>
    </xf>
    <xf numFmtId="0" fontId="4" fillId="0" borderId="13" xfId="1" applyFont="1" applyBorder="1" applyAlignment="1" applyProtection="1">
      <alignment horizontal="left" indent="1"/>
    </xf>
    <xf numFmtId="0" fontId="0" fillId="0" borderId="14" xfId="0" applyBorder="1" applyAlignment="1" applyProtection="1">
      <alignment horizontal="left" indent="1"/>
    </xf>
    <xf numFmtId="0" fontId="4" fillId="0" borderId="47" xfId="1" applyFont="1" applyBorder="1" applyAlignment="1" applyProtection="1">
      <alignment horizontal="left" indent="1"/>
    </xf>
    <xf numFmtId="0" fontId="0" fillId="0" borderId="46" xfId="0" applyBorder="1" applyAlignment="1" applyProtection="1">
      <alignment horizontal="left" indent="1"/>
    </xf>
    <xf numFmtId="0" fontId="4" fillId="0" borderId="13" xfId="1" applyFont="1" applyBorder="1" applyAlignment="1" applyProtection="1">
      <alignment horizontal="left" vertical="top"/>
    </xf>
    <xf numFmtId="0" fontId="0" fillId="0" borderId="14" xfId="0" applyBorder="1" applyAlignment="1" applyProtection="1">
      <alignment vertical="top"/>
    </xf>
    <xf numFmtId="0" fontId="4" fillId="0" borderId="1" xfId="1" applyFont="1" applyBorder="1" applyAlignment="1" applyProtection="1">
      <alignment horizontal="left" vertical="center"/>
    </xf>
    <xf numFmtId="0" fontId="0" fillId="0" borderId="3" xfId="0" applyBorder="1" applyAlignment="1" applyProtection="1">
      <alignment vertical="center"/>
    </xf>
    <xf numFmtId="0" fontId="4" fillId="0" borderId="16" xfId="1" applyFont="1" applyBorder="1" applyAlignment="1" applyProtection="1">
      <alignment horizontal="left" vertical="center"/>
    </xf>
    <xf numFmtId="0" fontId="0" fillId="0" borderId="17" xfId="0" applyBorder="1" applyAlignment="1" applyProtection="1">
      <alignment vertical="center"/>
    </xf>
    <xf numFmtId="0" fontId="4" fillId="0" borderId="13" xfId="1" applyFont="1" applyBorder="1" applyAlignment="1" applyProtection="1">
      <alignment horizontal="left" vertical="center"/>
    </xf>
    <xf numFmtId="0" fontId="0" fillId="0" borderId="14" xfId="0" applyBorder="1" applyAlignment="1" applyProtection="1">
      <alignment vertical="center"/>
    </xf>
    <xf numFmtId="0" fontId="12" fillId="0" borderId="0" xfId="1" applyFont="1" applyProtection="1"/>
    <xf numFmtId="0" fontId="11" fillId="0" borderId="0" xfId="0" applyFont="1" applyProtection="1"/>
    <xf numFmtId="49" fontId="2" fillId="0" borderId="1" xfId="0" applyNumberFormat="1" applyFont="1" applyBorder="1" applyAlignment="1" applyProtection="1">
      <alignment horizontal="center" vertical="center"/>
      <protection locked="0"/>
    </xf>
    <xf numFmtId="49" fontId="2" fillId="0" borderId="3" xfId="0" applyNumberFormat="1" applyFont="1" applyBorder="1" applyAlignment="1" applyProtection="1">
      <alignment horizontal="center" vertical="center"/>
      <protection locked="0"/>
    </xf>
    <xf numFmtId="0" fontId="6" fillId="0" borderId="9" xfId="1" applyFont="1" applyBorder="1" applyAlignment="1" applyProtection="1">
      <alignment horizontal="center" vertical="top"/>
    </xf>
    <xf numFmtId="0" fontId="1" fillId="0" borderId="9" xfId="0" applyFont="1" applyBorder="1" applyAlignment="1" applyProtection="1">
      <alignment horizontal="center" vertical="top"/>
    </xf>
    <xf numFmtId="0" fontId="2" fillId="35" borderId="39" xfId="0" applyFont="1" applyFill="1" applyBorder="1" applyAlignment="1" applyProtection="1">
      <alignment horizontal="center"/>
    </xf>
    <xf numFmtId="0" fontId="2" fillId="0" borderId="40" xfId="0" applyFont="1" applyBorder="1" applyAlignment="1" applyProtection="1">
      <alignment horizontal="center"/>
    </xf>
    <xf numFmtId="0" fontId="2" fillId="0" borderId="44" xfId="0" applyFont="1" applyBorder="1" applyAlignment="1" applyProtection="1">
      <alignment horizontal="center"/>
    </xf>
  </cellXfs>
  <cellStyles count="48">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2" builtinId="27" customBuiltin="1"/>
    <cellStyle name="Calculation" xfId="16" builtinId="22" customBuiltin="1"/>
    <cellStyle name="Check Cell" xfId="18" builtinId="23" customBuiltin="1"/>
    <cellStyle name="Comma 2" xfId="3"/>
    <cellStyle name="Comma 3" xfId="2"/>
    <cellStyle name="Currency 2" xfId="5"/>
    <cellStyle name="Currency 3" xfId="4"/>
    <cellStyle name="Explanatory Text" xfId="21"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47" builtinId="8"/>
    <cellStyle name="Input" xfId="14" builtinId="20" customBuiltin="1"/>
    <cellStyle name="Linked Cell" xfId="17" builtinId="24" customBuiltin="1"/>
    <cellStyle name="Neutral" xfId="13" builtinId="28" customBuiltin="1"/>
    <cellStyle name="Normal" xfId="0" builtinId="0"/>
    <cellStyle name="Normal 2" xfId="1"/>
    <cellStyle name="Note" xfId="20" builtinId="10" customBuiltin="1"/>
    <cellStyle name="Output" xfId="15" builtinId="21" customBuiltin="1"/>
    <cellStyle name="Title" xfId="6" builtinId="15" customBuiltin="1"/>
    <cellStyle name="Total" xfId="22" builtinId="25" customBuiltin="1"/>
    <cellStyle name="Warning Text" xfId="19" builtinId="11" customBuiltin="1"/>
  </cellStyles>
  <dxfs count="46">
    <dxf>
      <fill>
        <patternFill>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color auto="1"/>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xdr:colOff>
      <xdr:row>46</xdr:row>
      <xdr:rowOff>1</xdr:rowOff>
    </xdr:from>
    <xdr:to>
      <xdr:col>9</xdr:col>
      <xdr:colOff>123826</xdr:colOff>
      <xdr:row>47</xdr:row>
      <xdr:rowOff>181108</xdr:rowOff>
    </xdr:to>
    <xdr:pic>
      <xdr:nvPicPr>
        <xdr:cNvPr id="3" name="Picture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515101" y="11468101"/>
          <a:ext cx="4057650" cy="666882"/>
        </a:xfrm>
        <a:prstGeom prst="rect">
          <a:avLst/>
        </a:prstGeom>
        <a:ln>
          <a:solidFill>
            <a:schemeClr val="accent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51"/>
  <sheetViews>
    <sheetView tabSelected="1" workbookViewId="0"/>
  </sheetViews>
  <sheetFormatPr defaultRowHeight="15" x14ac:dyDescent="0.25"/>
  <cols>
    <col min="1" max="1" width="9.140625" style="13"/>
    <col min="2" max="2" width="6.42578125" style="29" customWidth="1"/>
    <col min="3" max="3" width="75.28515625" style="27" customWidth="1"/>
    <col min="4" max="4" width="6.85546875" customWidth="1"/>
    <col min="5" max="5" width="22.42578125" customWidth="1"/>
  </cols>
  <sheetData>
    <row r="1" spans="1:5" ht="18.75" x14ac:dyDescent="0.25">
      <c r="C1" s="18" t="s">
        <v>182</v>
      </c>
    </row>
    <row r="3" spans="1:5" ht="66.75" customHeight="1" x14ac:dyDescent="0.25">
      <c r="A3" s="13" t="s">
        <v>170</v>
      </c>
      <c r="B3" s="168" t="s">
        <v>351</v>
      </c>
      <c r="C3" s="168"/>
    </row>
    <row r="4" spans="1:5" ht="77.25" customHeight="1" x14ac:dyDescent="0.25">
      <c r="B4" s="168" t="s">
        <v>352</v>
      </c>
      <c r="C4" s="168"/>
    </row>
    <row r="5" spans="1:5" ht="10.5" customHeight="1" x14ac:dyDescent="0.25">
      <c r="B5" s="165"/>
      <c r="C5" s="165"/>
    </row>
    <row r="6" spans="1:5" ht="30.75" customHeight="1" x14ac:dyDescent="0.25">
      <c r="B6" s="168" t="s">
        <v>353</v>
      </c>
      <c r="C6" s="168"/>
    </row>
    <row r="7" spans="1:5" ht="10.5" customHeight="1" x14ac:dyDescent="0.25">
      <c r="B7" s="27"/>
    </row>
    <row r="8" spans="1:5" ht="18.75" customHeight="1" x14ac:dyDescent="0.25">
      <c r="A8" s="13" t="s">
        <v>171</v>
      </c>
      <c r="B8" s="169" t="s">
        <v>187</v>
      </c>
      <c r="C8" s="168"/>
    </row>
    <row r="9" spans="1:5" ht="10.5" customHeight="1" x14ac:dyDescent="0.25">
      <c r="B9" s="28"/>
    </row>
    <row r="10" spans="1:5" ht="104.25" customHeight="1" x14ac:dyDescent="0.25">
      <c r="A10" s="13" t="s">
        <v>175</v>
      </c>
      <c r="B10" s="167" t="s">
        <v>324</v>
      </c>
      <c r="C10" s="167"/>
      <c r="E10" s="23" t="s">
        <v>271</v>
      </c>
    </row>
    <row r="11" spans="1:5" ht="11.25" customHeight="1" x14ac:dyDescent="0.25"/>
    <row r="12" spans="1:5" ht="51" customHeight="1" x14ac:dyDescent="0.25">
      <c r="A12" s="13" t="s">
        <v>177</v>
      </c>
      <c r="B12" s="168" t="s">
        <v>325</v>
      </c>
      <c r="C12" s="168"/>
    </row>
    <row r="13" spans="1:5" ht="27" customHeight="1" x14ac:dyDescent="0.25">
      <c r="B13" s="168" t="s">
        <v>183</v>
      </c>
      <c r="C13" s="168"/>
    </row>
    <row r="14" spans="1:5" ht="45" x14ac:dyDescent="0.25">
      <c r="C14" s="27" t="s">
        <v>359</v>
      </c>
    </row>
    <row r="16" spans="1:5" ht="37.5" customHeight="1" x14ac:dyDescent="0.25">
      <c r="C16" s="27" t="s">
        <v>326</v>
      </c>
    </row>
    <row r="18" spans="3:5" ht="60" x14ac:dyDescent="0.25">
      <c r="C18" s="27" t="s">
        <v>327</v>
      </c>
    </row>
    <row r="20" spans="3:5" ht="30" x14ac:dyDescent="0.25">
      <c r="C20" s="27" t="s">
        <v>173</v>
      </c>
    </row>
    <row r="22" spans="3:5" ht="30" x14ac:dyDescent="0.25">
      <c r="C22" s="27" t="s">
        <v>330</v>
      </c>
    </row>
    <row r="23" spans="3:5" x14ac:dyDescent="0.25">
      <c r="E23" s="15" t="s">
        <v>115</v>
      </c>
    </row>
    <row r="24" spans="3:5" ht="60" x14ac:dyDescent="0.25">
      <c r="C24" s="27" t="s">
        <v>355</v>
      </c>
      <c r="E24" s="159" t="s">
        <v>328</v>
      </c>
    </row>
    <row r="25" spans="3:5" x14ac:dyDescent="0.25">
      <c r="E25" s="158"/>
    </row>
    <row r="26" spans="3:5" ht="8.25" customHeight="1" x14ac:dyDescent="0.25">
      <c r="E26" s="14"/>
    </row>
    <row r="27" spans="3:5" ht="45" x14ac:dyDescent="0.25">
      <c r="C27" s="27" t="s">
        <v>356</v>
      </c>
    </row>
    <row r="28" spans="3:5" x14ac:dyDescent="0.25">
      <c r="E28" s="15" t="s">
        <v>174</v>
      </c>
    </row>
    <row r="29" spans="3:5" x14ac:dyDescent="0.25">
      <c r="C29" s="168" t="s">
        <v>176</v>
      </c>
      <c r="E29" s="16" t="s">
        <v>129</v>
      </c>
    </row>
    <row r="30" spans="3:5" x14ac:dyDescent="0.25">
      <c r="C30" s="168"/>
      <c r="E30" s="16" t="s">
        <v>130</v>
      </c>
    </row>
    <row r="31" spans="3:5" x14ac:dyDescent="0.25">
      <c r="C31" s="168"/>
      <c r="E31" s="16" t="s">
        <v>126</v>
      </c>
    </row>
    <row r="32" spans="3:5" x14ac:dyDescent="0.25">
      <c r="E32" s="16" t="s">
        <v>127</v>
      </c>
    </row>
    <row r="33" spans="1:5" x14ac:dyDescent="0.25">
      <c r="C33" s="168" t="s">
        <v>329</v>
      </c>
      <c r="E33" s="16" t="s">
        <v>128</v>
      </c>
    </row>
    <row r="34" spans="1:5" ht="44.25" customHeight="1" x14ac:dyDescent="0.25">
      <c r="C34" s="168"/>
      <c r="E34" s="17" t="s">
        <v>86</v>
      </c>
    </row>
    <row r="35" spans="1:5" ht="15" customHeight="1" x14ac:dyDescent="0.25"/>
    <row r="36" spans="1:5" ht="62.25" customHeight="1" x14ac:dyDescent="0.25">
      <c r="C36" s="27" t="s">
        <v>357</v>
      </c>
    </row>
    <row r="37" spans="1:5" ht="15" customHeight="1" x14ac:dyDescent="0.25"/>
    <row r="38" spans="1:5" ht="80.25" customHeight="1" x14ac:dyDescent="0.25">
      <c r="C38" s="27" t="s">
        <v>333</v>
      </c>
    </row>
    <row r="39" spans="1:5" ht="15" customHeight="1" x14ac:dyDescent="0.25">
      <c r="B39" s="166"/>
      <c r="C39" s="165"/>
    </row>
    <row r="40" spans="1:5" ht="36" customHeight="1" x14ac:dyDescent="0.25">
      <c r="B40" s="166"/>
      <c r="C40" s="165" t="s">
        <v>354</v>
      </c>
    </row>
    <row r="41" spans="1:5" ht="15" customHeight="1" x14ac:dyDescent="0.25"/>
    <row r="42" spans="1:5" s="29" customFormat="1" ht="32.25" customHeight="1" x14ac:dyDescent="0.25">
      <c r="A42" s="161" t="s">
        <v>180</v>
      </c>
      <c r="B42" s="170" t="s">
        <v>179</v>
      </c>
      <c r="C42" s="170"/>
    </row>
    <row r="43" spans="1:5" ht="77.25" customHeight="1" x14ac:dyDescent="0.25">
      <c r="C43" s="27" t="s">
        <v>332</v>
      </c>
    </row>
    <row r="45" spans="1:5" ht="50.25" customHeight="1" x14ac:dyDescent="0.25">
      <c r="C45" s="27" t="s">
        <v>178</v>
      </c>
    </row>
    <row r="47" spans="1:5" ht="38.25" customHeight="1" x14ac:dyDescent="0.25">
      <c r="A47" s="13" t="s">
        <v>186</v>
      </c>
      <c r="B47" s="168" t="s">
        <v>181</v>
      </c>
      <c r="C47" s="168"/>
    </row>
    <row r="48" spans="1:5" ht="75" x14ac:dyDescent="0.25">
      <c r="C48" s="27" t="s">
        <v>184</v>
      </c>
    </row>
    <row r="50" spans="1:3" x14ac:dyDescent="0.25">
      <c r="A50" s="13" t="s">
        <v>334</v>
      </c>
      <c r="B50" s="29" t="s">
        <v>335</v>
      </c>
    </row>
    <row r="51" spans="1:3" ht="64.5" customHeight="1" x14ac:dyDescent="0.25">
      <c r="C51" s="27" t="s">
        <v>336</v>
      </c>
    </row>
  </sheetData>
  <sheetProtection password="DBEC" sheet="1" objects="1" scenarios="1"/>
  <mergeCells count="11">
    <mergeCell ref="B10:C10"/>
    <mergeCell ref="B47:C47"/>
    <mergeCell ref="B3:C3"/>
    <mergeCell ref="B12:C12"/>
    <mergeCell ref="C29:C31"/>
    <mergeCell ref="B8:C8"/>
    <mergeCell ref="B13:C13"/>
    <mergeCell ref="B42:C42"/>
    <mergeCell ref="B6:C6"/>
    <mergeCell ref="C33:C34"/>
    <mergeCell ref="B4:C4"/>
  </mergeCells>
  <pageMargins left="0.25" right="0.25" top="0.75" bottom="0.75" header="0.3" footer="0.3"/>
  <pageSetup orientation="portrait" r:id="rId1"/>
  <headerFooter>
    <oddFooter>&amp;LDDS &amp;F&amp;RPage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I63"/>
  <sheetViews>
    <sheetView zoomScaleNormal="100" workbookViewId="0">
      <pane xSplit="2" ySplit="5" topLeftCell="C24" activePane="bottomRight" state="frozen"/>
      <selection pane="topRight" activeCell="C1" sqref="C1"/>
      <selection pane="bottomLeft" activeCell="A6" sqref="A6"/>
      <selection pane="bottomRight" activeCell="A3" sqref="A3"/>
    </sheetView>
  </sheetViews>
  <sheetFormatPr defaultColWidth="9.140625" defaultRowHeight="15" x14ac:dyDescent="0.25"/>
  <cols>
    <col min="1" max="1" width="45.140625" style="36" customWidth="1"/>
    <col min="2" max="2" width="16.140625" style="36" customWidth="1"/>
    <col min="3" max="61" width="13.28515625" style="36" customWidth="1"/>
    <col min="62" max="16384" width="9.140625" style="36"/>
  </cols>
  <sheetData>
    <row r="1" spans="1:61" ht="18.75" x14ac:dyDescent="0.3">
      <c r="A1" s="197" t="s">
        <v>254</v>
      </c>
      <c r="B1" s="198"/>
      <c r="C1" s="198"/>
      <c r="D1" s="33"/>
      <c r="E1" s="34"/>
      <c r="F1" s="35"/>
      <c r="G1" s="35"/>
      <c r="H1" s="35"/>
      <c r="I1" s="35"/>
      <c r="J1" s="35"/>
      <c r="K1" s="35"/>
      <c r="L1" s="35"/>
      <c r="M1" s="35"/>
      <c r="N1" s="35"/>
      <c r="O1" s="35"/>
      <c r="P1" s="35"/>
      <c r="Q1" s="34"/>
      <c r="R1" s="35"/>
      <c r="S1" s="35"/>
      <c r="T1" s="35"/>
      <c r="U1" s="35"/>
      <c r="V1" s="35"/>
      <c r="W1" s="35"/>
      <c r="X1" s="35"/>
      <c r="Y1" s="35"/>
      <c r="Z1" s="35"/>
      <c r="AA1" s="35"/>
      <c r="AB1" s="35"/>
      <c r="AC1" s="34"/>
      <c r="AD1" s="35"/>
      <c r="AE1" s="35"/>
      <c r="AF1" s="35"/>
      <c r="AG1" s="35"/>
      <c r="AH1" s="35"/>
      <c r="AI1" s="35"/>
      <c r="AJ1" s="35"/>
      <c r="AK1" s="35"/>
      <c r="AL1" s="35"/>
      <c r="AM1" s="35"/>
      <c r="AN1" s="35"/>
      <c r="AO1" s="34"/>
      <c r="AP1" s="35"/>
      <c r="AQ1" s="35"/>
      <c r="AR1" s="35"/>
      <c r="AS1" s="35"/>
      <c r="AT1" s="35"/>
      <c r="AU1" s="35"/>
      <c r="AV1" s="35"/>
      <c r="AW1" s="35"/>
      <c r="AX1" s="35"/>
      <c r="AY1" s="35"/>
      <c r="AZ1" s="35"/>
      <c r="BA1" s="35"/>
      <c r="BB1" s="35"/>
      <c r="BC1" s="35"/>
      <c r="BD1" s="35"/>
      <c r="BE1" s="35"/>
      <c r="BF1" s="35"/>
      <c r="BG1" s="35"/>
      <c r="BH1" s="35"/>
      <c r="BI1" s="35"/>
    </row>
    <row r="2" spans="1:61" ht="4.5" customHeight="1" x14ac:dyDescent="0.3">
      <c r="A2" s="35"/>
      <c r="B2" s="37"/>
      <c r="C2" s="35"/>
      <c r="D2" s="35"/>
      <c r="E2" s="38"/>
      <c r="F2" s="38"/>
      <c r="G2" s="38"/>
      <c r="H2" s="38"/>
      <c r="I2" s="35"/>
      <c r="J2" s="35"/>
      <c r="K2" s="35"/>
      <c r="L2" s="35"/>
      <c r="M2" s="35"/>
      <c r="N2" s="35"/>
      <c r="O2" s="35"/>
      <c r="P2" s="35"/>
      <c r="Q2" s="38"/>
      <c r="R2" s="35"/>
      <c r="S2" s="35"/>
      <c r="T2" s="35"/>
      <c r="U2" s="35"/>
      <c r="V2" s="35"/>
      <c r="W2" s="35"/>
      <c r="X2" s="35"/>
      <c r="Y2" s="35"/>
      <c r="Z2" s="35"/>
      <c r="AA2" s="35"/>
      <c r="AB2" s="35"/>
      <c r="AC2" s="38"/>
      <c r="AD2" s="35"/>
      <c r="AE2" s="35"/>
      <c r="AF2" s="35"/>
      <c r="AG2" s="35"/>
      <c r="AH2" s="35"/>
      <c r="AI2" s="35"/>
      <c r="AJ2" s="35"/>
      <c r="AK2" s="35"/>
      <c r="AL2" s="35"/>
      <c r="AM2" s="35"/>
      <c r="AN2" s="35"/>
      <c r="AO2" s="38"/>
      <c r="AP2" s="35"/>
      <c r="AQ2" s="35"/>
      <c r="AR2" s="35"/>
      <c r="AS2" s="35"/>
      <c r="AT2" s="35"/>
      <c r="AU2" s="35"/>
      <c r="AV2" s="35"/>
      <c r="AW2" s="35"/>
      <c r="AX2" s="35"/>
      <c r="AY2" s="35"/>
      <c r="AZ2" s="35"/>
      <c r="BA2" s="35"/>
      <c r="BB2" s="35"/>
      <c r="BC2" s="35"/>
      <c r="BD2" s="35"/>
      <c r="BE2" s="35"/>
      <c r="BF2" s="35"/>
      <c r="BG2" s="35"/>
      <c r="BH2" s="35"/>
      <c r="BI2" s="35"/>
    </row>
    <row r="3" spans="1:61" s="39" customFormat="1" ht="19.5" customHeight="1" x14ac:dyDescent="0.25">
      <c r="A3" s="1"/>
      <c r="D3" s="199"/>
      <c r="E3" s="200"/>
      <c r="H3" s="40"/>
      <c r="I3" s="41"/>
      <c r="M3" s="42" t="str">
        <f>IF(ISBLANK(ProviderName),"No Provider Name   ",ProviderName&amp;"   ") &amp;IF(DocID="*No Occupancy DocID*","(No DocID)","    ("&amp;MID(DocID,7,6)&amp;")")</f>
        <v>No Provider Name       ()</v>
      </c>
      <c r="S3" s="42" t="str">
        <f>IF(ISBLANK(ProviderName),"No Provider Name   ",ProviderName&amp;"   ") &amp;IF(DocID="*No Occupancy DocID*","(No DocID)","    ("&amp;MID(DocID,7,6)&amp;")")</f>
        <v>No Provider Name       ()</v>
      </c>
      <c r="Y3" s="42" t="str">
        <f>IF(ISBLANK(ProviderName),"No Provider Name   ",ProviderName&amp;"   ") &amp;IF(DocID="*No Occupancy DocID*","(No DocID)","    ("&amp;MID(DocID,7,6)&amp;")")</f>
        <v>No Provider Name       ()</v>
      </c>
      <c r="AE3" s="42" t="str">
        <f>IF(ISBLANK(ProviderName),"No Provider Name   ",ProviderName&amp;"   ") &amp;IF(DocID="*No Occupancy DocID*","(No DocID)","    ("&amp;MID(DocID,7,6)&amp;")")</f>
        <v>No Provider Name       ()</v>
      </c>
      <c r="AF3" s="40"/>
      <c r="AK3" s="42" t="str">
        <f>IF(ISBLANK(ProviderName),"No Provider Name   ",ProviderName&amp;"   ") &amp;IF(DocID="*No Occupancy DocID*","(No DocID)","    ("&amp;MID(DocID,7,6)&amp;")")</f>
        <v>No Provider Name       ()</v>
      </c>
      <c r="AL3" s="40"/>
      <c r="AP3" s="40"/>
      <c r="AQ3" s="42" t="str">
        <f>IF(ISBLANK(ProviderName),"No Provider Name   ",ProviderName&amp;"   ") &amp;IF(DocID="*No Occupancy DocID*","(No DocID)","    ("&amp;MID(DocID,7,6)&amp;")")</f>
        <v>No Provider Name       ()</v>
      </c>
      <c r="AR3" s="40"/>
      <c r="AW3" s="42" t="str">
        <f>IF(ISBLANK(ProviderName),"No Provider Name   ",ProviderName&amp;"   ") &amp;IF(DocID="*No Occupancy DocID*","(No DocID)","    ("&amp;MID(DocID,7,6)&amp;")")</f>
        <v>No Provider Name       ()</v>
      </c>
      <c r="AX3" s="42"/>
      <c r="BC3" s="42" t="str">
        <f>IF(ISBLANK(ProviderName),"No Provider Name   ",ProviderName&amp;"   ") &amp;IF(DocID="*No Occupancy DocID*","(No DocID)","    ("&amp;MID(DocID,7,6)&amp;")")</f>
        <v>No Provider Name       ()</v>
      </c>
      <c r="BH3" s="42" t="str">
        <f>IF(ISBLANK(ProviderName),"No Provider Name   ",ProviderName&amp;"   ") &amp;IF(DocID="*No Occupancy DocID*","(No DocID)","    ("&amp;MID(DocID,7,6)&amp;")")</f>
        <v>No Provider Name       ()</v>
      </c>
    </row>
    <row r="4" spans="1:61" s="44" customFormat="1" ht="12" customHeight="1" x14ac:dyDescent="0.25">
      <c r="A4" s="43" t="s">
        <v>0</v>
      </c>
      <c r="D4" s="201" t="s">
        <v>192</v>
      </c>
      <c r="E4" s="202"/>
      <c r="M4" s="45"/>
      <c r="Q4" s="46"/>
      <c r="AC4" s="46"/>
      <c r="AO4" s="46"/>
    </row>
    <row r="5" spans="1:61" ht="9" customHeight="1" x14ac:dyDescent="0.3">
      <c r="A5" s="35"/>
      <c r="C5" s="35"/>
      <c r="D5" s="175" t="s">
        <v>255</v>
      </c>
      <c r="E5" s="176"/>
      <c r="F5" s="38"/>
      <c r="Q5" s="35"/>
      <c r="AC5" s="35"/>
      <c r="AO5" s="35"/>
    </row>
    <row r="6" spans="1:61" ht="19.5" customHeight="1" x14ac:dyDescent="0.25">
      <c r="A6" s="2"/>
      <c r="B6" s="38"/>
      <c r="C6" s="38"/>
      <c r="D6" s="38"/>
      <c r="F6" s="38"/>
      <c r="G6" s="42" t="s">
        <v>257</v>
      </c>
      <c r="H6" s="42"/>
      <c r="I6" s="42"/>
      <c r="J6" s="42"/>
      <c r="K6" s="42"/>
      <c r="L6" s="42"/>
      <c r="M6" s="42" t="s">
        <v>256</v>
      </c>
      <c r="N6" s="42"/>
      <c r="O6" s="42"/>
      <c r="P6" s="42"/>
      <c r="Q6" s="42"/>
      <c r="R6" s="42"/>
      <c r="S6" s="42" t="s">
        <v>258</v>
      </c>
      <c r="T6" s="42"/>
      <c r="U6" s="42"/>
      <c r="V6" s="42"/>
      <c r="W6" s="42"/>
      <c r="X6" s="42"/>
      <c r="Y6" s="42" t="s">
        <v>259</v>
      </c>
      <c r="Z6" s="42"/>
      <c r="AA6" s="42"/>
      <c r="AB6" s="42"/>
      <c r="AC6" s="42"/>
      <c r="AD6" s="42"/>
      <c r="AE6" s="42" t="s">
        <v>260</v>
      </c>
      <c r="AF6" s="42"/>
      <c r="AG6" s="42"/>
      <c r="AH6" s="42"/>
      <c r="AI6" s="42"/>
      <c r="AJ6" s="42"/>
      <c r="AK6" s="42" t="s">
        <v>261</v>
      </c>
      <c r="AL6" s="42"/>
      <c r="AM6" s="42"/>
      <c r="AN6" s="42"/>
      <c r="AO6" s="42"/>
      <c r="AP6" s="42"/>
      <c r="AQ6" s="42" t="s">
        <v>262</v>
      </c>
      <c r="AR6" s="42"/>
      <c r="AS6" s="42"/>
      <c r="AT6" s="42"/>
      <c r="AU6" s="42"/>
      <c r="AV6" s="42"/>
      <c r="AW6" s="42" t="s">
        <v>263</v>
      </c>
      <c r="AX6" s="42"/>
      <c r="AY6" s="42"/>
      <c r="AZ6" s="42"/>
      <c r="BA6" s="42"/>
      <c r="BB6" s="42"/>
      <c r="BC6" s="42" t="s">
        <v>264</v>
      </c>
      <c r="BE6" s="42"/>
      <c r="BF6" s="42"/>
      <c r="BG6" s="42"/>
      <c r="BH6" s="42" t="s">
        <v>265</v>
      </c>
    </row>
    <row r="7" spans="1:61" ht="16.5" customHeight="1" x14ac:dyDescent="0.25">
      <c r="A7" s="47" t="s">
        <v>172</v>
      </c>
      <c r="B7" s="48"/>
      <c r="C7" s="48"/>
      <c r="D7" s="48"/>
    </row>
    <row r="8" spans="1:61" x14ac:dyDescent="0.25">
      <c r="A8" s="49" t="s">
        <v>135</v>
      </c>
      <c r="B8" s="50" t="s">
        <v>136</v>
      </c>
      <c r="C8" s="51" t="s">
        <v>193</v>
      </c>
      <c r="D8" s="51" t="s">
        <v>194</v>
      </c>
      <c r="E8" s="51" t="s">
        <v>195</v>
      </c>
      <c r="F8" s="51" t="s">
        <v>196</v>
      </c>
      <c r="G8" s="51" t="s">
        <v>197</v>
      </c>
      <c r="H8" s="51" t="s">
        <v>198</v>
      </c>
      <c r="I8" s="51" t="s">
        <v>199</v>
      </c>
      <c r="J8" s="51" t="s">
        <v>200</v>
      </c>
      <c r="K8" s="51" t="s">
        <v>201</v>
      </c>
      <c r="L8" s="51" t="s">
        <v>202</v>
      </c>
      <c r="M8" s="51" t="s">
        <v>203</v>
      </c>
      <c r="N8" s="51" t="s">
        <v>204</v>
      </c>
      <c r="O8" s="51" t="s">
        <v>205</v>
      </c>
      <c r="P8" s="51" t="s">
        <v>206</v>
      </c>
      <c r="Q8" s="51" t="s">
        <v>207</v>
      </c>
      <c r="R8" s="51" t="s">
        <v>208</v>
      </c>
      <c r="S8" s="51" t="s">
        <v>209</v>
      </c>
      <c r="T8" s="51" t="s">
        <v>210</v>
      </c>
      <c r="U8" s="51" t="s">
        <v>211</v>
      </c>
      <c r="V8" s="51" t="s">
        <v>212</v>
      </c>
      <c r="W8" s="51" t="s">
        <v>213</v>
      </c>
      <c r="X8" s="51" t="s">
        <v>214</v>
      </c>
      <c r="Y8" s="51" t="s">
        <v>215</v>
      </c>
      <c r="Z8" s="51" t="s">
        <v>216</v>
      </c>
      <c r="AA8" s="51" t="s">
        <v>217</v>
      </c>
      <c r="AB8" s="51" t="s">
        <v>218</v>
      </c>
      <c r="AC8" s="51" t="s">
        <v>219</v>
      </c>
      <c r="AD8" s="51" t="s">
        <v>220</v>
      </c>
      <c r="AE8" s="51" t="s">
        <v>221</v>
      </c>
      <c r="AF8" s="51" t="s">
        <v>222</v>
      </c>
      <c r="AG8" s="51" t="s">
        <v>223</v>
      </c>
      <c r="AH8" s="51" t="s">
        <v>224</v>
      </c>
      <c r="AI8" s="51" t="s">
        <v>225</v>
      </c>
      <c r="AJ8" s="51" t="s">
        <v>226</v>
      </c>
      <c r="AK8" s="51" t="s">
        <v>227</v>
      </c>
      <c r="AL8" s="51" t="s">
        <v>228</v>
      </c>
      <c r="AM8" s="51" t="s">
        <v>229</v>
      </c>
      <c r="AN8" s="51" t="s">
        <v>230</v>
      </c>
      <c r="AO8" s="51" t="s">
        <v>231</v>
      </c>
      <c r="AP8" s="51" t="s">
        <v>232</v>
      </c>
      <c r="AQ8" s="51" t="s">
        <v>233</v>
      </c>
      <c r="AR8" s="51" t="s">
        <v>234</v>
      </c>
      <c r="AS8" s="51" t="s">
        <v>235</v>
      </c>
      <c r="AT8" s="51" t="s">
        <v>236</v>
      </c>
      <c r="AU8" s="51" t="s">
        <v>237</v>
      </c>
      <c r="AV8" s="51" t="s">
        <v>238</v>
      </c>
      <c r="AW8" s="51" t="s">
        <v>239</v>
      </c>
      <c r="AX8" s="51" t="s">
        <v>240</v>
      </c>
      <c r="AY8" s="51" t="s">
        <v>241</v>
      </c>
      <c r="AZ8" s="51" t="s">
        <v>242</v>
      </c>
      <c r="BA8" s="51" t="s">
        <v>266</v>
      </c>
      <c r="BB8" s="51" t="s">
        <v>270</v>
      </c>
      <c r="BC8" s="51" t="s">
        <v>267</v>
      </c>
      <c r="BD8" s="51" t="s">
        <v>268</v>
      </c>
      <c r="BE8" s="51" t="s">
        <v>269</v>
      </c>
      <c r="BF8" s="51" t="s">
        <v>276</v>
      </c>
      <c r="BG8" s="51" t="s">
        <v>277</v>
      </c>
      <c r="BH8" s="51" t="s">
        <v>279</v>
      </c>
      <c r="BI8" s="51" t="s">
        <v>278</v>
      </c>
    </row>
    <row r="9" spans="1:61" s="39" customFormat="1" x14ac:dyDescent="0.25">
      <c r="A9" s="191" t="s">
        <v>272</v>
      </c>
      <c r="B9" s="192"/>
      <c r="C9" s="100"/>
      <c r="D9" s="100"/>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row>
    <row r="10" spans="1:61" s="39" customFormat="1" x14ac:dyDescent="0.25">
      <c r="A10" s="193" t="s">
        <v>273</v>
      </c>
      <c r="B10" s="194"/>
      <c r="C10" s="21"/>
      <c r="D10" s="21"/>
      <c r="E10" s="25"/>
      <c r="F10" s="21"/>
      <c r="G10" s="21"/>
      <c r="H10" s="25"/>
      <c r="I10" s="21"/>
      <c r="J10" s="21"/>
      <c r="K10" s="25"/>
      <c r="L10" s="21"/>
      <c r="M10" s="21"/>
      <c r="N10" s="25"/>
      <c r="O10" s="21"/>
      <c r="P10" s="21"/>
      <c r="Q10" s="25"/>
      <c r="R10" s="21"/>
      <c r="S10" s="21"/>
      <c r="T10" s="25"/>
      <c r="U10" s="21"/>
      <c r="V10" s="21"/>
      <c r="W10" s="25"/>
      <c r="X10" s="21"/>
      <c r="Y10" s="21"/>
      <c r="Z10" s="25"/>
      <c r="AA10" s="21"/>
      <c r="AB10" s="21"/>
      <c r="AC10" s="25"/>
      <c r="AD10" s="21"/>
      <c r="AE10" s="21"/>
      <c r="AF10" s="25"/>
      <c r="AG10" s="21"/>
      <c r="AH10" s="21"/>
      <c r="AI10" s="25"/>
      <c r="AJ10" s="21"/>
      <c r="AK10" s="21"/>
      <c r="AL10" s="25"/>
      <c r="AM10" s="21"/>
      <c r="AN10" s="21"/>
      <c r="AO10" s="25"/>
      <c r="AP10" s="21"/>
      <c r="AQ10" s="21"/>
      <c r="AR10" s="25"/>
      <c r="AS10" s="21"/>
      <c r="AT10" s="21"/>
      <c r="AU10" s="25"/>
      <c r="AV10" s="21"/>
      <c r="AW10" s="21"/>
      <c r="AX10" s="25"/>
      <c r="AY10" s="21"/>
      <c r="AZ10" s="21"/>
      <c r="BA10" s="25"/>
      <c r="BB10" s="21"/>
      <c r="BC10" s="21"/>
      <c r="BD10" s="25"/>
      <c r="BE10" s="21"/>
      <c r="BF10" s="21"/>
      <c r="BG10" s="25"/>
      <c r="BH10" s="21"/>
      <c r="BI10" s="21"/>
    </row>
    <row r="11" spans="1:61" s="39" customFormat="1" x14ac:dyDescent="0.25">
      <c r="A11" s="195" t="s">
        <v>274</v>
      </c>
      <c r="B11" s="196"/>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row>
    <row r="12" spans="1:61" s="39" customFormat="1" x14ac:dyDescent="0.25">
      <c r="A12" s="195" t="s">
        <v>114</v>
      </c>
      <c r="B12" s="196"/>
      <c r="C12" s="32"/>
      <c r="D12" s="2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row>
    <row r="13" spans="1:61" x14ac:dyDescent="0.25">
      <c r="A13" s="189" t="s">
        <v>190</v>
      </c>
      <c r="B13" s="190"/>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row>
    <row r="14" spans="1:61" s="52" customFormat="1" x14ac:dyDescent="0.25">
      <c r="A14" s="181" t="s">
        <v>1</v>
      </c>
      <c r="B14" s="182"/>
      <c r="C14" s="30"/>
      <c r="D14" s="31"/>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row>
    <row r="15" spans="1:61" x14ac:dyDescent="0.25">
      <c r="A15" s="181" t="s">
        <v>137</v>
      </c>
      <c r="B15" s="182"/>
      <c r="C15" s="4"/>
      <c r="D15" s="4"/>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row>
    <row r="16" spans="1:61" s="39" customFormat="1" x14ac:dyDescent="0.25">
      <c r="A16" s="53" t="s">
        <v>251</v>
      </c>
      <c r="B16" s="54"/>
      <c r="C16" s="22" t="s">
        <v>350</v>
      </c>
      <c r="D16" s="22" t="s">
        <v>350</v>
      </c>
      <c r="E16" s="22" t="s">
        <v>350</v>
      </c>
      <c r="F16" s="22" t="s">
        <v>350</v>
      </c>
      <c r="G16" s="22" t="s">
        <v>350</v>
      </c>
      <c r="H16" s="22" t="s">
        <v>350</v>
      </c>
      <c r="I16" s="22" t="s">
        <v>350</v>
      </c>
      <c r="J16" s="22" t="s">
        <v>350</v>
      </c>
      <c r="K16" s="22" t="s">
        <v>350</v>
      </c>
      <c r="L16" s="22" t="s">
        <v>350</v>
      </c>
      <c r="M16" s="22" t="s">
        <v>350</v>
      </c>
      <c r="N16" s="22" t="s">
        <v>350</v>
      </c>
      <c r="O16" s="22" t="s">
        <v>350</v>
      </c>
      <c r="P16" s="22" t="s">
        <v>350</v>
      </c>
      <c r="Q16" s="22" t="s">
        <v>350</v>
      </c>
      <c r="R16" s="22" t="s">
        <v>350</v>
      </c>
      <c r="S16" s="22" t="s">
        <v>350</v>
      </c>
      <c r="T16" s="22" t="s">
        <v>350</v>
      </c>
      <c r="U16" s="22" t="s">
        <v>350</v>
      </c>
      <c r="V16" s="22" t="s">
        <v>350</v>
      </c>
      <c r="W16" s="22" t="s">
        <v>350</v>
      </c>
      <c r="X16" s="22" t="s">
        <v>350</v>
      </c>
      <c r="Y16" s="22" t="s">
        <v>350</v>
      </c>
      <c r="Z16" s="22" t="s">
        <v>350</v>
      </c>
      <c r="AA16" s="22" t="s">
        <v>350</v>
      </c>
      <c r="AB16" s="22" t="s">
        <v>350</v>
      </c>
      <c r="AC16" s="22" t="s">
        <v>350</v>
      </c>
      <c r="AD16" s="22" t="s">
        <v>350</v>
      </c>
      <c r="AE16" s="22" t="s">
        <v>350</v>
      </c>
      <c r="AF16" s="22" t="s">
        <v>350</v>
      </c>
      <c r="AG16" s="22" t="s">
        <v>350</v>
      </c>
      <c r="AH16" s="22" t="s">
        <v>350</v>
      </c>
      <c r="AI16" s="22" t="s">
        <v>350</v>
      </c>
      <c r="AJ16" s="22" t="s">
        <v>350</v>
      </c>
      <c r="AK16" s="22" t="s">
        <v>350</v>
      </c>
      <c r="AL16" s="22" t="s">
        <v>350</v>
      </c>
      <c r="AM16" s="22" t="s">
        <v>350</v>
      </c>
      <c r="AN16" s="22" t="s">
        <v>350</v>
      </c>
      <c r="AO16" s="22" t="s">
        <v>350</v>
      </c>
      <c r="AP16" s="22" t="s">
        <v>350</v>
      </c>
      <c r="AQ16" s="22" t="s">
        <v>350</v>
      </c>
      <c r="AR16" s="22" t="s">
        <v>350</v>
      </c>
      <c r="AS16" s="22" t="s">
        <v>350</v>
      </c>
      <c r="AT16" s="22" t="s">
        <v>350</v>
      </c>
      <c r="AU16" s="22" t="s">
        <v>350</v>
      </c>
      <c r="AV16" s="22" t="s">
        <v>350</v>
      </c>
      <c r="AW16" s="22" t="s">
        <v>350</v>
      </c>
      <c r="AX16" s="22" t="s">
        <v>350</v>
      </c>
      <c r="AY16" s="22" t="s">
        <v>350</v>
      </c>
      <c r="AZ16" s="22" t="s">
        <v>350</v>
      </c>
      <c r="BA16" s="22" t="s">
        <v>350</v>
      </c>
      <c r="BB16" s="22" t="s">
        <v>350</v>
      </c>
      <c r="BC16" s="22" t="s">
        <v>350</v>
      </c>
      <c r="BD16" s="22" t="s">
        <v>350</v>
      </c>
      <c r="BE16" s="22" t="s">
        <v>350</v>
      </c>
      <c r="BF16" s="22" t="s">
        <v>350</v>
      </c>
      <c r="BG16" s="22" t="s">
        <v>350</v>
      </c>
      <c r="BH16" s="22" t="s">
        <v>350</v>
      </c>
      <c r="BI16" s="22" t="s">
        <v>350</v>
      </c>
    </row>
    <row r="17" spans="1:61" x14ac:dyDescent="0.25">
      <c r="A17" s="179" t="s">
        <v>323</v>
      </c>
      <c r="B17" s="180"/>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row>
    <row r="18" spans="1:61" x14ac:dyDescent="0.25">
      <c r="A18" s="177" t="s">
        <v>191</v>
      </c>
      <c r="B18" s="178"/>
      <c r="C18" s="7"/>
      <c r="D18" s="7"/>
      <c r="E18" s="7"/>
      <c r="F18" s="7"/>
      <c r="G18" s="7"/>
      <c r="H18" s="7"/>
      <c r="I18" s="7"/>
      <c r="J18" s="7"/>
      <c r="K18" s="7"/>
      <c r="L18" s="162"/>
      <c r="M18" s="162"/>
      <c r="N18" s="162"/>
      <c r="O18" s="162"/>
      <c r="P18" s="162"/>
      <c r="Q18" s="162"/>
      <c r="R18" s="7"/>
      <c r="S18" s="162"/>
      <c r="T18" s="162"/>
      <c r="U18" s="162"/>
      <c r="V18" s="162"/>
      <c r="W18" s="162"/>
      <c r="X18" s="162"/>
      <c r="Y18" s="7"/>
      <c r="Z18" s="162"/>
      <c r="AA18" s="162"/>
      <c r="AB18" s="162"/>
      <c r="AC18" s="162"/>
      <c r="AD18" s="7"/>
      <c r="AE18" s="162"/>
      <c r="AF18" s="162"/>
      <c r="AG18" s="7"/>
      <c r="AH18" s="162"/>
      <c r="AI18" s="7"/>
      <c r="AJ18" s="162"/>
      <c r="AK18" s="162"/>
      <c r="AL18" s="162"/>
      <c r="AM18" s="162"/>
      <c r="AN18" s="162"/>
      <c r="AO18" s="162"/>
      <c r="AP18" s="7"/>
      <c r="AQ18" s="7"/>
      <c r="AR18" s="7"/>
      <c r="AS18" s="7"/>
      <c r="AT18" s="7"/>
      <c r="AU18" s="7"/>
      <c r="AV18" s="7"/>
      <c r="AW18" s="7"/>
      <c r="AX18" s="7"/>
      <c r="AY18" s="7"/>
      <c r="AZ18" s="7"/>
      <c r="BA18" s="7"/>
      <c r="BB18" s="7"/>
      <c r="BC18" s="7"/>
      <c r="BD18" s="7"/>
      <c r="BE18" s="7"/>
      <c r="BF18" s="7"/>
      <c r="BG18" s="7"/>
      <c r="BH18" s="7"/>
      <c r="BI18" s="7"/>
    </row>
    <row r="19" spans="1:61" x14ac:dyDescent="0.25">
      <c r="A19" s="160" t="s">
        <v>252</v>
      </c>
      <c r="B19" s="164">
        <f>SUM(C19:BI19)</f>
        <v>0</v>
      </c>
      <c r="C19" s="163"/>
      <c r="D19" s="163"/>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163"/>
      <c r="BG19" s="163"/>
      <c r="BH19" s="163"/>
      <c r="BI19" s="163"/>
    </row>
    <row r="20" spans="1:61" ht="25.5" customHeight="1" x14ac:dyDescent="0.25">
      <c r="A20" s="55" t="s">
        <v>331</v>
      </c>
      <c r="B20" s="8">
        <v>2013</v>
      </c>
      <c r="C20" s="56"/>
      <c r="E20" s="57"/>
      <c r="F20" s="57"/>
      <c r="G20" s="57"/>
      <c r="H20" s="57"/>
      <c r="I20" s="57"/>
      <c r="J20" s="57"/>
      <c r="K20" s="57"/>
      <c r="L20" s="57"/>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row>
    <row r="21" spans="1:61" s="39" customFormat="1" x14ac:dyDescent="0.25">
      <c r="A21" s="59" t="s">
        <v>132</v>
      </c>
      <c r="B21" s="60">
        <f>SUM(C21:BI21)</f>
        <v>0</v>
      </c>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row>
    <row r="22" spans="1:61" s="39" customFormat="1" x14ac:dyDescent="0.25">
      <c r="A22" s="61" t="s">
        <v>133</v>
      </c>
      <c r="B22" s="60">
        <f>SUM(C22:BI22)</f>
        <v>0</v>
      </c>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row>
    <row r="23" spans="1:61" s="39" customFormat="1" x14ac:dyDescent="0.25">
      <c r="A23" s="61" t="s">
        <v>134</v>
      </c>
      <c r="B23" s="60">
        <f>SUM(C23:BI23)</f>
        <v>0</v>
      </c>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row>
    <row r="24" spans="1:61" s="39" customFormat="1" x14ac:dyDescent="0.25">
      <c r="A24" s="61" t="s">
        <v>4</v>
      </c>
      <c r="B24" s="60">
        <f>SUM(C24:BI24)</f>
        <v>0</v>
      </c>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row>
    <row r="25" spans="1:61" s="39" customFormat="1" x14ac:dyDescent="0.25">
      <c r="A25" s="61" t="s">
        <v>5</v>
      </c>
      <c r="B25" s="60">
        <f>SUM(C25:BI25)</f>
        <v>0</v>
      </c>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row>
    <row r="26" spans="1:61" x14ac:dyDescent="0.25">
      <c r="A26" s="62" t="s">
        <v>6</v>
      </c>
      <c r="B26" s="63">
        <f>SUM(B21:B25)</f>
        <v>0</v>
      </c>
      <c r="C26" s="64">
        <f>SUM(C21:C25)</f>
        <v>0</v>
      </c>
      <c r="D26" s="64">
        <f>SUM(D21:D25)</f>
        <v>0</v>
      </c>
      <c r="E26" s="64">
        <f t="shared" ref="E26:AZ26" si="0">SUM(E21:E25)</f>
        <v>0</v>
      </c>
      <c r="F26" s="64">
        <f t="shared" si="0"/>
        <v>0</v>
      </c>
      <c r="G26" s="64">
        <f t="shared" si="0"/>
        <v>0</v>
      </c>
      <c r="H26" s="64">
        <f t="shared" si="0"/>
        <v>0</v>
      </c>
      <c r="I26" s="64">
        <f t="shared" si="0"/>
        <v>0</v>
      </c>
      <c r="J26" s="64">
        <f t="shared" si="0"/>
        <v>0</v>
      </c>
      <c r="K26" s="64">
        <f t="shared" si="0"/>
        <v>0</v>
      </c>
      <c r="L26" s="64">
        <f t="shared" si="0"/>
        <v>0</v>
      </c>
      <c r="M26" s="64">
        <f t="shared" si="0"/>
        <v>0</v>
      </c>
      <c r="N26" s="64">
        <f t="shared" si="0"/>
        <v>0</v>
      </c>
      <c r="O26" s="64">
        <f t="shared" si="0"/>
        <v>0</v>
      </c>
      <c r="P26" s="64">
        <f t="shared" si="0"/>
        <v>0</v>
      </c>
      <c r="Q26" s="64">
        <f t="shared" si="0"/>
        <v>0</v>
      </c>
      <c r="R26" s="64">
        <f t="shared" si="0"/>
        <v>0</v>
      </c>
      <c r="S26" s="64">
        <f t="shared" si="0"/>
        <v>0</v>
      </c>
      <c r="T26" s="64">
        <f t="shared" si="0"/>
        <v>0</v>
      </c>
      <c r="U26" s="64">
        <f t="shared" si="0"/>
        <v>0</v>
      </c>
      <c r="V26" s="64">
        <f t="shared" si="0"/>
        <v>0</v>
      </c>
      <c r="W26" s="64">
        <f t="shared" si="0"/>
        <v>0</v>
      </c>
      <c r="X26" s="64">
        <f t="shared" si="0"/>
        <v>0</v>
      </c>
      <c r="Y26" s="64">
        <f t="shared" si="0"/>
        <v>0</v>
      </c>
      <c r="Z26" s="64">
        <f t="shared" si="0"/>
        <v>0</v>
      </c>
      <c r="AA26" s="64">
        <f t="shared" si="0"/>
        <v>0</v>
      </c>
      <c r="AB26" s="64">
        <f t="shared" si="0"/>
        <v>0</v>
      </c>
      <c r="AC26" s="64">
        <f t="shared" si="0"/>
        <v>0</v>
      </c>
      <c r="AD26" s="64">
        <f t="shared" si="0"/>
        <v>0</v>
      </c>
      <c r="AE26" s="64">
        <f t="shared" si="0"/>
        <v>0</v>
      </c>
      <c r="AF26" s="64">
        <f t="shared" si="0"/>
        <v>0</v>
      </c>
      <c r="AG26" s="64">
        <f t="shared" si="0"/>
        <v>0</v>
      </c>
      <c r="AH26" s="64">
        <f t="shared" si="0"/>
        <v>0</v>
      </c>
      <c r="AI26" s="64">
        <f t="shared" si="0"/>
        <v>0</v>
      </c>
      <c r="AJ26" s="64">
        <f t="shared" si="0"/>
        <v>0</v>
      </c>
      <c r="AK26" s="64">
        <f t="shared" si="0"/>
        <v>0</v>
      </c>
      <c r="AL26" s="64">
        <f t="shared" si="0"/>
        <v>0</v>
      </c>
      <c r="AM26" s="64">
        <f t="shared" si="0"/>
        <v>0</v>
      </c>
      <c r="AN26" s="64">
        <f t="shared" si="0"/>
        <v>0</v>
      </c>
      <c r="AO26" s="64">
        <f t="shared" si="0"/>
        <v>0</v>
      </c>
      <c r="AP26" s="64">
        <f t="shared" si="0"/>
        <v>0</v>
      </c>
      <c r="AQ26" s="64">
        <f t="shared" si="0"/>
        <v>0</v>
      </c>
      <c r="AR26" s="64">
        <f t="shared" si="0"/>
        <v>0</v>
      </c>
      <c r="AS26" s="64">
        <f t="shared" si="0"/>
        <v>0</v>
      </c>
      <c r="AT26" s="64">
        <f t="shared" si="0"/>
        <v>0</v>
      </c>
      <c r="AU26" s="64">
        <f t="shared" si="0"/>
        <v>0</v>
      </c>
      <c r="AV26" s="64">
        <f t="shared" si="0"/>
        <v>0</v>
      </c>
      <c r="AW26" s="64">
        <f t="shared" si="0"/>
        <v>0</v>
      </c>
      <c r="AX26" s="64">
        <f t="shared" si="0"/>
        <v>0</v>
      </c>
      <c r="AY26" s="64">
        <f t="shared" si="0"/>
        <v>0</v>
      </c>
      <c r="AZ26" s="64">
        <f t="shared" si="0"/>
        <v>0</v>
      </c>
      <c r="BA26" s="64">
        <f t="shared" ref="BA26:BI26" si="1">SUM(BA21:BA25)</f>
        <v>0</v>
      </c>
      <c r="BB26" s="64">
        <f t="shared" ref="BB26:BC26" si="2">SUM(BB21:BB25)</f>
        <v>0</v>
      </c>
      <c r="BC26" s="64">
        <f t="shared" si="2"/>
        <v>0</v>
      </c>
      <c r="BD26" s="64">
        <f t="shared" si="1"/>
        <v>0</v>
      </c>
      <c r="BE26" s="64">
        <f t="shared" ref="BE26:BH26" si="3">SUM(BE21:BE25)</f>
        <v>0</v>
      </c>
      <c r="BF26" s="64">
        <f t="shared" si="3"/>
        <v>0</v>
      </c>
      <c r="BG26" s="64">
        <f t="shared" si="3"/>
        <v>0</v>
      </c>
      <c r="BH26" s="64">
        <f t="shared" si="3"/>
        <v>0</v>
      </c>
      <c r="BI26" s="64">
        <f t="shared" si="1"/>
        <v>0</v>
      </c>
    </row>
    <row r="27" spans="1:61" ht="25.5" customHeight="1" x14ac:dyDescent="0.25">
      <c r="A27" s="65" t="s">
        <v>7</v>
      </c>
      <c r="B27" s="66"/>
      <c r="C27" s="56"/>
      <c r="E27" s="57"/>
      <c r="F27" s="57"/>
      <c r="G27" s="57"/>
      <c r="H27" s="57"/>
      <c r="I27" s="5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row>
    <row r="28" spans="1:61" s="39" customFormat="1" x14ac:dyDescent="0.25">
      <c r="A28" s="59" t="s">
        <v>132</v>
      </c>
      <c r="B28" s="60">
        <f t="shared" ref="B28:B32" si="4">SUM(C28:BI28)</f>
        <v>0</v>
      </c>
      <c r="C28" s="20">
        <v>0</v>
      </c>
      <c r="D28" s="20">
        <v>0</v>
      </c>
      <c r="E28" s="20">
        <v>0</v>
      </c>
      <c r="F28" s="20">
        <v>0</v>
      </c>
      <c r="G28" s="20">
        <v>0</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row>
    <row r="29" spans="1:61" s="39" customFormat="1" x14ac:dyDescent="0.25">
      <c r="A29" s="61" t="s">
        <v>3</v>
      </c>
      <c r="B29" s="60">
        <f t="shared" si="4"/>
        <v>0</v>
      </c>
      <c r="C29" s="20">
        <v>0</v>
      </c>
      <c r="D29" s="20">
        <v>0</v>
      </c>
      <c r="E29" s="20">
        <v>0</v>
      </c>
      <c r="F29" s="20">
        <v>0</v>
      </c>
      <c r="G29" s="20">
        <v>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row>
    <row r="30" spans="1:61" s="39" customFormat="1" x14ac:dyDescent="0.25">
      <c r="A30" s="61" t="s">
        <v>134</v>
      </c>
      <c r="B30" s="60">
        <f t="shared" si="4"/>
        <v>0</v>
      </c>
      <c r="C30" s="20">
        <v>0</v>
      </c>
      <c r="D30" s="20">
        <v>0</v>
      </c>
      <c r="E30" s="20">
        <v>0</v>
      </c>
      <c r="F30" s="20">
        <v>0</v>
      </c>
      <c r="G30" s="20">
        <v>0</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row>
    <row r="31" spans="1:61" s="39" customFormat="1" x14ac:dyDescent="0.25">
      <c r="A31" s="61" t="s">
        <v>4</v>
      </c>
      <c r="B31" s="60">
        <f t="shared" si="4"/>
        <v>0</v>
      </c>
      <c r="C31" s="20">
        <v>0</v>
      </c>
      <c r="D31" s="20">
        <v>0</v>
      </c>
      <c r="E31" s="20">
        <v>0</v>
      </c>
      <c r="F31" s="20">
        <v>0</v>
      </c>
      <c r="G31" s="20">
        <v>0</v>
      </c>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row>
    <row r="32" spans="1:61" x14ac:dyDescent="0.25">
      <c r="A32" s="68" t="s">
        <v>5</v>
      </c>
      <c r="B32" s="60">
        <f t="shared" si="4"/>
        <v>0</v>
      </c>
      <c r="C32" s="20">
        <v>0</v>
      </c>
      <c r="D32" s="20">
        <v>0</v>
      </c>
      <c r="E32" s="20">
        <v>0</v>
      </c>
      <c r="F32" s="20">
        <v>0</v>
      </c>
      <c r="G32" s="20">
        <v>0</v>
      </c>
      <c r="H32" s="20"/>
      <c r="I32" s="9"/>
      <c r="J32" s="20"/>
      <c r="K32" s="20"/>
      <c r="L32" s="20"/>
      <c r="M32" s="20"/>
      <c r="N32" s="20"/>
      <c r="O32" s="20"/>
      <c r="P32" s="9"/>
      <c r="Q32" s="20"/>
      <c r="R32" s="20"/>
      <c r="S32" s="20"/>
      <c r="T32" s="20"/>
      <c r="U32" s="20"/>
      <c r="V32" s="20"/>
      <c r="W32" s="9"/>
      <c r="X32" s="20"/>
      <c r="Y32" s="20"/>
      <c r="Z32" s="20"/>
      <c r="AA32" s="20"/>
      <c r="AB32" s="20"/>
      <c r="AC32" s="20"/>
      <c r="AD32" s="9"/>
      <c r="AE32" s="20"/>
      <c r="AF32" s="20"/>
      <c r="AG32" s="20"/>
      <c r="AH32" s="20"/>
      <c r="AI32" s="20"/>
      <c r="AJ32" s="20"/>
      <c r="AK32" s="9"/>
      <c r="AL32" s="20"/>
      <c r="AM32" s="20"/>
      <c r="AN32" s="20"/>
      <c r="AO32" s="20"/>
      <c r="AP32" s="20"/>
      <c r="AQ32" s="20"/>
      <c r="AR32" s="9"/>
      <c r="AS32" s="20"/>
      <c r="AT32" s="20"/>
      <c r="AU32" s="20"/>
      <c r="AV32" s="20"/>
      <c r="AW32" s="20"/>
      <c r="AX32" s="20"/>
      <c r="AY32" s="9"/>
      <c r="AZ32" s="20"/>
      <c r="BA32" s="20"/>
      <c r="BB32" s="20"/>
      <c r="BC32" s="20"/>
      <c r="BD32" s="20"/>
      <c r="BE32" s="20"/>
      <c r="BF32" s="9"/>
      <c r="BG32" s="20"/>
      <c r="BH32" s="20"/>
      <c r="BI32" s="9"/>
    </row>
    <row r="33" spans="1:61" x14ac:dyDescent="0.25">
      <c r="A33" s="69" t="s">
        <v>8</v>
      </c>
      <c r="B33" s="63">
        <f>SUM(B28:B32)</f>
        <v>0</v>
      </c>
      <c r="C33" s="64">
        <f>SUM(C28:C32)</f>
        <v>0</v>
      </c>
      <c r="D33" s="64">
        <f>SUM(D28:D32)</f>
        <v>0</v>
      </c>
      <c r="E33" s="64">
        <f t="shared" ref="E33:AZ33" si="5">SUM(E28:E32)</f>
        <v>0</v>
      </c>
      <c r="F33" s="64">
        <f t="shared" si="5"/>
        <v>0</v>
      </c>
      <c r="G33" s="64">
        <f t="shared" si="5"/>
        <v>0</v>
      </c>
      <c r="H33" s="64">
        <f t="shared" si="5"/>
        <v>0</v>
      </c>
      <c r="I33" s="64">
        <f t="shared" si="5"/>
        <v>0</v>
      </c>
      <c r="J33" s="64">
        <f t="shared" si="5"/>
        <v>0</v>
      </c>
      <c r="K33" s="64">
        <f t="shared" si="5"/>
        <v>0</v>
      </c>
      <c r="L33" s="64">
        <f t="shared" si="5"/>
        <v>0</v>
      </c>
      <c r="M33" s="64">
        <f t="shared" si="5"/>
        <v>0</v>
      </c>
      <c r="N33" s="64">
        <f t="shared" si="5"/>
        <v>0</v>
      </c>
      <c r="O33" s="64">
        <f t="shared" si="5"/>
        <v>0</v>
      </c>
      <c r="P33" s="64">
        <f t="shared" si="5"/>
        <v>0</v>
      </c>
      <c r="Q33" s="64">
        <f t="shared" si="5"/>
        <v>0</v>
      </c>
      <c r="R33" s="64">
        <f t="shared" si="5"/>
        <v>0</v>
      </c>
      <c r="S33" s="64">
        <f t="shared" si="5"/>
        <v>0</v>
      </c>
      <c r="T33" s="64">
        <f t="shared" si="5"/>
        <v>0</v>
      </c>
      <c r="U33" s="64">
        <f t="shared" si="5"/>
        <v>0</v>
      </c>
      <c r="V33" s="64">
        <f t="shared" si="5"/>
        <v>0</v>
      </c>
      <c r="W33" s="64">
        <f t="shared" si="5"/>
        <v>0</v>
      </c>
      <c r="X33" s="64">
        <f t="shared" si="5"/>
        <v>0</v>
      </c>
      <c r="Y33" s="64">
        <f t="shared" si="5"/>
        <v>0</v>
      </c>
      <c r="Z33" s="64">
        <f t="shared" si="5"/>
        <v>0</v>
      </c>
      <c r="AA33" s="64">
        <f t="shared" si="5"/>
        <v>0</v>
      </c>
      <c r="AB33" s="64">
        <f t="shared" si="5"/>
        <v>0</v>
      </c>
      <c r="AC33" s="64">
        <f t="shared" si="5"/>
        <v>0</v>
      </c>
      <c r="AD33" s="64">
        <f t="shared" si="5"/>
        <v>0</v>
      </c>
      <c r="AE33" s="64">
        <f t="shared" si="5"/>
        <v>0</v>
      </c>
      <c r="AF33" s="64">
        <f t="shared" si="5"/>
        <v>0</v>
      </c>
      <c r="AG33" s="64">
        <f t="shared" si="5"/>
        <v>0</v>
      </c>
      <c r="AH33" s="64">
        <f t="shared" si="5"/>
        <v>0</v>
      </c>
      <c r="AI33" s="64">
        <f t="shared" si="5"/>
        <v>0</v>
      </c>
      <c r="AJ33" s="64">
        <f t="shared" si="5"/>
        <v>0</v>
      </c>
      <c r="AK33" s="64">
        <f t="shared" si="5"/>
        <v>0</v>
      </c>
      <c r="AL33" s="64">
        <f t="shared" si="5"/>
        <v>0</v>
      </c>
      <c r="AM33" s="64">
        <f t="shared" si="5"/>
        <v>0</v>
      </c>
      <c r="AN33" s="64">
        <f t="shared" si="5"/>
        <v>0</v>
      </c>
      <c r="AO33" s="64">
        <f t="shared" si="5"/>
        <v>0</v>
      </c>
      <c r="AP33" s="64">
        <f t="shared" si="5"/>
        <v>0</v>
      </c>
      <c r="AQ33" s="64">
        <f t="shared" si="5"/>
        <v>0</v>
      </c>
      <c r="AR33" s="64">
        <f t="shared" si="5"/>
        <v>0</v>
      </c>
      <c r="AS33" s="64">
        <f t="shared" si="5"/>
        <v>0</v>
      </c>
      <c r="AT33" s="64">
        <f t="shared" si="5"/>
        <v>0</v>
      </c>
      <c r="AU33" s="64">
        <f t="shared" si="5"/>
        <v>0</v>
      </c>
      <c r="AV33" s="64">
        <f t="shared" si="5"/>
        <v>0</v>
      </c>
      <c r="AW33" s="64">
        <f t="shared" si="5"/>
        <v>0</v>
      </c>
      <c r="AX33" s="64">
        <f t="shared" si="5"/>
        <v>0</v>
      </c>
      <c r="AY33" s="64">
        <f t="shared" si="5"/>
        <v>0</v>
      </c>
      <c r="AZ33" s="64">
        <f t="shared" si="5"/>
        <v>0</v>
      </c>
      <c r="BA33" s="64">
        <f t="shared" ref="BA33:BI33" si="6">SUM(BA28:BA32)</f>
        <v>0</v>
      </c>
      <c r="BB33" s="64">
        <f t="shared" ref="BB33:BC33" si="7">SUM(BB28:BB32)</f>
        <v>0</v>
      </c>
      <c r="BC33" s="64">
        <f t="shared" si="7"/>
        <v>0</v>
      </c>
      <c r="BD33" s="64">
        <f t="shared" si="6"/>
        <v>0</v>
      </c>
      <c r="BE33" s="64">
        <f t="shared" ref="BE33:BH33" si="8">SUM(BE28:BE32)</f>
        <v>0</v>
      </c>
      <c r="BF33" s="64">
        <f t="shared" si="8"/>
        <v>0</v>
      </c>
      <c r="BG33" s="64">
        <f t="shared" si="8"/>
        <v>0</v>
      </c>
      <c r="BH33" s="64">
        <f t="shared" si="8"/>
        <v>0</v>
      </c>
      <c r="BI33" s="64">
        <f t="shared" si="6"/>
        <v>0</v>
      </c>
    </row>
    <row r="34" spans="1:61" ht="24.75" customHeight="1" x14ac:dyDescent="0.25">
      <c r="A34" s="70" t="s">
        <v>138</v>
      </c>
      <c r="B34" s="71"/>
      <c r="C34" s="56"/>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row>
    <row r="35" spans="1:61" x14ac:dyDescent="0.25">
      <c r="A35" s="72" t="s">
        <v>9</v>
      </c>
      <c r="B35" s="73">
        <f t="shared" ref="B35:AG35" si="9">UFRExpenditures + PostUFRAdjustments</f>
        <v>0</v>
      </c>
      <c r="C35" s="74">
        <f t="shared" si="9"/>
        <v>0</v>
      </c>
      <c r="D35" s="74">
        <f t="shared" si="9"/>
        <v>0</v>
      </c>
      <c r="E35" s="74">
        <f t="shared" si="9"/>
        <v>0</v>
      </c>
      <c r="F35" s="74">
        <f t="shared" si="9"/>
        <v>0</v>
      </c>
      <c r="G35" s="74">
        <f t="shared" si="9"/>
        <v>0</v>
      </c>
      <c r="H35" s="74">
        <f t="shared" si="9"/>
        <v>0</v>
      </c>
      <c r="I35" s="74">
        <f t="shared" si="9"/>
        <v>0</v>
      </c>
      <c r="J35" s="74">
        <f t="shared" si="9"/>
        <v>0</v>
      </c>
      <c r="K35" s="74">
        <f t="shared" si="9"/>
        <v>0</v>
      </c>
      <c r="L35" s="74">
        <f t="shared" si="9"/>
        <v>0</v>
      </c>
      <c r="M35" s="74">
        <f t="shared" si="9"/>
        <v>0</v>
      </c>
      <c r="N35" s="74">
        <f t="shared" si="9"/>
        <v>0</v>
      </c>
      <c r="O35" s="74">
        <f t="shared" si="9"/>
        <v>0</v>
      </c>
      <c r="P35" s="74">
        <f t="shared" si="9"/>
        <v>0</v>
      </c>
      <c r="Q35" s="74">
        <f t="shared" si="9"/>
        <v>0</v>
      </c>
      <c r="R35" s="74">
        <f t="shared" si="9"/>
        <v>0</v>
      </c>
      <c r="S35" s="74">
        <f t="shared" si="9"/>
        <v>0</v>
      </c>
      <c r="T35" s="74">
        <f t="shared" si="9"/>
        <v>0</v>
      </c>
      <c r="U35" s="74">
        <f t="shared" si="9"/>
        <v>0</v>
      </c>
      <c r="V35" s="74">
        <f t="shared" si="9"/>
        <v>0</v>
      </c>
      <c r="W35" s="74">
        <f t="shared" si="9"/>
        <v>0</v>
      </c>
      <c r="X35" s="74">
        <f t="shared" si="9"/>
        <v>0</v>
      </c>
      <c r="Y35" s="74">
        <f t="shared" si="9"/>
        <v>0</v>
      </c>
      <c r="Z35" s="74">
        <f t="shared" si="9"/>
        <v>0</v>
      </c>
      <c r="AA35" s="74">
        <f t="shared" si="9"/>
        <v>0</v>
      </c>
      <c r="AB35" s="74">
        <f t="shared" si="9"/>
        <v>0</v>
      </c>
      <c r="AC35" s="74">
        <f t="shared" si="9"/>
        <v>0</v>
      </c>
      <c r="AD35" s="74">
        <f t="shared" si="9"/>
        <v>0</v>
      </c>
      <c r="AE35" s="74">
        <f t="shared" si="9"/>
        <v>0</v>
      </c>
      <c r="AF35" s="74">
        <f t="shared" si="9"/>
        <v>0</v>
      </c>
      <c r="AG35" s="74">
        <f t="shared" si="9"/>
        <v>0</v>
      </c>
      <c r="AH35" s="74">
        <f t="shared" ref="AH35:BI35" si="10">UFRExpenditures + PostUFRAdjustments</f>
        <v>0</v>
      </c>
      <c r="AI35" s="74">
        <f t="shared" si="10"/>
        <v>0</v>
      </c>
      <c r="AJ35" s="74">
        <f t="shared" si="10"/>
        <v>0</v>
      </c>
      <c r="AK35" s="74">
        <f t="shared" si="10"/>
        <v>0</v>
      </c>
      <c r="AL35" s="74">
        <f t="shared" si="10"/>
        <v>0</v>
      </c>
      <c r="AM35" s="74">
        <f t="shared" si="10"/>
        <v>0</v>
      </c>
      <c r="AN35" s="74">
        <f t="shared" si="10"/>
        <v>0</v>
      </c>
      <c r="AO35" s="74">
        <f t="shared" si="10"/>
        <v>0</v>
      </c>
      <c r="AP35" s="74">
        <f t="shared" si="10"/>
        <v>0</v>
      </c>
      <c r="AQ35" s="74">
        <f t="shared" si="10"/>
        <v>0</v>
      </c>
      <c r="AR35" s="74">
        <f t="shared" si="10"/>
        <v>0</v>
      </c>
      <c r="AS35" s="74">
        <f t="shared" si="10"/>
        <v>0</v>
      </c>
      <c r="AT35" s="74">
        <f t="shared" si="10"/>
        <v>0</v>
      </c>
      <c r="AU35" s="74">
        <f t="shared" si="10"/>
        <v>0</v>
      </c>
      <c r="AV35" s="74">
        <f t="shared" si="10"/>
        <v>0</v>
      </c>
      <c r="AW35" s="74">
        <f t="shared" si="10"/>
        <v>0</v>
      </c>
      <c r="AX35" s="74">
        <f t="shared" si="10"/>
        <v>0</v>
      </c>
      <c r="AY35" s="74">
        <f t="shared" si="10"/>
        <v>0</v>
      </c>
      <c r="AZ35" s="74">
        <f t="shared" si="10"/>
        <v>0</v>
      </c>
      <c r="BA35" s="74">
        <f t="shared" si="10"/>
        <v>0</v>
      </c>
      <c r="BB35" s="74">
        <f t="shared" si="10"/>
        <v>0</v>
      </c>
      <c r="BC35" s="74">
        <f t="shared" si="10"/>
        <v>0</v>
      </c>
      <c r="BD35" s="74">
        <f t="shared" si="10"/>
        <v>0</v>
      </c>
      <c r="BE35" s="74">
        <f t="shared" si="10"/>
        <v>0</v>
      </c>
      <c r="BF35" s="74">
        <f t="shared" si="10"/>
        <v>0</v>
      </c>
      <c r="BG35" s="74">
        <f t="shared" si="10"/>
        <v>0</v>
      </c>
      <c r="BH35" s="74">
        <f t="shared" si="10"/>
        <v>0</v>
      </c>
      <c r="BI35" s="74">
        <f t="shared" si="10"/>
        <v>0</v>
      </c>
    </row>
    <row r="36" spans="1:61" x14ac:dyDescent="0.25">
      <c r="A36" s="183" t="s">
        <v>185</v>
      </c>
      <c r="B36" s="184"/>
      <c r="C36" s="75">
        <f t="shared" ref="C36:AH36" si="11">IF(AND(NetExpense&gt;0,Capacity &gt;0), NetExpense/(365*Capacity),0)</f>
        <v>0</v>
      </c>
      <c r="D36" s="75">
        <f t="shared" si="11"/>
        <v>0</v>
      </c>
      <c r="E36" s="75">
        <f t="shared" si="11"/>
        <v>0</v>
      </c>
      <c r="F36" s="75">
        <f t="shared" si="11"/>
        <v>0</v>
      </c>
      <c r="G36" s="75">
        <f t="shared" si="11"/>
        <v>0</v>
      </c>
      <c r="H36" s="75">
        <f t="shared" si="11"/>
        <v>0</v>
      </c>
      <c r="I36" s="75">
        <f t="shared" si="11"/>
        <v>0</v>
      </c>
      <c r="J36" s="75">
        <f t="shared" si="11"/>
        <v>0</v>
      </c>
      <c r="K36" s="75">
        <f t="shared" si="11"/>
        <v>0</v>
      </c>
      <c r="L36" s="75">
        <f t="shared" si="11"/>
        <v>0</v>
      </c>
      <c r="M36" s="75">
        <f t="shared" si="11"/>
        <v>0</v>
      </c>
      <c r="N36" s="75">
        <f t="shared" si="11"/>
        <v>0</v>
      </c>
      <c r="O36" s="75">
        <f t="shared" si="11"/>
        <v>0</v>
      </c>
      <c r="P36" s="75">
        <f t="shared" si="11"/>
        <v>0</v>
      </c>
      <c r="Q36" s="75">
        <f t="shared" si="11"/>
        <v>0</v>
      </c>
      <c r="R36" s="75">
        <f t="shared" si="11"/>
        <v>0</v>
      </c>
      <c r="S36" s="75">
        <f t="shared" si="11"/>
        <v>0</v>
      </c>
      <c r="T36" s="75">
        <f t="shared" si="11"/>
        <v>0</v>
      </c>
      <c r="U36" s="75">
        <f t="shared" si="11"/>
        <v>0</v>
      </c>
      <c r="V36" s="75">
        <f t="shared" si="11"/>
        <v>0</v>
      </c>
      <c r="W36" s="75">
        <f t="shared" si="11"/>
        <v>0</v>
      </c>
      <c r="X36" s="75">
        <f t="shared" si="11"/>
        <v>0</v>
      </c>
      <c r="Y36" s="75">
        <f t="shared" si="11"/>
        <v>0</v>
      </c>
      <c r="Z36" s="75">
        <f t="shared" si="11"/>
        <v>0</v>
      </c>
      <c r="AA36" s="75">
        <f t="shared" si="11"/>
        <v>0</v>
      </c>
      <c r="AB36" s="75">
        <f t="shared" si="11"/>
        <v>0</v>
      </c>
      <c r="AC36" s="75">
        <f t="shared" si="11"/>
        <v>0</v>
      </c>
      <c r="AD36" s="75">
        <f t="shared" si="11"/>
        <v>0</v>
      </c>
      <c r="AE36" s="75">
        <f t="shared" si="11"/>
        <v>0</v>
      </c>
      <c r="AF36" s="75">
        <f t="shared" si="11"/>
        <v>0</v>
      </c>
      <c r="AG36" s="75">
        <f t="shared" si="11"/>
        <v>0</v>
      </c>
      <c r="AH36" s="75">
        <f t="shared" si="11"/>
        <v>0</v>
      </c>
      <c r="AI36" s="75">
        <f t="shared" ref="AI36:BI36" si="12">IF(AND(NetExpense&gt;0,Capacity &gt;0), NetExpense/(365*Capacity),0)</f>
        <v>0</v>
      </c>
      <c r="AJ36" s="75">
        <f t="shared" si="12"/>
        <v>0</v>
      </c>
      <c r="AK36" s="75">
        <f t="shared" si="12"/>
        <v>0</v>
      </c>
      <c r="AL36" s="75">
        <f t="shared" si="12"/>
        <v>0</v>
      </c>
      <c r="AM36" s="75">
        <f t="shared" si="12"/>
        <v>0</v>
      </c>
      <c r="AN36" s="75">
        <f t="shared" si="12"/>
        <v>0</v>
      </c>
      <c r="AO36" s="75">
        <f t="shared" si="12"/>
        <v>0</v>
      </c>
      <c r="AP36" s="75">
        <f t="shared" si="12"/>
        <v>0</v>
      </c>
      <c r="AQ36" s="75">
        <f t="shared" si="12"/>
        <v>0</v>
      </c>
      <c r="AR36" s="75">
        <f t="shared" si="12"/>
        <v>0</v>
      </c>
      <c r="AS36" s="75">
        <f t="shared" si="12"/>
        <v>0</v>
      </c>
      <c r="AT36" s="75">
        <f t="shared" si="12"/>
        <v>0</v>
      </c>
      <c r="AU36" s="75">
        <f t="shared" si="12"/>
        <v>0</v>
      </c>
      <c r="AV36" s="75">
        <f t="shared" si="12"/>
        <v>0</v>
      </c>
      <c r="AW36" s="75">
        <f t="shared" si="12"/>
        <v>0</v>
      </c>
      <c r="AX36" s="75">
        <f t="shared" si="12"/>
        <v>0</v>
      </c>
      <c r="AY36" s="75">
        <f t="shared" si="12"/>
        <v>0</v>
      </c>
      <c r="AZ36" s="75">
        <f t="shared" si="12"/>
        <v>0</v>
      </c>
      <c r="BA36" s="75">
        <f t="shared" si="12"/>
        <v>0</v>
      </c>
      <c r="BB36" s="75">
        <f t="shared" si="12"/>
        <v>0</v>
      </c>
      <c r="BC36" s="75">
        <f t="shared" si="12"/>
        <v>0</v>
      </c>
      <c r="BD36" s="75">
        <f t="shared" si="12"/>
        <v>0</v>
      </c>
      <c r="BE36" s="75">
        <f t="shared" si="12"/>
        <v>0</v>
      </c>
      <c r="BF36" s="75">
        <f t="shared" si="12"/>
        <v>0</v>
      </c>
      <c r="BG36" s="75">
        <f t="shared" si="12"/>
        <v>0</v>
      </c>
      <c r="BH36" s="75">
        <f t="shared" si="12"/>
        <v>0</v>
      </c>
      <c r="BI36" s="75">
        <f t="shared" si="12"/>
        <v>0</v>
      </c>
    </row>
    <row r="37" spans="1:61" x14ac:dyDescent="0.25">
      <c r="A37" s="185" t="s">
        <v>248</v>
      </c>
      <c r="B37" s="186"/>
      <c r="C37" s="76">
        <f t="shared" ref="C37:AH37" si="13">IF(DailyRate &gt; 0, VLOOKUP(DailyRate, RateLookup,3),0)</f>
        <v>0</v>
      </c>
      <c r="D37" s="76">
        <f t="shared" si="13"/>
        <v>0</v>
      </c>
      <c r="E37" s="76">
        <f t="shared" si="13"/>
        <v>0</v>
      </c>
      <c r="F37" s="76">
        <f t="shared" si="13"/>
        <v>0</v>
      </c>
      <c r="G37" s="76">
        <f t="shared" si="13"/>
        <v>0</v>
      </c>
      <c r="H37" s="76">
        <f t="shared" si="13"/>
        <v>0</v>
      </c>
      <c r="I37" s="76">
        <f t="shared" si="13"/>
        <v>0</v>
      </c>
      <c r="J37" s="76">
        <f t="shared" si="13"/>
        <v>0</v>
      </c>
      <c r="K37" s="76">
        <f t="shared" si="13"/>
        <v>0</v>
      </c>
      <c r="L37" s="76">
        <f t="shared" si="13"/>
        <v>0</v>
      </c>
      <c r="M37" s="76">
        <f t="shared" si="13"/>
        <v>0</v>
      </c>
      <c r="N37" s="76">
        <f t="shared" si="13"/>
        <v>0</v>
      </c>
      <c r="O37" s="76">
        <f t="shared" si="13"/>
        <v>0</v>
      </c>
      <c r="P37" s="76">
        <f t="shared" si="13"/>
        <v>0</v>
      </c>
      <c r="Q37" s="76">
        <f t="shared" si="13"/>
        <v>0</v>
      </c>
      <c r="R37" s="76">
        <f t="shared" si="13"/>
        <v>0</v>
      </c>
      <c r="S37" s="76">
        <f t="shared" si="13"/>
        <v>0</v>
      </c>
      <c r="T37" s="76">
        <f t="shared" si="13"/>
        <v>0</v>
      </c>
      <c r="U37" s="76">
        <f t="shared" si="13"/>
        <v>0</v>
      </c>
      <c r="V37" s="76">
        <f t="shared" si="13"/>
        <v>0</v>
      </c>
      <c r="W37" s="76">
        <f t="shared" si="13"/>
        <v>0</v>
      </c>
      <c r="X37" s="76">
        <f t="shared" si="13"/>
        <v>0</v>
      </c>
      <c r="Y37" s="76">
        <f t="shared" si="13"/>
        <v>0</v>
      </c>
      <c r="Z37" s="76">
        <f t="shared" si="13"/>
        <v>0</v>
      </c>
      <c r="AA37" s="76">
        <f t="shared" si="13"/>
        <v>0</v>
      </c>
      <c r="AB37" s="76">
        <f t="shared" si="13"/>
        <v>0</v>
      </c>
      <c r="AC37" s="76">
        <f t="shared" si="13"/>
        <v>0</v>
      </c>
      <c r="AD37" s="76">
        <f t="shared" si="13"/>
        <v>0</v>
      </c>
      <c r="AE37" s="76">
        <f t="shared" si="13"/>
        <v>0</v>
      </c>
      <c r="AF37" s="76">
        <f t="shared" si="13"/>
        <v>0</v>
      </c>
      <c r="AG37" s="76">
        <f t="shared" si="13"/>
        <v>0</v>
      </c>
      <c r="AH37" s="76">
        <f t="shared" si="13"/>
        <v>0</v>
      </c>
      <c r="AI37" s="76">
        <f t="shared" ref="AI37:AP37" si="14">IF(DailyRate &gt; 0, VLOOKUP(DailyRate, RateLookup,3),0)</f>
        <v>0</v>
      </c>
      <c r="AJ37" s="76">
        <f t="shared" si="14"/>
        <v>0</v>
      </c>
      <c r="AK37" s="76">
        <f t="shared" si="14"/>
        <v>0</v>
      </c>
      <c r="AL37" s="76">
        <f t="shared" si="14"/>
        <v>0</v>
      </c>
      <c r="AM37" s="76">
        <f t="shared" si="14"/>
        <v>0</v>
      </c>
      <c r="AN37" s="76">
        <f t="shared" si="14"/>
        <v>0</v>
      </c>
      <c r="AO37" s="76">
        <f t="shared" si="14"/>
        <v>0</v>
      </c>
      <c r="AP37" s="76">
        <f t="shared" si="14"/>
        <v>0</v>
      </c>
      <c r="AQ37" s="76">
        <f t="shared" ref="AQ37:BI37" si="15">IF(AQ38 = "N/A",     IF(DailyRate &gt; 0, VLOOKUP(DailyRate, RateLookup,3),0),AQ38)</f>
        <v>0</v>
      </c>
      <c r="AR37" s="76">
        <f t="shared" si="15"/>
        <v>0</v>
      </c>
      <c r="AS37" s="76">
        <f t="shared" si="15"/>
        <v>0</v>
      </c>
      <c r="AT37" s="76">
        <f t="shared" si="15"/>
        <v>0</v>
      </c>
      <c r="AU37" s="76">
        <f t="shared" si="15"/>
        <v>0</v>
      </c>
      <c r="AV37" s="76">
        <f t="shared" si="15"/>
        <v>0</v>
      </c>
      <c r="AW37" s="76">
        <f t="shared" si="15"/>
        <v>0</v>
      </c>
      <c r="AX37" s="76">
        <f t="shared" si="15"/>
        <v>0</v>
      </c>
      <c r="AY37" s="76">
        <f t="shared" si="15"/>
        <v>0</v>
      </c>
      <c r="AZ37" s="76">
        <f t="shared" si="15"/>
        <v>0</v>
      </c>
      <c r="BA37" s="76">
        <f t="shared" si="15"/>
        <v>0</v>
      </c>
      <c r="BB37" s="76">
        <f t="shared" si="15"/>
        <v>0</v>
      </c>
      <c r="BC37" s="76">
        <f t="shared" si="15"/>
        <v>0</v>
      </c>
      <c r="BD37" s="76">
        <f t="shared" si="15"/>
        <v>0</v>
      </c>
      <c r="BE37" s="76">
        <f t="shared" si="15"/>
        <v>0</v>
      </c>
      <c r="BF37" s="76">
        <f t="shared" si="15"/>
        <v>0</v>
      </c>
      <c r="BG37" s="76">
        <f t="shared" si="15"/>
        <v>0</v>
      </c>
      <c r="BH37" s="76">
        <f t="shared" si="15"/>
        <v>0</v>
      </c>
      <c r="BI37" s="76">
        <f t="shared" si="15"/>
        <v>0</v>
      </c>
    </row>
    <row r="38" spans="1:61" x14ac:dyDescent="0.25">
      <c r="A38" s="185" t="s">
        <v>275</v>
      </c>
      <c r="B38" s="186"/>
      <c r="C38" s="19" t="s">
        <v>189</v>
      </c>
      <c r="D38" s="19" t="s">
        <v>189</v>
      </c>
      <c r="E38" s="19" t="s">
        <v>189</v>
      </c>
      <c r="F38" s="19" t="s">
        <v>189</v>
      </c>
      <c r="G38" s="19" t="s">
        <v>189</v>
      </c>
      <c r="H38" s="19" t="s">
        <v>189</v>
      </c>
      <c r="I38" s="19" t="s">
        <v>189</v>
      </c>
      <c r="J38" s="19" t="s">
        <v>189</v>
      </c>
      <c r="K38" s="19" t="s">
        <v>189</v>
      </c>
      <c r="L38" s="19" t="s">
        <v>189</v>
      </c>
      <c r="M38" s="19" t="s">
        <v>189</v>
      </c>
      <c r="N38" s="19" t="s">
        <v>189</v>
      </c>
      <c r="O38" s="19" t="s">
        <v>189</v>
      </c>
      <c r="P38" s="19" t="s">
        <v>189</v>
      </c>
      <c r="Q38" s="19" t="s">
        <v>189</v>
      </c>
      <c r="R38" s="19" t="s">
        <v>189</v>
      </c>
      <c r="S38" s="19" t="s">
        <v>189</v>
      </c>
      <c r="T38" s="19" t="s">
        <v>189</v>
      </c>
      <c r="U38" s="19" t="s">
        <v>189</v>
      </c>
      <c r="V38" s="19" t="s">
        <v>189</v>
      </c>
      <c r="W38" s="19" t="s">
        <v>189</v>
      </c>
      <c r="X38" s="19" t="s">
        <v>189</v>
      </c>
      <c r="Y38" s="19" t="s">
        <v>189</v>
      </c>
      <c r="Z38" s="19" t="s">
        <v>189</v>
      </c>
      <c r="AA38" s="19" t="s">
        <v>189</v>
      </c>
      <c r="AB38" s="19" t="s">
        <v>189</v>
      </c>
      <c r="AC38" s="19" t="s">
        <v>189</v>
      </c>
      <c r="AD38" s="19" t="s">
        <v>189</v>
      </c>
      <c r="AE38" s="19" t="s">
        <v>189</v>
      </c>
      <c r="AF38" s="19" t="s">
        <v>189</v>
      </c>
      <c r="AG38" s="19" t="s">
        <v>189</v>
      </c>
      <c r="AH38" s="19" t="s">
        <v>189</v>
      </c>
      <c r="AI38" s="19" t="s">
        <v>189</v>
      </c>
      <c r="AJ38" s="19" t="s">
        <v>189</v>
      </c>
      <c r="AK38" s="19" t="s">
        <v>189</v>
      </c>
      <c r="AL38" s="19" t="s">
        <v>189</v>
      </c>
      <c r="AM38" s="19" t="s">
        <v>189</v>
      </c>
      <c r="AN38" s="19" t="s">
        <v>189</v>
      </c>
      <c r="AO38" s="19" t="s">
        <v>189</v>
      </c>
      <c r="AP38" s="19" t="s">
        <v>189</v>
      </c>
      <c r="AQ38" s="19" t="s">
        <v>189</v>
      </c>
      <c r="AR38" s="19" t="s">
        <v>189</v>
      </c>
      <c r="AS38" s="19" t="s">
        <v>189</v>
      </c>
      <c r="AT38" s="19" t="s">
        <v>189</v>
      </c>
      <c r="AU38" s="19" t="s">
        <v>189</v>
      </c>
      <c r="AV38" s="19" t="s">
        <v>189</v>
      </c>
      <c r="AW38" s="19" t="s">
        <v>189</v>
      </c>
      <c r="AX38" s="19" t="s">
        <v>189</v>
      </c>
      <c r="AY38" s="19" t="s">
        <v>189</v>
      </c>
      <c r="AZ38" s="19" t="s">
        <v>189</v>
      </c>
      <c r="BA38" s="19" t="s">
        <v>189</v>
      </c>
      <c r="BB38" s="19" t="s">
        <v>189</v>
      </c>
      <c r="BC38" s="19" t="s">
        <v>189</v>
      </c>
      <c r="BD38" s="19" t="s">
        <v>189</v>
      </c>
      <c r="BE38" s="19" t="s">
        <v>189</v>
      </c>
      <c r="BF38" s="19" t="s">
        <v>189</v>
      </c>
      <c r="BG38" s="19" t="s">
        <v>189</v>
      </c>
      <c r="BH38" s="19" t="s">
        <v>189</v>
      </c>
      <c r="BI38" s="19" t="s">
        <v>189</v>
      </c>
    </row>
    <row r="39" spans="1:61" x14ac:dyDescent="0.25">
      <c r="A39" s="77" t="s">
        <v>249</v>
      </c>
      <c r="B39" s="78"/>
      <c r="C39" s="79" t="str">
        <f t="shared" ref="C39:AH39" si="16" xml:space="preserve"> IF(ISNUMBER(RateCapMonthly), IF( (ClassRate * 365 * Capacity) / 12 &lt; RateCapMonthly * Capacity, "Class Rate", "Capped Rate"), "Class Rate")</f>
        <v>Class Rate</v>
      </c>
      <c r="D39" s="79" t="str">
        <f t="shared" si="16"/>
        <v>Class Rate</v>
      </c>
      <c r="E39" s="79" t="str">
        <f t="shared" si="16"/>
        <v>Class Rate</v>
      </c>
      <c r="F39" s="79" t="str">
        <f t="shared" si="16"/>
        <v>Class Rate</v>
      </c>
      <c r="G39" s="79" t="str">
        <f t="shared" si="16"/>
        <v>Class Rate</v>
      </c>
      <c r="H39" s="79" t="str">
        <f t="shared" si="16"/>
        <v>Class Rate</v>
      </c>
      <c r="I39" s="79" t="str">
        <f t="shared" si="16"/>
        <v>Class Rate</v>
      </c>
      <c r="J39" s="79" t="str">
        <f t="shared" si="16"/>
        <v>Class Rate</v>
      </c>
      <c r="K39" s="79" t="str">
        <f t="shared" si="16"/>
        <v>Class Rate</v>
      </c>
      <c r="L39" s="79" t="str">
        <f t="shared" si="16"/>
        <v>Class Rate</v>
      </c>
      <c r="M39" s="79" t="str">
        <f t="shared" si="16"/>
        <v>Class Rate</v>
      </c>
      <c r="N39" s="79" t="str">
        <f t="shared" si="16"/>
        <v>Class Rate</v>
      </c>
      <c r="O39" s="79" t="str">
        <f t="shared" si="16"/>
        <v>Class Rate</v>
      </c>
      <c r="P39" s="79" t="str">
        <f t="shared" si="16"/>
        <v>Class Rate</v>
      </c>
      <c r="Q39" s="79" t="str">
        <f t="shared" si="16"/>
        <v>Class Rate</v>
      </c>
      <c r="R39" s="79" t="str">
        <f t="shared" si="16"/>
        <v>Class Rate</v>
      </c>
      <c r="S39" s="79" t="str">
        <f t="shared" si="16"/>
        <v>Class Rate</v>
      </c>
      <c r="T39" s="79" t="str">
        <f t="shared" si="16"/>
        <v>Class Rate</v>
      </c>
      <c r="U39" s="79" t="str">
        <f t="shared" si="16"/>
        <v>Class Rate</v>
      </c>
      <c r="V39" s="79" t="str">
        <f t="shared" si="16"/>
        <v>Class Rate</v>
      </c>
      <c r="W39" s="79" t="str">
        <f t="shared" si="16"/>
        <v>Class Rate</v>
      </c>
      <c r="X39" s="79" t="str">
        <f t="shared" si="16"/>
        <v>Class Rate</v>
      </c>
      <c r="Y39" s="79" t="str">
        <f t="shared" si="16"/>
        <v>Class Rate</v>
      </c>
      <c r="Z39" s="79" t="str">
        <f t="shared" si="16"/>
        <v>Class Rate</v>
      </c>
      <c r="AA39" s="79" t="str">
        <f t="shared" si="16"/>
        <v>Class Rate</v>
      </c>
      <c r="AB39" s="79" t="str">
        <f t="shared" si="16"/>
        <v>Class Rate</v>
      </c>
      <c r="AC39" s="79" t="str">
        <f t="shared" si="16"/>
        <v>Class Rate</v>
      </c>
      <c r="AD39" s="79" t="str">
        <f t="shared" si="16"/>
        <v>Class Rate</v>
      </c>
      <c r="AE39" s="79" t="str">
        <f t="shared" si="16"/>
        <v>Class Rate</v>
      </c>
      <c r="AF39" s="79" t="str">
        <f t="shared" si="16"/>
        <v>Class Rate</v>
      </c>
      <c r="AG39" s="79" t="str">
        <f t="shared" si="16"/>
        <v>Class Rate</v>
      </c>
      <c r="AH39" s="79" t="str">
        <f t="shared" si="16"/>
        <v>Class Rate</v>
      </c>
      <c r="AI39" s="79" t="str">
        <f t="shared" ref="AI39:BI39" si="17" xml:space="preserve"> IF(ISNUMBER(RateCapMonthly), IF( (ClassRate * 365 * Capacity) / 12 &lt; RateCapMonthly * Capacity, "Class Rate", "Capped Rate"), "Class Rate")</f>
        <v>Class Rate</v>
      </c>
      <c r="AJ39" s="79" t="str">
        <f t="shared" si="17"/>
        <v>Class Rate</v>
      </c>
      <c r="AK39" s="79" t="str">
        <f t="shared" si="17"/>
        <v>Class Rate</v>
      </c>
      <c r="AL39" s="79" t="str">
        <f t="shared" si="17"/>
        <v>Class Rate</v>
      </c>
      <c r="AM39" s="79" t="str">
        <f t="shared" si="17"/>
        <v>Class Rate</v>
      </c>
      <c r="AN39" s="79" t="str">
        <f t="shared" si="17"/>
        <v>Class Rate</v>
      </c>
      <c r="AO39" s="79" t="str">
        <f t="shared" si="17"/>
        <v>Class Rate</v>
      </c>
      <c r="AP39" s="79" t="str">
        <f t="shared" si="17"/>
        <v>Class Rate</v>
      </c>
      <c r="AQ39" s="79" t="str">
        <f t="shared" si="17"/>
        <v>Class Rate</v>
      </c>
      <c r="AR39" s="79" t="str">
        <f t="shared" si="17"/>
        <v>Class Rate</v>
      </c>
      <c r="AS39" s="79" t="str">
        <f t="shared" si="17"/>
        <v>Class Rate</v>
      </c>
      <c r="AT39" s="79" t="str">
        <f t="shared" si="17"/>
        <v>Class Rate</v>
      </c>
      <c r="AU39" s="79" t="str">
        <f t="shared" si="17"/>
        <v>Class Rate</v>
      </c>
      <c r="AV39" s="79" t="str">
        <f t="shared" si="17"/>
        <v>Class Rate</v>
      </c>
      <c r="AW39" s="79" t="str">
        <f t="shared" si="17"/>
        <v>Class Rate</v>
      </c>
      <c r="AX39" s="79" t="str">
        <f t="shared" si="17"/>
        <v>Class Rate</v>
      </c>
      <c r="AY39" s="79" t="str">
        <f t="shared" si="17"/>
        <v>Class Rate</v>
      </c>
      <c r="AZ39" s="79" t="str">
        <f t="shared" si="17"/>
        <v>Class Rate</v>
      </c>
      <c r="BA39" s="79" t="str">
        <f t="shared" si="17"/>
        <v>Class Rate</v>
      </c>
      <c r="BB39" s="79" t="str">
        <f t="shared" si="17"/>
        <v>Class Rate</v>
      </c>
      <c r="BC39" s="79" t="str">
        <f t="shared" si="17"/>
        <v>Class Rate</v>
      </c>
      <c r="BD39" s="79" t="str">
        <f t="shared" si="17"/>
        <v>Class Rate</v>
      </c>
      <c r="BE39" s="79" t="str">
        <f t="shared" si="17"/>
        <v>Class Rate</v>
      </c>
      <c r="BF39" s="79" t="str">
        <f t="shared" si="17"/>
        <v>Class Rate</v>
      </c>
      <c r="BG39" s="79" t="str">
        <f t="shared" si="17"/>
        <v>Class Rate</v>
      </c>
      <c r="BH39" s="79" t="str">
        <f t="shared" si="17"/>
        <v>Class Rate</v>
      </c>
      <c r="BI39" s="79" t="str">
        <f t="shared" si="17"/>
        <v>Class Rate</v>
      </c>
    </row>
    <row r="40" spans="1:61" x14ac:dyDescent="0.25">
      <c r="A40" s="80" t="s">
        <v>250</v>
      </c>
      <c r="B40" s="60">
        <f>SUM(C40:BI40)</f>
        <v>0</v>
      </c>
      <c r="C40" s="76">
        <f xml:space="preserve">  IF(RateBasis = "Class Rate",  ClassRate * 365 * Capacity, C38*Capacity*12)</f>
        <v>0</v>
      </c>
      <c r="D40" s="76">
        <f xml:space="preserve">  IF(RateBasis = "Class Rate",  ClassRate * 365 * Capacity, RateCapMonthly*Capacity*12)</f>
        <v>0</v>
      </c>
      <c r="E40" s="76">
        <f t="shared" ref="E40:AZ40" si="18" xml:space="preserve">  IF(RateBasis = "Class Rate",  ClassRate * 365 * Capacity, E38*Capacity*12)</f>
        <v>0</v>
      </c>
      <c r="F40" s="76">
        <f t="shared" si="18"/>
        <v>0</v>
      </c>
      <c r="G40" s="76">
        <f t="shared" si="18"/>
        <v>0</v>
      </c>
      <c r="H40" s="76">
        <f t="shared" si="18"/>
        <v>0</v>
      </c>
      <c r="I40" s="76">
        <f t="shared" si="18"/>
        <v>0</v>
      </c>
      <c r="J40" s="76">
        <f t="shared" si="18"/>
        <v>0</v>
      </c>
      <c r="K40" s="76">
        <f t="shared" si="18"/>
        <v>0</v>
      </c>
      <c r="L40" s="76">
        <f t="shared" si="18"/>
        <v>0</v>
      </c>
      <c r="M40" s="76">
        <f t="shared" si="18"/>
        <v>0</v>
      </c>
      <c r="N40" s="76">
        <f t="shared" si="18"/>
        <v>0</v>
      </c>
      <c r="O40" s="76">
        <f t="shared" si="18"/>
        <v>0</v>
      </c>
      <c r="P40" s="76">
        <f t="shared" si="18"/>
        <v>0</v>
      </c>
      <c r="Q40" s="76">
        <f t="shared" si="18"/>
        <v>0</v>
      </c>
      <c r="R40" s="76">
        <f t="shared" si="18"/>
        <v>0</v>
      </c>
      <c r="S40" s="76">
        <f t="shared" si="18"/>
        <v>0</v>
      </c>
      <c r="T40" s="76">
        <f t="shared" si="18"/>
        <v>0</v>
      </c>
      <c r="U40" s="76">
        <f t="shared" si="18"/>
        <v>0</v>
      </c>
      <c r="V40" s="76">
        <f t="shared" si="18"/>
        <v>0</v>
      </c>
      <c r="W40" s="76">
        <f t="shared" si="18"/>
        <v>0</v>
      </c>
      <c r="X40" s="76">
        <f t="shared" si="18"/>
        <v>0</v>
      </c>
      <c r="Y40" s="76">
        <f t="shared" si="18"/>
        <v>0</v>
      </c>
      <c r="Z40" s="76">
        <f t="shared" si="18"/>
        <v>0</v>
      </c>
      <c r="AA40" s="76">
        <f t="shared" si="18"/>
        <v>0</v>
      </c>
      <c r="AB40" s="76">
        <f t="shared" si="18"/>
        <v>0</v>
      </c>
      <c r="AC40" s="76">
        <f t="shared" si="18"/>
        <v>0</v>
      </c>
      <c r="AD40" s="76">
        <f t="shared" si="18"/>
        <v>0</v>
      </c>
      <c r="AE40" s="76">
        <f t="shared" si="18"/>
        <v>0</v>
      </c>
      <c r="AF40" s="76">
        <f t="shared" si="18"/>
        <v>0</v>
      </c>
      <c r="AG40" s="76">
        <f t="shared" si="18"/>
        <v>0</v>
      </c>
      <c r="AH40" s="76">
        <f t="shared" si="18"/>
        <v>0</v>
      </c>
      <c r="AI40" s="76">
        <f t="shared" si="18"/>
        <v>0</v>
      </c>
      <c r="AJ40" s="76">
        <f t="shared" si="18"/>
        <v>0</v>
      </c>
      <c r="AK40" s="76">
        <f t="shared" si="18"/>
        <v>0</v>
      </c>
      <c r="AL40" s="76">
        <f t="shared" si="18"/>
        <v>0</v>
      </c>
      <c r="AM40" s="76">
        <f t="shared" si="18"/>
        <v>0</v>
      </c>
      <c r="AN40" s="76">
        <f t="shared" si="18"/>
        <v>0</v>
      </c>
      <c r="AO40" s="76">
        <f t="shared" si="18"/>
        <v>0</v>
      </c>
      <c r="AP40" s="76">
        <f t="shared" si="18"/>
        <v>0</v>
      </c>
      <c r="AQ40" s="76">
        <f t="shared" si="18"/>
        <v>0</v>
      </c>
      <c r="AR40" s="76">
        <f t="shared" si="18"/>
        <v>0</v>
      </c>
      <c r="AS40" s="76">
        <f t="shared" si="18"/>
        <v>0</v>
      </c>
      <c r="AT40" s="76">
        <f t="shared" si="18"/>
        <v>0</v>
      </c>
      <c r="AU40" s="76">
        <f t="shared" si="18"/>
        <v>0</v>
      </c>
      <c r="AV40" s="76">
        <f t="shared" si="18"/>
        <v>0</v>
      </c>
      <c r="AW40" s="76">
        <f t="shared" si="18"/>
        <v>0</v>
      </c>
      <c r="AX40" s="76">
        <f t="shared" si="18"/>
        <v>0</v>
      </c>
      <c r="AY40" s="76">
        <f t="shared" si="18"/>
        <v>0</v>
      </c>
      <c r="AZ40" s="76">
        <f t="shared" si="18"/>
        <v>0</v>
      </c>
      <c r="BA40" s="76">
        <f t="shared" ref="BA40:BI40" si="19" xml:space="preserve">  IF(RateBasis = "Class Rate",  ClassRate * 365 * Capacity, BA38*Capacity*12)</f>
        <v>0</v>
      </c>
      <c r="BB40" s="76">
        <f t="shared" ref="BB40:BC40" si="20" xml:space="preserve">  IF(RateBasis = "Class Rate",  ClassRate * 365 * Capacity, BB38*Capacity*12)</f>
        <v>0</v>
      </c>
      <c r="BC40" s="76">
        <f t="shared" si="20"/>
        <v>0</v>
      </c>
      <c r="BD40" s="76">
        <f t="shared" si="19"/>
        <v>0</v>
      </c>
      <c r="BE40" s="76">
        <f t="shared" ref="BE40:BH40" si="21" xml:space="preserve">  IF(RateBasis = "Class Rate",  ClassRate * 365 * Capacity, BE38*Capacity*12)</f>
        <v>0</v>
      </c>
      <c r="BF40" s="76">
        <f t="shared" si="21"/>
        <v>0</v>
      </c>
      <c r="BG40" s="76">
        <f t="shared" si="21"/>
        <v>0</v>
      </c>
      <c r="BH40" s="76">
        <f t="shared" si="21"/>
        <v>0</v>
      </c>
      <c r="BI40" s="76">
        <f t="shared" si="19"/>
        <v>0</v>
      </c>
    </row>
    <row r="41" spans="1:61" x14ac:dyDescent="0.25">
      <c r="A41" s="183" t="s">
        <v>246</v>
      </c>
      <c r="B41" s="184"/>
      <c r="C41" s="24" t="s">
        <v>129</v>
      </c>
      <c r="D41" s="24" t="s">
        <v>129</v>
      </c>
      <c r="E41" s="24" t="s">
        <v>129</v>
      </c>
      <c r="F41" s="24" t="s">
        <v>129</v>
      </c>
      <c r="G41" s="24" t="s">
        <v>129</v>
      </c>
      <c r="H41" s="24" t="s">
        <v>129</v>
      </c>
      <c r="I41" s="24" t="s">
        <v>129</v>
      </c>
      <c r="J41" s="24" t="s">
        <v>129</v>
      </c>
      <c r="K41" s="24" t="s">
        <v>129</v>
      </c>
      <c r="L41" s="24" t="s">
        <v>129</v>
      </c>
      <c r="M41" s="24" t="s">
        <v>129</v>
      </c>
      <c r="N41" s="24" t="s">
        <v>129</v>
      </c>
      <c r="O41" s="24" t="s">
        <v>129</v>
      </c>
      <c r="P41" s="24" t="s">
        <v>129</v>
      </c>
      <c r="Q41" s="24" t="s">
        <v>129</v>
      </c>
      <c r="R41" s="24" t="s">
        <v>129</v>
      </c>
      <c r="S41" s="24" t="s">
        <v>129</v>
      </c>
      <c r="T41" s="24" t="s">
        <v>129</v>
      </c>
      <c r="U41" s="24" t="s">
        <v>129</v>
      </c>
      <c r="V41" s="24" t="s">
        <v>129</v>
      </c>
      <c r="W41" s="24" t="s">
        <v>129</v>
      </c>
      <c r="X41" s="24" t="s">
        <v>129</v>
      </c>
      <c r="Y41" s="24" t="s">
        <v>129</v>
      </c>
      <c r="Z41" s="24" t="s">
        <v>129</v>
      </c>
      <c r="AA41" s="24" t="s">
        <v>129</v>
      </c>
      <c r="AB41" s="24" t="s">
        <v>129</v>
      </c>
      <c r="AC41" s="24" t="s">
        <v>129</v>
      </c>
      <c r="AD41" s="24" t="s">
        <v>129</v>
      </c>
      <c r="AE41" s="24" t="s">
        <v>129</v>
      </c>
      <c r="AF41" s="24" t="s">
        <v>129</v>
      </c>
      <c r="AG41" s="24" t="s">
        <v>129</v>
      </c>
      <c r="AH41" s="24" t="s">
        <v>129</v>
      </c>
      <c r="AI41" s="24" t="s">
        <v>129</v>
      </c>
      <c r="AJ41" s="24" t="s">
        <v>129</v>
      </c>
      <c r="AK41" s="24" t="s">
        <v>129</v>
      </c>
      <c r="AL41" s="24" t="s">
        <v>129</v>
      </c>
      <c r="AM41" s="24" t="s">
        <v>129</v>
      </c>
      <c r="AN41" s="24" t="s">
        <v>129</v>
      </c>
      <c r="AO41" s="24" t="s">
        <v>129</v>
      </c>
      <c r="AP41" s="24" t="s">
        <v>129</v>
      </c>
      <c r="AQ41" s="24" t="s">
        <v>129</v>
      </c>
      <c r="AR41" s="24" t="s">
        <v>129</v>
      </c>
      <c r="AS41" s="24" t="s">
        <v>129</v>
      </c>
      <c r="AT41" s="24" t="s">
        <v>129</v>
      </c>
      <c r="AU41" s="24" t="s">
        <v>129</v>
      </c>
      <c r="AV41" s="24" t="s">
        <v>129</v>
      </c>
      <c r="AW41" s="24" t="s">
        <v>129</v>
      </c>
      <c r="AX41" s="24" t="s">
        <v>129</v>
      </c>
      <c r="AY41" s="24" t="s">
        <v>129</v>
      </c>
      <c r="AZ41" s="24" t="s">
        <v>129</v>
      </c>
      <c r="BA41" s="24" t="s">
        <v>129</v>
      </c>
      <c r="BB41" s="24" t="s">
        <v>129</v>
      </c>
      <c r="BC41" s="24" t="s">
        <v>129</v>
      </c>
      <c r="BD41" s="24" t="s">
        <v>129</v>
      </c>
      <c r="BE41" s="24" t="s">
        <v>129</v>
      </c>
      <c r="BF41" s="24" t="s">
        <v>129</v>
      </c>
      <c r="BG41" s="24" t="s">
        <v>129</v>
      </c>
      <c r="BH41" s="24" t="s">
        <v>129</v>
      </c>
      <c r="BI41" s="24" t="s">
        <v>129</v>
      </c>
    </row>
    <row r="42" spans="1:61" x14ac:dyDescent="0.25">
      <c r="A42" s="187" t="s">
        <v>247</v>
      </c>
      <c r="B42" s="188"/>
      <c r="C42" s="10">
        <v>0</v>
      </c>
      <c r="D42" s="10">
        <v>0</v>
      </c>
      <c r="E42" s="10">
        <v>0</v>
      </c>
      <c r="F42" s="10">
        <v>0</v>
      </c>
      <c r="G42" s="10">
        <v>0</v>
      </c>
      <c r="H42" s="10">
        <v>0</v>
      </c>
      <c r="I42" s="10">
        <v>0</v>
      </c>
      <c r="J42" s="10">
        <v>0</v>
      </c>
      <c r="K42" s="10">
        <v>0</v>
      </c>
      <c r="L42" s="10">
        <v>0</v>
      </c>
      <c r="M42" s="10">
        <v>0</v>
      </c>
      <c r="N42" s="10">
        <v>0</v>
      </c>
      <c r="O42" s="10">
        <v>0</v>
      </c>
      <c r="P42" s="10">
        <v>0</v>
      </c>
      <c r="Q42" s="10">
        <v>0</v>
      </c>
      <c r="R42" s="10">
        <v>0</v>
      </c>
      <c r="S42" s="10">
        <v>0</v>
      </c>
      <c r="T42" s="10">
        <v>0</v>
      </c>
      <c r="U42" s="10">
        <v>0</v>
      </c>
      <c r="V42" s="10">
        <v>0</v>
      </c>
      <c r="W42" s="10">
        <v>0</v>
      </c>
      <c r="X42" s="10">
        <v>0</v>
      </c>
      <c r="Y42" s="10">
        <v>0</v>
      </c>
      <c r="Z42" s="10">
        <v>0</v>
      </c>
      <c r="AA42" s="10">
        <v>0</v>
      </c>
      <c r="AB42" s="10">
        <v>0</v>
      </c>
      <c r="AC42" s="10">
        <v>0</v>
      </c>
      <c r="AD42" s="10">
        <v>0</v>
      </c>
      <c r="AE42" s="10">
        <v>0</v>
      </c>
      <c r="AF42" s="10">
        <v>0</v>
      </c>
      <c r="AG42" s="10">
        <v>0</v>
      </c>
      <c r="AH42" s="10">
        <v>0</v>
      </c>
      <c r="AI42" s="10">
        <v>0</v>
      </c>
      <c r="AJ42" s="10">
        <v>0</v>
      </c>
      <c r="AK42" s="10">
        <v>0</v>
      </c>
      <c r="AL42" s="10">
        <v>0</v>
      </c>
      <c r="AM42" s="10">
        <v>0</v>
      </c>
      <c r="AN42" s="10">
        <v>0</v>
      </c>
      <c r="AO42" s="10">
        <v>0</v>
      </c>
      <c r="AP42" s="10">
        <v>0</v>
      </c>
      <c r="AQ42" s="10">
        <v>0</v>
      </c>
      <c r="AR42" s="10">
        <v>0</v>
      </c>
      <c r="AS42" s="10">
        <v>0</v>
      </c>
      <c r="AT42" s="10">
        <v>0</v>
      </c>
      <c r="AU42" s="10">
        <v>0</v>
      </c>
      <c r="AV42" s="10">
        <v>0</v>
      </c>
      <c r="AW42" s="10">
        <v>0</v>
      </c>
      <c r="AX42" s="10">
        <v>0</v>
      </c>
      <c r="AY42" s="10">
        <v>0</v>
      </c>
      <c r="AZ42" s="10">
        <v>0</v>
      </c>
      <c r="BA42" s="10">
        <v>0</v>
      </c>
      <c r="BB42" s="10">
        <v>0</v>
      </c>
      <c r="BC42" s="10">
        <v>0</v>
      </c>
      <c r="BD42" s="10">
        <v>0</v>
      </c>
      <c r="BE42" s="10">
        <v>0</v>
      </c>
      <c r="BF42" s="10">
        <v>0</v>
      </c>
      <c r="BG42" s="10">
        <v>0</v>
      </c>
      <c r="BH42" s="10">
        <v>0</v>
      </c>
      <c r="BI42" s="10">
        <v>0</v>
      </c>
    </row>
    <row r="43" spans="1:61" x14ac:dyDescent="0.25">
      <c r="A43" s="81" t="s">
        <v>10</v>
      </c>
      <c r="B43" s="60">
        <f>SUM(C43:BI43)</f>
        <v>0</v>
      </c>
      <c r="C43" s="82">
        <f t="shared" ref="C43:AH43" si="22">TotalPaymentLevel -ABS(CapacityOtherContracts * 365 * ClassRate)</f>
        <v>0</v>
      </c>
      <c r="D43" s="82">
        <f t="shared" si="22"/>
        <v>0</v>
      </c>
      <c r="E43" s="82">
        <f t="shared" si="22"/>
        <v>0</v>
      </c>
      <c r="F43" s="82">
        <f t="shared" si="22"/>
        <v>0</v>
      </c>
      <c r="G43" s="82">
        <f t="shared" si="22"/>
        <v>0</v>
      </c>
      <c r="H43" s="82">
        <f t="shared" si="22"/>
        <v>0</v>
      </c>
      <c r="I43" s="82">
        <f t="shared" si="22"/>
        <v>0</v>
      </c>
      <c r="J43" s="82">
        <f t="shared" si="22"/>
        <v>0</v>
      </c>
      <c r="K43" s="82">
        <f t="shared" si="22"/>
        <v>0</v>
      </c>
      <c r="L43" s="82">
        <f t="shared" si="22"/>
        <v>0</v>
      </c>
      <c r="M43" s="82">
        <f t="shared" si="22"/>
        <v>0</v>
      </c>
      <c r="N43" s="82">
        <f t="shared" si="22"/>
        <v>0</v>
      </c>
      <c r="O43" s="82">
        <f t="shared" si="22"/>
        <v>0</v>
      </c>
      <c r="P43" s="82">
        <f t="shared" si="22"/>
        <v>0</v>
      </c>
      <c r="Q43" s="82">
        <f t="shared" si="22"/>
        <v>0</v>
      </c>
      <c r="R43" s="82">
        <f t="shared" si="22"/>
        <v>0</v>
      </c>
      <c r="S43" s="82">
        <f t="shared" si="22"/>
        <v>0</v>
      </c>
      <c r="T43" s="82">
        <f t="shared" si="22"/>
        <v>0</v>
      </c>
      <c r="U43" s="82">
        <f t="shared" si="22"/>
        <v>0</v>
      </c>
      <c r="V43" s="82">
        <f t="shared" si="22"/>
        <v>0</v>
      </c>
      <c r="W43" s="82">
        <f t="shared" si="22"/>
        <v>0</v>
      </c>
      <c r="X43" s="82">
        <f t="shared" si="22"/>
        <v>0</v>
      </c>
      <c r="Y43" s="82">
        <f t="shared" si="22"/>
        <v>0</v>
      </c>
      <c r="Z43" s="82">
        <f t="shared" si="22"/>
        <v>0</v>
      </c>
      <c r="AA43" s="82">
        <f t="shared" si="22"/>
        <v>0</v>
      </c>
      <c r="AB43" s="82">
        <f t="shared" si="22"/>
        <v>0</v>
      </c>
      <c r="AC43" s="82">
        <f t="shared" si="22"/>
        <v>0</v>
      </c>
      <c r="AD43" s="82">
        <f t="shared" si="22"/>
        <v>0</v>
      </c>
      <c r="AE43" s="82">
        <f t="shared" si="22"/>
        <v>0</v>
      </c>
      <c r="AF43" s="82">
        <f t="shared" si="22"/>
        <v>0</v>
      </c>
      <c r="AG43" s="82">
        <f t="shared" si="22"/>
        <v>0</v>
      </c>
      <c r="AH43" s="82">
        <f t="shared" si="22"/>
        <v>0</v>
      </c>
      <c r="AI43" s="82">
        <f t="shared" ref="AI43:BI43" si="23">TotalPaymentLevel -ABS(CapacityOtherContracts * 365 * ClassRate)</f>
        <v>0</v>
      </c>
      <c r="AJ43" s="82">
        <f t="shared" si="23"/>
        <v>0</v>
      </c>
      <c r="AK43" s="82">
        <f t="shared" si="23"/>
        <v>0</v>
      </c>
      <c r="AL43" s="82">
        <f t="shared" si="23"/>
        <v>0</v>
      </c>
      <c r="AM43" s="82">
        <f t="shared" si="23"/>
        <v>0</v>
      </c>
      <c r="AN43" s="82">
        <f t="shared" si="23"/>
        <v>0</v>
      </c>
      <c r="AO43" s="82">
        <f t="shared" si="23"/>
        <v>0</v>
      </c>
      <c r="AP43" s="82">
        <f t="shared" si="23"/>
        <v>0</v>
      </c>
      <c r="AQ43" s="82">
        <f t="shared" si="23"/>
        <v>0</v>
      </c>
      <c r="AR43" s="82">
        <f t="shared" si="23"/>
        <v>0</v>
      </c>
      <c r="AS43" s="82">
        <f t="shared" si="23"/>
        <v>0</v>
      </c>
      <c r="AT43" s="82">
        <f t="shared" si="23"/>
        <v>0</v>
      </c>
      <c r="AU43" s="82">
        <f t="shared" si="23"/>
        <v>0</v>
      </c>
      <c r="AV43" s="82">
        <f t="shared" si="23"/>
        <v>0</v>
      </c>
      <c r="AW43" s="82">
        <f t="shared" si="23"/>
        <v>0</v>
      </c>
      <c r="AX43" s="82">
        <f t="shared" si="23"/>
        <v>0</v>
      </c>
      <c r="AY43" s="82">
        <f t="shared" si="23"/>
        <v>0</v>
      </c>
      <c r="AZ43" s="82">
        <f t="shared" si="23"/>
        <v>0</v>
      </c>
      <c r="BA43" s="82">
        <f t="shared" si="23"/>
        <v>0</v>
      </c>
      <c r="BB43" s="82">
        <f t="shared" si="23"/>
        <v>0</v>
      </c>
      <c r="BC43" s="82">
        <f t="shared" si="23"/>
        <v>0</v>
      </c>
      <c r="BD43" s="82">
        <f t="shared" si="23"/>
        <v>0</v>
      </c>
      <c r="BE43" s="82">
        <f t="shared" si="23"/>
        <v>0</v>
      </c>
      <c r="BF43" s="82">
        <f t="shared" si="23"/>
        <v>0</v>
      </c>
      <c r="BG43" s="82">
        <f t="shared" si="23"/>
        <v>0</v>
      </c>
      <c r="BH43" s="82">
        <f t="shared" si="23"/>
        <v>0</v>
      </c>
      <c r="BI43" s="82">
        <f t="shared" si="23"/>
        <v>0</v>
      </c>
    </row>
    <row r="44" spans="1:61" ht="25.5" customHeight="1" x14ac:dyDescent="0.25">
      <c r="A44" s="83" t="s">
        <v>358</v>
      </c>
      <c r="B44" s="84"/>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row>
    <row r="45" spans="1:61" x14ac:dyDescent="0.25">
      <c r="A45" s="72" t="s">
        <v>11</v>
      </c>
      <c r="B45" s="60">
        <f>SUM(C45:BI45)</f>
        <v>0</v>
      </c>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row>
    <row r="46" spans="1:61" x14ac:dyDescent="0.25">
      <c r="A46" s="80" t="s">
        <v>12</v>
      </c>
      <c r="B46" s="85">
        <f>SUM(C46:AZ46)</f>
        <v>0</v>
      </c>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row>
    <row r="47" spans="1:61" x14ac:dyDescent="0.25">
      <c r="A47" s="86" t="s">
        <v>123</v>
      </c>
      <c r="B47" s="85">
        <f>SUM(C47:AZ47)</f>
        <v>0</v>
      </c>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row>
    <row r="48" spans="1:61" x14ac:dyDescent="0.25">
      <c r="A48" s="86" t="s">
        <v>13</v>
      </c>
      <c r="B48" s="85">
        <f>SUM(C48:AZ48)</f>
        <v>0</v>
      </c>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row>
    <row r="49" spans="1:61" x14ac:dyDescent="0.25">
      <c r="A49" s="62" t="s">
        <v>14</v>
      </c>
      <c r="B49" s="85">
        <f>SUM(B45:B48)</f>
        <v>0</v>
      </c>
      <c r="C49" s="64">
        <f t="shared" ref="C49:AZ49" si="24">SUM(C45:C48)</f>
        <v>0</v>
      </c>
      <c r="D49" s="64">
        <f t="shared" si="24"/>
        <v>0</v>
      </c>
      <c r="E49" s="64">
        <f t="shared" si="24"/>
        <v>0</v>
      </c>
      <c r="F49" s="64">
        <f t="shared" si="24"/>
        <v>0</v>
      </c>
      <c r="G49" s="64">
        <f t="shared" si="24"/>
        <v>0</v>
      </c>
      <c r="H49" s="64">
        <f t="shared" si="24"/>
        <v>0</v>
      </c>
      <c r="I49" s="64">
        <f t="shared" si="24"/>
        <v>0</v>
      </c>
      <c r="J49" s="64">
        <f t="shared" si="24"/>
        <v>0</v>
      </c>
      <c r="K49" s="64">
        <f t="shared" si="24"/>
        <v>0</v>
      </c>
      <c r="L49" s="64">
        <f t="shared" si="24"/>
        <v>0</v>
      </c>
      <c r="M49" s="64">
        <f t="shared" si="24"/>
        <v>0</v>
      </c>
      <c r="N49" s="64">
        <f t="shared" si="24"/>
        <v>0</v>
      </c>
      <c r="O49" s="64">
        <f t="shared" si="24"/>
        <v>0</v>
      </c>
      <c r="P49" s="64">
        <f t="shared" si="24"/>
        <v>0</v>
      </c>
      <c r="Q49" s="64">
        <f t="shared" si="24"/>
        <v>0</v>
      </c>
      <c r="R49" s="64">
        <f t="shared" si="24"/>
        <v>0</v>
      </c>
      <c r="S49" s="64">
        <f t="shared" si="24"/>
        <v>0</v>
      </c>
      <c r="T49" s="64">
        <f t="shared" si="24"/>
        <v>0</v>
      </c>
      <c r="U49" s="64">
        <f t="shared" si="24"/>
        <v>0</v>
      </c>
      <c r="V49" s="64">
        <f t="shared" si="24"/>
        <v>0</v>
      </c>
      <c r="W49" s="64">
        <f t="shared" si="24"/>
        <v>0</v>
      </c>
      <c r="X49" s="64">
        <f t="shared" si="24"/>
        <v>0</v>
      </c>
      <c r="Y49" s="64">
        <f t="shared" si="24"/>
        <v>0</v>
      </c>
      <c r="Z49" s="64">
        <f t="shared" si="24"/>
        <v>0</v>
      </c>
      <c r="AA49" s="64">
        <f t="shared" si="24"/>
        <v>0</v>
      </c>
      <c r="AB49" s="64">
        <f t="shared" si="24"/>
        <v>0</v>
      </c>
      <c r="AC49" s="64">
        <f t="shared" si="24"/>
        <v>0</v>
      </c>
      <c r="AD49" s="64">
        <f t="shared" si="24"/>
        <v>0</v>
      </c>
      <c r="AE49" s="64">
        <f t="shared" si="24"/>
        <v>0</v>
      </c>
      <c r="AF49" s="64">
        <f t="shared" si="24"/>
        <v>0</v>
      </c>
      <c r="AG49" s="64">
        <f t="shared" si="24"/>
        <v>0</v>
      </c>
      <c r="AH49" s="64">
        <f t="shared" si="24"/>
        <v>0</v>
      </c>
      <c r="AI49" s="64">
        <f t="shared" si="24"/>
        <v>0</v>
      </c>
      <c r="AJ49" s="64">
        <f t="shared" si="24"/>
        <v>0</v>
      </c>
      <c r="AK49" s="64">
        <f t="shared" si="24"/>
        <v>0</v>
      </c>
      <c r="AL49" s="64">
        <f t="shared" si="24"/>
        <v>0</v>
      </c>
      <c r="AM49" s="64">
        <f t="shared" si="24"/>
        <v>0</v>
      </c>
      <c r="AN49" s="64">
        <f t="shared" si="24"/>
        <v>0</v>
      </c>
      <c r="AO49" s="64">
        <f t="shared" si="24"/>
        <v>0</v>
      </c>
      <c r="AP49" s="64">
        <f t="shared" si="24"/>
        <v>0</v>
      </c>
      <c r="AQ49" s="64">
        <f t="shared" si="24"/>
        <v>0</v>
      </c>
      <c r="AR49" s="64">
        <f t="shared" si="24"/>
        <v>0</v>
      </c>
      <c r="AS49" s="64">
        <f t="shared" si="24"/>
        <v>0</v>
      </c>
      <c r="AT49" s="64">
        <f t="shared" si="24"/>
        <v>0</v>
      </c>
      <c r="AU49" s="64">
        <f t="shared" si="24"/>
        <v>0</v>
      </c>
      <c r="AV49" s="64">
        <f t="shared" si="24"/>
        <v>0</v>
      </c>
      <c r="AW49" s="64">
        <f t="shared" si="24"/>
        <v>0</v>
      </c>
      <c r="AX49" s="64">
        <f t="shared" si="24"/>
        <v>0</v>
      </c>
      <c r="AY49" s="64">
        <f t="shared" si="24"/>
        <v>0</v>
      </c>
      <c r="AZ49" s="64">
        <f t="shared" si="24"/>
        <v>0</v>
      </c>
      <c r="BA49" s="64">
        <f t="shared" ref="BA49:BI49" si="25">SUM(BA45:BA48)</f>
        <v>0</v>
      </c>
      <c r="BB49" s="64">
        <f t="shared" ref="BB49:BC49" si="26">SUM(BB45:BB48)</f>
        <v>0</v>
      </c>
      <c r="BC49" s="64">
        <f t="shared" si="26"/>
        <v>0</v>
      </c>
      <c r="BD49" s="64">
        <f t="shared" si="25"/>
        <v>0</v>
      </c>
      <c r="BE49" s="64">
        <f t="shared" ref="BE49:BH49" si="27">SUM(BE45:BE48)</f>
        <v>0</v>
      </c>
      <c r="BF49" s="64">
        <f t="shared" si="27"/>
        <v>0</v>
      </c>
      <c r="BG49" s="64">
        <f t="shared" si="27"/>
        <v>0</v>
      </c>
      <c r="BH49" s="64">
        <f t="shared" si="27"/>
        <v>0</v>
      </c>
      <c r="BI49" s="64">
        <f t="shared" si="25"/>
        <v>0</v>
      </c>
    </row>
    <row r="50" spans="1:61" x14ac:dyDescent="0.25">
      <c r="A50" s="70"/>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row>
    <row r="51" spans="1:61" ht="16.5" thickBot="1" x14ac:dyDescent="0.3">
      <c r="A51" s="88" t="str">
        <f>IF(B51&lt;0,"Net Excess Offsets:  apply to Operational Contract",  "Net Payment after DDS offsets")</f>
        <v>Net Payment after DDS offsets</v>
      </c>
      <c r="B51" s="89">
        <f>B43-B49</f>
        <v>0</v>
      </c>
      <c r="C51" s="90">
        <f>C43-C49</f>
        <v>0</v>
      </c>
      <c r="D51" s="90">
        <f t="shared" ref="D51:AZ51" si="28">D43-D49</f>
        <v>0</v>
      </c>
      <c r="E51" s="90">
        <f t="shared" si="28"/>
        <v>0</v>
      </c>
      <c r="F51" s="90">
        <f t="shared" si="28"/>
        <v>0</v>
      </c>
      <c r="G51" s="90">
        <f t="shared" si="28"/>
        <v>0</v>
      </c>
      <c r="H51" s="90">
        <f t="shared" si="28"/>
        <v>0</v>
      </c>
      <c r="I51" s="90">
        <f t="shared" si="28"/>
        <v>0</v>
      </c>
      <c r="J51" s="90">
        <f t="shared" si="28"/>
        <v>0</v>
      </c>
      <c r="K51" s="90">
        <f t="shared" si="28"/>
        <v>0</v>
      </c>
      <c r="L51" s="90">
        <f t="shared" si="28"/>
        <v>0</v>
      </c>
      <c r="M51" s="90">
        <f t="shared" si="28"/>
        <v>0</v>
      </c>
      <c r="N51" s="90">
        <f t="shared" si="28"/>
        <v>0</v>
      </c>
      <c r="O51" s="90">
        <f t="shared" si="28"/>
        <v>0</v>
      </c>
      <c r="P51" s="90">
        <f t="shared" si="28"/>
        <v>0</v>
      </c>
      <c r="Q51" s="90">
        <f t="shared" si="28"/>
        <v>0</v>
      </c>
      <c r="R51" s="90">
        <f t="shared" si="28"/>
        <v>0</v>
      </c>
      <c r="S51" s="90">
        <f t="shared" si="28"/>
        <v>0</v>
      </c>
      <c r="T51" s="90">
        <f t="shared" si="28"/>
        <v>0</v>
      </c>
      <c r="U51" s="90">
        <f t="shared" si="28"/>
        <v>0</v>
      </c>
      <c r="V51" s="90">
        <f t="shared" si="28"/>
        <v>0</v>
      </c>
      <c r="W51" s="90">
        <f t="shared" si="28"/>
        <v>0</v>
      </c>
      <c r="X51" s="90">
        <f t="shared" si="28"/>
        <v>0</v>
      </c>
      <c r="Y51" s="90">
        <f t="shared" si="28"/>
        <v>0</v>
      </c>
      <c r="Z51" s="90">
        <f t="shared" si="28"/>
        <v>0</v>
      </c>
      <c r="AA51" s="90">
        <f t="shared" si="28"/>
        <v>0</v>
      </c>
      <c r="AB51" s="90">
        <f t="shared" si="28"/>
        <v>0</v>
      </c>
      <c r="AC51" s="90">
        <f t="shared" si="28"/>
        <v>0</v>
      </c>
      <c r="AD51" s="90">
        <f t="shared" si="28"/>
        <v>0</v>
      </c>
      <c r="AE51" s="90">
        <f t="shared" si="28"/>
        <v>0</v>
      </c>
      <c r="AF51" s="90">
        <f t="shared" si="28"/>
        <v>0</v>
      </c>
      <c r="AG51" s="90">
        <f t="shared" si="28"/>
        <v>0</v>
      </c>
      <c r="AH51" s="90">
        <f t="shared" si="28"/>
        <v>0</v>
      </c>
      <c r="AI51" s="90">
        <f t="shared" si="28"/>
        <v>0</v>
      </c>
      <c r="AJ51" s="90">
        <f t="shared" si="28"/>
        <v>0</v>
      </c>
      <c r="AK51" s="90">
        <f t="shared" si="28"/>
        <v>0</v>
      </c>
      <c r="AL51" s="90">
        <f t="shared" si="28"/>
        <v>0</v>
      </c>
      <c r="AM51" s="90">
        <f t="shared" si="28"/>
        <v>0</v>
      </c>
      <c r="AN51" s="90">
        <f t="shared" si="28"/>
        <v>0</v>
      </c>
      <c r="AO51" s="90">
        <f t="shared" si="28"/>
        <v>0</v>
      </c>
      <c r="AP51" s="90">
        <f t="shared" si="28"/>
        <v>0</v>
      </c>
      <c r="AQ51" s="90">
        <f t="shared" si="28"/>
        <v>0</v>
      </c>
      <c r="AR51" s="90">
        <f t="shared" si="28"/>
        <v>0</v>
      </c>
      <c r="AS51" s="90">
        <f t="shared" si="28"/>
        <v>0</v>
      </c>
      <c r="AT51" s="90">
        <f t="shared" si="28"/>
        <v>0</v>
      </c>
      <c r="AU51" s="90">
        <f t="shared" si="28"/>
        <v>0</v>
      </c>
      <c r="AV51" s="90">
        <f t="shared" si="28"/>
        <v>0</v>
      </c>
      <c r="AW51" s="90">
        <f t="shared" si="28"/>
        <v>0</v>
      </c>
      <c r="AX51" s="90">
        <f t="shared" si="28"/>
        <v>0</v>
      </c>
      <c r="AY51" s="90">
        <f t="shared" si="28"/>
        <v>0</v>
      </c>
      <c r="AZ51" s="90">
        <f t="shared" si="28"/>
        <v>0</v>
      </c>
      <c r="BA51" s="90">
        <f t="shared" ref="BA51:BI51" si="29">BA43-BA49</f>
        <v>0</v>
      </c>
      <c r="BB51" s="90">
        <f t="shared" ref="BB51:BC51" si="30">BB43-BB49</f>
        <v>0</v>
      </c>
      <c r="BC51" s="90">
        <f t="shared" si="30"/>
        <v>0</v>
      </c>
      <c r="BD51" s="90">
        <f t="shared" si="29"/>
        <v>0</v>
      </c>
      <c r="BE51" s="90">
        <f t="shared" ref="BE51:BH51" si="31">BE43-BE49</f>
        <v>0</v>
      </c>
      <c r="BF51" s="90">
        <f t="shared" si="31"/>
        <v>0</v>
      </c>
      <c r="BG51" s="90">
        <f t="shared" si="31"/>
        <v>0</v>
      </c>
      <c r="BH51" s="90">
        <f t="shared" si="31"/>
        <v>0</v>
      </c>
      <c r="BI51" s="90">
        <f t="shared" si="29"/>
        <v>0</v>
      </c>
    </row>
    <row r="52" spans="1:61" ht="16.5" thickBot="1" x14ac:dyDescent="0.3">
      <c r="A52" s="91" t="s">
        <v>139</v>
      </c>
      <c r="B52" s="92">
        <f>IF(B51&lt;0, 0,     ROUND(B51/12,2))</f>
        <v>0</v>
      </c>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row>
    <row r="53" spans="1:61" ht="9.75" customHeight="1" x14ac:dyDescent="0.25"/>
    <row r="54" spans="1:61" ht="53.25" customHeight="1" x14ac:dyDescent="0.25">
      <c r="A54" s="171" t="s">
        <v>131</v>
      </c>
      <c r="B54" s="172"/>
      <c r="C54" s="173"/>
      <c r="D54" s="173"/>
      <c r="E54" s="174"/>
      <c r="F54" s="174"/>
      <c r="G54" s="174"/>
      <c r="H54" s="37"/>
      <c r="I54" s="37"/>
      <c r="J54" s="37"/>
      <c r="K54" s="37"/>
      <c r="L54" s="37"/>
      <c r="M54" s="37"/>
      <c r="N54" s="37"/>
      <c r="O54" s="37"/>
      <c r="P54" s="37"/>
      <c r="Q54" s="93"/>
      <c r="R54" s="37"/>
      <c r="S54" s="37"/>
      <c r="T54" s="37"/>
      <c r="U54" s="37"/>
      <c r="V54" s="37"/>
      <c r="W54" s="37"/>
      <c r="X54" s="37"/>
      <c r="Y54" s="37"/>
      <c r="Z54" s="37"/>
      <c r="AA54" s="37"/>
      <c r="AB54" s="37"/>
      <c r="AC54" s="93"/>
      <c r="AD54" s="37"/>
      <c r="AE54" s="37"/>
      <c r="AF54" s="37"/>
      <c r="AG54" s="37"/>
      <c r="AH54" s="37"/>
      <c r="AI54" s="37"/>
      <c r="AJ54" s="37"/>
      <c r="AK54" s="37"/>
      <c r="AL54" s="37"/>
      <c r="AM54" s="37"/>
      <c r="AN54" s="37"/>
      <c r="AO54" s="93"/>
      <c r="AP54" s="37"/>
      <c r="AQ54" s="37"/>
      <c r="AR54" s="37"/>
      <c r="AS54" s="37"/>
      <c r="AT54" s="37"/>
      <c r="AU54" s="37"/>
      <c r="AV54" s="37"/>
      <c r="AW54" s="37"/>
      <c r="AX54" s="37"/>
      <c r="AY54" s="37"/>
      <c r="AZ54" s="37"/>
      <c r="BA54" s="37"/>
      <c r="BB54" s="37"/>
      <c r="BC54" s="37"/>
      <c r="BD54" s="37"/>
      <c r="BE54" s="37"/>
      <c r="BF54" s="37"/>
      <c r="BG54" s="37"/>
      <c r="BH54" s="37"/>
      <c r="BI54" s="37"/>
    </row>
    <row r="55" spans="1:61" ht="6" customHeight="1" x14ac:dyDescent="0.25">
      <c r="A55" s="94"/>
      <c r="B55" s="95"/>
      <c r="C55" s="95"/>
      <c r="D55" s="95"/>
      <c r="E55" s="95"/>
      <c r="F55" s="37"/>
      <c r="G55" s="37"/>
      <c r="H55" s="37"/>
      <c r="I55" s="37"/>
      <c r="J55" s="37"/>
      <c r="K55" s="37"/>
      <c r="L55" s="37"/>
      <c r="M55" s="37"/>
      <c r="N55" s="37"/>
      <c r="O55" s="37"/>
      <c r="P55" s="37"/>
      <c r="Q55" s="93"/>
      <c r="R55" s="37"/>
      <c r="S55" s="37"/>
      <c r="T55" s="37"/>
      <c r="U55" s="37"/>
      <c r="V55" s="37"/>
      <c r="W55" s="37"/>
      <c r="X55" s="37"/>
      <c r="Y55" s="37"/>
      <c r="Z55" s="37"/>
      <c r="AA55" s="37"/>
      <c r="AB55" s="37"/>
      <c r="AC55" s="93"/>
      <c r="AD55" s="37"/>
      <c r="AE55" s="37"/>
      <c r="AF55" s="37"/>
      <c r="AG55" s="37"/>
      <c r="AH55" s="37"/>
      <c r="AI55" s="37"/>
      <c r="AJ55" s="37"/>
      <c r="AK55" s="37"/>
      <c r="AL55" s="37"/>
      <c r="AM55" s="37"/>
      <c r="AN55" s="37"/>
      <c r="AO55" s="93"/>
      <c r="AP55" s="37"/>
      <c r="AQ55" s="37"/>
      <c r="AR55" s="37"/>
      <c r="AS55" s="37"/>
      <c r="AT55" s="37"/>
      <c r="AU55" s="37"/>
      <c r="AV55" s="37"/>
      <c r="AW55" s="37"/>
      <c r="AX55" s="37"/>
      <c r="AY55" s="37"/>
      <c r="AZ55" s="37"/>
      <c r="BA55" s="37"/>
      <c r="BB55" s="37"/>
      <c r="BC55" s="37"/>
      <c r="BD55" s="37"/>
      <c r="BE55" s="37"/>
      <c r="BF55" s="37"/>
      <c r="BG55" s="37"/>
      <c r="BH55" s="37"/>
      <c r="BI55" s="37"/>
    </row>
    <row r="56" spans="1:61" ht="14.1" customHeight="1" x14ac:dyDescent="0.25">
      <c r="A56" s="11"/>
      <c r="H56" s="96"/>
      <c r="Q56" s="70"/>
      <c r="AC56" s="70"/>
      <c r="AO56" s="70"/>
    </row>
    <row r="57" spans="1:61" ht="12" customHeight="1" x14ac:dyDescent="0.25">
      <c r="A57" s="97" t="s">
        <v>167</v>
      </c>
      <c r="H57" s="96"/>
      <c r="Q57" s="70"/>
      <c r="AC57" s="70"/>
      <c r="AO57" s="70"/>
    </row>
    <row r="58" spans="1:61" ht="8.1" customHeight="1" x14ac:dyDescent="0.25">
      <c r="H58" s="96"/>
    </row>
    <row r="59" spans="1:61" ht="14.1" customHeight="1" x14ac:dyDescent="0.25">
      <c r="A59" s="26"/>
      <c r="H59" s="96"/>
    </row>
    <row r="60" spans="1:61" ht="12" customHeight="1" x14ac:dyDescent="0.25">
      <c r="A60" s="98" t="s">
        <v>168</v>
      </c>
      <c r="H60" s="96"/>
    </row>
    <row r="61" spans="1:61" ht="8.1" customHeight="1" x14ac:dyDescent="0.25">
      <c r="H61" s="96"/>
    </row>
    <row r="62" spans="1:61" ht="14.1" customHeight="1" x14ac:dyDescent="0.25">
      <c r="A62" s="12"/>
      <c r="H62" s="96"/>
    </row>
    <row r="63" spans="1:61" ht="12" customHeight="1" x14ac:dyDescent="0.25">
      <c r="A63" s="99" t="s">
        <v>169</v>
      </c>
      <c r="H63" s="96"/>
    </row>
  </sheetData>
  <sheetProtection password="DBEC" sheet="1" objects="1" scenarios="1" selectLockedCells="1"/>
  <mergeCells count="19">
    <mergeCell ref="A1:C1"/>
    <mergeCell ref="D3:E3"/>
    <mergeCell ref="D4:E4"/>
    <mergeCell ref="A54:G54"/>
    <mergeCell ref="D5:E5"/>
    <mergeCell ref="A18:B18"/>
    <mergeCell ref="A17:B17"/>
    <mergeCell ref="A15:B15"/>
    <mergeCell ref="A36:B36"/>
    <mergeCell ref="A37:B37"/>
    <mergeCell ref="A41:B41"/>
    <mergeCell ref="A42:B42"/>
    <mergeCell ref="A38:B38"/>
    <mergeCell ref="A14:B14"/>
    <mergeCell ref="A13:B13"/>
    <mergeCell ref="A9:B9"/>
    <mergeCell ref="A10:B10"/>
    <mergeCell ref="A11:B11"/>
    <mergeCell ref="A12:B12"/>
  </mergeCells>
  <conditionalFormatting sqref="B8">
    <cfRule type="expression" dxfId="45" priority="144">
      <formula>$A$6 = "Other"</formula>
    </cfRule>
  </conditionalFormatting>
  <conditionalFormatting sqref="C21:BI25">
    <cfRule type="expression" dxfId="44" priority="143">
      <formula>AND(LEN(C$12)&gt;1,LEN(C21) =0)</formula>
    </cfRule>
  </conditionalFormatting>
  <conditionalFormatting sqref="C28:BI32">
    <cfRule type="expression" dxfId="43" priority="142">
      <formula>AND(LEN(C$12)&gt;1,LEN(C28) =0)</formula>
    </cfRule>
  </conditionalFormatting>
  <conditionalFormatting sqref="C45:AX48">
    <cfRule type="expression" dxfId="42" priority="141">
      <formula>AND(LEN(C$12)&gt;1,LEN(C45) =0)</formula>
    </cfRule>
  </conditionalFormatting>
  <conditionalFormatting sqref="C19:K19">
    <cfRule type="expression" dxfId="41" priority="140">
      <formula>AND(LEN(C$12)&gt;1,LEN(C19) =0)</formula>
    </cfRule>
  </conditionalFormatting>
  <conditionalFormatting sqref="C17:BI18">
    <cfRule type="expression" dxfId="40" priority="138">
      <formula>AND(LEN(C$12)&gt;1,LEN(C17) =0)</formula>
    </cfRule>
  </conditionalFormatting>
  <conditionalFormatting sqref="C42">
    <cfRule type="expression" dxfId="39" priority="134">
      <formula>AND(C42&lt;1,LEN(C$41)&gt;1)</formula>
    </cfRule>
  </conditionalFormatting>
  <conditionalFormatting sqref="C41">
    <cfRule type="expression" dxfId="38" priority="132">
      <formula>AND(LEN(C$12)&gt;1,ISNUMBER(C42), C42&gt;0,LEN(C41) &lt;2)</formula>
    </cfRule>
  </conditionalFormatting>
  <conditionalFormatting sqref="A6">
    <cfRule type="containsBlanks" dxfId="37" priority="151">
      <formula>LEN(TRIM(A6))=0</formula>
    </cfRule>
  </conditionalFormatting>
  <conditionalFormatting sqref="A3">
    <cfRule type="containsBlanks" dxfId="36" priority="150">
      <formula>LEN(TRIM(A3))=0</formula>
    </cfRule>
  </conditionalFormatting>
  <conditionalFormatting sqref="D3">
    <cfRule type="expression" dxfId="35" priority="116" stopIfTrue="1">
      <formula xml:space="preserve"> ISBLANK($D$3)</formula>
    </cfRule>
  </conditionalFormatting>
  <conditionalFormatting sqref="B20">
    <cfRule type="containsBlanks" dxfId="34" priority="122">
      <formula>LEN(TRIM(B20))=0</formula>
    </cfRule>
  </conditionalFormatting>
  <conditionalFormatting sqref="A62">
    <cfRule type="containsBlanks" dxfId="33" priority="149">
      <formula>LEN(TRIM(A62))=0</formula>
    </cfRule>
  </conditionalFormatting>
  <conditionalFormatting sqref="A56">
    <cfRule type="containsBlanks" dxfId="32" priority="147">
      <formula>LEN(TRIM(A56))=0</formula>
    </cfRule>
  </conditionalFormatting>
  <conditionalFormatting sqref="A59">
    <cfRule type="containsBlanks" dxfId="31" priority="148">
      <formula>LEN(TRIM(A59))=0</formula>
    </cfRule>
  </conditionalFormatting>
  <conditionalFormatting sqref="C14:BI16">
    <cfRule type="expression" dxfId="30" priority="117">
      <formula>AND(LEN(C$12)&gt;1,LEN(C14) =0)</formula>
    </cfRule>
  </conditionalFormatting>
  <conditionalFormatting sqref="D3:E3">
    <cfRule type="expression" dxfId="29" priority="123">
      <formula>"len($C$3) &lt;&gt; 20"</formula>
    </cfRule>
  </conditionalFormatting>
  <conditionalFormatting sqref="C25">
    <cfRule type="expression" dxfId="28" priority="153">
      <formula>AND(LEN(AS$12)&gt;1,LEN(C25) =0)</formula>
    </cfRule>
  </conditionalFormatting>
  <conditionalFormatting sqref="C39:AZ39">
    <cfRule type="expression" dxfId="27" priority="115">
      <formula>AND(LEN(C$12)&gt;1,LEN(C39) =0)</formula>
    </cfRule>
  </conditionalFormatting>
  <conditionalFormatting sqref="D14:D16">
    <cfRule type="expression" dxfId="26" priority="112">
      <formula>AND(LEN(D$12)&gt;1,LEN(D14) =0)</formula>
    </cfRule>
  </conditionalFormatting>
  <conditionalFormatting sqref="BA17:BA18">
    <cfRule type="expression" dxfId="25" priority="107">
      <formula>AND(LEN(BA$12)&gt;1,LEN(BA17) =0)</formula>
    </cfRule>
  </conditionalFormatting>
  <conditionalFormatting sqref="BA14:BA16">
    <cfRule type="expression" dxfId="24" priority="104">
      <formula>AND(LEN(BA$12)&gt;1,LEN(BA14) =0)</formula>
    </cfRule>
  </conditionalFormatting>
  <conditionalFormatting sqref="BA39">
    <cfRule type="expression" dxfId="23" priority="103">
      <formula>AND(LEN(BA$12)&gt;1,LEN(BA39) =0)</formula>
    </cfRule>
  </conditionalFormatting>
  <conditionalFormatting sqref="BD17:BH18">
    <cfRule type="expression" dxfId="22" priority="98">
      <formula>AND(LEN(BD$12)&gt;1,LEN(BD17) =0)</formula>
    </cfRule>
  </conditionalFormatting>
  <conditionalFormatting sqref="BD14:BH16">
    <cfRule type="expression" dxfId="21" priority="95">
      <formula>AND(LEN(BD$12)&gt;1,LEN(BD14) =0)</formula>
    </cfRule>
  </conditionalFormatting>
  <conditionalFormatting sqref="BD39">
    <cfRule type="expression" dxfId="20" priority="94">
      <formula>AND(LEN(BD$12)&gt;1,LEN(BD39) =0)</formula>
    </cfRule>
  </conditionalFormatting>
  <conditionalFormatting sqref="BI17:BI18">
    <cfRule type="expression" dxfId="19" priority="89">
      <formula>AND(LEN(BI$12)&gt;1,LEN(BI17) =0)</formula>
    </cfRule>
  </conditionalFormatting>
  <conditionalFormatting sqref="BI14:BI16">
    <cfRule type="expression" dxfId="18" priority="86">
      <formula>AND(LEN(BI$12)&gt;1,LEN(BI14) =0)</formula>
    </cfRule>
  </conditionalFormatting>
  <conditionalFormatting sqref="BI39">
    <cfRule type="expression" dxfId="17" priority="85">
      <formula>AND(LEN(BI$12)&gt;1,LEN(BI39) =0)</formula>
    </cfRule>
  </conditionalFormatting>
  <conditionalFormatting sqref="BB17:BB18">
    <cfRule type="expression" dxfId="16" priority="80">
      <formula>AND(LEN(BB$12)&gt;1,LEN(BB17) =0)</formula>
    </cfRule>
  </conditionalFormatting>
  <conditionalFormatting sqref="BB14:BB16">
    <cfRule type="expression" dxfId="15" priority="77">
      <formula>AND(LEN(BB$12)&gt;1,LEN(BB14) =0)</formula>
    </cfRule>
  </conditionalFormatting>
  <conditionalFormatting sqref="BB39">
    <cfRule type="expression" dxfId="14" priority="76">
      <formula>AND(LEN(BB$12)&gt;1,LEN(BB39) =0)</formula>
    </cfRule>
  </conditionalFormatting>
  <conditionalFormatting sqref="BC17:BC18">
    <cfRule type="expression" dxfId="13" priority="71">
      <formula>AND(LEN(BC$12)&gt;1,LEN(BC17) =0)</formula>
    </cfRule>
  </conditionalFormatting>
  <conditionalFormatting sqref="BF39">
    <cfRule type="expression" dxfId="12" priority="55">
      <formula>AND(LEN(BF$12)&gt;1,LEN(BF39) =0)</formula>
    </cfRule>
  </conditionalFormatting>
  <conditionalFormatting sqref="BC14:BC16">
    <cfRule type="expression" dxfId="11" priority="68">
      <formula>AND(LEN(BC$12)&gt;1,LEN(BC14) =0)</formula>
    </cfRule>
  </conditionalFormatting>
  <conditionalFormatting sqref="BC39">
    <cfRule type="expression" dxfId="10" priority="67">
      <formula>AND(LEN(BC$12)&gt;1,LEN(BC39) =0)</formula>
    </cfRule>
  </conditionalFormatting>
  <conditionalFormatting sqref="BE39">
    <cfRule type="expression" dxfId="9" priority="61">
      <formula>AND(LEN(BE$12)&gt;1,LEN(BE39) =0)</formula>
    </cfRule>
  </conditionalFormatting>
  <conditionalFormatting sqref="B16">
    <cfRule type="expression" dxfId="8" priority="40">
      <formula>AND(LEN(B$12)&gt;1,LEN(B16) =0)</formula>
    </cfRule>
  </conditionalFormatting>
  <conditionalFormatting sqref="BG39">
    <cfRule type="expression" dxfId="7" priority="49">
      <formula>AND(LEN(BG$12)&gt;1,LEN(BG39) =0)</formula>
    </cfRule>
  </conditionalFormatting>
  <conditionalFormatting sqref="BH39">
    <cfRule type="expression" dxfId="6" priority="43">
      <formula>AND(LEN(BH$12)&gt;1,LEN(BH39) =0)</formula>
    </cfRule>
  </conditionalFormatting>
  <conditionalFormatting sqref="D41:BI41">
    <cfRule type="expression" dxfId="5" priority="42">
      <formula>AND(LEN(D$12)&gt;1,ISNUMBER(D42), D42&gt;0,LEN(D41) &lt;2)</formula>
    </cfRule>
  </conditionalFormatting>
  <conditionalFormatting sqref="B16">
    <cfRule type="expression" dxfId="4" priority="41">
      <formula>AND(LEN(B$12)&gt;1,LEN(B16) =0)</formula>
    </cfRule>
  </conditionalFormatting>
  <conditionalFormatting sqref="AY45:BI48">
    <cfRule type="expression" dxfId="3" priority="22">
      <formula>AND(LEN(AY$12)&gt;1,LEN(AY45) =0)</formula>
    </cfRule>
  </conditionalFormatting>
  <conditionalFormatting sqref="C32">
    <cfRule type="expression" dxfId="2" priority="21">
      <formula>AND(LEN(C$12)&gt;1,LEN(C32) =0)</formula>
    </cfRule>
  </conditionalFormatting>
  <conditionalFormatting sqref="L19:BI19">
    <cfRule type="expression" dxfId="1" priority="2">
      <formula>AND(LEN(L$12)&gt;1,LEN(L19) =0)</formula>
    </cfRule>
  </conditionalFormatting>
  <conditionalFormatting sqref="D42:BI42">
    <cfRule type="expression" dxfId="0" priority="1">
      <formula>AND(D42&lt;1,LEN(D$41)&gt;1)</formula>
    </cfRule>
  </conditionalFormatting>
  <dataValidations xWindow="1076" yWindow="533" count="10">
    <dataValidation type="textLength" allowBlank="1" showErrorMessage="1" errorTitle="Contract Number" error="Please use the 20-character contract ID" sqref="D3">
      <formula1>20</formula1>
      <formula2>20</formula2>
    </dataValidation>
    <dataValidation type="list" allowBlank="1" showErrorMessage="1" errorTitle="Select Office or enter &quot;Other&quot;" error="Please select the state office that manages your countract, to the best of your knowledge.  If you select &quot;Other&quot; you will be given an opportunity to create your own entry." sqref="A6">
      <formula1>luStateOffice</formula1>
    </dataValidation>
    <dataValidation type="list" allowBlank="1" showErrorMessage="1" errorTitle="Site Type" error="Enter the site type that describes this unit." sqref="C18:BI18">
      <formula1>luOwnership</formula1>
    </dataValidation>
    <dataValidation type="list" allowBlank="1" showInputMessage="1" showErrorMessage="1" sqref="C17:BI17">
      <formula1>luSiteTypes</formula1>
    </dataValidation>
    <dataValidation type="list" allowBlank="1" showErrorMessage="1" errorTitle="Other Purchaser" error="Please identify other purchaser of site" sqref="C41:BI41">
      <formula1>luOtherPurchaser</formula1>
    </dataValidation>
    <dataValidation type="custom" allowBlank="1" showInputMessage="1" showErrorMessage="1" errorTitle="Capacity Error" error="Capacity purchased by other sources cannot exceed total site capacity." sqref="D42:BI42">
      <formula1>D42&lt;=D19</formula1>
    </dataValidation>
    <dataValidation type="custom" allowBlank="1" showInputMessage="1" showErrorMessage="1" errorTitle="Capacity Error" error="You may not have entered 0 or a positive number, or you entered a number larger than the site capacity." sqref="C42">
      <formula1>AND(C42&lt;=C19, C42&gt;=0)</formula1>
    </dataValidation>
    <dataValidation type="decimal" operator="greaterThanOrEqual" allowBlank="1" showErrorMessage="1" errorTitle="Offset &lt; 0" error="Please enter offsets as positive values or zero." sqref="C45:BI48">
      <formula1>0</formula1>
    </dataValidation>
    <dataValidation type="list" showErrorMessage="1" errorTitle="Rate Cap" error="For new sites that are subject to caps only. Ordinarily, leave this set to N/A. If a Regional or ABI Cap was assigned, select it from the list. _x000a__x000a_If a cap was applied, it will appear in your New Site Occupancy Application._x000a__x000a_" promptTitle="New Site Occupancy Rate Cap" prompt="For new sites only. Ordinarily, leave this set to N/A.  _x000a__x000a_Select a New Site Occupancy rate cap from the list if one was assigned during the new site application process. Select the ABI or Regional Cap applied, if any, from the NSO application spreadsheet." sqref="C38:BI38">
      <formula1>luRateCaps</formula1>
    </dataValidation>
    <dataValidation type="list" allowBlank="1" showErrorMessage="1" errorTitle="Priced through the NSO process?" error="Default = No.  Select Yes only if this site was priced through the New Site Occupancy processs in 2015 or later." sqref="C16:BI16">
      <formula1>"No, Yes"</formula1>
    </dataValidation>
  </dataValidations>
  <pageMargins left="0.25" right="0.25" top="0.5" bottom="0.5" header="0" footer="0.3"/>
  <pageSetup scale="70" fitToWidth="0" orientation="portrait" r:id="rId1"/>
  <headerFooter scaleWithDoc="0">
    <oddFooter>&amp;L&amp;10&amp;D @ &amp;T&amp;C&amp;10DDS ALTR Occupancy Worksheet  FY20 v1.3&amp;R&amp;10page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CH1048226"/>
  <sheetViews>
    <sheetView workbookViewId="0">
      <pane ySplit="1" topLeftCell="A2" activePane="bottomLeft" state="frozen"/>
      <selection activeCell="M1" sqref="M1"/>
      <selection pane="bottomLeft" activeCell="M30" sqref="M30"/>
    </sheetView>
  </sheetViews>
  <sheetFormatPr defaultColWidth="9.140625" defaultRowHeight="12.75" x14ac:dyDescent="0.25"/>
  <cols>
    <col min="1" max="1" width="12.140625" style="151" customWidth="1"/>
    <col min="2" max="2" width="9.140625" style="129" customWidth="1"/>
    <col min="3" max="3" width="20" style="152" customWidth="1"/>
    <col min="4" max="4" width="9.140625" style="153" customWidth="1"/>
    <col min="5" max="9" width="9.140625" style="152"/>
    <col min="10" max="10" width="7" style="152" customWidth="1"/>
    <col min="11" max="11" width="7" style="129" customWidth="1"/>
    <col min="12" max="12" width="8.42578125" style="129" customWidth="1"/>
    <col min="13" max="18" width="9.140625" style="152" customWidth="1"/>
    <col min="19" max="31" width="9.140625" style="151" customWidth="1"/>
    <col min="32" max="32" width="15" style="151" customWidth="1"/>
    <col min="33" max="33" width="13.140625" style="151" customWidth="1"/>
    <col min="34" max="34" width="12" style="154" bestFit="1" customWidth="1"/>
    <col min="35" max="35" width="9.140625" style="155" customWidth="1"/>
    <col min="36" max="37" width="12" style="154" bestFit="1" customWidth="1"/>
    <col min="38" max="38" width="9.140625" style="154" customWidth="1"/>
    <col min="39" max="39" width="12" style="152" bestFit="1" customWidth="1"/>
    <col min="40" max="42" width="12" style="154" bestFit="1" customWidth="1"/>
    <col min="43" max="43" width="10.28515625" style="152" customWidth="1"/>
    <col min="44" max="44" width="12" style="152" bestFit="1" customWidth="1"/>
    <col min="45" max="45" width="12" style="134" bestFit="1" customWidth="1"/>
    <col min="46" max="50" width="12" style="156" bestFit="1" customWidth="1"/>
    <col min="51" max="51" width="12" style="151" bestFit="1" customWidth="1"/>
    <col min="52" max="54" width="12" style="156" bestFit="1" customWidth="1"/>
    <col min="55" max="57" width="12.42578125" style="156" bestFit="1" customWidth="1"/>
    <col min="58" max="58" width="12.42578125" style="151" bestFit="1" customWidth="1"/>
    <col min="59" max="59" width="12.42578125" style="156" bestFit="1" customWidth="1"/>
    <col min="60" max="60" width="12.42578125" style="157" bestFit="1" customWidth="1"/>
    <col min="61" max="68" width="12.42578125" style="151" bestFit="1" customWidth="1"/>
    <col min="69" max="73" width="12.42578125" style="156" bestFit="1" customWidth="1"/>
    <col min="74" max="86" width="12.42578125" style="151" bestFit="1" customWidth="1"/>
    <col min="87" max="16384" width="9.140625" style="151"/>
  </cols>
  <sheetData>
    <row r="1" spans="1:86" s="131" customFormat="1" x14ac:dyDescent="0.25">
      <c r="A1" s="126" t="s">
        <v>253</v>
      </c>
      <c r="B1" s="127" t="s">
        <v>15</v>
      </c>
      <c r="C1" s="128" t="s">
        <v>140</v>
      </c>
      <c r="D1" s="128" t="s">
        <v>141</v>
      </c>
      <c r="E1" s="128" t="s">
        <v>142</v>
      </c>
      <c r="F1" s="129" t="s">
        <v>143</v>
      </c>
      <c r="G1" s="129" t="s">
        <v>165</v>
      </c>
      <c r="H1" s="129" t="s">
        <v>280</v>
      </c>
      <c r="I1" s="129" t="s">
        <v>281</v>
      </c>
      <c r="J1" s="129" t="s">
        <v>282</v>
      </c>
      <c r="K1" s="129" t="s">
        <v>283</v>
      </c>
      <c r="L1" s="129" t="s">
        <v>284</v>
      </c>
      <c r="M1" s="129" t="s">
        <v>285</v>
      </c>
      <c r="N1" s="129" t="s">
        <v>337</v>
      </c>
      <c r="O1" s="129" t="s">
        <v>338</v>
      </c>
      <c r="P1" s="129" t="s">
        <v>339</v>
      </c>
      <c r="Q1" s="129" t="s">
        <v>340</v>
      </c>
      <c r="R1" s="129" t="s">
        <v>341</v>
      </c>
      <c r="S1" s="129" t="s">
        <v>286</v>
      </c>
      <c r="T1" s="129" t="s">
        <v>342</v>
      </c>
      <c r="U1" s="129" t="s">
        <v>343</v>
      </c>
      <c r="V1" s="129" t="s">
        <v>344</v>
      </c>
      <c r="W1" s="129" t="s">
        <v>345</v>
      </c>
      <c r="X1" s="129" t="s">
        <v>346</v>
      </c>
      <c r="Y1" s="129" t="s">
        <v>347</v>
      </c>
      <c r="Z1" s="129" t="s">
        <v>348</v>
      </c>
      <c r="AA1" s="129" t="s">
        <v>349</v>
      </c>
      <c r="AB1" s="130" t="s">
        <v>344</v>
      </c>
      <c r="AC1" s="129" t="s">
        <v>287</v>
      </c>
      <c r="AD1" s="129" t="s">
        <v>288</v>
      </c>
      <c r="AE1" s="129" t="s">
        <v>289</v>
      </c>
      <c r="AF1" s="129" t="s">
        <v>290</v>
      </c>
      <c r="AG1" s="128" t="s">
        <v>292</v>
      </c>
      <c r="AH1" s="127" t="s">
        <v>291</v>
      </c>
      <c r="AI1" s="127" t="s">
        <v>293</v>
      </c>
      <c r="AJ1" s="128" t="s">
        <v>144</v>
      </c>
      <c r="AK1" s="128" t="s">
        <v>145</v>
      </c>
      <c r="AL1" s="128" t="s">
        <v>146</v>
      </c>
      <c r="AM1" s="128" t="s">
        <v>147</v>
      </c>
      <c r="AN1" s="131" t="s">
        <v>294</v>
      </c>
      <c r="AO1" s="128" t="s">
        <v>148</v>
      </c>
      <c r="AP1" s="128" t="s">
        <v>149</v>
      </c>
      <c r="AQ1" s="132" t="s">
        <v>2</v>
      </c>
      <c r="AR1" s="131" t="s">
        <v>297</v>
      </c>
      <c r="AS1" s="133" t="s">
        <v>150</v>
      </c>
      <c r="AT1" s="133" t="s">
        <v>151</v>
      </c>
      <c r="AU1" s="133" t="s">
        <v>152</v>
      </c>
      <c r="AV1" s="133" t="s">
        <v>153</v>
      </c>
      <c r="AW1" s="133" t="s">
        <v>154</v>
      </c>
      <c r="AX1" s="134" t="s">
        <v>295</v>
      </c>
      <c r="AY1" s="131" t="s">
        <v>298</v>
      </c>
      <c r="AZ1" s="135" t="s">
        <v>155</v>
      </c>
      <c r="BA1" s="135" t="s">
        <v>156</v>
      </c>
      <c r="BB1" s="135" t="s">
        <v>157</v>
      </c>
      <c r="BC1" s="135" t="s">
        <v>158</v>
      </c>
      <c r="BD1" s="135" t="s">
        <v>159</v>
      </c>
      <c r="BE1" s="136" t="s">
        <v>296</v>
      </c>
      <c r="BF1" s="131" t="s">
        <v>299</v>
      </c>
      <c r="BG1" s="134" t="s">
        <v>300</v>
      </c>
      <c r="BH1" s="137" t="s">
        <v>301</v>
      </c>
      <c r="BI1" s="131" t="s">
        <v>302</v>
      </c>
      <c r="BJ1" s="131" t="s">
        <v>303</v>
      </c>
      <c r="BK1" s="131" t="s">
        <v>304</v>
      </c>
      <c r="BL1" s="131" t="s">
        <v>305</v>
      </c>
      <c r="BM1" s="132" t="s">
        <v>164</v>
      </c>
      <c r="BN1" s="132" t="s">
        <v>306</v>
      </c>
      <c r="BO1" s="131" t="s">
        <v>307</v>
      </c>
      <c r="BP1" s="131" t="s">
        <v>308</v>
      </c>
      <c r="BQ1" s="133" t="s">
        <v>160</v>
      </c>
      <c r="BR1" s="133" t="s">
        <v>161</v>
      </c>
      <c r="BS1" s="133" t="s">
        <v>162</v>
      </c>
      <c r="BT1" s="138" t="s">
        <v>163</v>
      </c>
      <c r="BU1" s="134" t="s">
        <v>309</v>
      </c>
      <c r="BV1" s="131" t="s">
        <v>310</v>
      </c>
      <c r="BW1" s="131" t="s">
        <v>311</v>
      </c>
      <c r="BX1" s="131" t="s">
        <v>312</v>
      </c>
      <c r="BY1" s="139" t="s">
        <v>313</v>
      </c>
      <c r="BZ1" s="139" t="s">
        <v>314</v>
      </c>
      <c r="CA1" s="139" t="s">
        <v>315</v>
      </c>
      <c r="CB1" s="139" t="s">
        <v>316</v>
      </c>
      <c r="CC1" s="139" t="s">
        <v>317</v>
      </c>
      <c r="CD1" s="139" t="s">
        <v>318</v>
      </c>
      <c r="CE1" s="139" t="s">
        <v>319</v>
      </c>
      <c r="CF1" s="139" t="s">
        <v>320</v>
      </c>
      <c r="CG1" s="139" t="s">
        <v>321</v>
      </c>
      <c r="CH1" s="128" t="s">
        <v>322</v>
      </c>
    </row>
    <row r="2" spans="1:86" x14ac:dyDescent="0.25">
      <c r="A2" s="140" t="str">
        <f>'Occupancy Worksheet'!$C$8</f>
        <v>Column 01</v>
      </c>
      <c r="B2" s="141">
        <f t="shared" ref="B2:B60" si="0">ProviderName</f>
        <v>0</v>
      </c>
      <c r="C2" s="141">
        <f t="shared" ref="C2:C60" si="1">DocID</f>
        <v>0</v>
      </c>
      <c r="D2" s="142" t="str">
        <f t="shared" ref="D2:D60" si="2">MID(DocID,7,6)</f>
        <v/>
      </c>
      <c r="E2" s="141">
        <f t="shared" ref="E2:E60" si="3">OfficeResponsible</f>
        <v>0</v>
      </c>
      <c r="F2" s="141">
        <f t="shared" ref="F2:F60" si="4">TotalSiteCapacity</f>
        <v>0</v>
      </c>
      <c r="G2" s="141">
        <f t="shared" ref="G2:G60" si="5">UFRYear</f>
        <v>2013</v>
      </c>
      <c r="H2" s="141">
        <f t="shared" ref="H2:H60" si="6">Line13E</f>
        <v>0</v>
      </c>
      <c r="I2" s="141">
        <f t="shared" ref="I2:I60" si="7">Line14E</f>
        <v>0</v>
      </c>
      <c r="J2" s="141">
        <f t="shared" ref="J2:J60" si="8">Line15E</f>
        <v>0</v>
      </c>
      <c r="K2" s="141">
        <f t="shared" ref="K2:K60" si="9">Line16E</f>
        <v>0</v>
      </c>
      <c r="L2" s="141">
        <f t="shared" ref="L2:L60" si="10">Line24E</f>
        <v>0</v>
      </c>
      <c r="M2" s="141">
        <f t="shared" ref="M2:M60" si="11">TotalUFRExp</f>
        <v>0</v>
      </c>
      <c r="N2" s="141">
        <f t="shared" ref="N2:N60" si="12">Line13EAdj</f>
        <v>0</v>
      </c>
      <c r="O2" s="141">
        <f t="shared" ref="O2:O60" si="13">Line14EAdj</f>
        <v>0</v>
      </c>
      <c r="P2" s="141">
        <f t="shared" ref="P2:P60" si="14">Line15EAdj</f>
        <v>0</v>
      </c>
      <c r="Q2" s="141">
        <f t="shared" ref="Q2:Q60" si="15">Line16EAdj</f>
        <v>0</v>
      </c>
      <c r="R2" s="141">
        <f t="shared" ref="R2:R60" si="16">Line24EAdj</f>
        <v>0</v>
      </c>
      <c r="S2" s="141">
        <f t="shared" ref="S2:S60" si="17">TotalUFRAdj</f>
        <v>0</v>
      </c>
      <c r="T2" s="141">
        <f t="shared" ref="T2:T60" si="18">NetExp</f>
        <v>0</v>
      </c>
      <c r="U2" s="141">
        <f t="shared" ref="U2:U60" si="19">CalcTotalPaymentLevel</f>
        <v>0</v>
      </c>
      <c r="V2" s="141">
        <f t="shared" ref="V2:V60" si="20">NetPaymentForSite</f>
        <v>0</v>
      </c>
      <c r="W2" s="141">
        <f t="shared" ref="W2:W60" si="21">TotalCFC</f>
        <v>0</v>
      </c>
      <c r="X2" s="141">
        <f t="shared" ref="X2:X60" si="22">TotalSec8</f>
        <v>0</v>
      </c>
      <c r="Y2" s="141">
        <f t="shared" ref="Y2:Y60" si="23">TotalSNAP</f>
        <v>0</v>
      </c>
      <c r="Z2" s="141">
        <f t="shared" ref="Z2:Z60" si="24">TotalOtherOffsets</f>
        <v>0</v>
      </c>
      <c r="AA2" s="141">
        <f t="shared" ref="AA2:AA60" si="25">TotOffsets</f>
        <v>0</v>
      </c>
      <c r="AB2" s="141">
        <f t="shared" ref="AB2:AB60" si="26">NetPaymentAfterOffsets</f>
        <v>0</v>
      </c>
      <c r="AC2" s="141">
        <f t="shared" ref="AC2:AC60" si="27">MonthlyBillingRate</f>
        <v>0</v>
      </c>
      <c r="AD2" s="141">
        <f t="shared" ref="AD2:AD60" si="28">ProvContact</f>
        <v>0</v>
      </c>
      <c r="AE2" s="141">
        <f t="shared" ref="AE2:AE60" si="29">ProvEmail</f>
        <v>0</v>
      </c>
      <c r="AF2" s="143">
        <f t="shared" ref="AF2:AF60" si="30">DateCompleted</f>
        <v>0</v>
      </c>
      <c r="AG2" s="144">
        <f>'Occupancy Worksheet'!$C$9</f>
        <v>0</v>
      </c>
      <c r="AH2" s="144">
        <f>'Occupancy Worksheet'!$C$10</f>
        <v>0</v>
      </c>
      <c r="AI2" s="144">
        <f>'Occupancy Worksheet'!$C$11</f>
        <v>0</v>
      </c>
      <c r="AJ2" s="144">
        <f>'Occupancy Worksheet'!$C$12</f>
        <v>0</v>
      </c>
      <c r="AK2" s="144">
        <f>'Occupancy Worksheet'!$C$13</f>
        <v>0</v>
      </c>
      <c r="AL2" s="144">
        <f>'Occupancy Worksheet'!$C$14</f>
        <v>0</v>
      </c>
      <c r="AM2" s="144">
        <f>'Occupancy Worksheet'!$C$15</f>
        <v>0</v>
      </c>
      <c r="AN2" s="144" t="str">
        <f>'Occupancy Worksheet'!$C$16</f>
        <v>No</v>
      </c>
      <c r="AO2" s="140">
        <f>'Occupancy Worksheet'!$C$17</f>
        <v>0</v>
      </c>
      <c r="AP2" s="140">
        <f>'Occupancy Worksheet'!$C$18</f>
        <v>0</v>
      </c>
      <c r="AQ2" s="140">
        <f>'Occupancy Worksheet'!$C$19</f>
        <v>0</v>
      </c>
      <c r="AR2" s="145">
        <f>'Occupancy Worksheet'!$C$20</f>
        <v>0</v>
      </c>
      <c r="AS2" s="146">
        <f>'Occupancy Worksheet'!$C$21</f>
        <v>0</v>
      </c>
      <c r="AT2" s="146">
        <f>'Occupancy Worksheet'!$C$22</f>
        <v>0</v>
      </c>
      <c r="AU2" s="146">
        <f>'Occupancy Worksheet'!$C$23</f>
        <v>0</v>
      </c>
      <c r="AV2" s="146">
        <f>'Occupancy Worksheet'!$C$24</f>
        <v>0</v>
      </c>
      <c r="AW2" s="146">
        <f>'Occupancy Worksheet'!$C$25</f>
        <v>0</v>
      </c>
      <c r="AX2" s="146">
        <f>'Occupancy Worksheet'!$C$26</f>
        <v>0</v>
      </c>
      <c r="AY2" s="145">
        <f>'Occupancy Worksheet'!$C$27</f>
        <v>0</v>
      </c>
      <c r="AZ2" s="146">
        <f>'Occupancy Worksheet'!$C$28</f>
        <v>0</v>
      </c>
      <c r="BA2" s="146">
        <f>'Occupancy Worksheet'!$C$29</f>
        <v>0</v>
      </c>
      <c r="BB2" s="146">
        <f>'Occupancy Worksheet'!$C$30</f>
        <v>0</v>
      </c>
      <c r="BC2" s="146">
        <f>'Occupancy Worksheet'!$C$31</f>
        <v>0</v>
      </c>
      <c r="BD2" s="146">
        <f>'Occupancy Worksheet'!$C$32</f>
        <v>0</v>
      </c>
      <c r="BE2" s="146">
        <f>'Occupancy Worksheet'!$C$33</f>
        <v>0</v>
      </c>
      <c r="BF2" s="145">
        <f>'Occupancy Worksheet'!$C$34</f>
        <v>0</v>
      </c>
      <c r="BG2" s="146">
        <f>'Occupancy Worksheet'!$C$35</f>
        <v>0</v>
      </c>
      <c r="BH2" s="147">
        <f>'Occupancy Worksheet'!$C$36</f>
        <v>0</v>
      </c>
      <c r="BI2" s="146">
        <f>'Occupancy Worksheet'!$C$37</f>
        <v>0</v>
      </c>
      <c r="BJ2" s="146" t="str">
        <f>'Occupancy Worksheet'!$C$38</f>
        <v>N/A</v>
      </c>
      <c r="BK2" s="140" t="str">
        <f>'Occupancy Worksheet'!$C$39</f>
        <v>Class Rate</v>
      </c>
      <c r="BL2" s="146">
        <f>'Occupancy Worksheet'!$C$40</f>
        <v>0</v>
      </c>
      <c r="BM2" s="146" t="str">
        <f>'Occupancy Worksheet'!$C$41</f>
        <v>-</v>
      </c>
      <c r="BN2" s="148">
        <f>'Occupancy Worksheet'!$C$42</f>
        <v>0</v>
      </c>
      <c r="BO2" s="146">
        <f>'Occupancy Worksheet'!$C$43</f>
        <v>0</v>
      </c>
      <c r="BP2" s="149">
        <f>'Occupancy Worksheet'!$C$44</f>
        <v>0</v>
      </c>
      <c r="BQ2" s="146">
        <f>'Occupancy Worksheet'!$C$45</f>
        <v>0</v>
      </c>
      <c r="BR2" s="146">
        <f>'Occupancy Worksheet'!$C$46</f>
        <v>0</v>
      </c>
      <c r="BS2" s="146">
        <f>'Occupancy Worksheet'!$C$47</f>
        <v>0</v>
      </c>
      <c r="BT2" s="146">
        <f>'Occupancy Worksheet'!$C$48</f>
        <v>0</v>
      </c>
      <c r="BU2" s="146">
        <f>'Occupancy Worksheet'!$C$49</f>
        <v>0</v>
      </c>
      <c r="BV2" s="150">
        <f>'Occupancy Worksheet'!$C$50</f>
        <v>0</v>
      </c>
      <c r="BW2" s="140">
        <f>'Occupancy Worksheet'!$C$51</f>
        <v>0</v>
      </c>
      <c r="BX2" s="149">
        <f>'Occupancy Worksheet'!$C$52</f>
        <v>0</v>
      </c>
      <c r="BY2" s="149">
        <f>'Occupancy Worksheet'!$C$53</f>
        <v>0</v>
      </c>
      <c r="BZ2" s="149">
        <f>'Occupancy Worksheet'!$C$54</f>
        <v>0</v>
      </c>
      <c r="CA2" s="149">
        <f>'Occupancy Worksheet'!$C$55</f>
        <v>0</v>
      </c>
      <c r="CB2" s="149">
        <f>'Occupancy Worksheet'!$C$56</f>
        <v>0</v>
      </c>
      <c r="CC2" s="149">
        <f>'Occupancy Worksheet'!$C$57</f>
        <v>0</v>
      </c>
      <c r="CD2" s="149">
        <f>'Occupancy Worksheet'!$C$58</f>
        <v>0</v>
      </c>
      <c r="CE2" s="149">
        <f>'Occupancy Worksheet'!$C$59</f>
        <v>0</v>
      </c>
      <c r="CF2" s="149">
        <f>'Occupancy Worksheet'!$C$60</f>
        <v>0</v>
      </c>
      <c r="CG2" s="149">
        <f>'Occupancy Worksheet'!$C$61</f>
        <v>0</v>
      </c>
      <c r="CH2" s="149">
        <f>'Occupancy Worksheet'!$C$62</f>
        <v>0</v>
      </c>
    </row>
    <row r="3" spans="1:86" x14ac:dyDescent="0.25">
      <c r="A3" s="140" t="str">
        <f>'Occupancy Worksheet'!$D$8</f>
        <v>Column 02</v>
      </c>
      <c r="B3" s="141">
        <f t="shared" si="0"/>
        <v>0</v>
      </c>
      <c r="C3" s="141">
        <f t="shared" si="1"/>
        <v>0</v>
      </c>
      <c r="D3" s="142" t="str">
        <f t="shared" si="2"/>
        <v/>
      </c>
      <c r="E3" s="141">
        <f t="shared" si="3"/>
        <v>0</v>
      </c>
      <c r="F3" s="141">
        <f t="shared" si="4"/>
        <v>0</v>
      </c>
      <c r="G3" s="141">
        <f t="shared" si="5"/>
        <v>2013</v>
      </c>
      <c r="H3" s="141">
        <f t="shared" si="6"/>
        <v>0</v>
      </c>
      <c r="I3" s="141">
        <f t="shared" si="7"/>
        <v>0</v>
      </c>
      <c r="J3" s="141">
        <f t="shared" si="8"/>
        <v>0</v>
      </c>
      <c r="K3" s="141">
        <f t="shared" si="9"/>
        <v>0</v>
      </c>
      <c r="L3" s="141">
        <f t="shared" si="10"/>
        <v>0</v>
      </c>
      <c r="M3" s="141">
        <f t="shared" si="11"/>
        <v>0</v>
      </c>
      <c r="N3" s="141">
        <f t="shared" si="12"/>
        <v>0</v>
      </c>
      <c r="O3" s="141">
        <f t="shared" si="13"/>
        <v>0</v>
      </c>
      <c r="P3" s="141">
        <f t="shared" si="14"/>
        <v>0</v>
      </c>
      <c r="Q3" s="141">
        <f t="shared" si="15"/>
        <v>0</v>
      </c>
      <c r="R3" s="141">
        <f t="shared" si="16"/>
        <v>0</v>
      </c>
      <c r="S3" s="141">
        <f t="shared" si="17"/>
        <v>0</v>
      </c>
      <c r="T3" s="141">
        <f t="shared" si="18"/>
        <v>0</v>
      </c>
      <c r="U3" s="141">
        <f t="shared" si="19"/>
        <v>0</v>
      </c>
      <c r="V3" s="141">
        <f t="shared" si="20"/>
        <v>0</v>
      </c>
      <c r="W3" s="141">
        <f t="shared" si="21"/>
        <v>0</v>
      </c>
      <c r="X3" s="141">
        <f t="shared" si="22"/>
        <v>0</v>
      </c>
      <c r="Y3" s="141">
        <f t="shared" si="23"/>
        <v>0</v>
      </c>
      <c r="Z3" s="141">
        <f t="shared" si="24"/>
        <v>0</v>
      </c>
      <c r="AA3" s="141">
        <f t="shared" si="25"/>
        <v>0</v>
      </c>
      <c r="AB3" s="141">
        <f t="shared" si="26"/>
        <v>0</v>
      </c>
      <c r="AC3" s="141">
        <f t="shared" si="27"/>
        <v>0</v>
      </c>
      <c r="AD3" s="141">
        <f t="shared" si="28"/>
        <v>0</v>
      </c>
      <c r="AE3" s="141">
        <f t="shared" si="29"/>
        <v>0</v>
      </c>
      <c r="AF3" s="143">
        <f t="shared" si="30"/>
        <v>0</v>
      </c>
      <c r="AG3" s="144">
        <f>'Occupancy Worksheet'!$D$9</f>
        <v>0</v>
      </c>
      <c r="AH3" s="144">
        <f>'Occupancy Worksheet'!$D$10</f>
        <v>0</v>
      </c>
      <c r="AI3" s="144">
        <f>'Occupancy Worksheet'!$D$11</f>
        <v>0</v>
      </c>
      <c r="AJ3" s="144">
        <f>'Occupancy Worksheet'!$D$12</f>
        <v>0</v>
      </c>
      <c r="AK3" s="144">
        <f>'Occupancy Worksheet'!$D$13</f>
        <v>0</v>
      </c>
      <c r="AL3" s="144">
        <f>'Occupancy Worksheet'!$D$14</f>
        <v>0</v>
      </c>
      <c r="AM3" s="144">
        <f>'Occupancy Worksheet'!$D$15</f>
        <v>0</v>
      </c>
      <c r="AN3" s="144" t="str">
        <f>'Occupancy Worksheet'!$D$16</f>
        <v>No</v>
      </c>
      <c r="AO3" s="140">
        <f>'Occupancy Worksheet'!$D$17</f>
        <v>0</v>
      </c>
      <c r="AP3" s="140">
        <f>'Occupancy Worksheet'!$D$18</f>
        <v>0</v>
      </c>
      <c r="AQ3" s="140">
        <f>'Occupancy Worksheet'!$D$19</f>
        <v>0</v>
      </c>
      <c r="AR3" s="145">
        <f>'Occupancy Worksheet'!$D$20</f>
        <v>0</v>
      </c>
      <c r="AS3" s="146">
        <f>'Occupancy Worksheet'!$D$21</f>
        <v>0</v>
      </c>
      <c r="AT3" s="146">
        <f>'Occupancy Worksheet'!$D$22</f>
        <v>0</v>
      </c>
      <c r="AU3" s="146">
        <f>'Occupancy Worksheet'!$D$23</f>
        <v>0</v>
      </c>
      <c r="AV3" s="146">
        <f>'Occupancy Worksheet'!$D$24</f>
        <v>0</v>
      </c>
      <c r="AW3" s="146">
        <f>'Occupancy Worksheet'!$D$25</f>
        <v>0</v>
      </c>
      <c r="AX3" s="146">
        <f>'Occupancy Worksheet'!$D$26</f>
        <v>0</v>
      </c>
      <c r="AY3" s="145">
        <f>'Occupancy Worksheet'!$D$27</f>
        <v>0</v>
      </c>
      <c r="AZ3" s="146">
        <f>'Occupancy Worksheet'!$D$28</f>
        <v>0</v>
      </c>
      <c r="BA3" s="146">
        <f>'Occupancy Worksheet'!$D$29</f>
        <v>0</v>
      </c>
      <c r="BB3" s="146">
        <f>'Occupancy Worksheet'!$D$30</f>
        <v>0</v>
      </c>
      <c r="BC3" s="146">
        <f>'Occupancy Worksheet'!$D$31</f>
        <v>0</v>
      </c>
      <c r="BD3" s="146">
        <f>'Occupancy Worksheet'!$D$32</f>
        <v>0</v>
      </c>
      <c r="BE3" s="146">
        <f>'Occupancy Worksheet'!$D$33</f>
        <v>0</v>
      </c>
      <c r="BF3" s="145">
        <f>'Occupancy Worksheet'!$D$34</f>
        <v>0</v>
      </c>
      <c r="BG3" s="146">
        <f>'Occupancy Worksheet'!$D$35</f>
        <v>0</v>
      </c>
      <c r="BH3" s="147">
        <f>'Occupancy Worksheet'!$D$36</f>
        <v>0</v>
      </c>
      <c r="BI3" s="146">
        <f>'Occupancy Worksheet'!$D$37</f>
        <v>0</v>
      </c>
      <c r="BJ3" s="146" t="str">
        <f>'Occupancy Worksheet'!$D$38</f>
        <v>N/A</v>
      </c>
      <c r="BK3" s="140" t="str">
        <f>'Occupancy Worksheet'!$D$39</f>
        <v>Class Rate</v>
      </c>
      <c r="BL3" s="146">
        <f>'Occupancy Worksheet'!$D$40</f>
        <v>0</v>
      </c>
      <c r="BM3" s="146" t="str">
        <f>'Occupancy Worksheet'!$D$41</f>
        <v>-</v>
      </c>
      <c r="BN3" s="148">
        <f>'Occupancy Worksheet'!$D$42</f>
        <v>0</v>
      </c>
      <c r="BO3" s="146">
        <f>'Occupancy Worksheet'!$D$43</f>
        <v>0</v>
      </c>
      <c r="BP3" s="149">
        <f>'Occupancy Worksheet'!$D$44</f>
        <v>0</v>
      </c>
      <c r="BQ3" s="146">
        <f>'Occupancy Worksheet'!$D$45</f>
        <v>0</v>
      </c>
      <c r="BR3" s="146">
        <f>'Occupancy Worksheet'!$D$46</f>
        <v>0</v>
      </c>
      <c r="BS3" s="146">
        <f>'Occupancy Worksheet'!$D$47</f>
        <v>0</v>
      </c>
      <c r="BT3" s="146">
        <f>'Occupancy Worksheet'!$D$48</f>
        <v>0</v>
      </c>
      <c r="BU3" s="146">
        <f>'Occupancy Worksheet'!$D$49</f>
        <v>0</v>
      </c>
      <c r="BV3" s="150">
        <f>'Occupancy Worksheet'!$D$50</f>
        <v>0</v>
      </c>
      <c r="BW3" s="140">
        <f>'Occupancy Worksheet'!$D$51</f>
        <v>0</v>
      </c>
      <c r="BX3" s="149">
        <f>'Occupancy Worksheet'!$D$52</f>
        <v>0</v>
      </c>
      <c r="BY3" s="149">
        <f>'Occupancy Worksheet'!$D$53</f>
        <v>0</v>
      </c>
      <c r="BZ3" s="149">
        <f>'Occupancy Worksheet'!$D$54</f>
        <v>0</v>
      </c>
      <c r="CA3" s="149">
        <f>'Occupancy Worksheet'!$D$55</f>
        <v>0</v>
      </c>
      <c r="CB3" s="149">
        <f>'Occupancy Worksheet'!$D$56</f>
        <v>0</v>
      </c>
      <c r="CC3" s="149">
        <f>'Occupancy Worksheet'!$D$57</f>
        <v>0</v>
      </c>
      <c r="CD3" s="149">
        <f>'Occupancy Worksheet'!$D$58</f>
        <v>0</v>
      </c>
      <c r="CE3" s="149">
        <f>'Occupancy Worksheet'!$D$59</f>
        <v>0</v>
      </c>
      <c r="CF3" s="149">
        <f>'Occupancy Worksheet'!$D$60</f>
        <v>0</v>
      </c>
      <c r="CG3" s="149">
        <f>'Occupancy Worksheet'!$D$61</f>
        <v>0</v>
      </c>
      <c r="CH3" s="149">
        <f>'Occupancy Worksheet'!$D$62</f>
        <v>0</v>
      </c>
    </row>
    <row r="4" spans="1:86" x14ac:dyDescent="0.25">
      <c r="A4" s="140" t="str">
        <f>'Occupancy Worksheet'!$E$8</f>
        <v>Column 03</v>
      </c>
      <c r="B4" s="141">
        <f t="shared" si="0"/>
        <v>0</v>
      </c>
      <c r="C4" s="141">
        <f t="shared" si="1"/>
        <v>0</v>
      </c>
      <c r="D4" s="142" t="str">
        <f t="shared" si="2"/>
        <v/>
      </c>
      <c r="E4" s="141">
        <f t="shared" si="3"/>
        <v>0</v>
      </c>
      <c r="F4" s="141">
        <f t="shared" si="4"/>
        <v>0</v>
      </c>
      <c r="G4" s="141">
        <f t="shared" si="5"/>
        <v>2013</v>
      </c>
      <c r="H4" s="141">
        <f t="shared" si="6"/>
        <v>0</v>
      </c>
      <c r="I4" s="141">
        <f t="shared" si="7"/>
        <v>0</v>
      </c>
      <c r="J4" s="141">
        <f t="shared" si="8"/>
        <v>0</v>
      </c>
      <c r="K4" s="141">
        <f t="shared" si="9"/>
        <v>0</v>
      </c>
      <c r="L4" s="141">
        <f t="shared" si="10"/>
        <v>0</v>
      </c>
      <c r="M4" s="141">
        <f t="shared" si="11"/>
        <v>0</v>
      </c>
      <c r="N4" s="141">
        <f t="shared" si="12"/>
        <v>0</v>
      </c>
      <c r="O4" s="141">
        <f t="shared" si="13"/>
        <v>0</v>
      </c>
      <c r="P4" s="141">
        <f t="shared" si="14"/>
        <v>0</v>
      </c>
      <c r="Q4" s="141">
        <f t="shared" si="15"/>
        <v>0</v>
      </c>
      <c r="R4" s="141">
        <f t="shared" si="16"/>
        <v>0</v>
      </c>
      <c r="S4" s="141">
        <f t="shared" si="17"/>
        <v>0</v>
      </c>
      <c r="T4" s="141">
        <f t="shared" si="18"/>
        <v>0</v>
      </c>
      <c r="U4" s="141">
        <f t="shared" si="19"/>
        <v>0</v>
      </c>
      <c r="V4" s="141">
        <f t="shared" si="20"/>
        <v>0</v>
      </c>
      <c r="W4" s="141">
        <f t="shared" si="21"/>
        <v>0</v>
      </c>
      <c r="X4" s="141">
        <f t="shared" si="22"/>
        <v>0</v>
      </c>
      <c r="Y4" s="141">
        <f t="shared" si="23"/>
        <v>0</v>
      </c>
      <c r="Z4" s="141">
        <f t="shared" si="24"/>
        <v>0</v>
      </c>
      <c r="AA4" s="141">
        <f t="shared" si="25"/>
        <v>0</v>
      </c>
      <c r="AB4" s="141">
        <f t="shared" si="26"/>
        <v>0</v>
      </c>
      <c r="AC4" s="141">
        <f t="shared" si="27"/>
        <v>0</v>
      </c>
      <c r="AD4" s="141">
        <f t="shared" si="28"/>
        <v>0</v>
      </c>
      <c r="AE4" s="141">
        <f t="shared" si="29"/>
        <v>0</v>
      </c>
      <c r="AF4" s="143">
        <f t="shared" si="30"/>
        <v>0</v>
      </c>
      <c r="AG4" s="144">
        <f>'Occupancy Worksheet'!$E$9</f>
        <v>0</v>
      </c>
      <c r="AH4" s="144">
        <f>'Occupancy Worksheet'!$E$10</f>
        <v>0</v>
      </c>
      <c r="AI4" s="144">
        <f>'Occupancy Worksheet'!$E$11</f>
        <v>0</v>
      </c>
      <c r="AJ4" s="144">
        <f>'Occupancy Worksheet'!$E$12</f>
        <v>0</v>
      </c>
      <c r="AK4" s="144">
        <f>'Occupancy Worksheet'!$E$13</f>
        <v>0</v>
      </c>
      <c r="AL4" s="144">
        <f>'Occupancy Worksheet'!$E$14</f>
        <v>0</v>
      </c>
      <c r="AM4" s="144">
        <f>'Occupancy Worksheet'!$E$15</f>
        <v>0</v>
      </c>
      <c r="AN4" s="144" t="str">
        <f>'Occupancy Worksheet'!$E$16</f>
        <v>No</v>
      </c>
      <c r="AO4" s="140">
        <f>'Occupancy Worksheet'!$E$17</f>
        <v>0</v>
      </c>
      <c r="AP4" s="140">
        <f>'Occupancy Worksheet'!$E$18</f>
        <v>0</v>
      </c>
      <c r="AQ4" s="140">
        <f>'Occupancy Worksheet'!$E$19</f>
        <v>0</v>
      </c>
      <c r="AR4" s="145">
        <f>'Occupancy Worksheet'!$E$20</f>
        <v>0</v>
      </c>
      <c r="AS4" s="146">
        <f>'Occupancy Worksheet'!$E$21</f>
        <v>0</v>
      </c>
      <c r="AT4" s="146">
        <f>'Occupancy Worksheet'!$E$22</f>
        <v>0</v>
      </c>
      <c r="AU4" s="146">
        <f>'Occupancy Worksheet'!$E$23</f>
        <v>0</v>
      </c>
      <c r="AV4" s="146">
        <f>'Occupancy Worksheet'!$E$24</f>
        <v>0</v>
      </c>
      <c r="AW4" s="146">
        <f>'Occupancy Worksheet'!$E$25</f>
        <v>0</v>
      </c>
      <c r="AX4" s="146">
        <f>'Occupancy Worksheet'!$E$26</f>
        <v>0</v>
      </c>
      <c r="AY4" s="145">
        <f>'Occupancy Worksheet'!$E$27</f>
        <v>0</v>
      </c>
      <c r="AZ4" s="146">
        <f>'Occupancy Worksheet'!$E$28</f>
        <v>0</v>
      </c>
      <c r="BA4" s="146">
        <f>'Occupancy Worksheet'!$E$29</f>
        <v>0</v>
      </c>
      <c r="BB4" s="146">
        <f>'Occupancy Worksheet'!$E$30</f>
        <v>0</v>
      </c>
      <c r="BC4" s="146">
        <f>'Occupancy Worksheet'!$E$31</f>
        <v>0</v>
      </c>
      <c r="BD4" s="146">
        <f>'Occupancy Worksheet'!$E$32</f>
        <v>0</v>
      </c>
      <c r="BE4" s="146">
        <f>'Occupancy Worksheet'!$E$33</f>
        <v>0</v>
      </c>
      <c r="BF4" s="145">
        <f>'Occupancy Worksheet'!$E$34</f>
        <v>0</v>
      </c>
      <c r="BG4" s="146">
        <f>'Occupancy Worksheet'!$E$35</f>
        <v>0</v>
      </c>
      <c r="BH4" s="147">
        <f>'Occupancy Worksheet'!$E$36</f>
        <v>0</v>
      </c>
      <c r="BI4" s="146">
        <f>'Occupancy Worksheet'!$E$37</f>
        <v>0</v>
      </c>
      <c r="BJ4" s="146" t="str">
        <f>'Occupancy Worksheet'!$E$38</f>
        <v>N/A</v>
      </c>
      <c r="BK4" s="140" t="str">
        <f>'Occupancy Worksheet'!$E$39</f>
        <v>Class Rate</v>
      </c>
      <c r="BL4" s="146">
        <f>'Occupancy Worksheet'!$E$40</f>
        <v>0</v>
      </c>
      <c r="BM4" s="146" t="str">
        <f>'Occupancy Worksheet'!$E$41</f>
        <v>-</v>
      </c>
      <c r="BN4" s="148">
        <f>'Occupancy Worksheet'!$E$42</f>
        <v>0</v>
      </c>
      <c r="BO4" s="146">
        <f>'Occupancy Worksheet'!$E$43</f>
        <v>0</v>
      </c>
      <c r="BP4" s="149">
        <f>'Occupancy Worksheet'!$E$44</f>
        <v>0</v>
      </c>
      <c r="BQ4" s="146">
        <f>'Occupancy Worksheet'!$E$45</f>
        <v>0</v>
      </c>
      <c r="BR4" s="146">
        <f>'Occupancy Worksheet'!$E$46</f>
        <v>0</v>
      </c>
      <c r="BS4" s="146">
        <f>'Occupancy Worksheet'!$E$47</f>
        <v>0</v>
      </c>
      <c r="BT4" s="146">
        <f>'Occupancy Worksheet'!$E$48</f>
        <v>0</v>
      </c>
      <c r="BU4" s="146">
        <f>'Occupancy Worksheet'!$E$49</f>
        <v>0</v>
      </c>
      <c r="BV4" s="150">
        <f>'Occupancy Worksheet'!$E$50</f>
        <v>0</v>
      </c>
      <c r="BW4" s="140">
        <f>'Occupancy Worksheet'!$E$51</f>
        <v>0</v>
      </c>
      <c r="BX4" s="149">
        <f>'Occupancy Worksheet'!$E$52</f>
        <v>0</v>
      </c>
      <c r="BY4" s="149">
        <f>'Occupancy Worksheet'!$E$53</f>
        <v>0</v>
      </c>
      <c r="BZ4" s="149">
        <f>'Occupancy Worksheet'!$E$54</f>
        <v>0</v>
      </c>
      <c r="CA4" s="149">
        <f>'Occupancy Worksheet'!$E$55</f>
        <v>0</v>
      </c>
      <c r="CB4" s="149">
        <f>'Occupancy Worksheet'!$E$56</f>
        <v>0</v>
      </c>
      <c r="CC4" s="149">
        <f>'Occupancy Worksheet'!$E$57</f>
        <v>0</v>
      </c>
      <c r="CD4" s="149">
        <f>'Occupancy Worksheet'!$E$58</f>
        <v>0</v>
      </c>
      <c r="CE4" s="149">
        <f>'Occupancy Worksheet'!$E$59</f>
        <v>0</v>
      </c>
      <c r="CF4" s="149">
        <f>'Occupancy Worksheet'!$E$60</f>
        <v>0</v>
      </c>
      <c r="CG4" s="149">
        <f>'Occupancy Worksheet'!$E$61</f>
        <v>0</v>
      </c>
      <c r="CH4" s="149">
        <f>'Occupancy Worksheet'!$E$62</f>
        <v>0</v>
      </c>
    </row>
    <row r="5" spans="1:86" x14ac:dyDescent="0.25">
      <c r="A5" s="140" t="str">
        <f>'Occupancy Worksheet'!$F$8</f>
        <v>Column 04</v>
      </c>
      <c r="B5" s="141">
        <f t="shared" si="0"/>
        <v>0</v>
      </c>
      <c r="C5" s="141">
        <f t="shared" si="1"/>
        <v>0</v>
      </c>
      <c r="D5" s="142" t="str">
        <f t="shared" si="2"/>
        <v/>
      </c>
      <c r="E5" s="141">
        <f t="shared" si="3"/>
        <v>0</v>
      </c>
      <c r="F5" s="141">
        <f t="shared" si="4"/>
        <v>0</v>
      </c>
      <c r="G5" s="141">
        <f t="shared" si="5"/>
        <v>2013</v>
      </c>
      <c r="H5" s="141">
        <f t="shared" si="6"/>
        <v>0</v>
      </c>
      <c r="I5" s="141">
        <f t="shared" si="7"/>
        <v>0</v>
      </c>
      <c r="J5" s="141">
        <f t="shared" si="8"/>
        <v>0</v>
      </c>
      <c r="K5" s="141">
        <f t="shared" si="9"/>
        <v>0</v>
      </c>
      <c r="L5" s="141">
        <f t="shared" si="10"/>
        <v>0</v>
      </c>
      <c r="M5" s="141">
        <f t="shared" si="11"/>
        <v>0</v>
      </c>
      <c r="N5" s="141">
        <f t="shared" si="12"/>
        <v>0</v>
      </c>
      <c r="O5" s="141">
        <f t="shared" si="13"/>
        <v>0</v>
      </c>
      <c r="P5" s="141">
        <f t="shared" si="14"/>
        <v>0</v>
      </c>
      <c r="Q5" s="141">
        <f t="shared" si="15"/>
        <v>0</v>
      </c>
      <c r="R5" s="141">
        <f t="shared" si="16"/>
        <v>0</v>
      </c>
      <c r="S5" s="141">
        <f t="shared" si="17"/>
        <v>0</v>
      </c>
      <c r="T5" s="141">
        <f t="shared" si="18"/>
        <v>0</v>
      </c>
      <c r="U5" s="141">
        <f t="shared" si="19"/>
        <v>0</v>
      </c>
      <c r="V5" s="141">
        <f t="shared" si="20"/>
        <v>0</v>
      </c>
      <c r="W5" s="141">
        <f t="shared" si="21"/>
        <v>0</v>
      </c>
      <c r="X5" s="141">
        <f t="shared" si="22"/>
        <v>0</v>
      </c>
      <c r="Y5" s="141">
        <f t="shared" si="23"/>
        <v>0</v>
      </c>
      <c r="Z5" s="141">
        <f t="shared" si="24"/>
        <v>0</v>
      </c>
      <c r="AA5" s="141">
        <f t="shared" si="25"/>
        <v>0</v>
      </c>
      <c r="AB5" s="141">
        <f t="shared" si="26"/>
        <v>0</v>
      </c>
      <c r="AC5" s="141">
        <f t="shared" si="27"/>
        <v>0</v>
      </c>
      <c r="AD5" s="141">
        <f t="shared" si="28"/>
        <v>0</v>
      </c>
      <c r="AE5" s="141">
        <f t="shared" si="29"/>
        <v>0</v>
      </c>
      <c r="AF5" s="143">
        <f t="shared" si="30"/>
        <v>0</v>
      </c>
      <c r="AG5" s="144">
        <f>'Occupancy Worksheet'!$F$9</f>
        <v>0</v>
      </c>
      <c r="AH5" s="144">
        <f>'Occupancy Worksheet'!$F$10</f>
        <v>0</v>
      </c>
      <c r="AI5" s="144">
        <f>'Occupancy Worksheet'!$F$11</f>
        <v>0</v>
      </c>
      <c r="AJ5" s="144">
        <f>'Occupancy Worksheet'!$F$12</f>
        <v>0</v>
      </c>
      <c r="AK5" s="144">
        <f>'Occupancy Worksheet'!$F$13</f>
        <v>0</v>
      </c>
      <c r="AL5" s="144">
        <f>'Occupancy Worksheet'!$F$14</f>
        <v>0</v>
      </c>
      <c r="AM5" s="144">
        <f>'Occupancy Worksheet'!$F$15</f>
        <v>0</v>
      </c>
      <c r="AN5" s="144" t="str">
        <f>'Occupancy Worksheet'!$F$16</f>
        <v>No</v>
      </c>
      <c r="AO5" s="140">
        <f>'Occupancy Worksheet'!$F$17</f>
        <v>0</v>
      </c>
      <c r="AP5" s="140">
        <f>'Occupancy Worksheet'!$F$18</f>
        <v>0</v>
      </c>
      <c r="AQ5" s="140">
        <f>'Occupancy Worksheet'!$F$19</f>
        <v>0</v>
      </c>
      <c r="AR5" s="145">
        <f>'Occupancy Worksheet'!$F$20</f>
        <v>0</v>
      </c>
      <c r="AS5" s="146">
        <f>'Occupancy Worksheet'!$F$21</f>
        <v>0</v>
      </c>
      <c r="AT5" s="146">
        <f>'Occupancy Worksheet'!$F$22</f>
        <v>0</v>
      </c>
      <c r="AU5" s="146">
        <f>'Occupancy Worksheet'!$F$23</f>
        <v>0</v>
      </c>
      <c r="AV5" s="146">
        <f>'Occupancy Worksheet'!$F$24</f>
        <v>0</v>
      </c>
      <c r="AW5" s="146">
        <f>'Occupancy Worksheet'!$F$25</f>
        <v>0</v>
      </c>
      <c r="AX5" s="146">
        <f>'Occupancy Worksheet'!$F$26</f>
        <v>0</v>
      </c>
      <c r="AY5" s="145">
        <f>'Occupancy Worksheet'!$F$27</f>
        <v>0</v>
      </c>
      <c r="AZ5" s="146">
        <f>'Occupancy Worksheet'!$F$28</f>
        <v>0</v>
      </c>
      <c r="BA5" s="146">
        <f>'Occupancy Worksheet'!$F$29</f>
        <v>0</v>
      </c>
      <c r="BB5" s="146">
        <f>'Occupancy Worksheet'!$F$30</f>
        <v>0</v>
      </c>
      <c r="BC5" s="146">
        <f>'Occupancy Worksheet'!$F$31</f>
        <v>0</v>
      </c>
      <c r="BD5" s="146">
        <f>'Occupancy Worksheet'!$F$32</f>
        <v>0</v>
      </c>
      <c r="BE5" s="146">
        <f>'Occupancy Worksheet'!$F$33</f>
        <v>0</v>
      </c>
      <c r="BF5" s="145">
        <f>'Occupancy Worksheet'!$F$34</f>
        <v>0</v>
      </c>
      <c r="BG5" s="146">
        <f>'Occupancy Worksheet'!$F$35</f>
        <v>0</v>
      </c>
      <c r="BH5" s="147">
        <f>'Occupancy Worksheet'!$F$36</f>
        <v>0</v>
      </c>
      <c r="BI5" s="146">
        <f>'Occupancy Worksheet'!$F$37</f>
        <v>0</v>
      </c>
      <c r="BJ5" s="146" t="str">
        <f>'Occupancy Worksheet'!$F$38</f>
        <v>N/A</v>
      </c>
      <c r="BK5" s="140" t="str">
        <f>'Occupancy Worksheet'!$F$39</f>
        <v>Class Rate</v>
      </c>
      <c r="BL5" s="146">
        <f>'Occupancy Worksheet'!$F$40</f>
        <v>0</v>
      </c>
      <c r="BM5" s="146" t="str">
        <f>'Occupancy Worksheet'!$F$41</f>
        <v>-</v>
      </c>
      <c r="BN5" s="148">
        <f>'Occupancy Worksheet'!$F$42</f>
        <v>0</v>
      </c>
      <c r="BO5" s="146">
        <f>'Occupancy Worksheet'!$F$43</f>
        <v>0</v>
      </c>
      <c r="BP5" s="149">
        <f>'Occupancy Worksheet'!$F$44</f>
        <v>0</v>
      </c>
      <c r="BQ5" s="146">
        <f>'Occupancy Worksheet'!$F$45</f>
        <v>0</v>
      </c>
      <c r="BR5" s="146">
        <f>'Occupancy Worksheet'!$F$46</f>
        <v>0</v>
      </c>
      <c r="BS5" s="146">
        <f>'Occupancy Worksheet'!$F$47</f>
        <v>0</v>
      </c>
      <c r="BT5" s="146">
        <f>'Occupancy Worksheet'!$F$48</f>
        <v>0</v>
      </c>
      <c r="BU5" s="146">
        <f>'Occupancy Worksheet'!$F$49</f>
        <v>0</v>
      </c>
      <c r="BV5" s="150">
        <f>'Occupancy Worksheet'!$F$50</f>
        <v>0</v>
      </c>
      <c r="BW5" s="140">
        <f>'Occupancy Worksheet'!$F$51</f>
        <v>0</v>
      </c>
      <c r="BX5" s="149">
        <f>'Occupancy Worksheet'!$F$52</f>
        <v>0</v>
      </c>
      <c r="BY5" s="149">
        <f>'Occupancy Worksheet'!$F$53</f>
        <v>0</v>
      </c>
      <c r="BZ5" s="149">
        <f>'Occupancy Worksheet'!$F$54</f>
        <v>0</v>
      </c>
      <c r="CA5" s="149">
        <f>'Occupancy Worksheet'!$F$55</f>
        <v>0</v>
      </c>
      <c r="CB5" s="149">
        <f>'Occupancy Worksheet'!$F$56</f>
        <v>0</v>
      </c>
      <c r="CC5" s="149">
        <f>'Occupancy Worksheet'!$F$57</f>
        <v>0</v>
      </c>
      <c r="CD5" s="149">
        <f>'Occupancy Worksheet'!$F$58</f>
        <v>0</v>
      </c>
      <c r="CE5" s="149">
        <f>'Occupancy Worksheet'!$F$59</f>
        <v>0</v>
      </c>
      <c r="CF5" s="149">
        <f>'Occupancy Worksheet'!$F$60</f>
        <v>0</v>
      </c>
      <c r="CG5" s="149">
        <f>'Occupancy Worksheet'!$F$61</f>
        <v>0</v>
      </c>
      <c r="CH5" s="149">
        <f>'Occupancy Worksheet'!$F$62</f>
        <v>0</v>
      </c>
    </row>
    <row r="6" spans="1:86" x14ac:dyDescent="0.25">
      <c r="A6" s="140" t="str">
        <f>'Occupancy Worksheet'!$G$8</f>
        <v>Column 05</v>
      </c>
      <c r="B6" s="141">
        <f t="shared" si="0"/>
        <v>0</v>
      </c>
      <c r="C6" s="141">
        <f t="shared" si="1"/>
        <v>0</v>
      </c>
      <c r="D6" s="142" t="str">
        <f t="shared" si="2"/>
        <v/>
      </c>
      <c r="E6" s="141">
        <f t="shared" si="3"/>
        <v>0</v>
      </c>
      <c r="F6" s="141">
        <f t="shared" si="4"/>
        <v>0</v>
      </c>
      <c r="G6" s="141">
        <f t="shared" si="5"/>
        <v>2013</v>
      </c>
      <c r="H6" s="141">
        <f t="shared" si="6"/>
        <v>0</v>
      </c>
      <c r="I6" s="141">
        <f t="shared" si="7"/>
        <v>0</v>
      </c>
      <c r="J6" s="141">
        <f t="shared" si="8"/>
        <v>0</v>
      </c>
      <c r="K6" s="141">
        <f t="shared" si="9"/>
        <v>0</v>
      </c>
      <c r="L6" s="141">
        <f t="shared" si="10"/>
        <v>0</v>
      </c>
      <c r="M6" s="141">
        <f t="shared" si="11"/>
        <v>0</v>
      </c>
      <c r="N6" s="141">
        <f t="shared" si="12"/>
        <v>0</v>
      </c>
      <c r="O6" s="141">
        <f t="shared" si="13"/>
        <v>0</v>
      </c>
      <c r="P6" s="141">
        <f t="shared" si="14"/>
        <v>0</v>
      </c>
      <c r="Q6" s="141">
        <f t="shared" si="15"/>
        <v>0</v>
      </c>
      <c r="R6" s="141">
        <f t="shared" si="16"/>
        <v>0</v>
      </c>
      <c r="S6" s="141">
        <f t="shared" si="17"/>
        <v>0</v>
      </c>
      <c r="T6" s="141">
        <f t="shared" si="18"/>
        <v>0</v>
      </c>
      <c r="U6" s="141">
        <f t="shared" si="19"/>
        <v>0</v>
      </c>
      <c r="V6" s="141">
        <f t="shared" si="20"/>
        <v>0</v>
      </c>
      <c r="W6" s="141">
        <f t="shared" si="21"/>
        <v>0</v>
      </c>
      <c r="X6" s="141">
        <f t="shared" si="22"/>
        <v>0</v>
      </c>
      <c r="Y6" s="141">
        <f t="shared" si="23"/>
        <v>0</v>
      </c>
      <c r="Z6" s="141">
        <f t="shared" si="24"/>
        <v>0</v>
      </c>
      <c r="AA6" s="141">
        <f t="shared" si="25"/>
        <v>0</v>
      </c>
      <c r="AB6" s="141">
        <f t="shared" si="26"/>
        <v>0</v>
      </c>
      <c r="AC6" s="141">
        <f t="shared" si="27"/>
        <v>0</v>
      </c>
      <c r="AD6" s="141">
        <f t="shared" si="28"/>
        <v>0</v>
      </c>
      <c r="AE6" s="141">
        <f t="shared" si="29"/>
        <v>0</v>
      </c>
      <c r="AF6" s="143">
        <f t="shared" si="30"/>
        <v>0</v>
      </c>
      <c r="AG6" s="144">
        <f>'Occupancy Worksheet'!$G$9</f>
        <v>0</v>
      </c>
      <c r="AH6" s="144">
        <f>'Occupancy Worksheet'!$G$10</f>
        <v>0</v>
      </c>
      <c r="AI6" s="144">
        <f>'Occupancy Worksheet'!$G$11</f>
        <v>0</v>
      </c>
      <c r="AJ6" s="144">
        <f>'Occupancy Worksheet'!$G$12</f>
        <v>0</v>
      </c>
      <c r="AK6" s="144">
        <f>'Occupancy Worksheet'!$G$13</f>
        <v>0</v>
      </c>
      <c r="AL6" s="144">
        <f>'Occupancy Worksheet'!$G$14</f>
        <v>0</v>
      </c>
      <c r="AM6" s="144">
        <f>'Occupancy Worksheet'!$G$15</f>
        <v>0</v>
      </c>
      <c r="AN6" s="144" t="str">
        <f>'Occupancy Worksheet'!$G$16</f>
        <v>No</v>
      </c>
      <c r="AO6" s="140">
        <f>'Occupancy Worksheet'!$G$17</f>
        <v>0</v>
      </c>
      <c r="AP6" s="140">
        <f>'Occupancy Worksheet'!$G$18</f>
        <v>0</v>
      </c>
      <c r="AQ6" s="140">
        <f>'Occupancy Worksheet'!$G$19</f>
        <v>0</v>
      </c>
      <c r="AR6" s="145">
        <f>'Occupancy Worksheet'!$G$20</f>
        <v>0</v>
      </c>
      <c r="AS6" s="146">
        <f>'Occupancy Worksheet'!$G$21</f>
        <v>0</v>
      </c>
      <c r="AT6" s="146">
        <f>'Occupancy Worksheet'!$G$22</f>
        <v>0</v>
      </c>
      <c r="AU6" s="146">
        <f>'Occupancy Worksheet'!$G$23</f>
        <v>0</v>
      </c>
      <c r="AV6" s="146">
        <f>'Occupancy Worksheet'!$G$24</f>
        <v>0</v>
      </c>
      <c r="AW6" s="146">
        <f>'Occupancy Worksheet'!$G$25</f>
        <v>0</v>
      </c>
      <c r="AX6" s="146">
        <f>'Occupancy Worksheet'!$G$26</f>
        <v>0</v>
      </c>
      <c r="AY6" s="145">
        <f>'Occupancy Worksheet'!$G$27</f>
        <v>0</v>
      </c>
      <c r="AZ6" s="146">
        <f>'Occupancy Worksheet'!$G$28</f>
        <v>0</v>
      </c>
      <c r="BA6" s="146">
        <f>'Occupancy Worksheet'!$G$29</f>
        <v>0</v>
      </c>
      <c r="BB6" s="146">
        <f>'Occupancy Worksheet'!$G$30</f>
        <v>0</v>
      </c>
      <c r="BC6" s="146">
        <f>'Occupancy Worksheet'!$G$31</f>
        <v>0</v>
      </c>
      <c r="BD6" s="146">
        <f>'Occupancy Worksheet'!$G$32</f>
        <v>0</v>
      </c>
      <c r="BE6" s="146">
        <f>'Occupancy Worksheet'!$G$33</f>
        <v>0</v>
      </c>
      <c r="BF6" s="145">
        <f>'Occupancy Worksheet'!$G$34</f>
        <v>0</v>
      </c>
      <c r="BG6" s="146">
        <f>'Occupancy Worksheet'!$G$35</f>
        <v>0</v>
      </c>
      <c r="BH6" s="147">
        <f>'Occupancy Worksheet'!$G$36</f>
        <v>0</v>
      </c>
      <c r="BI6" s="146">
        <f>'Occupancy Worksheet'!$G$37</f>
        <v>0</v>
      </c>
      <c r="BJ6" s="146" t="str">
        <f>'Occupancy Worksheet'!$G$38</f>
        <v>N/A</v>
      </c>
      <c r="BK6" s="140" t="str">
        <f>'Occupancy Worksheet'!$G$39</f>
        <v>Class Rate</v>
      </c>
      <c r="BL6" s="146">
        <f>'Occupancy Worksheet'!$G$40</f>
        <v>0</v>
      </c>
      <c r="BM6" s="146" t="str">
        <f>'Occupancy Worksheet'!$G$41</f>
        <v>-</v>
      </c>
      <c r="BN6" s="148">
        <f>'Occupancy Worksheet'!$G$42</f>
        <v>0</v>
      </c>
      <c r="BO6" s="146">
        <f>'Occupancy Worksheet'!$G$43</f>
        <v>0</v>
      </c>
      <c r="BP6" s="149">
        <f>'Occupancy Worksheet'!$G$44</f>
        <v>0</v>
      </c>
      <c r="BQ6" s="146">
        <f>'Occupancy Worksheet'!$G$45</f>
        <v>0</v>
      </c>
      <c r="BR6" s="146">
        <f>'Occupancy Worksheet'!$G$46</f>
        <v>0</v>
      </c>
      <c r="BS6" s="146">
        <f>'Occupancy Worksheet'!$G$47</f>
        <v>0</v>
      </c>
      <c r="BT6" s="146">
        <f>'Occupancy Worksheet'!$G$48</f>
        <v>0</v>
      </c>
      <c r="BU6" s="146">
        <f>'Occupancy Worksheet'!$G$49</f>
        <v>0</v>
      </c>
      <c r="BV6" s="150">
        <f>'Occupancy Worksheet'!$G$50</f>
        <v>0</v>
      </c>
      <c r="BW6" s="140">
        <f>'Occupancy Worksheet'!$G$51</f>
        <v>0</v>
      </c>
      <c r="BX6" s="149">
        <f>'Occupancy Worksheet'!$G$52</f>
        <v>0</v>
      </c>
      <c r="BY6" s="149">
        <f>'Occupancy Worksheet'!$G$53</f>
        <v>0</v>
      </c>
      <c r="BZ6" s="149">
        <f>'Occupancy Worksheet'!$G$54</f>
        <v>0</v>
      </c>
      <c r="CA6" s="149">
        <f>'Occupancy Worksheet'!$G$55</f>
        <v>0</v>
      </c>
      <c r="CB6" s="149">
        <f>'Occupancy Worksheet'!$G$56</f>
        <v>0</v>
      </c>
      <c r="CC6" s="149">
        <f>'Occupancy Worksheet'!$G$57</f>
        <v>0</v>
      </c>
      <c r="CD6" s="149">
        <f>'Occupancy Worksheet'!$G$58</f>
        <v>0</v>
      </c>
      <c r="CE6" s="149">
        <f>'Occupancy Worksheet'!$G$59</f>
        <v>0</v>
      </c>
      <c r="CF6" s="149">
        <f>'Occupancy Worksheet'!$G$60</f>
        <v>0</v>
      </c>
      <c r="CG6" s="149">
        <f>'Occupancy Worksheet'!$G$61</f>
        <v>0</v>
      </c>
      <c r="CH6" s="149">
        <f>'Occupancy Worksheet'!$G$62</f>
        <v>0</v>
      </c>
    </row>
    <row r="7" spans="1:86" x14ac:dyDescent="0.25">
      <c r="A7" s="140" t="str">
        <f>'Occupancy Worksheet'!$H$8</f>
        <v>Column 06</v>
      </c>
      <c r="B7" s="141">
        <f t="shared" si="0"/>
        <v>0</v>
      </c>
      <c r="C7" s="141">
        <f t="shared" si="1"/>
        <v>0</v>
      </c>
      <c r="D7" s="142" t="str">
        <f t="shared" si="2"/>
        <v/>
      </c>
      <c r="E7" s="141">
        <f t="shared" si="3"/>
        <v>0</v>
      </c>
      <c r="F7" s="141">
        <f t="shared" si="4"/>
        <v>0</v>
      </c>
      <c r="G7" s="141">
        <f t="shared" si="5"/>
        <v>2013</v>
      </c>
      <c r="H7" s="141">
        <f t="shared" si="6"/>
        <v>0</v>
      </c>
      <c r="I7" s="141">
        <f t="shared" si="7"/>
        <v>0</v>
      </c>
      <c r="J7" s="141">
        <f t="shared" si="8"/>
        <v>0</v>
      </c>
      <c r="K7" s="141">
        <f t="shared" si="9"/>
        <v>0</v>
      </c>
      <c r="L7" s="141">
        <f t="shared" si="10"/>
        <v>0</v>
      </c>
      <c r="M7" s="141">
        <f t="shared" si="11"/>
        <v>0</v>
      </c>
      <c r="N7" s="141">
        <f t="shared" si="12"/>
        <v>0</v>
      </c>
      <c r="O7" s="141">
        <f t="shared" si="13"/>
        <v>0</v>
      </c>
      <c r="P7" s="141">
        <f t="shared" si="14"/>
        <v>0</v>
      </c>
      <c r="Q7" s="141">
        <f t="shared" si="15"/>
        <v>0</v>
      </c>
      <c r="R7" s="141">
        <f t="shared" si="16"/>
        <v>0</v>
      </c>
      <c r="S7" s="141">
        <f t="shared" si="17"/>
        <v>0</v>
      </c>
      <c r="T7" s="141">
        <f t="shared" si="18"/>
        <v>0</v>
      </c>
      <c r="U7" s="141">
        <f t="shared" si="19"/>
        <v>0</v>
      </c>
      <c r="V7" s="141">
        <f t="shared" si="20"/>
        <v>0</v>
      </c>
      <c r="W7" s="141">
        <f t="shared" si="21"/>
        <v>0</v>
      </c>
      <c r="X7" s="141">
        <f t="shared" si="22"/>
        <v>0</v>
      </c>
      <c r="Y7" s="141">
        <f t="shared" si="23"/>
        <v>0</v>
      </c>
      <c r="Z7" s="141">
        <f t="shared" si="24"/>
        <v>0</v>
      </c>
      <c r="AA7" s="141">
        <f t="shared" si="25"/>
        <v>0</v>
      </c>
      <c r="AB7" s="141">
        <f t="shared" si="26"/>
        <v>0</v>
      </c>
      <c r="AC7" s="141">
        <f t="shared" si="27"/>
        <v>0</v>
      </c>
      <c r="AD7" s="141">
        <f t="shared" si="28"/>
        <v>0</v>
      </c>
      <c r="AE7" s="141">
        <f t="shared" si="29"/>
        <v>0</v>
      </c>
      <c r="AF7" s="143">
        <f t="shared" si="30"/>
        <v>0</v>
      </c>
      <c r="AG7" s="144">
        <f>'Occupancy Worksheet'!$H$9</f>
        <v>0</v>
      </c>
      <c r="AH7" s="144">
        <f>'Occupancy Worksheet'!$H$10</f>
        <v>0</v>
      </c>
      <c r="AI7" s="144">
        <f>'Occupancy Worksheet'!$H$11</f>
        <v>0</v>
      </c>
      <c r="AJ7" s="144">
        <f>'Occupancy Worksheet'!$H$12</f>
        <v>0</v>
      </c>
      <c r="AK7" s="144">
        <f>'Occupancy Worksheet'!$H$13</f>
        <v>0</v>
      </c>
      <c r="AL7" s="144">
        <f>'Occupancy Worksheet'!$H$14</f>
        <v>0</v>
      </c>
      <c r="AM7" s="144">
        <f>'Occupancy Worksheet'!$H$15</f>
        <v>0</v>
      </c>
      <c r="AN7" s="144" t="str">
        <f>'Occupancy Worksheet'!$H$16</f>
        <v>No</v>
      </c>
      <c r="AO7" s="140">
        <f>'Occupancy Worksheet'!$H$17</f>
        <v>0</v>
      </c>
      <c r="AP7" s="140">
        <f>'Occupancy Worksheet'!$H$18</f>
        <v>0</v>
      </c>
      <c r="AQ7" s="140">
        <f>'Occupancy Worksheet'!$H$19</f>
        <v>0</v>
      </c>
      <c r="AR7" s="145">
        <f>'Occupancy Worksheet'!$H$20</f>
        <v>0</v>
      </c>
      <c r="AS7" s="146">
        <f>'Occupancy Worksheet'!$H$21</f>
        <v>0</v>
      </c>
      <c r="AT7" s="146">
        <f>'Occupancy Worksheet'!$H$22</f>
        <v>0</v>
      </c>
      <c r="AU7" s="146">
        <f>'Occupancy Worksheet'!$H$23</f>
        <v>0</v>
      </c>
      <c r="AV7" s="146">
        <f>'Occupancy Worksheet'!$H$24</f>
        <v>0</v>
      </c>
      <c r="AW7" s="146">
        <f>'Occupancy Worksheet'!$H$25</f>
        <v>0</v>
      </c>
      <c r="AX7" s="146">
        <f>'Occupancy Worksheet'!$H$26</f>
        <v>0</v>
      </c>
      <c r="AY7" s="145">
        <f>'Occupancy Worksheet'!$H$27</f>
        <v>0</v>
      </c>
      <c r="AZ7" s="146">
        <f>'Occupancy Worksheet'!$H$28</f>
        <v>0</v>
      </c>
      <c r="BA7" s="146">
        <f>'Occupancy Worksheet'!$H$29</f>
        <v>0</v>
      </c>
      <c r="BB7" s="146">
        <f>'Occupancy Worksheet'!$H$30</f>
        <v>0</v>
      </c>
      <c r="BC7" s="146">
        <f>'Occupancy Worksheet'!$H$31</f>
        <v>0</v>
      </c>
      <c r="BD7" s="146">
        <f>'Occupancy Worksheet'!$H$32</f>
        <v>0</v>
      </c>
      <c r="BE7" s="146">
        <f>'Occupancy Worksheet'!$H$33</f>
        <v>0</v>
      </c>
      <c r="BF7" s="145">
        <f>'Occupancy Worksheet'!$H$34</f>
        <v>0</v>
      </c>
      <c r="BG7" s="146">
        <f>'Occupancy Worksheet'!$H$35</f>
        <v>0</v>
      </c>
      <c r="BH7" s="147">
        <f>'Occupancy Worksheet'!$H$36</f>
        <v>0</v>
      </c>
      <c r="BI7" s="146">
        <f>'Occupancy Worksheet'!$H$37</f>
        <v>0</v>
      </c>
      <c r="BJ7" s="146" t="str">
        <f>'Occupancy Worksheet'!$H$38</f>
        <v>N/A</v>
      </c>
      <c r="BK7" s="140" t="str">
        <f>'Occupancy Worksheet'!$H$39</f>
        <v>Class Rate</v>
      </c>
      <c r="BL7" s="146">
        <f>'Occupancy Worksheet'!$H$40</f>
        <v>0</v>
      </c>
      <c r="BM7" s="146" t="str">
        <f>'Occupancy Worksheet'!$H$41</f>
        <v>-</v>
      </c>
      <c r="BN7" s="148">
        <f>'Occupancy Worksheet'!$H$42</f>
        <v>0</v>
      </c>
      <c r="BO7" s="146">
        <f>'Occupancy Worksheet'!$H$43</f>
        <v>0</v>
      </c>
      <c r="BP7" s="149">
        <f>'Occupancy Worksheet'!$H$44</f>
        <v>0</v>
      </c>
      <c r="BQ7" s="146">
        <f>'Occupancy Worksheet'!$H$45</f>
        <v>0</v>
      </c>
      <c r="BR7" s="146">
        <f>'Occupancy Worksheet'!$H$46</f>
        <v>0</v>
      </c>
      <c r="BS7" s="146">
        <f>'Occupancy Worksheet'!$H$47</f>
        <v>0</v>
      </c>
      <c r="BT7" s="146">
        <f>'Occupancy Worksheet'!$H$48</f>
        <v>0</v>
      </c>
      <c r="BU7" s="146">
        <f>'Occupancy Worksheet'!$H$49</f>
        <v>0</v>
      </c>
      <c r="BV7" s="150">
        <f>'Occupancy Worksheet'!$H$50</f>
        <v>0</v>
      </c>
      <c r="BW7" s="140">
        <f>'Occupancy Worksheet'!$H$51</f>
        <v>0</v>
      </c>
      <c r="BX7" s="149">
        <f>'Occupancy Worksheet'!$H$52</f>
        <v>0</v>
      </c>
      <c r="BY7" s="149">
        <f>'Occupancy Worksheet'!$H$53</f>
        <v>0</v>
      </c>
      <c r="BZ7" s="149">
        <f>'Occupancy Worksheet'!$H$54</f>
        <v>0</v>
      </c>
      <c r="CA7" s="149">
        <f>'Occupancy Worksheet'!$H$55</f>
        <v>0</v>
      </c>
      <c r="CB7" s="149">
        <f>'Occupancy Worksheet'!$H$56</f>
        <v>0</v>
      </c>
      <c r="CC7" s="149">
        <f>'Occupancy Worksheet'!$H$57</f>
        <v>0</v>
      </c>
      <c r="CD7" s="149">
        <f>'Occupancy Worksheet'!$H$58</f>
        <v>0</v>
      </c>
      <c r="CE7" s="149">
        <f>'Occupancy Worksheet'!$H$59</f>
        <v>0</v>
      </c>
      <c r="CF7" s="149">
        <f>'Occupancy Worksheet'!$H$60</f>
        <v>0</v>
      </c>
      <c r="CG7" s="149">
        <f>'Occupancy Worksheet'!$H$61</f>
        <v>0</v>
      </c>
      <c r="CH7" s="149">
        <f>'Occupancy Worksheet'!$H$62</f>
        <v>0</v>
      </c>
    </row>
    <row r="8" spans="1:86" x14ac:dyDescent="0.25">
      <c r="A8" s="140" t="str">
        <f>'Occupancy Worksheet'!$I$8</f>
        <v>Column 07</v>
      </c>
      <c r="B8" s="141">
        <f t="shared" si="0"/>
        <v>0</v>
      </c>
      <c r="C8" s="141">
        <f t="shared" si="1"/>
        <v>0</v>
      </c>
      <c r="D8" s="142" t="str">
        <f t="shared" si="2"/>
        <v/>
      </c>
      <c r="E8" s="141">
        <f t="shared" si="3"/>
        <v>0</v>
      </c>
      <c r="F8" s="141">
        <f t="shared" si="4"/>
        <v>0</v>
      </c>
      <c r="G8" s="141">
        <f t="shared" si="5"/>
        <v>2013</v>
      </c>
      <c r="H8" s="141">
        <f t="shared" si="6"/>
        <v>0</v>
      </c>
      <c r="I8" s="141">
        <f t="shared" si="7"/>
        <v>0</v>
      </c>
      <c r="J8" s="141">
        <f t="shared" si="8"/>
        <v>0</v>
      </c>
      <c r="K8" s="141">
        <f t="shared" si="9"/>
        <v>0</v>
      </c>
      <c r="L8" s="141">
        <f t="shared" si="10"/>
        <v>0</v>
      </c>
      <c r="M8" s="141">
        <f t="shared" si="11"/>
        <v>0</v>
      </c>
      <c r="N8" s="141">
        <f t="shared" si="12"/>
        <v>0</v>
      </c>
      <c r="O8" s="141">
        <f t="shared" si="13"/>
        <v>0</v>
      </c>
      <c r="P8" s="141">
        <f t="shared" si="14"/>
        <v>0</v>
      </c>
      <c r="Q8" s="141">
        <f t="shared" si="15"/>
        <v>0</v>
      </c>
      <c r="R8" s="141">
        <f t="shared" si="16"/>
        <v>0</v>
      </c>
      <c r="S8" s="141">
        <f t="shared" si="17"/>
        <v>0</v>
      </c>
      <c r="T8" s="141">
        <f t="shared" si="18"/>
        <v>0</v>
      </c>
      <c r="U8" s="141">
        <f t="shared" si="19"/>
        <v>0</v>
      </c>
      <c r="V8" s="141">
        <f t="shared" si="20"/>
        <v>0</v>
      </c>
      <c r="W8" s="141">
        <f t="shared" si="21"/>
        <v>0</v>
      </c>
      <c r="X8" s="141">
        <f t="shared" si="22"/>
        <v>0</v>
      </c>
      <c r="Y8" s="141">
        <f t="shared" si="23"/>
        <v>0</v>
      </c>
      <c r="Z8" s="141">
        <f t="shared" si="24"/>
        <v>0</v>
      </c>
      <c r="AA8" s="141">
        <f t="shared" si="25"/>
        <v>0</v>
      </c>
      <c r="AB8" s="141">
        <f t="shared" si="26"/>
        <v>0</v>
      </c>
      <c r="AC8" s="141">
        <f t="shared" si="27"/>
        <v>0</v>
      </c>
      <c r="AD8" s="141">
        <f t="shared" si="28"/>
        <v>0</v>
      </c>
      <c r="AE8" s="141">
        <f t="shared" si="29"/>
        <v>0</v>
      </c>
      <c r="AF8" s="143">
        <f t="shared" si="30"/>
        <v>0</v>
      </c>
      <c r="AG8" s="144">
        <f>'Occupancy Worksheet'!$I$9</f>
        <v>0</v>
      </c>
      <c r="AH8" s="144">
        <f>'Occupancy Worksheet'!$I$10</f>
        <v>0</v>
      </c>
      <c r="AI8" s="144">
        <f>'Occupancy Worksheet'!$I$11</f>
        <v>0</v>
      </c>
      <c r="AJ8" s="144">
        <f>'Occupancy Worksheet'!$I$12</f>
        <v>0</v>
      </c>
      <c r="AK8" s="144">
        <f>'Occupancy Worksheet'!$I$13</f>
        <v>0</v>
      </c>
      <c r="AL8" s="144">
        <f>'Occupancy Worksheet'!$I$14</f>
        <v>0</v>
      </c>
      <c r="AM8" s="144">
        <f>'Occupancy Worksheet'!$I$15</f>
        <v>0</v>
      </c>
      <c r="AN8" s="144" t="str">
        <f>'Occupancy Worksheet'!$I$16</f>
        <v>No</v>
      </c>
      <c r="AO8" s="140">
        <f>'Occupancy Worksheet'!$I$17</f>
        <v>0</v>
      </c>
      <c r="AP8" s="140">
        <f>'Occupancy Worksheet'!$I$18</f>
        <v>0</v>
      </c>
      <c r="AQ8" s="140">
        <f>'Occupancy Worksheet'!$I$19</f>
        <v>0</v>
      </c>
      <c r="AR8" s="145">
        <f>'Occupancy Worksheet'!$I$20</f>
        <v>0</v>
      </c>
      <c r="AS8" s="146">
        <f>'Occupancy Worksheet'!$I$21</f>
        <v>0</v>
      </c>
      <c r="AT8" s="146">
        <f>'Occupancy Worksheet'!$I$22</f>
        <v>0</v>
      </c>
      <c r="AU8" s="146">
        <f>'Occupancy Worksheet'!$I$23</f>
        <v>0</v>
      </c>
      <c r="AV8" s="146">
        <f>'Occupancy Worksheet'!$I$24</f>
        <v>0</v>
      </c>
      <c r="AW8" s="146">
        <f>'Occupancy Worksheet'!$I$25</f>
        <v>0</v>
      </c>
      <c r="AX8" s="146">
        <f>'Occupancy Worksheet'!$I$26</f>
        <v>0</v>
      </c>
      <c r="AY8" s="145">
        <f>'Occupancy Worksheet'!$I$27</f>
        <v>0</v>
      </c>
      <c r="AZ8" s="146">
        <f>'Occupancy Worksheet'!$I$28</f>
        <v>0</v>
      </c>
      <c r="BA8" s="146">
        <f>'Occupancy Worksheet'!$I$29</f>
        <v>0</v>
      </c>
      <c r="BB8" s="146">
        <f>'Occupancy Worksheet'!$I$30</f>
        <v>0</v>
      </c>
      <c r="BC8" s="146">
        <f>'Occupancy Worksheet'!$I$31</f>
        <v>0</v>
      </c>
      <c r="BD8" s="146">
        <f>'Occupancy Worksheet'!$I$32</f>
        <v>0</v>
      </c>
      <c r="BE8" s="146">
        <f>'Occupancy Worksheet'!$I$33</f>
        <v>0</v>
      </c>
      <c r="BF8" s="145">
        <f>'Occupancy Worksheet'!$I$34</f>
        <v>0</v>
      </c>
      <c r="BG8" s="146">
        <f>'Occupancy Worksheet'!$I$35</f>
        <v>0</v>
      </c>
      <c r="BH8" s="147">
        <f>'Occupancy Worksheet'!$I$36</f>
        <v>0</v>
      </c>
      <c r="BI8" s="146">
        <f>'Occupancy Worksheet'!$I$37</f>
        <v>0</v>
      </c>
      <c r="BJ8" s="146" t="str">
        <f>'Occupancy Worksheet'!$I$38</f>
        <v>N/A</v>
      </c>
      <c r="BK8" s="140" t="str">
        <f>'Occupancy Worksheet'!$I$39</f>
        <v>Class Rate</v>
      </c>
      <c r="BL8" s="146">
        <f>'Occupancy Worksheet'!$I$40</f>
        <v>0</v>
      </c>
      <c r="BM8" s="146" t="str">
        <f>'Occupancy Worksheet'!$I$41</f>
        <v>-</v>
      </c>
      <c r="BN8" s="148">
        <f>'Occupancy Worksheet'!$I$42</f>
        <v>0</v>
      </c>
      <c r="BO8" s="146">
        <f>'Occupancy Worksheet'!$I$43</f>
        <v>0</v>
      </c>
      <c r="BP8" s="149">
        <f>'Occupancy Worksheet'!$I$44</f>
        <v>0</v>
      </c>
      <c r="BQ8" s="146">
        <f>'Occupancy Worksheet'!$I$45</f>
        <v>0</v>
      </c>
      <c r="BR8" s="146">
        <f>'Occupancy Worksheet'!$I$46</f>
        <v>0</v>
      </c>
      <c r="BS8" s="146">
        <f>'Occupancy Worksheet'!$I$47</f>
        <v>0</v>
      </c>
      <c r="BT8" s="146">
        <f>'Occupancy Worksheet'!$I$48</f>
        <v>0</v>
      </c>
      <c r="BU8" s="146">
        <f>'Occupancy Worksheet'!$I$49</f>
        <v>0</v>
      </c>
      <c r="BV8" s="150">
        <f>'Occupancy Worksheet'!$I$50</f>
        <v>0</v>
      </c>
      <c r="BW8" s="140">
        <f>'Occupancy Worksheet'!$I$51</f>
        <v>0</v>
      </c>
      <c r="BX8" s="149">
        <f>'Occupancy Worksheet'!$I$52</f>
        <v>0</v>
      </c>
      <c r="BY8" s="149">
        <f>'Occupancy Worksheet'!$I$53</f>
        <v>0</v>
      </c>
      <c r="BZ8" s="149">
        <f>'Occupancy Worksheet'!$I$54</f>
        <v>0</v>
      </c>
      <c r="CA8" s="149">
        <f>'Occupancy Worksheet'!$I$55</f>
        <v>0</v>
      </c>
      <c r="CB8" s="149">
        <f>'Occupancy Worksheet'!$I$56</f>
        <v>0</v>
      </c>
      <c r="CC8" s="149">
        <f>'Occupancy Worksheet'!$I$57</f>
        <v>0</v>
      </c>
      <c r="CD8" s="149">
        <f>'Occupancy Worksheet'!$I$58</f>
        <v>0</v>
      </c>
      <c r="CE8" s="149">
        <f>'Occupancy Worksheet'!$I$59</f>
        <v>0</v>
      </c>
      <c r="CF8" s="149">
        <f>'Occupancy Worksheet'!$I$60</f>
        <v>0</v>
      </c>
      <c r="CG8" s="149">
        <f>'Occupancy Worksheet'!$I$61</f>
        <v>0</v>
      </c>
      <c r="CH8" s="149">
        <f>'Occupancy Worksheet'!$I$62</f>
        <v>0</v>
      </c>
    </row>
    <row r="9" spans="1:86" x14ac:dyDescent="0.25">
      <c r="A9" s="140" t="str">
        <f>'Occupancy Worksheet'!$J$8</f>
        <v>Column 08</v>
      </c>
      <c r="B9" s="141">
        <f t="shared" si="0"/>
        <v>0</v>
      </c>
      <c r="C9" s="141">
        <f t="shared" si="1"/>
        <v>0</v>
      </c>
      <c r="D9" s="142" t="str">
        <f t="shared" si="2"/>
        <v/>
      </c>
      <c r="E9" s="141">
        <f t="shared" si="3"/>
        <v>0</v>
      </c>
      <c r="F9" s="141">
        <f t="shared" si="4"/>
        <v>0</v>
      </c>
      <c r="G9" s="141">
        <f t="shared" si="5"/>
        <v>2013</v>
      </c>
      <c r="H9" s="141">
        <f t="shared" si="6"/>
        <v>0</v>
      </c>
      <c r="I9" s="141">
        <f t="shared" si="7"/>
        <v>0</v>
      </c>
      <c r="J9" s="141">
        <f t="shared" si="8"/>
        <v>0</v>
      </c>
      <c r="K9" s="141">
        <f t="shared" si="9"/>
        <v>0</v>
      </c>
      <c r="L9" s="141">
        <f t="shared" si="10"/>
        <v>0</v>
      </c>
      <c r="M9" s="141">
        <f t="shared" si="11"/>
        <v>0</v>
      </c>
      <c r="N9" s="141">
        <f t="shared" si="12"/>
        <v>0</v>
      </c>
      <c r="O9" s="141">
        <f t="shared" si="13"/>
        <v>0</v>
      </c>
      <c r="P9" s="141">
        <f t="shared" si="14"/>
        <v>0</v>
      </c>
      <c r="Q9" s="141">
        <f t="shared" si="15"/>
        <v>0</v>
      </c>
      <c r="R9" s="141">
        <f t="shared" si="16"/>
        <v>0</v>
      </c>
      <c r="S9" s="141">
        <f t="shared" si="17"/>
        <v>0</v>
      </c>
      <c r="T9" s="141">
        <f t="shared" si="18"/>
        <v>0</v>
      </c>
      <c r="U9" s="141">
        <f t="shared" si="19"/>
        <v>0</v>
      </c>
      <c r="V9" s="141">
        <f t="shared" si="20"/>
        <v>0</v>
      </c>
      <c r="W9" s="141">
        <f t="shared" si="21"/>
        <v>0</v>
      </c>
      <c r="X9" s="141">
        <f t="shared" si="22"/>
        <v>0</v>
      </c>
      <c r="Y9" s="141">
        <f t="shared" si="23"/>
        <v>0</v>
      </c>
      <c r="Z9" s="141">
        <f t="shared" si="24"/>
        <v>0</v>
      </c>
      <c r="AA9" s="141">
        <f t="shared" si="25"/>
        <v>0</v>
      </c>
      <c r="AB9" s="141">
        <f t="shared" si="26"/>
        <v>0</v>
      </c>
      <c r="AC9" s="141">
        <f t="shared" si="27"/>
        <v>0</v>
      </c>
      <c r="AD9" s="141">
        <f t="shared" si="28"/>
        <v>0</v>
      </c>
      <c r="AE9" s="141">
        <f t="shared" si="29"/>
        <v>0</v>
      </c>
      <c r="AF9" s="143">
        <f t="shared" si="30"/>
        <v>0</v>
      </c>
      <c r="AG9" s="144">
        <f>'Occupancy Worksheet'!$J$9</f>
        <v>0</v>
      </c>
      <c r="AH9" s="144">
        <f>'Occupancy Worksheet'!$J$10</f>
        <v>0</v>
      </c>
      <c r="AI9" s="144">
        <f>'Occupancy Worksheet'!$J$11</f>
        <v>0</v>
      </c>
      <c r="AJ9" s="144">
        <f>'Occupancy Worksheet'!$J$12</f>
        <v>0</v>
      </c>
      <c r="AK9" s="144">
        <f>'Occupancy Worksheet'!$J$13</f>
        <v>0</v>
      </c>
      <c r="AL9" s="144">
        <f>'Occupancy Worksheet'!$J$14</f>
        <v>0</v>
      </c>
      <c r="AM9" s="144">
        <f>'Occupancy Worksheet'!$J$15</f>
        <v>0</v>
      </c>
      <c r="AN9" s="144" t="str">
        <f>'Occupancy Worksheet'!$J$16</f>
        <v>No</v>
      </c>
      <c r="AO9" s="140">
        <f>'Occupancy Worksheet'!$J$17</f>
        <v>0</v>
      </c>
      <c r="AP9" s="140">
        <f>'Occupancy Worksheet'!$J$18</f>
        <v>0</v>
      </c>
      <c r="AQ9" s="140">
        <f>'Occupancy Worksheet'!$J$19</f>
        <v>0</v>
      </c>
      <c r="AR9" s="145">
        <f>'Occupancy Worksheet'!$J$20</f>
        <v>0</v>
      </c>
      <c r="AS9" s="146">
        <f>'Occupancy Worksheet'!$J$21</f>
        <v>0</v>
      </c>
      <c r="AT9" s="146">
        <f>'Occupancy Worksheet'!$J$22</f>
        <v>0</v>
      </c>
      <c r="AU9" s="146">
        <f>'Occupancy Worksheet'!$J$23</f>
        <v>0</v>
      </c>
      <c r="AV9" s="146">
        <f>'Occupancy Worksheet'!$J$24</f>
        <v>0</v>
      </c>
      <c r="AW9" s="146">
        <f>'Occupancy Worksheet'!$J$25</f>
        <v>0</v>
      </c>
      <c r="AX9" s="146">
        <f>'Occupancy Worksheet'!$J$26</f>
        <v>0</v>
      </c>
      <c r="AY9" s="145">
        <f>'Occupancy Worksheet'!$J$27</f>
        <v>0</v>
      </c>
      <c r="AZ9" s="146">
        <f>'Occupancy Worksheet'!$J$28</f>
        <v>0</v>
      </c>
      <c r="BA9" s="146">
        <f>'Occupancy Worksheet'!$J$29</f>
        <v>0</v>
      </c>
      <c r="BB9" s="146">
        <f>'Occupancy Worksheet'!$J$30</f>
        <v>0</v>
      </c>
      <c r="BC9" s="146">
        <f>'Occupancy Worksheet'!$J$31</f>
        <v>0</v>
      </c>
      <c r="BD9" s="146">
        <f>'Occupancy Worksheet'!$J$32</f>
        <v>0</v>
      </c>
      <c r="BE9" s="146">
        <f>'Occupancy Worksheet'!$J$33</f>
        <v>0</v>
      </c>
      <c r="BF9" s="145">
        <f>'Occupancy Worksheet'!$J$34</f>
        <v>0</v>
      </c>
      <c r="BG9" s="146">
        <f>'Occupancy Worksheet'!$J$35</f>
        <v>0</v>
      </c>
      <c r="BH9" s="147">
        <f>'Occupancy Worksheet'!$J$36</f>
        <v>0</v>
      </c>
      <c r="BI9" s="146">
        <f>'Occupancy Worksheet'!$J$37</f>
        <v>0</v>
      </c>
      <c r="BJ9" s="146" t="str">
        <f>'Occupancy Worksheet'!$J$38</f>
        <v>N/A</v>
      </c>
      <c r="BK9" s="140" t="str">
        <f>'Occupancy Worksheet'!$J$39</f>
        <v>Class Rate</v>
      </c>
      <c r="BL9" s="146">
        <f>'Occupancy Worksheet'!$J$40</f>
        <v>0</v>
      </c>
      <c r="BM9" s="146" t="str">
        <f>'Occupancy Worksheet'!$J$41</f>
        <v>-</v>
      </c>
      <c r="BN9" s="148">
        <f>'Occupancy Worksheet'!$J$42</f>
        <v>0</v>
      </c>
      <c r="BO9" s="146">
        <f>'Occupancy Worksheet'!$J$43</f>
        <v>0</v>
      </c>
      <c r="BP9" s="149">
        <f>'Occupancy Worksheet'!$J$44</f>
        <v>0</v>
      </c>
      <c r="BQ9" s="146">
        <f>'Occupancy Worksheet'!$J$45</f>
        <v>0</v>
      </c>
      <c r="BR9" s="146">
        <f>'Occupancy Worksheet'!$J$46</f>
        <v>0</v>
      </c>
      <c r="BS9" s="146">
        <f>'Occupancy Worksheet'!$J$47</f>
        <v>0</v>
      </c>
      <c r="BT9" s="146">
        <f>'Occupancy Worksheet'!$J$48</f>
        <v>0</v>
      </c>
      <c r="BU9" s="146">
        <f>'Occupancy Worksheet'!$J$49</f>
        <v>0</v>
      </c>
      <c r="BV9" s="150">
        <f>'Occupancy Worksheet'!$J$50</f>
        <v>0</v>
      </c>
      <c r="BW9" s="140">
        <f>'Occupancy Worksheet'!$J$51</f>
        <v>0</v>
      </c>
      <c r="BX9" s="149">
        <f>'Occupancy Worksheet'!$J$52</f>
        <v>0</v>
      </c>
      <c r="BY9" s="149">
        <f>'Occupancy Worksheet'!$J$53</f>
        <v>0</v>
      </c>
      <c r="BZ9" s="149">
        <f>'Occupancy Worksheet'!$J$54</f>
        <v>0</v>
      </c>
      <c r="CA9" s="149">
        <f>'Occupancy Worksheet'!$J$55</f>
        <v>0</v>
      </c>
      <c r="CB9" s="149">
        <f>'Occupancy Worksheet'!$J$56</f>
        <v>0</v>
      </c>
      <c r="CC9" s="149">
        <f>'Occupancy Worksheet'!$J$57</f>
        <v>0</v>
      </c>
      <c r="CD9" s="149">
        <f>'Occupancy Worksheet'!$J$58</f>
        <v>0</v>
      </c>
      <c r="CE9" s="149">
        <f>'Occupancy Worksheet'!$J$59</f>
        <v>0</v>
      </c>
      <c r="CF9" s="149">
        <f>'Occupancy Worksheet'!$J$60</f>
        <v>0</v>
      </c>
      <c r="CG9" s="149">
        <f>'Occupancy Worksheet'!$J$61</f>
        <v>0</v>
      </c>
      <c r="CH9" s="149">
        <f>'Occupancy Worksheet'!$J$62</f>
        <v>0</v>
      </c>
    </row>
    <row r="10" spans="1:86" x14ac:dyDescent="0.25">
      <c r="A10" s="140" t="str">
        <f>'Occupancy Worksheet'!$K$8</f>
        <v>Column 09</v>
      </c>
      <c r="B10" s="141">
        <f t="shared" si="0"/>
        <v>0</v>
      </c>
      <c r="C10" s="141">
        <f t="shared" si="1"/>
        <v>0</v>
      </c>
      <c r="D10" s="142" t="str">
        <f t="shared" si="2"/>
        <v/>
      </c>
      <c r="E10" s="141">
        <f t="shared" si="3"/>
        <v>0</v>
      </c>
      <c r="F10" s="141">
        <f t="shared" si="4"/>
        <v>0</v>
      </c>
      <c r="G10" s="141">
        <f t="shared" si="5"/>
        <v>2013</v>
      </c>
      <c r="H10" s="141">
        <f t="shared" si="6"/>
        <v>0</v>
      </c>
      <c r="I10" s="141">
        <f t="shared" si="7"/>
        <v>0</v>
      </c>
      <c r="J10" s="141">
        <f t="shared" si="8"/>
        <v>0</v>
      </c>
      <c r="K10" s="141">
        <f t="shared" si="9"/>
        <v>0</v>
      </c>
      <c r="L10" s="141">
        <f t="shared" si="10"/>
        <v>0</v>
      </c>
      <c r="M10" s="141">
        <f t="shared" si="11"/>
        <v>0</v>
      </c>
      <c r="N10" s="141">
        <f t="shared" si="12"/>
        <v>0</v>
      </c>
      <c r="O10" s="141">
        <f t="shared" si="13"/>
        <v>0</v>
      </c>
      <c r="P10" s="141">
        <f t="shared" si="14"/>
        <v>0</v>
      </c>
      <c r="Q10" s="141">
        <f t="shared" si="15"/>
        <v>0</v>
      </c>
      <c r="R10" s="141">
        <f t="shared" si="16"/>
        <v>0</v>
      </c>
      <c r="S10" s="141">
        <f t="shared" si="17"/>
        <v>0</v>
      </c>
      <c r="T10" s="141">
        <f t="shared" si="18"/>
        <v>0</v>
      </c>
      <c r="U10" s="141">
        <f t="shared" si="19"/>
        <v>0</v>
      </c>
      <c r="V10" s="141">
        <f t="shared" si="20"/>
        <v>0</v>
      </c>
      <c r="W10" s="141">
        <f t="shared" si="21"/>
        <v>0</v>
      </c>
      <c r="X10" s="141">
        <f t="shared" si="22"/>
        <v>0</v>
      </c>
      <c r="Y10" s="141">
        <f t="shared" si="23"/>
        <v>0</v>
      </c>
      <c r="Z10" s="141">
        <f t="shared" si="24"/>
        <v>0</v>
      </c>
      <c r="AA10" s="141">
        <f t="shared" si="25"/>
        <v>0</v>
      </c>
      <c r="AB10" s="141">
        <f t="shared" si="26"/>
        <v>0</v>
      </c>
      <c r="AC10" s="141">
        <f t="shared" si="27"/>
        <v>0</v>
      </c>
      <c r="AD10" s="141">
        <f t="shared" si="28"/>
        <v>0</v>
      </c>
      <c r="AE10" s="141">
        <f t="shared" si="29"/>
        <v>0</v>
      </c>
      <c r="AF10" s="143">
        <f t="shared" si="30"/>
        <v>0</v>
      </c>
      <c r="AG10" s="144">
        <f>'Occupancy Worksheet'!$K$9</f>
        <v>0</v>
      </c>
      <c r="AH10" s="144">
        <f>'Occupancy Worksheet'!$K$10</f>
        <v>0</v>
      </c>
      <c r="AI10" s="144">
        <f>'Occupancy Worksheet'!$K$11</f>
        <v>0</v>
      </c>
      <c r="AJ10" s="144">
        <f>'Occupancy Worksheet'!$K$12</f>
        <v>0</v>
      </c>
      <c r="AK10" s="144">
        <f>'Occupancy Worksheet'!$K$13</f>
        <v>0</v>
      </c>
      <c r="AL10" s="144">
        <f>'Occupancy Worksheet'!$K$14</f>
        <v>0</v>
      </c>
      <c r="AM10" s="144">
        <f>'Occupancy Worksheet'!$K$15</f>
        <v>0</v>
      </c>
      <c r="AN10" s="144" t="str">
        <f>'Occupancy Worksheet'!$K$16</f>
        <v>No</v>
      </c>
      <c r="AO10" s="140">
        <f>'Occupancy Worksheet'!$K$17</f>
        <v>0</v>
      </c>
      <c r="AP10" s="140">
        <f>'Occupancy Worksheet'!$K$18</f>
        <v>0</v>
      </c>
      <c r="AQ10" s="140">
        <f>'Occupancy Worksheet'!$K$19</f>
        <v>0</v>
      </c>
      <c r="AR10" s="145">
        <f>'Occupancy Worksheet'!$K$20</f>
        <v>0</v>
      </c>
      <c r="AS10" s="146">
        <f>'Occupancy Worksheet'!$K$21</f>
        <v>0</v>
      </c>
      <c r="AT10" s="146">
        <f>'Occupancy Worksheet'!$K$22</f>
        <v>0</v>
      </c>
      <c r="AU10" s="146">
        <f>'Occupancy Worksheet'!$K$23</f>
        <v>0</v>
      </c>
      <c r="AV10" s="146">
        <f>'Occupancy Worksheet'!$K$24</f>
        <v>0</v>
      </c>
      <c r="AW10" s="146">
        <f>'Occupancy Worksheet'!$K$25</f>
        <v>0</v>
      </c>
      <c r="AX10" s="146">
        <f>'Occupancy Worksheet'!$K$26</f>
        <v>0</v>
      </c>
      <c r="AY10" s="145">
        <f>'Occupancy Worksheet'!$K$27</f>
        <v>0</v>
      </c>
      <c r="AZ10" s="146">
        <f>'Occupancy Worksheet'!$K$28</f>
        <v>0</v>
      </c>
      <c r="BA10" s="146">
        <f>'Occupancy Worksheet'!$K$29</f>
        <v>0</v>
      </c>
      <c r="BB10" s="146">
        <f>'Occupancy Worksheet'!$K$30</f>
        <v>0</v>
      </c>
      <c r="BC10" s="146">
        <f>'Occupancy Worksheet'!$K$31</f>
        <v>0</v>
      </c>
      <c r="BD10" s="146">
        <f>'Occupancy Worksheet'!$K$32</f>
        <v>0</v>
      </c>
      <c r="BE10" s="146">
        <f>'Occupancy Worksheet'!$K$33</f>
        <v>0</v>
      </c>
      <c r="BF10" s="145">
        <f>'Occupancy Worksheet'!$K$34</f>
        <v>0</v>
      </c>
      <c r="BG10" s="146">
        <f>'Occupancy Worksheet'!$K$35</f>
        <v>0</v>
      </c>
      <c r="BH10" s="147">
        <f>'Occupancy Worksheet'!$K$36</f>
        <v>0</v>
      </c>
      <c r="BI10" s="146">
        <f>'Occupancy Worksheet'!$K$37</f>
        <v>0</v>
      </c>
      <c r="BJ10" s="146" t="str">
        <f>'Occupancy Worksheet'!$K$38</f>
        <v>N/A</v>
      </c>
      <c r="BK10" s="140" t="str">
        <f>'Occupancy Worksheet'!$K$39</f>
        <v>Class Rate</v>
      </c>
      <c r="BL10" s="146">
        <f>'Occupancy Worksheet'!$K$40</f>
        <v>0</v>
      </c>
      <c r="BM10" s="146" t="str">
        <f>'Occupancy Worksheet'!$K$41</f>
        <v>-</v>
      </c>
      <c r="BN10" s="148">
        <f>'Occupancy Worksheet'!$K$42</f>
        <v>0</v>
      </c>
      <c r="BO10" s="146">
        <f>'Occupancy Worksheet'!$K$43</f>
        <v>0</v>
      </c>
      <c r="BP10" s="149">
        <f>'Occupancy Worksheet'!$K$44</f>
        <v>0</v>
      </c>
      <c r="BQ10" s="146">
        <f>'Occupancy Worksheet'!$K$45</f>
        <v>0</v>
      </c>
      <c r="BR10" s="146">
        <f>'Occupancy Worksheet'!$K$46</f>
        <v>0</v>
      </c>
      <c r="BS10" s="146">
        <f>'Occupancy Worksheet'!$K$47</f>
        <v>0</v>
      </c>
      <c r="BT10" s="146">
        <f>'Occupancy Worksheet'!$K$48</f>
        <v>0</v>
      </c>
      <c r="BU10" s="146">
        <f>'Occupancy Worksheet'!$K$49</f>
        <v>0</v>
      </c>
      <c r="BV10" s="150">
        <f>'Occupancy Worksheet'!$K$50</f>
        <v>0</v>
      </c>
      <c r="BW10" s="140">
        <f>'Occupancy Worksheet'!$K$51</f>
        <v>0</v>
      </c>
      <c r="BX10" s="149">
        <f>'Occupancy Worksheet'!$K$52</f>
        <v>0</v>
      </c>
      <c r="BY10" s="149">
        <f>'Occupancy Worksheet'!$K$53</f>
        <v>0</v>
      </c>
      <c r="BZ10" s="149">
        <f>'Occupancy Worksheet'!$K$54</f>
        <v>0</v>
      </c>
      <c r="CA10" s="149">
        <f>'Occupancy Worksheet'!$K$55</f>
        <v>0</v>
      </c>
      <c r="CB10" s="149">
        <f>'Occupancy Worksheet'!$K$56</f>
        <v>0</v>
      </c>
      <c r="CC10" s="149">
        <f>'Occupancy Worksheet'!$K$57</f>
        <v>0</v>
      </c>
      <c r="CD10" s="149">
        <f>'Occupancy Worksheet'!$K$58</f>
        <v>0</v>
      </c>
      <c r="CE10" s="149">
        <f>'Occupancy Worksheet'!$K$59</f>
        <v>0</v>
      </c>
      <c r="CF10" s="149">
        <f>'Occupancy Worksheet'!$K$60</f>
        <v>0</v>
      </c>
      <c r="CG10" s="149">
        <f>'Occupancy Worksheet'!$K$61</f>
        <v>0</v>
      </c>
      <c r="CH10" s="149">
        <f>'Occupancy Worksheet'!$K$62</f>
        <v>0</v>
      </c>
    </row>
    <row r="11" spans="1:86" x14ac:dyDescent="0.25">
      <c r="A11" s="140" t="str">
        <f>'Occupancy Worksheet'!$L$8</f>
        <v>Column 10</v>
      </c>
      <c r="B11" s="141">
        <f t="shared" si="0"/>
        <v>0</v>
      </c>
      <c r="C11" s="141">
        <f t="shared" si="1"/>
        <v>0</v>
      </c>
      <c r="D11" s="142" t="str">
        <f t="shared" si="2"/>
        <v/>
      </c>
      <c r="E11" s="141">
        <f t="shared" si="3"/>
        <v>0</v>
      </c>
      <c r="F11" s="141">
        <f t="shared" si="4"/>
        <v>0</v>
      </c>
      <c r="G11" s="141">
        <f t="shared" si="5"/>
        <v>2013</v>
      </c>
      <c r="H11" s="141">
        <f t="shared" si="6"/>
        <v>0</v>
      </c>
      <c r="I11" s="141">
        <f t="shared" si="7"/>
        <v>0</v>
      </c>
      <c r="J11" s="141">
        <f t="shared" si="8"/>
        <v>0</v>
      </c>
      <c r="K11" s="141">
        <f t="shared" si="9"/>
        <v>0</v>
      </c>
      <c r="L11" s="141">
        <f t="shared" si="10"/>
        <v>0</v>
      </c>
      <c r="M11" s="141">
        <f t="shared" si="11"/>
        <v>0</v>
      </c>
      <c r="N11" s="141">
        <f t="shared" si="12"/>
        <v>0</v>
      </c>
      <c r="O11" s="141">
        <f t="shared" si="13"/>
        <v>0</v>
      </c>
      <c r="P11" s="141">
        <f t="shared" si="14"/>
        <v>0</v>
      </c>
      <c r="Q11" s="141">
        <f t="shared" si="15"/>
        <v>0</v>
      </c>
      <c r="R11" s="141">
        <f t="shared" si="16"/>
        <v>0</v>
      </c>
      <c r="S11" s="141">
        <f t="shared" si="17"/>
        <v>0</v>
      </c>
      <c r="T11" s="141">
        <f t="shared" si="18"/>
        <v>0</v>
      </c>
      <c r="U11" s="141">
        <f t="shared" si="19"/>
        <v>0</v>
      </c>
      <c r="V11" s="141">
        <f t="shared" si="20"/>
        <v>0</v>
      </c>
      <c r="W11" s="141">
        <f t="shared" si="21"/>
        <v>0</v>
      </c>
      <c r="X11" s="141">
        <f t="shared" si="22"/>
        <v>0</v>
      </c>
      <c r="Y11" s="141">
        <f t="shared" si="23"/>
        <v>0</v>
      </c>
      <c r="Z11" s="141">
        <f t="shared" si="24"/>
        <v>0</v>
      </c>
      <c r="AA11" s="141">
        <f t="shared" si="25"/>
        <v>0</v>
      </c>
      <c r="AB11" s="141">
        <f t="shared" si="26"/>
        <v>0</v>
      </c>
      <c r="AC11" s="141">
        <f t="shared" si="27"/>
        <v>0</v>
      </c>
      <c r="AD11" s="141">
        <f t="shared" si="28"/>
        <v>0</v>
      </c>
      <c r="AE11" s="141">
        <f t="shared" si="29"/>
        <v>0</v>
      </c>
      <c r="AF11" s="143">
        <f t="shared" si="30"/>
        <v>0</v>
      </c>
      <c r="AG11" s="144">
        <f>'Occupancy Worksheet'!$L$9</f>
        <v>0</v>
      </c>
      <c r="AH11" s="144">
        <f>'Occupancy Worksheet'!$L$10</f>
        <v>0</v>
      </c>
      <c r="AI11" s="144">
        <f>'Occupancy Worksheet'!$L$11</f>
        <v>0</v>
      </c>
      <c r="AJ11" s="144">
        <f>'Occupancy Worksheet'!$L$12</f>
        <v>0</v>
      </c>
      <c r="AK11" s="144">
        <f>'Occupancy Worksheet'!$L$13</f>
        <v>0</v>
      </c>
      <c r="AL11" s="144">
        <f>'Occupancy Worksheet'!$L$14</f>
        <v>0</v>
      </c>
      <c r="AM11" s="144">
        <f>'Occupancy Worksheet'!$L$15</f>
        <v>0</v>
      </c>
      <c r="AN11" s="144" t="str">
        <f>'Occupancy Worksheet'!$L$16</f>
        <v>No</v>
      </c>
      <c r="AO11" s="140">
        <f>'Occupancy Worksheet'!$L$17</f>
        <v>0</v>
      </c>
      <c r="AP11" s="140">
        <f>'Occupancy Worksheet'!$L$18</f>
        <v>0</v>
      </c>
      <c r="AQ11" s="140">
        <f>'Occupancy Worksheet'!$L$19</f>
        <v>0</v>
      </c>
      <c r="AR11" s="145">
        <f>'Occupancy Worksheet'!$L$20</f>
        <v>0</v>
      </c>
      <c r="AS11" s="146">
        <f>'Occupancy Worksheet'!$L$21</f>
        <v>0</v>
      </c>
      <c r="AT11" s="146">
        <f>'Occupancy Worksheet'!$L$22</f>
        <v>0</v>
      </c>
      <c r="AU11" s="146">
        <f>'Occupancy Worksheet'!$L$23</f>
        <v>0</v>
      </c>
      <c r="AV11" s="146">
        <f>'Occupancy Worksheet'!$L$24</f>
        <v>0</v>
      </c>
      <c r="AW11" s="146">
        <f>'Occupancy Worksheet'!$L$25</f>
        <v>0</v>
      </c>
      <c r="AX11" s="146">
        <f>'Occupancy Worksheet'!$L$26</f>
        <v>0</v>
      </c>
      <c r="AY11" s="145">
        <f>'Occupancy Worksheet'!$L$27</f>
        <v>0</v>
      </c>
      <c r="AZ11" s="146">
        <f>'Occupancy Worksheet'!$L$28</f>
        <v>0</v>
      </c>
      <c r="BA11" s="146">
        <f>'Occupancy Worksheet'!$L$29</f>
        <v>0</v>
      </c>
      <c r="BB11" s="146">
        <f>'Occupancy Worksheet'!$L$30</f>
        <v>0</v>
      </c>
      <c r="BC11" s="146">
        <f>'Occupancy Worksheet'!$L$31</f>
        <v>0</v>
      </c>
      <c r="BD11" s="146">
        <f>'Occupancy Worksheet'!$L$32</f>
        <v>0</v>
      </c>
      <c r="BE11" s="146">
        <f>'Occupancy Worksheet'!$L$33</f>
        <v>0</v>
      </c>
      <c r="BF11" s="145">
        <f>'Occupancy Worksheet'!$L$34</f>
        <v>0</v>
      </c>
      <c r="BG11" s="146">
        <f>'Occupancy Worksheet'!$L$35</f>
        <v>0</v>
      </c>
      <c r="BH11" s="147">
        <f>'Occupancy Worksheet'!$L$36</f>
        <v>0</v>
      </c>
      <c r="BI11" s="146">
        <f>'Occupancy Worksheet'!$L$37</f>
        <v>0</v>
      </c>
      <c r="BJ11" s="146" t="str">
        <f>'Occupancy Worksheet'!$L$38</f>
        <v>N/A</v>
      </c>
      <c r="BK11" s="140" t="str">
        <f>'Occupancy Worksheet'!$L$39</f>
        <v>Class Rate</v>
      </c>
      <c r="BL11" s="146">
        <f>'Occupancy Worksheet'!$L$40</f>
        <v>0</v>
      </c>
      <c r="BM11" s="146" t="str">
        <f>'Occupancy Worksheet'!$L$41</f>
        <v>-</v>
      </c>
      <c r="BN11" s="148">
        <f>'Occupancy Worksheet'!$L$42</f>
        <v>0</v>
      </c>
      <c r="BO11" s="146">
        <f>'Occupancy Worksheet'!$L$43</f>
        <v>0</v>
      </c>
      <c r="BP11" s="149">
        <f>'Occupancy Worksheet'!$L$44</f>
        <v>0</v>
      </c>
      <c r="BQ11" s="146">
        <f>'Occupancy Worksheet'!$L$45</f>
        <v>0</v>
      </c>
      <c r="BR11" s="146">
        <f>'Occupancy Worksheet'!$L$46</f>
        <v>0</v>
      </c>
      <c r="BS11" s="146">
        <f>'Occupancy Worksheet'!$L$47</f>
        <v>0</v>
      </c>
      <c r="BT11" s="146">
        <f>'Occupancy Worksheet'!$L$48</f>
        <v>0</v>
      </c>
      <c r="BU11" s="146">
        <f>'Occupancy Worksheet'!$L$49</f>
        <v>0</v>
      </c>
      <c r="BV11" s="150">
        <f>'Occupancy Worksheet'!$L$50</f>
        <v>0</v>
      </c>
      <c r="BW11" s="140">
        <f>'Occupancy Worksheet'!$L$51</f>
        <v>0</v>
      </c>
      <c r="BX11" s="149">
        <f>'Occupancy Worksheet'!$L$52</f>
        <v>0</v>
      </c>
      <c r="BY11" s="149">
        <f>'Occupancy Worksheet'!$L$53</f>
        <v>0</v>
      </c>
      <c r="BZ11" s="149">
        <f>'Occupancy Worksheet'!$L$54</f>
        <v>0</v>
      </c>
      <c r="CA11" s="149">
        <f>'Occupancy Worksheet'!$L$55</f>
        <v>0</v>
      </c>
      <c r="CB11" s="149">
        <f>'Occupancy Worksheet'!$L$56</f>
        <v>0</v>
      </c>
      <c r="CC11" s="149">
        <f>'Occupancy Worksheet'!$L$57</f>
        <v>0</v>
      </c>
      <c r="CD11" s="149">
        <f>'Occupancy Worksheet'!$L$58</f>
        <v>0</v>
      </c>
      <c r="CE11" s="149">
        <f>'Occupancy Worksheet'!$L$59</f>
        <v>0</v>
      </c>
      <c r="CF11" s="149">
        <f>'Occupancy Worksheet'!$L$60</f>
        <v>0</v>
      </c>
      <c r="CG11" s="149">
        <f>'Occupancy Worksheet'!$L$61</f>
        <v>0</v>
      </c>
      <c r="CH11" s="149">
        <f>'Occupancy Worksheet'!$L$62</f>
        <v>0</v>
      </c>
    </row>
    <row r="12" spans="1:86" x14ac:dyDescent="0.25">
      <c r="A12" s="140" t="str">
        <f>'Occupancy Worksheet'!$M$8</f>
        <v>Column 11</v>
      </c>
      <c r="B12" s="141">
        <f t="shared" si="0"/>
        <v>0</v>
      </c>
      <c r="C12" s="141">
        <f t="shared" si="1"/>
        <v>0</v>
      </c>
      <c r="D12" s="142" t="str">
        <f t="shared" si="2"/>
        <v/>
      </c>
      <c r="E12" s="141">
        <f t="shared" si="3"/>
        <v>0</v>
      </c>
      <c r="F12" s="141">
        <f t="shared" si="4"/>
        <v>0</v>
      </c>
      <c r="G12" s="141">
        <f t="shared" si="5"/>
        <v>2013</v>
      </c>
      <c r="H12" s="141">
        <f t="shared" si="6"/>
        <v>0</v>
      </c>
      <c r="I12" s="141">
        <f t="shared" si="7"/>
        <v>0</v>
      </c>
      <c r="J12" s="141">
        <f t="shared" si="8"/>
        <v>0</v>
      </c>
      <c r="K12" s="141">
        <f t="shared" si="9"/>
        <v>0</v>
      </c>
      <c r="L12" s="141">
        <f t="shared" si="10"/>
        <v>0</v>
      </c>
      <c r="M12" s="141">
        <f t="shared" si="11"/>
        <v>0</v>
      </c>
      <c r="N12" s="141">
        <f t="shared" si="12"/>
        <v>0</v>
      </c>
      <c r="O12" s="141">
        <f t="shared" si="13"/>
        <v>0</v>
      </c>
      <c r="P12" s="141">
        <f t="shared" si="14"/>
        <v>0</v>
      </c>
      <c r="Q12" s="141">
        <f t="shared" si="15"/>
        <v>0</v>
      </c>
      <c r="R12" s="141">
        <f t="shared" si="16"/>
        <v>0</v>
      </c>
      <c r="S12" s="141">
        <f t="shared" si="17"/>
        <v>0</v>
      </c>
      <c r="T12" s="141">
        <f t="shared" si="18"/>
        <v>0</v>
      </c>
      <c r="U12" s="141">
        <f t="shared" si="19"/>
        <v>0</v>
      </c>
      <c r="V12" s="141">
        <f t="shared" si="20"/>
        <v>0</v>
      </c>
      <c r="W12" s="141">
        <f t="shared" si="21"/>
        <v>0</v>
      </c>
      <c r="X12" s="141">
        <f t="shared" si="22"/>
        <v>0</v>
      </c>
      <c r="Y12" s="141">
        <f t="shared" si="23"/>
        <v>0</v>
      </c>
      <c r="Z12" s="141">
        <f t="shared" si="24"/>
        <v>0</v>
      </c>
      <c r="AA12" s="141">
        <f t="shared" si="25"/>
        <v>0</v>
      </c>
      <c r="AB12" s="141">
        <f t="shared" si="26"/>
        <v>0</v>
      </c>
      <c r="AC12" s="141">
        <f t="shared" si="27"/>
        <v>0</v>
      </c>
      <c r="AD12" s="141">
        <f t="shared" si="28"/>
        <v>0</v>
      </c>
      <c r="AE12" s="141">
        <f t="shared" si="29"/>
        <v>0</v>
      </c>
      <c r="AF12" s="143">
        <f t="shared" si="30"/>
        <v>0</v>
      </c>
      <c r="AG12" s="144">
        <f>'Occupancy Worksheet'!$M$9</f>
        <v>0</v>
      </c>
      <c r="AH12" s="144">
        <f>'Occupancy Worksheet'!$M$10</f>
        <v>0</v>
      </c>
      <c r="AI12" s="144">
        <f>'Occupancy Worksheet'!$M$11</f>
        <v>0</v>
      </c>
      <c r="AJ12" s="144">
        <f>'Occupancy Worksheet'!$M$12</f>
        <v>0</v>
      </c>
      <c r="AK12" s="144">
        <f>'Occupancy Worksheet'!$M$13</f>
        <v>0</v>
      </c>
      <c r="AL12" s="144">
        <f>'Occupancy Worksheet'!$M$14</f>
        <v>0</v>
      </c>
      <c r="AM12" s="144">
        <f>'Occupancy Worksheet'!$M$15</f>
        <v>0</v>
      </c>
      <c r="AN12" s="144" t="str">
        <f>'Occupancy Worksheet'!$M$16</f>
        <v>No</v>
      </c>
      <c r="AO12" s="140">
        <f>'Occupancy Worksheet'!$M$17</f>
        <v>0</v>
      </c>
      <c r="AP12" s="140">
        <f>'Occupancy Worksheet'!$M$18</f>
        <v>0</v>
      </c>
      <c r="AQ12" s="140">
        <f>'Occupancy Worksheet'!$M$19</f>
        <v>0</v>
      </c>
      <c r="AR12" s="145">
        <f>'Occupancy Worksheet'!$M$20</f>
        <v>0</v>
      </c>
      <c r="AS12" s="146">
        <f>'Occupancy Worksheet'!$M$21</f>
        <v>0</v>
      </c>
      <c r="AT12" s="146">
        <f>'Occupancy Worksheet'!$M$22</f>
        <v>0</v>
      </c>
      <c r="AU12" s="146">
        <f>'Occupancy Worksheet'!$M$23</f>
        <v>0</v>
      </c>
      <c r="AV12" s="146">
        <f>'Occupancy Worksheet'!$M$24</f>
        <v>0</v>
      </c>
      <c r="AW12" s="146">
        <f>'Occupancy Worksheet'!$M$25</f>
        <v>0</v>
      </c>
      <c r="AX12" s="146">
        <f>'Occupancy Worksheet'!$M$26</f>
        <v>0</v>
      </c>
      <c r="AY12" s="145">
        <f>'Occupancy Worksheet'!$M$27</f>
        <v>0</v>
      </c>
      <c r="AZ12" s="146">
        <f>'Occupancy Worksheet'!$M$28</f>
        <v>0</v>
      </c>
      <c r="BA12" s="146">
        <f>'Occupancy Worksheet'!$M$29</f>
        <v>0</v>
      </c>
      <c r="BB12" s="146">
        <f>'Occupancy Worksheet'!$M$30</f>
        <v>0</v>
      </c>
      <c r="BC12" s="146">
        <f>'Occupancy Worksheet'!$M$31</f>
        <v>0</v>
      </c>
      <c r="BD12" s="146">
        <f>'Occupancy Worksheet'!$M$32</f>
        <v>0</v>
      </c>
      <c r="BE12" s="146">
        <f>'Occupancy Worksheet'!$M$33</f>
        <v>0</v>
      </c>
      <c r="BF12" s="145">
        <f>'Occupancy Worksheet'!$M$34</f>
        <v>0</v>
      </c>
      <c r="BG12" s="146">
        <f>'Occupancy Worksheet'!$M$35</f>
        <v>0</v>
      </c>
      <c r="BH12" s="147">
        <f>'Occupancy Worksheet'!$M$36</f>
        <v>0</v>
      </c>
      <c r="BI12" s="146">
        <f>'Occupancy Worksheet'!$M$37</f>
        <v>0</v>
      </c>
      <c r="BJ12" s="146" t="str">
        <f>'Occupancy Worksheet'!$M$38</f>
        <v>N/A</v>
      </c>
      <c r="BK12" s="140" t="str">
        <f>'Occupancy Worksheet'!$M$39</f>
        <v>Class Rate</v>
      </c>
      <c r="BL12" s="146">
        <f>'Occupancy Worksheet'!$M$40</f>
        <v>0</v>
      </c>
      <c r="BM12" s="146" t="str">
        <f>'Occupancy Worksheet'!$M$41</f>
        <v>-</v>
      </c>
      <c r="BN12" s="148">
        <f>'Occupancy Worksheet'!$M$42</f>
        <v>0</v>
      </c>
      <c r="BO12" s="146">
        <f>'Occupancy Worksheet'!$M$43</f>
        <v>0</v>
      </c>
      <c r="BP12" s="149">
        <f>'Occupancy Worksheet'!$M$44</f>
        <v>0</v>
      </c>
      <c r="BQ12" s="146">
        <f>'Occupancy Worksheet'!$M$45</f>
        <v>0</v>
      </c>
      <c r="BR12" s="146">
        <f>'Occupancy Worksheet'!$M$46</f>
        <v>0</v>
      </c>
      <c r="BS12" s="146">
        <f>'Occupancy Worksheet'!$M$47</f>
        <v>0</v>
      </c>
      <c r="BT12" s="146">
        <f>'Occupancy Worksheet'!$M$48</f>
        <v>0</v>
      </c>
      <c r="BU12" s="146">
        <f>'Occupancy Worksheet'!$M$49</f>
        <v>0</v>
      </c>
      <c r="BV12" s="150">
        <f>'Occupancy Worksheet'!$M$50</f>
        <v>0</v>
      </c>
      <c r="BW12" s="140">
        <f>'Occupancy Worksheet'!$M$51</f>
        <v>0</v>
      </c>
      <c r="BX12" s="149">
        <f>'Occupancy Worksheet'!$M$52</f>
        <v>0</v>
      </c>
      <c r="BY12" s="149">
        <f>'Occupancy Worksheet'!$M$53</f>
        <v>0</v>
      </c>
      <c r="BZ12" s="149">
        <f>'Occupancy Worksheet'!$M$54</f>
        <v>0</v>
      </c>
      <c r="CA12" s="149">
        <f>'Occupancy Worksheet'!$M$55</f>
        <v>0</v>
      </c>
      <c r="CB12" s="149">
        <f>'Occupancy Worksheet'!$M$56</f>
        <v>0</v>
      </c>
      <c r="CC12" s="149">
        <f>'Occupancy Worksheet'!$M$57</f>
        <v>0</v>
      </c>
      <c r="CD12" s="149">
        <f>'Occupancy Worksheet'!$M$58</f>
        <v>0</v>
      </c>
      <c r="CE12" s="149">
        <f>'Occupancy Worksheet'!$M$59</f>
        <v>0</v>
      </c>
      <c r="CF12" s="149">
        <f>'Occupancy Worksheet'!$M$60</f>
        <v>0</v>
      </c>
      <c r="CG12" s="149">
        <f>'Occupancy Worksheet'!$M$61</f>
        <v>0</v>
      </c>
      <c r="CH12" s="149">
        <f>'Occupancy Worksheet'!$M$62</f>
        <v>0</v>
      </c>
    </row>
    <row r="13" spans="1:86" x14ac:dyDescent="0.25">
      <c r="A13" s="140" t="str">
        <f>'Occupancy Worksheet'!$N$8</f>
        <v>Column 12</v>
      </c>
      <c r="B13" s="141">
        <f t="shared" si="0"/>
        <v>0</v>
      </c>
      <c r="C13" s="141">
        <f t="shared" si="1"/>
        <v>0</v>
      </c>
      <c r="D13" s="142" t="str">
        <f t="shared" si="2"/>
        <v/>
      </c>
      <c r="E13" s="141">
        <f t="shared" si="3"/>
        <v>0</v>
      </c>
      <c r="F13" s="141">
        <f t="shared" si="4"/>
        <v>0</v>
      </c>
      <c r="G13" s="141">
        <f t="shared" si="5"/>
        <v>2013</v>
      </c>
      <c r="H13" s="141">
        <f t="shared" si="6"/>
        <v>0</v>
      </c>
      <c r="I13" s="141">
        <f t="shared" si="7"/>
        <v>0</v>
      </c>
      <c r="J13" s="141">
        <f t="shared" si="8"/>
        <v>0</v>
      </c>
      <c r="K13" s="141">
        <f t="shared" si="9"/>
        <v>0</v>
      </c>
      <c r="L13" s="141">
        <f t="shared" si="10"/>
        <v>0</v>
      </c>
      <c r="M13" s="141">
        <f t="shared" si="11"/>
        <v>0</v>
      </c>
      <c r="N13" s="141">
        <f t="shared" si="12"/>
        <v>0</v>
      </c>
      <c r="O13" s="141">
        <f t="shared" si="13"/>
        <v>0</v>
      </c>
      <c r="P13" s="141">
        <f t="shared" si="14"/>
        <v>0</v>
      </c>
      <c r="Q13" s="141">
        <f t="shared" si="15"/>
        <v>0</v>
      </c>
      <c r="R13" s="141">
        <f t="shared" si="16"/>
        <v>0</v>
      </c>
      <c r="S13" s="141">
        <f t="shared" si="17"/>
        <v>0</v>
      </c>
      <c r="T13" s="141">
        <f t="shared" si="18"/>
        <v>0</v>
      </c>
      <c r="U13" s="141">
        <f t="shared" si="19"/>
        <v>0</v>
      </c>
      <c r="V13" s="141">
        <f t="shared" si="20"/>
        <v>0</v>
      </c>
      <c r="W13" s="141">
        <f t="shared" si="21"/>
        <v>0</v>
      </c>
      <c r="X13" s="141">
        <f t="shared" si="22"/>
        <v>0</v>
      </c>
      <c r="Y13" s="141">
        <f t="shared" si="23"/>
        <v>0</v>
      </c>
      <c r="Z13" s="141">
        <f t="shared" si="24"/>
        <v>0</v>
      </c>
      <c r="AA13" s="141">
        <f t="shared" si="25"/>
        <v>0</v>
      </c>
      <c r="AB13" s="141">
        <f t="shared" si="26"/>
        <v>0</v>
      </c>
      <c r="AC13" s="141">
        <f t="shared" si="27"/>
        <v>0</v>
      </c>
      <c r="AD13" s="141">
        <f t="shared" si="28"/>
        <v>0</v>
      </c>
      <c r="AE13" s="141">
        <f t="shared" si="29"/>
        <v>0</v>
      </c>
      <c r="AF13" s="143">
        <f t="shared" si="30"/>
        <v>0</v>
      </c>
      <c r="AG13" s="144">
        <f>'Occupancy Worksheet'!$N$9</f>
        <v>0</v>
      </c>
      <c r="AH13" s="144">
        <f>'Occupancy Worksheet'!$N$10</f>
        <v>0</v>
      </c>
      <c r="AI13" s="144">
        <f>'Occupancy Worksheet'!$N$11</f>
        <v>0</v>
      </c>
      <c r="AJ13" s="144">
        <f>'Occupancy Worksheet'!$N$12</f>
        <v>0</v>
      </c>
      <c r="AK13" s="144">
        <f>'Occupancy Worksheet'!$N$13</f>
        <v>0</v>
      </c>
      <c r="AL13" s="144">
        <f>'Occupancy Worksheet'!$N$14</f>
        <v>0</v>
      </c>
      <c r="AM13" s="144">
        <f>'Occupancy Worksheet'!$N$15</f>
        <v>0</v>
      </c>
      <c r="AN13" s="144" t="str">
        <f>'Occupancy Worksheet'!$N$16</f>
        <v>No</v>
      </c>
      <c r="AO13" s="140">
        <f>'Occupancy Worksheet'!$N$17</f>
        <v>0</v>
      </c>
      <c r="AP13" s="140">
        <f>'Occupancy Worksheet'!$N$18</f>
        <v>0</v>
      </c>
      <c r="AQ13" s="140">
        <f>'Occupancy Worksheet'!$N$19</f>
        <v>0</v>
      </c>
      <c r="AR13" s="145">
        <f>'Occupancy Worksheet'!$N$20</f>
        <v>0</v>
      </c>
      <c r="AS13" s="146">
        <f>'Occupancy Worksheet'!$N$21</f>
        <v>0</v>
      </c>
      <c r="AT13" s="146">
        <f>'Occupancy Worksheet'!$N$22</f>
        <v>0</v>
      </c>
      <c r="AU13" s="146">
        <f>'Occupancy Worksheet'!$N$23</f>
        <v>0</v>
      </c>
      <c r="AV13" s="146">
        <f>'Occupancy Worksheet'!$N$24</f>
        <v>0</v>
      </c>
      <c r="AW13" s="146">
        <f>'Occupancy Worksheet'!$N$25</f>
        <v>0</v>
      </c>
      <c r="AX13" s="146">
        <f>'Occupancy Worksheet'!$N$26</f>
        <v>0</v>
      </c>
      <c r="AY13" s="145">
        <f>'Occupancy Worksheet'!$N$27</f>
        <v>0</v>
      </c>
      <c r="AZ13" s="146">
        <f>'Occupancy Worksheet'!$N$28</f>
        <v>0</v>
      </c>
      <c r="BA13" s="146">
        <f>'Occupancy Worksheet'!$N$29</f>
        <v>0</v>
      </c>
      <c r="BB13" s="146">
        <f>'Occupancy Worksheet'!$N$30</f>
        <v>0</v>
      </c>
      <c r="BC13" s="146">
        <f>'Occupancy Worksheet'!$N$31</f>
        <v>0</v>
      </c>
      <c r="BD13" s="146">
        <f>'Occupancy Worksheet'!$N$32</f>
        <v>0</v>
      </c>
      <c r="BE13" s="146">
        <f>'Occupancy Worksheet'!$N$33</f>
        <v>0</v>
      </c>
      <c r="BF13" s="145">
        <f>'Occupancy Worksheet'!$N$34</f>
        <v>0</v>
      </c>
      <c r="BG13" s="146">
        <f>'Occupancy Worksheet'!$N$35</f>
        <v>0</v>
      </c>
      <c r="BH13" s="147">
        <f>'Occupancy Worksheet'!$N$36</f>
        <v>0</v>
      </c>
      <c r="BI13" s="146">
        <f>'Occupancy Worksheet'!$N$37</f>
        <v>0</v>
      </c>
      <c r="BJ13" s="146" t="str">
        <f>'Occupancy Worksheet'!$N$38</f>
        <v>N/A</v>
      </c>
      <c r="BK13" s="140" t="str">
        <f>'Occupancy Worksheet'!$N$39</f>
        <v>Class Rate</v>
      </c>
      <c r="BL13" s="146">
        <f>'Occupancy Worksheet'!$N$40</f>
        <v>0</v>
      </c>
      <c r="BM13" s="146" t="str">
        <f>'Occupancy Worksheet'!$N$41</f>
        <v>-</v>
      </c>
      <c r="BN13" s="148">
        <f>'Occupancy Worksheet'!$N$42</f>
        <v>0</v>
      </c>
      <c r="BO13" s="146">
        <f>'Occupancy Worksheet'!$N$43</f>
        <v>0</v>
      </c>
      <c r="BP13" s="149">
        <f>'Occupancy Worksheet'!$N$44</f>
        <v>0</v>
      </c>
      <c r="BQ13" s="146">
        <f>'Occupancy Worksheet'!$N$45</f>
        <v>0</v>
      </c>
      <c r="BR13" s="146">
        <f>'Occupancy Worksheet'!$N$46</f>
        <v>0</v>
      </c>
      <c r="BS13" s="146">
        <f>'Occupancy Worksheet'!$N$47</f>
        <v>0</v>
      </c>
      <c r="BT13" s="146">
        <f>'Occupancy Worksheet'!$N$48</f>
        <v>0</v>
      </c>
      <c r="BU13" s="146">
        <f>'Occupancy Worksheet'!$N$49</f>
        <v>0</v>
      </c>
      <c r="BV13" s="150">
        <f>'Occupancy Worksheet'!$N$50</f>
        <v>0</v>
      </c>
      <c r="BW13" s="140">
        <f>'Occupancy Worksheet'!$N$51</f>
        <v>0</v>
      </c>
      <c r="BX13" s="149">
        <f>'Occupancy Worksheet'!$N$52</f>
        <v>0</v>
      </c>
      <c r="BY13" s="149">
        <f>'Occupancy Worksheet'!$N$53</f>
        <v>0</v>
      </c>
      <c r="BZ13" s="149">
        <f>'Occupancy Worksheet'!$N$54</f>
        <v>0</v>
      </c>
      <c r="CA13" s="149">
        <f>'Occupancy Worksheet'!$N$55</f>
        <v>0</v>
      </c>
      <c r="CB13" s="149">
        <f>'Occupancy Worksheet'!$N$56</f>
        <v>0</v>
      </c>
      <c r="CC13" s="149">
        <f>'Occupancy Worksheet'!$N$57</f>
        <v>0</v>
      </c>
      <c r="CD13" s="149">
        <f>'Occupancy Worksheet'!$N$58</f>
        <v>0</v>
      </c>
      <c r="CE13" s="149">
        <f>'Occupancy Worksheet'!$N$59</f>
        <v>0</v>
      </c>
      <c r="CF13" s="149">
        <f>'Occupancy Worksheet'!$N$60</f>
        <v>0</v>
      </c>
      <c r="CG13" s="149">
        <f>'Occupancy Worksheet'!$N$61</f>
        <v>0</v>
      </c>
      <c r="CH13" s="149">
        <f>'Occupancy Worksheet'!$N$62</f>
        <v>0</v>
      </c>
    </row>
    <row r="14" spans="1:86" x14ac:dyDescent="0.25">
      <c r="A14" s="140" t="str">
        <f>'Occupancy Worksheet'!$O$8</f>
        <v>Column 13</v>
      </c>
      <c r="B14" s="141">
        <f t="shared" si="0"/>
        <v>0</v>
      </c>
      <c r="C14" s="141">
        <f t="shared" si="1"/>
        <v>0</v>
      </c>
      <c r="D14" s="142" t="str">
        <f t="shared" si="2"/>
        <v/>
      </c>
      <c r="E14" s="141">
        <f t="shared" si="3"/>
        <v>0</v>
      </c>
      <c r="F14" s="141">
        <f t="shared" si="4"/>
        <v>0</v>
      </c>
      <c r="G14" s="141">
        <f t="shared" si="5"/>
        <v>2013</v>
      </c>
      <c r="H14" s="141">
        <f t="shared" si="6"/>
        <v>0</v>
      </c>
      <c r="I14" s="141">
        <f t="shared" si="7"/>
        <v>0</v>
      </c>
      <c r="J14" s="141">
        <f t="shared" si="8"/>
        <v>0</v>
      </c>
      <c r="K14" s="141">
        <f t="shared" si="9"/>
        <v>0</v>
      </c>
      <c r="L14" s="141">
        <f t="shared" si="10"/>
        <v>0</v>
      </c>
      <c r="M14" s="141">
        <f t="shared" si="11"/>
        <v>0</v>
      </c>
      <c r="N14" s="141">
        <f t="shared" si="12"/>
        <v>0</v>
      </c>
      <c r="O14" s="141">
        <f t="shared" si="13"/>
        <v>0</v>
      </c>
      <c r="P14" s="141">
        <f t="shared" si="14"/>
        <v>0</v>
      </c>
      <c r="Q14" s="141">
        <f t="shared" si="15"/>
        <v>0</v>
      </c>
      <c r="R14" s="141">
        <f t="shared" si="16"/>
        <v>0</v>
      </c>
      <c r="S14" s="141">
        <f t="shared" si="17"/>
        <v>0</v>
      </c>
      <c r="T14" s="141">
        <f t="shared" si="18"/>
        <v>0</v>
      </c>
      <c r="U14" s="141">
        <f t="shared" si="19"/>
        <v>0</v>
      </c>
      <c r="V14" s="141">
        <f t="shared" si="20"/>
        <v>0</v>
      </c>
      <c r="W14" s="141">
        <f t="shared" si="21"/>
        <v>0</v>
      </c>
      <c r="X14" s="141">
        <f t="shared" si="22"/>
        <v>0</v>
      </c>
      <c r="Y14" s="141">
        <f t="shared" si="23"/>
        <v>0</v>
      </c>
      <c r="Z14" s="141">
        <f t="shared" si="24"/>
        <v>0</v>
      </c>
      <c r="AA14" s="141">
        <f t="shared" si="25"/>
        <v>0</v>
      </c>
      <c r="AB14" s="141">
        <f t="shared" si="26"/>
        <v>0</v>
      </c>
      <c r="AC14" s="141">
        <f t="shared" si="27"/>
        <v>0</v>
      </c>
      <c r="AD14" s="141">
        <f t="shared" si="28"/>
        <v>0</v>
      </c>
      <c r="AE14" s="141">
        <f t="shared" si="29"/>
        <v>0</v>
      </c>
      <c r="AF14" s="143">
        <f t="shared" si="30"/>
        <v>0</v>
      </c>
      <c r="AG14" s="144">
        <f>'Occupancy Worksheet'!$O$9</f>
        <v>0</v>
      </c>
      <c r="AH14" s="144">
        <f>'Occupancy Worksheet'!$O$10</f>
        <v>0</v>
      </c>
      <c r="AI14" s="144">
        <f>'Occupancy Worksheet'!$O$11</f>
        <v>0</v>
      </c>
      <c r="AJ14" s="144">
        <f>'Occupancy Worksheet'!$O$12</f>
        <v>0</v>
      </c>
      <c r="AK14" s="144">
        <f>'Occupancy Worksheet'!$O$13</f>
        <v>0</v>
      </c>
      <c r="AL14" s="144">
        <f>'Occupancy Worksheet'!$O$14</f>
        <v>0</v>
      </c>
      <c r="AM14" s="144">
        <f>'Occupancy Worksheet'!$O$15</f>
        <v>0</v>
      </c>
      <c r="AN14" s="144" t="str">
        <f>'Occupancy Worksheet'!$O$16</f>
        <v>No</v>
      </c>
      <c r="AO14" s="140">
        <f>'Occupancy Worksheet'!$O$17</f>
        <v>0</v>
      </c>
      <c r="AP14" s="140">
        <f>'Occupancy Worksheet'!$O$18</f>
        <v>0</v>
      </c>
      <c r="AQ14" s="140">
        <f>'Occupancy Worksheet'!$O$19</f>
        <v>0</v>
      </c>
      <c r="AR14" s="145">
        <f>'Occupancy Worksheet'!$O$20</f>
        <v>0</v>
      </c>
      <c r="AS14" s="146">
        <f>'Occupancy Worksheet'!$O$21</f>
        <v>0</v>
      </c>
      <c r="AT14" s="146">
        <f>'Occupancy Worksheet'!$O$22</f>
        <v>0</v>
      </c>
      <c r="AU14" s="146">
        <f>'Occupancy Worksheet'!$O$23</f>
        <v>0</v>
      </c>
      <c r="AV14" s="146">
        <f>'Occupancy Worksheet'!$O$24</f>
        <v>0</v>
      </c>
      <c r="AW14" s="146">
        <f>'Occupancy Worksheet'!$O$25</f>
        <v>0</v>
      </c>
      <c r="AX14" s="146">
        <f>'Occupancy Worksheet'!$O$26</f>
        <v>0</v>
      </c>
      <c r="AY14" s="145">
        <f>'Occupancy Worksheet'!$O$27</f>
        <v>0</v>
      </c>
      <c r="AZ14" s="146">
        <f>'Occupancy Worksheet'!$O$28</f>
        <v>0</v>
      </c>
      <c r="BA14" s="146">
        <f>'Occupancy Worksheet'!$O$29</f>
        <v>0</v>
      </c>
      <c r="BB14" s="146">
        <f>'Occupancy Worksheet'!$O$30</f>
        <v>0</v>
      </c>
      <c r="BC14" s="146">
        <f>'Occupancy Worksheet'!$O$31</f>
        <v>0</v>
      </c>
      <c r="BD14" s="146">
        <f>'Occupancy Worksheet'!$O$32</f>
        <v>0</v>
      </c>
      <c r="BE14" s="146">
        <f>'Occupancy Worksheet'!$O$33</f>
        <v>0</v>
      </c>
      <c r="BF14" s="145">
        <f>'Occupancy Worksheet'!$O$34</f>
        <v>0</v>
      </c>
      <c r="BG14" s="146">
        <f>'Occupancy Worksheet'!$O$35</f>
        <v>0</v>
      </c>
      <c r="BH14" s="147">
        <f>'Occupancy Worksheet'!$O$36</f>
        <v>0</v>
      </c>
      <c r="BI14" s="146">
        <f>'Occupancy Worksheet'!$O$37</f>
        <v>0</v>
      </c>
      <c r="BJ14" s="146" t="str">
        <f>'Occupancy Worksheet'!$O$38</f>
        <v>N/A</v>
      </c>
      <c r="BK14" s="140" t="str">
        <f>'Occupancy Worksheet'!$O$39</f>
        <v>Class Rate</v>
      </c>
      <c r="BL14" s="146">
        <f>'Occupancy Worksheet'!$O$40</f>
        <v>0</v>
      </c>
      <c r="BM14" s="146" t="str">
        <f>'Occupancy Worksheet'!$O$41</f>
        <v>-</v>
      </c>
      <c r="BN14" s="148">
        <f>'Occupancy Worksheet'!$O$42</f>
        <v>0</v>
      </c>
      <c r="BO14" s="146">
        <f>'Occupancy Worksheet'!$O$43</f>
        <v>0</v>
      </c>
      <c r="BP14" s="149">
        <f>'Occupancy Worksheet'!$O$44</f>
        <v>0</v>
      </c>
      <c r="BQ14" s="146">
        <f>'Occupancy Worksheet'!$O$45</f>
        <v>0</v>
      </c>
      <c r="BR14" s="146">
        <f>'Occupancy Worksheet'!$O$46</f>
        <v>0</v>
      </c>
      <c r="BS14" s="146">
        <f>'Occupancy Worksheet'!$O$47</f>
        <v>0</v>
      </c>
      <c r="BT14" s="146">
        <f>'Occupancy Worksheet'!$O$48</f>
        <v>0</v>
      </c>
      <c r="BU14" s="146">
        <f>'Occupancy Worksheet'!$O$49</f>
        <v>0</v>
      </c>
      <c r="BV14" s="150">
        <f>'Occupancy Worksheet'!$O$50</f>
        <v>0</v>
      </c>
      <c r="BW14" s="140">
        <f>'Occupancy Worksheet'!$O$51</f>
        <v>0</v>
      </c>
      <c r="BX14" s="149">
        <f>'Occupancy Worksheet'!$O$52</f>
        <v>0</v>
      </c>
      <c r="BY14" s="149">
        <f>'Occupancy Worksheet'!$O$53</f>
        <v>0</v>
      </c>
      <c r="BZ14" s="149">
        <f>'Occupancy Worksheet'!$O$54</f>
        <v>0</v>
      </c>
      <c r="CA14" s="149">
        <f>'Occupancy Worksheet'!$O$55</f>
        <v>0</v>
      </c>
      <c r="CB14" s="149">
        <f>'Occupancy Worksheet'!$O$56</f>
        <v>0</v>
      </c>
      <c r="CC14" s="149">
        <f>'Occupancy Worksheet'!$O$57</f>
        <v>0</v>
      </c>
      <c r="CD14" s="149">
        <f>'Occupancy Worksheet'!$O$58</f>
        <v>0</v>
      </c>
      <c r="CE14" s="149">
        <f>'Occupancy Worksheet'!$O$59</f>
        <v>0</v>
      </c>
      <c r="CF14" s="149">
        <f>'Occupancy Worksheet'!$O$60</f>
        <v>0</v>
      </c>
      <c r="CG14" s="149">
        <f>'Occupancy Worksheet'!$O$61</f>
        <v>0</v>
      </c>
      <c r="CH14" s="149">
        <f>'Occupancy Worksheet'!$O$62</f>
        <v>0</v>
      </c>
    </row>
    <row r="15" spans="1:86" x14ac:dyDescent="0.25">
      <c r="A15" s="140" t="str">
        <f>'Occupancy Worksheet'!$P$8</f>
        <v>Column 14</v>
      </c>
      <c r="B15" s="141">
        <f t="shared" si="0"/>
        <v>0</v>
      </c>
      <c r="C15" s="141">
        <f t="shared" si="1"/>
        <v>0</v>
      </c>
      <c r="D15" s="142" t="str">
        <f t="shared" si="2"/>
        <v/>
      </c>
      <c r="E15" s="141">
        <f t="shared" si="3"/>
        <v>0</v>
      </c>
      <c r="F15" s="141">
        <f t="shared" si="4"/>
        <v>0</v>
      </c>
      <c r="G15" s="141">
        <f t="shared" si="5"/>
        <v>2013</v>
      </c>
      <c r="H15" s="141">
        <f t="shared" si="6"/>
        <v>0</v>
      </c>
      <c r="I15" s="141">
        <f t="shared" si="7"/>
        <v>0</v>
      </c>
      <c r="J15" s="141">
        <f t="shared" si="8"/>
        <v>0</v>
      </c>
      <c r="K15" s="141">
        <f t="shared" si="9"/>
        <v>0</v>
      </c>
      <c r="L15" s="141">
        <f t="shared" si="10"/>
        <v>0</v>
      </c>
      <c r="M15" s="141">
        <f t="shared" si="11"/>
        <v>0</v>
      </c>
      <c r="N15" s="141">
        <f t="shared" si="12"/>
        <v>0</v>
      </c>
      <c r="O15" s="141">
        <f t="shared" si="13"/>
        <v>0</v>
      </c>
      <c r="P15" s="141">
        <f t="shared" si="14"/>
        <v>0</v>
      </c>
      <c r="Q15" s="141">
        <f t="shared" si="15"/>
        <v>0</v>
      </c>
      <c r="R15" s="141">
        <f t="shared" si="16"/>
        <v>0</v>
      </c>
      <c r="S15" s="141">
        <f t="shared" si="17"/>
        <v>0</v>
      </c>
      <c r="T15" s="141">
        <f t="shared" si="18"/>
        <v>0</v>
      </c>
      <c r="U15" s="141">
        <f t="shared" si="19"/>
        <v>0</v>
      </c>
      <c r="V15" s="141">
        <f t="shared" si="20"/>
        <v>0</v>
      </c>
      <c r="W15" s="141">
        <f t="shared" si="21"/>
        <v>0</v>
      </c>
      <c r="X15" s="141">
        <f t="shared" si="22"/>
        <v>0</v>
      </c>
      <c r="Y15" s="141">
        <f t="shared" si="23"/>
        <v>0</v>
      </c>
      <c r="Z15" s="141">
        <f t="shared" si="24"/>
        <v>0</v>
      </c>
      <c r="AA15" s="141">
        <f t="shared" si="25"/>
        <v>0</v>
      </c>
      <c r="AB15" s="141">
        <f t="shared" si="26"/>
        <v>0</v>
      </c>
      <c r="AC15" s="141">
        <f t="shared" si="27"/>
        <v>0</v>
      </c>
      <c r="AD15" s="141">
        <f t="shared" si="28"/>
        <v>0</v>
      </c>
      <c r="AE15" s="141">
        <f t="shared" si="29"/>
        <v>0</v>
      </c>
      <c r="AF15" s="143">
        <f t="shared" si="30"/>
        <v>0</v>
      </c>
      <c r="AG15" s="144">
        <f>'Occupancy Worksheet'!$P$9</f>
        <v>0</v>
      </c>
      <c r="AH15" s="144">
        <f>'Occupancy Worksheet'!$P$10</f>
        <v>0</v>
      </c>
      <c r="AI15" s="144">
        <f>'Occupancy Worksheet'!$P$11</f>
        <v>0</v>
      </c>
      <c r="AJ15" s="144">
        <f>'Occupancy Worksheet'!$P$12</f>
        <v>0</v>
      </c>
      <c r="AK15" s="144">
        <f>'Occupancy Worksheet'!$P$13</f>
        <v>0</v>
      </c>
      <c r="AL15" s="144">
        <f>'Occupancy Worksheet'!$P$14</f>
        <v>0</v>
      </c>
      <c r="AM15" s="144">
        <f>'Occupancy Worksheet'!$P$15</f>
        <v>0</v>
      </c>
      <c r="AN15" s="144" t="str">
        <f>'Occupancy Worksheet'!$P$16</f>
        <v>No</v>
      </c>
      <c r="AO15" s="140">
        <f>'Occupancy Worksheet'!$P$17</f>
        <v>0</v>
      </c>
      <c r="AP15" s="140">
        <f>'Occupancy Worksheet'!$P$18</f>
        <v>0</v>
      </c>
      <c r="AQ15" s="140">
        <f>'Occupancy Worksheet'!$P$19</f>
        <v>0</v>
      </c>
      <c r="AR15" s="145">
        <f>'Occupancy Worksheet'!$P$20</f>
        <v>0</v>
      </c>
      <c r="AS15" s="146">
        <f>'Occupancy Worksheet'!$P$21</f>
        <v>0</v>
      </c>
      <c r="AT15" s="146">
        <f>'Occupancy Worksheet'!$P$22</f>
        <v>0</v>
      </c>
      <c r="AU15" s="146">
        <f>'Occupancy Worksheet'!$P$23</f>
        <v>0</v>
      </c>
      <c r="AV15" s="146">
        <f>'Occupancy Worksheet'!$P$24</f>
        <v>0</v>
      </c>
      <c r="AW15" s="146">
        <f>'Occupancy Worksheet'!$P$25</f>
        <v>0</v>
      </c>
      <c r="AX15" s="146">
        <f>'Occupancy Worksheet'!$P$26</f>
        <v>0</v>
      </c>
      <c r="AY15" s="145">
        <f>'Occupancy Worksheet'!$P$27</f>
        <v>0</v>
      </c>
      <c r="AZ15" s="146">
        <f>'Occupancy Worksheet'!$P$28</f>
        <v>0</v>
      </c>
      <c r="BA15" s="146">
        <f>'Occupancy Worksheet'!$P$29</f>
        <v>0</v>
      </c>
      <c r="BB15" s="146">
        <f>'Occupancy Worksheet'!$P$30</f>
        <v>0</v>
      </c>
      <c r="BC15" s="146">
        <f>'Occupancy Worksheet'!$P$31</f>
        <v>0</v>
      </c>
      <c r="BD15" s="146">
        <f>'Occupancy Worksheet'!$P$32</f>
        <v>0</v>
      </c>
      <c r="BE15" s="146">
        <f>'Occupancy Worksheet'!$P$33</f>
        <v>0</v>
      </c>
      <c r="BF15" s="145">
        <f>'Occupancy Worksheet'!$P$34</f>
        <v>0</v>
      </c>
      <c r="BG15" s="146">
        <f>'Occupancy Worksheet'!$P$35</f>
        <v>0</v>
      </c>
      <c r="BH15" s="147">
        <f>'Occupancy Worksheet'!$P$36</f>
        <v>0</v>
      </c>
      <c r="BI15" s="146">
        <f>'Occupancy Worksheet'!$P$37</f>
        <v>0</v>
      </c>
      <c r="BJ15" s="146" t="str">
        <f>'Occupancy Worksheet'!$P$38</f>
        <v>N/A</v>
      </c>
      <c r="BK15" s="140" t="str">
        <f>'Occupancy Worksheet'!$P$39</f>
        <v>Class Rate</v>
      </c>
      <c r="BL15" s="146">
        <f>'Occupancy Worksheet'!$P$40</f>
        <v>0</v>
      </c>
      <c r="BM15" s="146" t="str">
        <f>'Occupancy Worksheet'!$P$41</f>
        <v>-</v>
      </c>
      <c r="BN15" s="148">
        <f>'Occupancy Worksheet'!$P$42</f>
        <v>0</v>
      </c>
      <c r="BO15" s="146">
        <f>'Occupancy Worksheet'!$P$43</f>
        <v>0</v>
      </c>
      <c r="BP15" s="149">
        <f>'Occupancy Worksheet'!$P$44</f>
        <v>0</v>
      </c>
      <c r="BQ15" s="146">
        <f>'Occupancy Worksheet'!$P$45</f>
        <v>0</v>
      </c>
      <c r="BR15" s="146">
        <f>'Occupancy Worksheet'!$P$46</f>
        <v>0</v>
      </c>
      <c r="BS15" s="146">
        <f>'Occupancy Worksheet'!$P$47</f>
        <v>0</v>
      </c>
      <c r="BT15" s="146">
        <f>'Occupancy Worksheet'!$P$48</f>
        <v>0</v>
      </c>
      <c r="BU15" s="146">
        <f>'Occupancy Worksheet'!$P$49</f>
        <v>0</v>
      </c>
      <c r="BV15" s="150">
        <f>'Occupancy Worksheet'!$P$50</f>
        <v>0</v>
      </c>
      <c r="BW15" s="140">
        <f>'Occupancy Worksheet'!$P$51</f>
        <v>0</v>
      </c>
      <c r="BX15" s="149">
        <f>'Occupancy Worksheet'!$P$52</f>
        <v>0</v>
      </c>
      <c r="BY15" s="149">
        <f>'Occupancy Worksheet'!$P$53</f>
        <v>0</v>
      </c>
      <c r="BZ15" s="149">
        <f>'Occupancy Worksheet'!$P$54</f>
        <v>0</v>
      </c>
      <c r="CA15" s="149">
        <f>'Occupancy Worksheet'!$P$55</f>
        <v>0</v>
      </c>
      <c r="CB15" s="149">
        <f>'Occupancy Worksheet'!$P$56</f>
        <v>0</v>
      </c>
      <c r="CC15" s="149">
        <f>'Occupancy Worksheet'!$P$57</f>
        <v>0</v>
      </c>
      <c r="CD15" s="149">
        <f>'Occupancy Worksheet'!$P$58</f>
        <v>0</v>
      </c>
      <c r="CE15" s="149">
        <f>'Occupancy Worksheet'!$P$59</f>
        <v>0</v>
      </c>
      <c r="CF15" s="149">
        <f>'Occupancy Worksheet'!$P$60</f>
        <v>0</v>
      </c>
      <c r="CG15" s="149">
        <f>'Occupancy Worksheet'!$P$61</f>
        <v>0</v>
      </c>
      <c r="CH15" s="149">
        <f>'Occupancy Worksheet'!$P$62</f>
        <v>0</v>
      </c>
    </row>
    <row r="16" spans="1:86" x14ac:dyDescent="0.25">
      <c r="A16" s="140" t="str">
        <f>'Occupancy Worksheet'!$Q$8</f>
        <v>Column 15</v>
      </c>
      <c r="B16" s="141">
        <f t="shared" si="0"/>
        <v>0</v>
      </c>
      <c r="C16" s="141">
        <f t="shared" si="1"/>
        <v>0</v>
      </c>
      <c r="D16" s="142" t="str">
        <f t="shared" si="2"/>
        <v/>
      </c>
      <c r="E16" s="141">
        <f t="shared" si="3"/>
        <v>0</v>
      </c>
      <c r="F16" s="141">
        <f t="shared" si="4"/>
        <v>0</v>
      </c>
      <c r="G16" s="141">
        <f t="shared" si="5"/>
        <v>2013</v>
      </c>
      <c r="H16" s="141">
        <f t="shared" si="6"/>
        <v>0</v>
      </c>
      <c r="I16" s="141">
        <f t="shared" si="7"/>
        <v>0</v>
      </c>
      <c r="J16" s="141">
        <f t="shared" si="8"/>
        <v>0</v>
      </c>
      <c r="K16" s="141">
        <f t="shared" si="9"/>
        <v>0</v>
      </c>
      <c r="L16" s="141">
        <f t="shared" si="10"/>
        <v>0</v>
      </c>
      <c r="M16" s="141">
        <f t="shared" si="11"/>
        <v>0</v>
      </c>
      <c r="N16" s="141">
        <f t="shared" si="12"/>
        <v>0</v>
      </c>
      <c r="O16" s="141">
        <f t="shared" si="13"/>
        <v>0</v>
      </c>
      <c r="P16" s="141">
        <f t="shared" si="14"/>
        <v>0</v>
      </c>
      <c r="Q16" s="141">
        <f t="shared" si="15"/>
        <v>0</v>
      </c>
      <c r="R16" s="141">
        <f t="shared" si="16"/>
        <v>0</v>
      </c>
      <c r="S16" s="141">
        <f t="shared" si="17"/>
        <v>0</v>
      </c>
      <c r="T16" s="141">
        <f t="shared" si="18"/>
        <v>0</v>
      </c>
      <c r="U16" s="141">
        <f t="shared" si="19"/>
        <v>0</v>
      </c>
      <c r="V16" s="141">
        <f t="shared" si="20"/>
        <v>0</v>
      </c>
      <c r="W16" s="141">
        <f t="shared" si="21"/>
        <v>0</v>
      </c>
      <c r="X16" s="141">
        <f t="shared" si="22"/>
        <v>0</v>
      </c>
      <c r="Y16" s="141">
        <f t="shared" si="23"/>
        <v>0</v>
      </c>
      <c r="Z16" s="141">
        <f t="shared" si="24"/>
        <v>0</v>
      </c>
      <c r="AA16" s="141">
        <f t="shared" si="25"/>
        <v>0</v>
      </c>
      <c r="AB16" s="141">
        <f t="shared" si="26"/>
        <v>0</v>
      </c>
      <c r="AC16" s="141">
        <f t="shared" si="27"/>
        <v>0</v>
      </c>
      <c r="AD16" s="141">
        <f t="shared" si="28"/>
        <v>0</v>
      </c>
      <c r="AE16" s="141">
        <f t="shared" si="29"/>
        <v>0</v>
      </c>
      <c r="AF16" s="143">
        <f t="shared" si="30"/>
        <v>0</v>
      </c>
      <c r="AG16" s="144">
        <f>'Occupancy Worksheet'!$Q$9</f>
        <v>0</v>
      </c>
      <c r="AH16" s="144">
        <f>'Occupancy Worksheet'!$Q$10</f>
        <v>0</v>
      </c>
      <c r="AI16" s="144">
        <f>'Occupancy Worksheet'!$Q$11</f>
        <v>0</v>
      </c>
      <c r="AJ16" s="144">
        <f>'Occupancy Worksheet'!$Q$12</f>
        <v>0</v>
      </c>
      <c r="AK16" s="144">
        <f>'Occupancy Worksheet'!$Q$13</f>
        <v>0</v>
      </c>
      <c r="AL16" s="144">
        <f>'Occupancy Worksheet'!$Q$14</f>
        <v>0</v>
      </c>
      <c r="AM16" s="144">
        <f>'Occupancy Worksheet'!$Q$15</f>
        <v>0</v>
      </c>
      <c r="AN16" s="144" t="str">
        <f>'Occupancy Worksheet'!$Q$16</f>
        <v>No</v>
      </c>
      <c r="AO16" s="140">
        <f>'Occupancy Worksheet'!$Q$17</f>
        <v>0</v>
      </c>
      <c r="AP16" s="140">
        <f>'Occupancy Worksheet'!$Q$18</f>
        <v>0</v>
      </c>
      <c r="AQ16" s="140">
        <f>'Occupancy Worksheet'!$Q$19</f>
        <v>0</v>
      </c>
      <c r="AR16" s="145">
        <f>'Occupancy Worksheet'!$Q$20</f>
        <v>0</v>
      </c>
      <c r="AS16" s="146">
        <f>'Occupancy Worksheet'!$Q$21</f>
        <v>0</v>
      </c>
      <c r="AT16" s="146">
        <f>'Occupancy Worksheet'!$Q$22</f>
        <v>0</v>
      </c>
      <c r="AU16" s="146">
        <f>'Occupancy Worksheet'!$Q$23</f>
        <v>0</v>
      </c>
      <c r="AV16" s="146">
        <f>'Occupancy Worksheet'!$Q$24</f>
        <v>0</v>
      </c>
      <c r="AW16" s="146">
        <f>'Occupancy Worksheet'!$Q$25</f>
        <v>0</v>
      </c>
      <c r="AX16" s="146">
        <f>'Occupancy Worksheet'!$Q$26</f>
        <v>0</v>
      </c>
      <c r="AY16" s="145">
        <f>'Occupancy Worksheet'!$Q$27</f>
        <v>0</v>
      </c>
      <c r="AZ16" s="146">
        <f>'Occupancy Worksheet'!$Q$28</f>
        <v>0</v>
      </c>
      <c r="BA16" s="146">
        <f>'Occupancy Worksheet'!$Q$29</f>
        <v>0</v>
      </c>
      <c r="BB16" s="146">
        <f>'Occupancy Worksheet'!$Q$30</f>
        <v>0</v>
      </c>
      <c r="BC16" s="146">
        <f>'Occupancy Worksheet'!$Q$31</f>
        <v>0</v>
      </c>
      <c r="BD16" s="146">
        <f>'Occupancy Worksheet'!$Q$32</f>
        <v>0</v>
      </c>
      <c r="BE16" s="146">
        <f>'Occupancy Worksheet'!$Q$33</f>
        <v>0</v>
      </c>
      <c r="BF16" s="145">
        <f>'Occupancy Worksheet'!$Q$34</f>
        <v>0</v>
      </c>
      <c r="BG16" s="146">
        <f>'Occupancy Worksheet'!$Q$35</f>
        <v>0</v>
      </c>
      <c r="BH16" s="147">
        <f>'Occupancy Worksheet'!$Q$36</f>
        <v>0</v>
      </c>
      <c r="BI16" s="146">
        <f>'Occupancy Worksheet'!$Q$37</f>
        <v>0</v>
      </c>
      <c r="BJ16" s="146" t="str">
        <f>'Occupancy Worksheet'!$Q$38</f>
        <v>N/A</v>
      </c>
      <c r="BK16" s="140" t="str">
        <f>'Occupancy Worksheet'!$Q$39</f>
        <v>Class Rate</v>
      </c>
      <c r="BL16" s="146">
        <f>'Occupancy Worksheet'!$Q$40</f>
        <v>0</v>
      </c>
      <c r="BM16" s="146" t="str">
        <f>'Occupancy Worksheet'!$Q$41</f>
        <v>-</v>
      </c>
      <c r="BN16" s="148">
        <f>'Occupancy Worksheet'!$Q$42</f>
        <v>0</v>
      </c>
      <c r="BO16" s="146">
        <f>'Occupancy Worksheet'!$Q$43</f>
        <v>0</v>
      </c>
      <c r="BP16" s="149">
        <f>'Occupancy Worksheet'!$Q$44</f>
        <v>0</v>
      </c>
      <c r="BQ16" s="146">
        <f>'Occupancy Worksheet'!$Q$45</f>
        <v>0</v>
      </c>
      <c r="BR16" s="146">
        <f>'Occupancy Worksheet'!$Q$46</f>
        <v>0</v>
      </c>
      <c r="BS16" s="146">
        <f>'Occupancy Worksheet'!$Q$47</f>
        <v>0</v>
      </c>
      <c r="BT16" s="146">
        <f>'Occupancy Worksheet'!$Q$48</f>
        <v>0</v>
      </c>
      <c r="BU16" s="146">
        <f>'Occupancy Worksheet'!$Q$49</f>
        <v>0</v>
      </c>
      <c r="BV16" s="150">
        <f>'Occupancy Worksheet'!$Q$50</f>
        <v>0</v>
      </c>
      <c r="BW16" s="140">
        <f>'Occupancy Worksheet'!$Q$51</f>
        <v>0</v>
      </c>
      <c r="BX16" s="149">
        <f>'Occupancy Worksheet'!$Q$52</f>
        <v>0</v>
      </c>
      <c r="BY16" s="149">
        <f>'Occupancy Worksheet'!$Q$53</f>
        <v>0</v>
      </c>
      <c r="BZ16" s="149">
        <f>'Occupancy Worksheet'!$Q$54</f>
        <v>0</v>
      </c>
      <c r="CA16" s="149">
        <f>'Occupancy Worksheet'!$Q$55</f>
        <v>0</v>
      </c>
      <c r="CB16" s="149">
        <f>'Occupancy Worksheet'!$Q$56</f>
        <v>0</v>
      </c>
      <c r="CC16" s="149">
        <f>'Occupancy Worksheet'!$Q$57</f>
        <v>0</v>
      </c>
      <c r="CD16" s="149">
        <f>'Occupancy Worksheet'!$Q$58</f>
        <v>0</v>
      </c>
      <c r="CE16" s="149">
        <f>'Occupancy Worksheet'!$Q$59</f>
        <v>0</v>
      </c>
      <c r="CF16" s="149">
        <f>'Occupancy Worksheet'!$Q$60</f>
        <v>0</v>
      </c>
      <c r="CG16" s="149">
        <f>'Occupancy Worksheet'!$Q$61</f>
        <v>0</v>
      </c>
      <c r="CH16" s="149">
        <f>'Occupancy Worksheet'!$Q$62</f>
        <v>0</v>
      </c>
    </row>
    <row r="17" spans="1:86" x14ac:dyDescent="0.25">
      <c r="A17" s="140" t="str">
        <f>'Occupancy Worksheet'!$R$8</f>
        <v>Column 16</v>
      </c>
      <c r="B17" s="141">
        <f t="shared" si="0"/>
        <v>0</v>
      </c>
      <c r="C17" s="141">
        <f t="shared" si="1"/>
        <v>0</v>
      </c>
      <c r="D17" s="142" t="str">
        <f t="shared" si="2"/>
        <v/>
      </c>
      <c r="E17" s="141">
        <f t="shared" si="3"/>
        <v>0</v>
      </c>
      <c r="F17" s="141">
        <f t="shared" si="4"/>
        <v>0</v>
      </c>
      <c r="G17" s="141">
        <f t="shared" si="5"/>
        <v>2013</v>
      </c>
      <c r="H17" s="141">
        <f t="shared" si="6"/>
        <v>0</v>
      </c>
      <c r="I17" s="141">
        <f t="shared" si="7"/>
        <v>0</v>
      </c>
      <c r="J17" s="141">
        <f t="shared" si="8"/>
        <v>0</v>
      </c>
      <c r="K17" s="141">
        <f t="shared" si="9"/>
        <v>0</v>
      </c>
      <c r="L17" s="141">
        <f t="shared" si="10"/>
        <v>0</v>
      </c>
      <c r="M17" s="141">
        <f t="shared" si="11"/>
        <v>0</v>
      </c>
      <c r="N17" s="141">
        <f t="shared" si="12"/>
        <v>0</v>
      </c>
      <c r="O17" s="141">
        <f t="shared" si="13"/>
        <v>0</v>
      </c>
      <c r="P17" s="141">
        <f t="shared" si="14"/>
        <v>0</v>
      </c>
      <c r="Q17" s="141">
        <f t="shared" si="15"/>
        <v>0</v>
      </c>
      <c r="R17" s="141">
        <f t="shared" si="16"/>
        <v>0</v>
      </c>
      <c r="S17" s="141">
        <f t="shared" si="17"/>
        <v>0</v>
      </c>
      <c r="T17" s="141">
        <f t="shared" si="18"/>
        <v>0</v>
      </c>
      <c r="U17" s="141">
        <f t="shared" si="19"/>
        <v>0</v>
      </c>
      <c r="V17" s="141">
        <f t="shared" si="20"/>
        <v>0</v>
      </c>
      <c r="W17" s="141">
        <f t="shared" si="21"/>
        <v>0</v>
      </c>
      <c r="X17" s="141">
        <f t="shared" si="22"/>
        <v>0</v>
      </c>
      <c r="Y17" s="141">
        <f t="shared" si="23"/>
        <v>0</v>
      </c>
      <c r="Z17" s="141">
        <f t="shared" si="24"/>
        <v>0</v>
      </c>
      <c r="AA17" s="141">
        <f t="shared" si="25"/>
        <v>0</v>
      </c>
      <c r="AB17" s="141">
        <f t="shared" si="26"/>
        <v>0</v>
      </c>
      <c r="AC17" s="141">
        <f t="shared" si="27"/>
        <v>0</v>
      </c>
      <c r="AD17" s="141">
        <f t="shared" si="28"/>
        <v>0</v>
      </c>
      <c r="AE17" s="141">
        <f t="shared" si="29"/>
        <v>0</v>
      </c>
      <c r="AF17" s="143">
        <f t="shared" si="30"/>
        <v>0</v>
      </c>
      <c r="AG17" s="144">
        <f>'Occupancy Worksheet'!$R$9</f>
        <v>0</v>
      </c>
      <c r="AH17" s="144">
        <f>'Occupancy Worksheet'!$R$10</f>
        <v>0</v>
      </c>
      <c r="AI17" s="144">
        <f>'Occupancy Worksheet'!$R$11</f>
        <v>0</v>
      </c>
      <c r="AJ17" s="144">
        <f>'Occupancy Worksheet'!$R$12</f>
        <v>0</v>
      </c>
      <c r="AK17" s="144">
        <f>'Occupancy Worksheet'!$R$13</f>
        <v>0</v>
      </c>
      <c r="AL17" s="144">
        <f>'Occupancy Worksheet'!$R$14</f>
        <v>0</v>
      </c>
      <c r="AM17" s="144">
        <f>'Occupancy Worksheet'!$R$15</f>
        <v>0</v>
      </c>
      <c r="AN17" s="144" t="str">
        <f>'Occupancy Worksheet'!$R$16</f>
        <v>No</v>
      </c>
      <c r="AO17" s="140">
        <f>'Occupancy Worksheet'!$R$17</f>
        <v>0</v>
      </c>
      <c r="AP17" s="140">
        <f>'Occupancy Worksheet'!$R$18</f>
        <v>0</v>
      </c>
      <c r="AQ17" s="140">
        <f>'Occupancy Worksheet'!$R$19</f>
        <v>0</v>
      </c>
      <c r="AR17" s="145">
        <f>'Occupancy Worksheet'!$R$20</f>
        <v>0</v>
      </c>
      <c r="AS17" s="146">
        <f>'Occupancy Worksheet'!$R$21</f>
        <v>0</v>
      </c>
      <c r="AT17" s="146">
        <f>'Occupancy Worksheet'!$R$22</f>
        <v>0</v>
      </c>
      <c r="AU17" s="146">
        <f>'Occupancy Worksheet'!$R$23</f>
        <v>0</v>
      </c>
      <c r="AV17" s="146">
        <f>'Occupancy Worksheet'!$R$24</f>
        <v>0</v>
      </c>
      <c r="AW17" s="146">
        <f>'Occupancy Worksheet'!$R$25</f>
        <v>0</v>
      </c>
      <c r="AX17" s="146">
        <f>'Occupancy Worksheet'!$R$26</f>
        <v>0</v>
      </c>
      <c r="AY17" s="145">
        <f>'Occupancy Worksheet'!$R$27</f>
        <v>0</v>
      </c>
      <c r="AZ17" s="146">
        <f>'Occupancy Worksheet'!$R$28</f>
        <v>0</v>
      </c>
      <c r="BA17" s="146">
        <f>'Occupancy Worksheet'!$R$29</f>
        <v>0</v>
      </c>
      <c r="BB17" s="146">
        <f>'Occupancy Worksheet'!$R$30</f>
        <v>0</v>
      </c>
      <c r="BC17" s="146">
        <f>'Occupancy Worksheet'!$R$31</f>
        <v>0</v>
      </c>
      <c r="BD17" s="146">
        <f>'Occupancy Worksheet'!$R$32</f>
        <v>0</v>
      </c>
      <c r="BE17" s="146">
        <f>'Occupancy Worksheet'!$R$33</f>
        <v>0</v>
      </c>
      <c r="BF17" s="145">
        <f>'Occupancy Worksheet'!$R$34</f>
        <v>0</v>
      </c>
      <c r="BG17" s="146">
        <f>'Occupancy Worksheet'!$R$35</f>
        <v>0</v>
      </c>
      <c r="BH17" s="147">
        <f>'Occupancy Worksheet'!$R$36</f>
        <v>0</v>
      </c>
      <c r="BI17" s="146">
        <f>'Occupancy Worksheet'!$R$37</f>
        <v>0</v>
      </c>
      <c r="BJ17" s="146" t="str">
        <f>'Occupancy Worksheet'!$R$38</f>
        <v>N/A</v>
      </c>
      <c r="BK17" s="140" t="str">
        <f>'Occupancy Worksheet'!$R$39</f>
        <v>Class Rate</v>
      </c>
      <c r="BL17" s="146">
        <f>'Occupancy Worksheet'!$R$40</f>
        <v>0</v>
      </c>
      <c r="BM17" s="146" t="str">
        <f>'Occupancy Worksheet'!$R$41</f>
        <v>-</v>
      </c>
      <c r="BN17" s="148">
        <f>'Occupancy Worksheet'!$R$42</f>
        <v>0</v>
      </c>
      <c r="BO17" s="146">
        <f>'Occupancy Worksheet'!$R$43</f>
        <v>0</v>
      </c>
      <c r="BP17" s="149">
        <f>'Occupancy Worksheet'!$R$44</f>
        <v>0</v>
      </c>
      <c r="BQ17" s="146">
        <f>'Occupancy Worksheet'!$R$45</f>
        <v>0</v>
      </c>
      <c r="BR17" s="146">
        <f>'Occupancy Worksheet'!$R$46</f>
        <v>0</v>
      </c>
      <c r="BS17" s="146">
        <f>'Occupancy Worksheet'!$R$47</f>
        <v>0</v>
      </c>
      <c r="BT17" s="146">
        <f>'Occupancy Worksheet'!$R$48</f>
        <v>0</v>
      </c>
      <c r="BU17" s="146">
        <f>'Occupancy Worksheet'!$R$49</f>
        <v>0</v>
      </c>
      <c r="BV17" s="150">
        <f>'Occupancy Worksheet'!$R$50</f>
        <v>0</v>
      </c>
      <c r="BW17" s="140">
        <f>'Occupancy Worksheet'!$R$51</f>
        <v>0</v>
      </c>
      <c r="BX17" s="149">
        <f>'Occupancy Worksheet'!$R$52</f>
        <v>0</v>
      </c>
      <c r="BY17" s="149">
        <f>'Occupancy Worksheet'!$R$53</f>
        <v>0</v>
      </c>
      <c r="BZ17" s="149">
        <f>'Occupancy Worksheet'!$R$54</f>
        <v>0</v>
      </c>
      <c r="CA17" s="149">
        <f>'Occupancy Worksheet'!$R$55</f>
        <v>0</v>
      </c>
      <c r="CB17" s="149">
        <f>'Occupancy Worksheet'!$R$56</f>
        <v>0</v>
      </c>
      <c r="CC17" s="149">
        <f>'Occupancy Worksheet'!$R$57</f>
        <v>0</v>
      </c>
      <c r="CD17" s="149">
        <f>'Occupancy Worksheet'!$R$58</f>
        <v>0</v>
      </c>
      <c r="CE17" s="149">
        <f>'Occupancy Worksheet'!$R$59</f>
        <v>0</v>
      </c>
      <c r="CF17" s="149">
        <f>'Occupancy Worksheet'!$R$60</f>
        <v>0</v>
      </c>
      <c r="CG17" s="149">
        <f>'Occupancy Worksheet'!$R$61</f>
        <v>0</v>
      </c>
      <c r="CH17" s="149">
        <f>'Occupancy Worksheet'!$R$62</f>
        <v>0</v>
      </c>
    </row>
    <row r="18" spans="1:86" x14ac:dyDescent="0.25">
      <c r="A18" s="140" t="str">
        <f>'Occupancy Worksheet'!$S$8</f>
        <v>Column 17</v>
      </c>
      <c r="B18" s="141">
        <f t="shared" si="0"/>
        <v>0</v>
      </c>
      <c r="C18" s="141">
        <f t="shared" si="1"/>
        <v>0</v>
      </c>
      <c r="D18" s="142" t="str">
        <f t="shared" si="2"/>
        <v/>
      </c>
      <c r="E18" s="141">
        <f t="shared" si="3"/>
        <v>0</v>
      </c>
      <c r="F18" s="141">
        <f t="shared" si="4"/>
        <v>0</v>
      </c>
      <c r="G18" s="141">
        <f t="shared" si="5"/>
        <v>2013</v>
      </c>
      <c r="H18" s="141">
        <f t="shared" si="6"/>
        <v>0</v>
      </c>
      <c r="I18" s="141">
        <f t="shared" si="7"/>
        <v>0</v>
      </c>
      <c r="J18" s="141">
        <f t="shared" si="8"/>
        <v>0</v>
      </c>
      <c r="K18" s="141">
        <f t="shared" si="9"/>
        <v>0</v>
      </c>
      <c r="L18" s="141">
        <f t="shared" si="10"/>
        <v>0</v>
      </c>
      <c r="M18" s="141">
        <f t="shared" si="11"/>
        <v>0</v>
      </c>
      <c r="N18" s="141">
        <f t="shared" si="12"/>
        <v>0</v>
      </c>
      <c r="O18" s="141">
        <f t="shared" si="13"/>
        <v>0</v>
      </c>
      <c r="P18" s="141">
        <f t="shared" si="14"/>
        <v>0</v>
      </c>
      <c r="Q18" s="141">
        <f t="shared" si="15"/>
        <v>0</v>
      </c>
      <c r="R18" s="141">
        <f t="shared" si="16"/>
        <v>0</v>
      </c>
      <c r="S18" s="141">
        <f t="shared" si="17"/>
        <v>0</v>
      </c>
      <c r="T18" s="141">
        <f t="shared" si="18"/>
        <v>0</v>
      </c>
      <c r="U18" s="141">
        <f t="shared" si="19"/>
        <v>0</v>
      </c>
      <c r="V18" s="141">
        <f t="shared" si="20"/>
        <v>0</v>
      </c>
      <c r="W18" s="141">
        <f t="shared" si="21"/>
        <v>0</v>
      </c>
      <c r="X18" s="141">
        <f t="shared" si="22"/>
        <v>0</v>
      </c>
      <c r="Y18" s="141">
        <f t="shared" si="23"/>
        <v>0</v>
      </c>
      <c r="Z18" s="141">
        <f t="shared" si="24"/>
        <v>0</v>
      </c>
      <c r="AA18" s="141">
        <f t="shared" si="25"/>
        <v>0</v>
      </c>
      <c r="AB18" s="141">
        <f t="shared" si="26"/>
        <v>0</v>
      </c>
      <c r="AC18" s="141">
        <f t="shared" si="27"/>
        <v>0</v>
      </c>
      <c r="AD18" s="141">
        <f t="shared" si="28"/>
        <v>0</v>
      </c>
      <c r="AE18" s="141">
        <f t="shared" si="29"/>
        <v>0</v>
      </c>
      <c r="AF18" s="143">
        <f t="shared" si="30"/>
        <v>0</v>
      </c>
      <c r="AG18" s="144">
        <f>'Occupancy Worksheet'!$S$9</f>
        <v>0</v>
      </c>
      <c r="AH18" s="144">
        <f>'Occupancy Worksheet'!$S$10</f>
        <v>0</v>
      </c>
      <c r="AI18" s="144">
        <f>'Occupancy Worksheet'!$S$11</f>
        <v>0</v>
      </c>
      <c r="AJ18" s="144">
        <f>'Occupancy Worksheet'!$S$12</f>
        <v>0</v>
      </c>
      <c r="AK18" s="144">
        <f>'Occupancy Worksheet'!$S$13</f>
        <v>0</v>
      </c>
      <c r="AL18" s="144">
        <f>'Occupancy Worksheet'!$S$14</f>
        <v>0</v>
      </c>
      <c r="AM18" s="144">
        <f>'Occupancy Worksheet'!$S$15</f>
        <v>0</v>
      </c>
      <c r="AN18" s="144" t="str">
        <f>'Occupancy Worksheet'!$S$16</f>
        <v>No</v>
      </c>
      <c r="AO18" s="140">
        <f>'Occupancy Worksheet'!$S$17</f>
        <v>0</v>
      </c>
      <c r="AP18" s="140">
        <f>'Occupancy Worksheet'!$S$18</f>
        <v>0</v>
      </c>
      <c r="AQ18" s="140">
        <f>'Occupancy Worksheet'!$S$19</f>
        <v>0</v>
      </c>
      <c r="AR18" s="145">
        <f>'Occupancy Worksheet'!$S$20</f>
        <v>0</v>
      </c>
      <c r="AS18" s="146">
        <f>'Occupancy Worksheet'!$S$21</f>
        <v>0</v>
      </c>
      <c r="AT18" s="146">
        <f>'Occupancy Worksheet'!$S$22</f>
        <v>0</v>
      </c>
      <c r="AU18" s="146">
        <f>'Occupancy Worksheet'!$S$23</f>
        <v>0</v>
      </c>
      <c r="AV18" s="146">
        <f>'Occupancy Worksheet'!$S$24</f>
        <v>0</v>
      </c>
      <c r="AW18" s="146">
        <f>'Occupancy Worksheet'!$S$25</f>
        <v>0</v>
      </c>
      <c r="AX18" s="146">
        <f>'Occupancy Worksheet'!$S$26</f>
        <v>0</v>
      </c>
      <c r="AY18" s="145">
        <f>'Occupancy Worksheet'!$S$27</f>
        <v>0</v>
      </c>
      <c r="AZ18" s="146">
        <f>'Occupancy Worksheet'!$S$28</f>
        <v>0</v>
      </c>
      <c r="BA18" s="146">
        <f>'Occupancy Worksheet'!$S$29</f>
        <v>0</v>
      </c>
      <c r="BB18" s="146">
        <f>'Occupancy Worksheet'!$S$30</f>
        <v>0</v>
      </c>
      <c r="BC18" s="146">
        <f>'Occupancy Worksheet'!$S$31</f>
        <v>0</v>
      </c>
      <c r="BD18" s="146">
        <f>'Occupancy Worksheet'!$S$32</f>
        <v>0</v>
      </c>
      <c r="BE18" s="146">
        <f>'Occupancy Worksheet'!$S$33</f>
        <v>0</v>
      </c>
      <c r="BF18" s="145">
        <f>'Occupancy Worksheet'!$S$34</f>
        <v>0</v>
      </c>
      <c r="BG18" s="146">
        <f>'Occupancy Worksheet'!$S$35</f>
        <v>0</v>
      </c>
      <c r="BH18" s="147">
        <f>'Occupancy Worksheet'!$S$36</f>
        <v>0</v>
      </c>
      <c r="BI18" s="146">
        <f>'Occupancy Worksheet'!$S$37</f>
        <v>0</v>
      </c>
      <c r="BJ18" s="146" t="str">
        <f>'Occupancy Worksheet'!$S$38</f>
        <v>N/A</v>
      </c>
      <c r="BK18" s="140" t="str">
        <f>'Occupancy Worksheet'!$S$39</f>
        <v>Class Rate</v>
      </c>
      <c r="BL18" s="146">
        <f>'Occupancy Worksheet'!$S$40</f>
        <v>0</v>
      </c>
      <c r="BM18" s="146" t="str">
        <f>'Occupancy Worksheet'!$S$41</f>
        <v>-</v>
      </c>
      <c r="BN18" s="148">
        <f>'Occupancy Worksheet'!$S$42</f>
        <v>0</v>
      </c>
      <c r="BO18" s="146">
        <f>'Occupancy Worksheet'!$S$43</f>
        <v>0</v>
      </c>
      <c r="BP18" s="149">
        <f>'Occupancy Worksheet'!$S$44</f>
        <v>0</v>
      </c>
      <c r="BQ18" s="146">
        <f>'Occupancy Worksheet'!$S$45</f>
        <v>0</v>
      </c>
      <c r="BR18" s="146">
        <f>'Occupancy Worksheet'!$S$46</f>
        <v>0</v>
      </c>
      <c r="BS18" s="146">
        <f>'Occupancy Worksheet'!$S$47</f>
        <v>0</v>
      </c>
      <c r="BT18" s="146">
        <f>'Occupancy Worksheet'!$S$48</f>
        <v>0</v>
      </c>
      <c r="BU18" s="146">
        <f>'Occupancy Worksheet'!$S$49</f>
        <v>0</v>
      </c>
      <c r="BV18" s="150">
        <f>'Occupancy Worksheet'!$S$50</f>
        <v>0</v>
      </c>
      <c r="BW18" s="140">
        <f>'Occupancy Worksheet'!$S$51</f>
        <v>0</v>
      </c>
      <c r="BX18" s="149">
        <f>'Occupancy Worksheet'!$S$52</f>
        <v>0</v>
      </c>
      <c r="BY18" s="149">
        <f>'Occupancy Worksheet'!$S$53</f>
        <v>0</v>
      </c>
      <c r="BZ18" s="149">
        <f>'Occupancy Worksheet'!$S$54</f>
        <v>0</v>
      </c>
      <c r="CA18" s="149">
        <f>'Occupancy Worksheet'!$S$55</f>
        <v>0</v>
      </c>
      <c r="CB18" s="149">
        <f>'Occupancy Worksheet'!$S$56</f>
        <v>0</v>
      </c>
      <c r="CC18" s="149">
        <f>'Occupancy Worksheet'!$S$57</f>
        <v>0</v>
      </c>
      <c r="CD18" s="149">
        <f>'Occupancy Worksheet'!$S$58</f>
        <v>0</v>
      </c>
      <c r="CE18" s="149">
        <f>'Occupancy Worksheet'!$S$59</f>
        <v>0</v>
      </c>
      <c r="CF18" s="149">
        <f>'Occupancy Worksheet'!$S$60</f>
        <v>0</v>
      </c>
      <c r="CG18" s="149">
        <f>'Occupancy Worksheet'!$S$61</f>
        <v>0</v>
      </c>
      <c r="CH18" s="149">
        <f>'Occupancy Worksheet'!$S$62</f>
        <v>0</v>
      </c>
    </row>
    <row r="19" spans="1:86" x14ac:dyDescent="0.25">
      <c r="A19" s="140" t="str">
        <f>'Occupancy Worksheet'!$T$8</f>
        <v>Column 18</v>
      </c>
      <c r="B19" s="141">
        <f t="shared" si="0"/>
        <v>0</v>
      </c>
      <c r="C19" s="141">
        <f t="shared" si="1"/>
        <v>0</v>
      </c>
      <c r="D19" s="142" t="str">
        <f t="shared" si="2"/>
        <v/>
      </c>
      <c r="E19" s="141">
        <f t="shared" si="3"/>
        <v>0</v>
      </c>
      <c r="F19" s="141">
        <f t="shared" si="4"/>
        <v>0</v>
      </c>
      <c r="G19" s="141">
        <f t="shared" si="5"/>
        <v>2013</v>
      </c>
      <c r="H19" s="141">
        <f t="shared" si="6"/>
        <v>0</v>
      </c>
      <c r="I19" s="141">
        <f t="shared" si="7"/>
        <v>0</v>
      </c>
      <c r="J19" s="141">
        <f t="shared" si="8"/>
        <v>0</v>
      </c>
      <c r="K19" s="141">
        <f t="shared" si="9"/>
        <v>0</v>
      </c>
      <c r="L19" s="141">
        <f t="shared" si="10"/>
        <v>0</v>
      </c>
      <c r="M19" s="141">
        <f t="shared" si="11"/>
        <v>0</v>
      </c>
      <c r="N19" s="141">
        <f t="shared" si="12"/>
        <v>0</v>
      </c>
      <c r="O19" s="141">
        <f t="shared" si="13"/>
        <v>0</v>
      </c>
      <c r="P19" s="141">
        <f t="shared" si="14"/>
        <v>0</v>
      </c>
      <c r="Q19" s="141">
        <f t="shared" si="15"/>
        <v>0</v>
      </c>
      <c r="R19" s="141">
        <f t="shared" si="16"/>
        <v>0</v>
      </c>
      <c r="S19" s="141">
        <f t="shared" si="17"/>
        <v>0</v>
      </c>
      <c r="T19" s="141">
        <f t="shared" si="18"/>
        <v>0</v>
      </c>
      <c r="U19" s="141">
        <f t="shared" si="19"/>
        <v>0</v>
      </c>
      <c r="V19" s="141">
        <f t="shared" si="20"/>
        <v>0</v>
      </c>
      <c r="W19" s="141">
        <f t="shared" si="21"/>
        <v>0</v>
      </c>
      <c r="X19" s="141">
        <f t="shared" si="22"/>
        <v>0</v>
      </c>
      <c r="Y19" s="141">
        <f t="shared" si="23"/>
        <v>0</v>
      </c>
      <c r="Z19" s="141">
        <f t="shared" si="24"/>
        <v>0</v>
      </c>
      <c r="AA19" s="141">
        <f t="shared" si="25"/>
        <v>0</v>
      </c>
      <c r="AB19" s="141">
        <f t="shared" si="26"/>
        <v>0</v>
      </c>
      <c r="AC19" s="141">
        <f t="shared" si="27"/>
        <v>0</v>
      </c>
      <c r="AD19" s="141">
        <f t="shared" si="28"/>
        <v>0</v>
      </c>
      <c r="AE19" s="141">
        <f t="shared" si="29"/>
        <v>0</v>
      </c>
      <c r="AF19" s="143">
        <f t="shared" si="30"/>
        <v>0</v>
      </c>
      <c r="AG19" s="144">
        <f>'Occupancy Worksheet'!$T$9</f>
        <v>0</v>
      </c>
      <c r="AH19" s="144">
        <f>'Occupancy Worksheet'!$T$10</f>
        <v>0</v>
      </c>
      <c r="AI19" s="144">
        <f>'Occupancy Worksheet'!$T$11</f>
        <v>0</v>
      </c>
      <c r="AJ19" s="144">
        <f>'Occupancy Worksheet'!$T$12</f>
        <v>0</v>
      </c>
      <c r="AK19" s="144">
        <f>'Occupancy Worksheet'!$T$13</f>
        <v>0</v>
      </c>
      <c r="AL19" s="144">
        <f>'Occupancy Worksheet'!$T$14</f>
        <v>0</v>
      </c>
      <c r="AM19" s="144">
        <f>'Occupancy Worksheet'!$T$15</f>
        <v>0</v>
      </c>
      <c r="AN19" s="144" t="str">
        <f>'Occupancy Worksheet'!$T$16</f>
        <v>No</v>
      </c>
      <c r="AO19" s="140">
        <f>'Occupancy Worksheet'!$T$17</f>
        <v>0</v>
      </c>
      <c r="AP19" s="140">
        <f>'Occupancy Worksheet'!$T$18</f>
        <v>0</v>
      </c>
      <c r="AQ19" s="140">
        <f>'Occupancy Worksheet'!$T$19</f>
        <v>0</v>
      </c>
      <c r="AR19" s="145">
        <f>'Occupancy Worksheet'!$T$20</f>
        <v>0</v>
      </c>
      <c r="AS19" s="146">
        <f>'Occupancy Worksheet'!$T$21</f>
        <v>0</v>
      </c>
      <c r="AT19" s="146">
        <f>'Occupancy Worksheet'!$T$22</f>
        <v>0</v>
      </c>
      <c r="AU19" s="146">
        <f>'Occupancy Worksheet'!$T$23</f>
        <v>0</v>
      </c>
      <c r="AV19" s="146">
        <f>'Occupancy Worksheet'!$T$24</f>
        <v>0</v>
      </c>
      <c r="AW19" s="146">
        <f>'Occupancy Worksheet'!$T$25</f>
        <v>0</v>
      </c>
      <c r="AX19" s="146">
        <f>'Occupancy Worksheet'!$T$26</f>
        <v>0</v>
      </c>
      <c r="AY19" s="145">
        <f>'Occupancy Worksheet'!$T$27</f>
        <v>0</v>
      </c>
      <c r="AZ19" s="146">
        <f>'Occupancy Worksheet'!$T$28</f>
        <v>0</v>
      </c>
      <c r="BA19" s="146">
        <f>'Occupancy Worksheet'!$T$29</f>
        <v>0</v>
      </c>
      <c r="BB19" s="146">
        <f>'Occupancy Worksheet'!$T$30</f>
        <v>0</v>
      </c>
      <c r="BC19" s="146">
        <f>'Occupancy Worksheet'!$T$31</f>
        <v>0</v>
      </c>
      <c r="BD19" s="146">
        <f>'Occupancy Worksheet'!$T$32</f>
        <v>0</v>
      </c>
      <c r="BE19" s="146">
        <f>'Occupancy Worksheet'!$T$33</f>
        <v>0</v>
      </c>
      <c r="BF19" s="145">
        <f>'Occupancy Worksheet'!$T$34</f>
        <v>0</v>
      </c>
      <c r="BG19" s="146">
        <f>'Occupancy Worksheet'!$T$35</f>
        <v>0</v>
      </c>
      <c r="BH19" s="147">
        <f>'Occupancy Worksheet'!$T$36</f>
        <v>0</v>
      </c>
      <c r="BI19" s="146">
        <f>'Occupancy Worksheet'!$T$37</f>
        <v>0</v>
      </c>
      <c r="BJ19" s="146" t="str">
        <f>'Occupancy Worksheet'!$T$38</f>
        <v>N/A</v>
      </c>
      <c r="BK19" s="140" t="str">
        <f>'Occupancy Worksheet'!$T$39</f>
        <v>Class Rate</v>
      </c>
      <c r="BL19" s="146">
        <f>'Occupancy Worksheet'!$T$40</f>
        <v>0</v>
      </c>
      <c r="BM19" s="146" t="str">
        <f>'Occupancy Worksheet'!$T$41</f>
        <v>-</v>
      </c>
      <c r="BN19" s="148">
        <f>'Occupancy Worksheet'!$T$42</f>
        <v>0</v>
      </c>
      <c r="BO19" s="146">
        <f>'Occupancy Worksheet'!$T$43</f>
        <v>0</v>
      </c>
      <c r="BP19" s="149">
        <f>'Occupancy Worksheet'!$T$44</f>
        <v>0</v>
      </c>
      <c r="BQ19" s="146">
        <f>'Occupancy Worksheet'!$T$45</f>
        <v>0</v>
      </c>
      <c r="BR19" s="146">
        <f>'Occupancy Worksheet'!$T$46</f>
        <v>0</v>
      </c>
      <c r="BS19" s="146">
        <f>'Occupancy Worksheet'!$T$47</f>
        <v>0</v>
      </c>
      <c r="BT19" s="146">
        <f>'Occupancy Worksheet'!$T$48</f>
        <v>0</v>
      </c>
      <c r="BU19" s="146">
        <f>'Occupancy Worksheet'!$T$49</f>
        <v>0</v>
      </c>
      <c r="BV19" s="150">
        <f>'Occupancy Worksheet'!$T$50</f>
        <v>0</v>
      </c>
      <c r="BW19" s="140">
        <f>'Occupancy Worksheet'!$T$51</f>
        <v>0</v>
      </c>
      <c r="BX19" s="149">
        <f>'Occupancy Worksheet'!$T$52</f>
        <v>0</v>
      </c>
      <c r="BY19" s="149">
        <f>'Occupancy Worksheet'!$T$53</f>
        <v>0</v>
      </c>
      <c r="BZ19" s="149">
        <f>'Occupancy Worksheet'!$T$54</f>
        <v>0</v>
      </c>
      <c r="CA19" s="149">
        <f>'Occupancy Worksheet'!$T$55</f>
        <v>0</v>
      </c>
      <c r="CB19" s="149">
        <f>'Occupancy Worksheet'!$T$56</f>
        <v>0</v>
      </c>
      <c r="CC19" s="149">
        <f>'Occupancy Worksheet'!$T$57</f>
        <v>0</v>
      </c>
      <c r="CD19" s="149">
        <f>'Occupancy Worksheet'!$T$58</f>
        <v>0</v>
      </c>
      <c r="CE19" s="149">
        <f>'Occupancy Worksheet'!$T$59</f>
        <v>0</v>
      </c>
      <c r="CF19" s="149">
        <f>'Occupancy Worksheet'!$T$60</f>
        <v>0</v>
      </c>
      <c r="CG19" s="149">
        <f>'Occupancy Worksheet'!$T$61</f>
        <v>0</v>
      </c>
      <c r="CH19" s="149">
        <f>'Occupancy Worksheet'!$T$62</f>
        <v>0</v>
      </c>
    </row>
    <row r="20" spans="1:86" x14ac:dyDescent="0.25">
      <c r="A20" s="140" t="str">
        <f>'Occupancy Worksheet'!$U$8</f>
        <v>Column 19</v>
      </c>
      <c r="B20" s="141">
        <f t="shared" si="0"/>
        <v>0</v>
      </c>
      <c r="C20" s="141">
        <f t="shared" si="1"/>
        <v>0</v>
      </c>
      <c r="D20" s="142" t="str">
        <f t="shared" si="2"/>
        <v/>
      </c>
      <c r="E20" s="141">
        <f t="shared" si="3"/>
        <v>0</v>
      </c>
      <c r="F20" s="141">
        <f t="shared" si="4"/>
        <v>0</v>
      </c>
      <c r="G20" s="141">
        <f t="shared" si="5"/>
        <v>2013</v>
      </c>
      <c r="H20" s="141">
        <f t="shared" si="6"/>
        <v>0</v>
      </c>
      <c r="I20" s="141">
        <f t="shared" si="7"/>
        <v>0</v>
      </c>
      <c r="J20" s="141">
        <f t="shared" si="8"/>
        <v>0</v>
      </c>
      <c r="K20" s="141">
        <f t="shared" si="9"/>
        <v>0</v>
      </c>
      <c r="L20" s="141">
        <f t="shared" si="10"/>
        <v>0</v>
      </c>
      <c r="M20" s="141">
        <f t="shared" si="11"/>
        <v>0</v>
      </c>
      <c r="N20" s="141">
        <f t="shared" si="12"/>
        <v>0</v>
      </c>
      <c r="O20" s="141">
        <f t="shared" si="13"/>
        <v>0</v>
      </c>
      <c r="P20" s="141">
        <f t="shared" si="14"/>
        <v>0</v>
      </c>
      <c r="Q20" s="141">
        <f t="shared" si="15"/>
        <v>0</v>
      </c>
      <c r="R20" s="141">
        <f t="shared" si="16"/>
        <v>0</v>
      </c>
      <c r="S20" s="141">
        <f t="shared" si="17"/>
        <v>0</v>
      </c>
      <c r="T20" s="141">
        <f t="shared" si="18"/>
        <v>0</v>
      </c>
      <c r="U20" s="141">
        <f t="shared" si="19"/>
        <v>0</v>
      </c>
      <c r="V20" s="141">
        <f t="shared" si="20"/>
        <v>0</v>
      </c>
      <c r="W20" s="141">
        <f t="shared" si="21"/>
        <v>0</v>
      </c>
      <c r="X20" s="141">
        <f t="shared" si="22"/>
        <v>0</v>
      </c>
      <c r="Y20" s="141">
        <f t="shared" si="23"/>
        <v>0</v>
      </c>
      <c r="Z20" s="141">
        <f t="shared" si="24"/>
        <v>0</v>
      </c>
      <c r="AA20" s="141">
        <f t="shared" si="25"/>
        <v>0</v>
      </c>
      <c r="AB20" s="141">
        <f t="shared" si="26"/>
        <v>0</v>
      </c>
      <c r="AC20" s="141">
        <f t="shared" si="27"/>
        <v>0</v>
      </c>
      <c r="AD20" s="141">
        <f t="shared" si="28"/>
        <v>0</v>
      </c>
      <c r="AE20" s="141">
        <f t="shared" si="29"/>
        <v>0</v>
      </c>
      <c r="AF20" s="143">
        <f t="shared" si="30"/>
        <v>0</v>
      </c>
      <c r="AG20" s="144">
        <f>'Occupancy Worksheet'!$U$9</f>
        <v>0</v>
      </c>
      <c r="AH20" s="144">
        <f>'Occupancy Worksheet'!$U$10</f>
        <v>0</v>
      </c>
      <c r="AI20" s="144">
        <f>'Occupancy Worksheet'!$U$11</f>
        <v>0</v>
      </c>
      <c r="AJ20" s="144">
        <f>'Occupancy Worksheet'!$U$12</f>
        <v>0</v>
      </c>
      <c r="AK20" s="144">
        <f>'Occupancy Worksheet'!$U$13</f>
        <v>0</v>
      </c>
      <c r="AL20" s="144">
        <f>'Occupancy Worksheet'!$U$14</f>
        <v>0</v>
      </c>
      <c r="AM20" s="144">
        <f>'Occupancy Worksheet'!$U$15</f>
        <v>0</v>
      </c>
      <c r="AN20" s="144" t="str">
        <f>'Occupancy Worksheet'!$U$16</f>
        <v>No</v>
      </c>
      <c r="AO20" s="140">
        <f>'Occupancy Worksheet'!$U$17</f>
        <v>0</v>
      </c>
      <c r="AP20" s="140">
        <f>'Occupancy Worksheet'!$U$18</f>
        <v>0</v>
      </c>
      <c r="AQ20" s="140">
        <f>'Occupancy Worksheet'!$U$19</f>
        <v>0</v>
      </c>
      <c r="AR20" s="145">
        <f>'Occupancy Worksheet'!$U$20</f>
        <v>0</v>
      </c>
      <c r="AS20" s="146">
        <f>'Occupancy Worksheet'!$U$21</f>
        <v>0</v>
      </c>
      <c r="AT20" s="146">
        <f>'Occupancy Worksheet'!$U$22</f>
        <v>0</v>
      </c>
      <c r="AU20" s="146">
        <f>'Occupancy Worksheet'!$U$23</f>
        <v>0</v>
      </c>
      <c r="AV20" s="146">
        <f>'Occupancy Worksheet'!$U$24</f>
        <v>0</v>
      </c>
      <c r="AW20" s="146">
        <f>'Occupancy Worksheet'!$U$25</f>
        <v>0</v>
      </c>
      <c r="AX20" s="146">
        <f>'Occupancy Worksheet'!$U$26</f>
        <v>0</v>
      </c>
      <c r="AY20" s="145">
        <f>'Occupancy Worksheet'!$U$27</f>
        <v>0</v>
      </c>
      <c r="AZ20" s="146">
        <f>'Occupancy Worksheet'!$U$28</f>
        <v>0</v>
      </c>
      <c r="BA20" s="146">
        <f>'Occupancy Worksheet'!$U$29</f>
        <v>0</v>
      </c>
      <c r="BB20" s="146">
        <f>'Occupancy Worksheet'!$U$30</f>
        <v>0</v>
      </c>
      <c r="BC20" s="146">
        <f>'Occupancy Worksheet'!$U$31</f>
        <v>0</v>
      </c>
      <c r="BD20" s="146">
        <f>'Occupancy Worksheet'!$U$32</f>
        <v>0</v>
      </c>
      <c r="BE20" s="146">
        <f>'Occupancy Worksheet'!$U$33</f>
        <v>0</v>
      </c>
      <c r="BF20" s="145">
        <f>'Occupancy Worksheet'!$U$34</f>
        <v>0</v>
      </c>
      <c r="BG20" s="146">
        <f>'Occupancy Worksheet'!$U$35</f>
        <v>0</v>
      </c>
      <c r="BH20" s="147">
        <f>'Occupancy Worksheet'!$U$36</f>
        <v>0</v>
      </c>
      <c r="BI20" s="146">
        <f>'Occupancy Worksheet'!$U$37</f>
        <v>0</v>
      </c>
      <c r="BJ20" s="146" t="str">
        <f>'Occupancy Worksheet'!$U$38</f>
        <v>N/A</v>
      </c>
      <c r="BK20" s="140" t="str">
        <f>'Occupancy Worksheet'!$U$39</f>
        <v>Class Rate</v>
      </c>
      <c r="BL20" s="146">
        <f>'Occupancy Worksheet'!$U$40</f>
        <v>0</v>
      </c>
      <c r="BM20" s="146" t="str">
        <f>'Occupancy Worksheet'!$U$41</f>
        <v>-</v>
      </c>
      <c r="BN20" s="148">
        <f>'Occupancy Worksheet'!$U$42</f>
        <v>0</v>
      </c>
      <c r="BO20" s="146">
        <f>'Occupancy Worksheet'!$U$43</f>
        <v>0</v>
      </c>
      <c r="BP20" s="149">
        <f>'Occupancy Worksheet'!$U$44</f>
        <v>0</v>
      </c>
      <c r="BQ20" s="146">
        <f>'Occupancy Worksheet'!$U$45</f>
        <v>0</v>
      </c>
      <c r="BR20" s="146">
        <f>'Occupancy Worksheet'!$U$46</f>
        <v>0</v>
      </c>
      <c r="BS20" s="146">
        <f>'Occupancy Worksheet'!$U$47</f>
        <v>0</v>
      </c>
      <c r="BT20" s="146">
        <f>'Occupancy Worksheet'!$U$48</f>
        <v>0</v>
      </c>
      <c r="BU20" s="146">
        <f>'Occupancy Worksheet'!$U$49</f>
        <v>0</v>
      </c>
      <c r="BV20" s="150">
        <f>'Occupancy Worksheet'!$U$50</f>
        <v>0</v>
      </c>
      <c r="BW20" s="140">
        <f>'Occupancy Worksheet'!$U$51</f>
        <v>0</v>
      </c>
      <c r="BX20" s="149">
        <f>'Occupancy Worksheet'!$U$52</f>
        <v>0</v>
      </c>
      <c r="BY20" s="149">
        <f>'Occupancy Worksheet'!$U$53</f>
        <v>0</v>
      </c>
      <c r="BZ20" s="149">
        <f>'Occupancy Worksheet'!$U$54</f>
        <v>0</v>
      </c>
      <c r="CA20" s="149">
        <f>'Occupancy Worksheet'!$U$55</f>
        <v>0</v>
      </c>
      <c r="CB20" s="149">
        <f>'Occupancy Worksheet'!$U$56</f>
        <v>0</v>
      </c>
      <c r="CC20" s="149">
        <f>'Occupancy Worksheet'!$U$57</f>
        <v>0</v>
      </c>
      <c r="CD20" s="149">
        <f>'Occupancy Worksheet'!$U$58</f>
        <v>0</v>
      </c>
      <c r="CE20" s="149">
        <f>'Occupancy Worksheet'!$U$59</f>
        <v>0</v>
      </c>
      <c r="CF20" s="149">
        <f>'Occupancy Worksheet'!$U$60</f>
        <v>0</v>
      </c>
      <c r="CG20" s="149">
        <f>'Occupancy Worksheet'!$U$61</f>
        <v>0</v>
      </c>
      <c r="CH20" s="149">
        <f>'Occupancy Worksheet'!$U$62</f>
        <v>0</v>
      </c>
    </row>
    <row r="21" spans="1:86" x14ac:dyDescent="0.25">
      <c r="A21" s="140" t="str">
        <f>'Occupancy Worksheet'!$V$8</f>
        <v>Column 20</v>
      </c>
      <c r="B21" s="141">
        <f t="shared" si="0"/>
        <v>0</v>
      </c>
      <c r="C21" s="141">
        <f t="shared" si="1"/>
        <v>0</v>
      </c>
      <c r="D21" s="142" t="str">
        <f t="shared" si="2"/>
        <v/>
      </c>
      <c r="E21" s="141">
        <f t="shared" si="3"/>
        <v>0</v>
      </c>
      <c r="F21" s="141">
        <f t="shared" si="4"/>
        <v>0</v>
      </c>
      <c r="G21" s="141">
        <f t="shared" si="5"/>
        <v>2013</v>
      </c>
      <c r="H21" s="141">
        <f t="shared" si="6"/>
        <v>0</v>
      </c>
      <c r="I21" s="141">
        <f t="shared" si="7"/>
        <v>0</v>
      </c>
      <c r="J21" s="141">
        <f t="shared" si="8"/>
        <v>0</v>
      </c>
      <c r="K21" s="141">
        <f t="shared" si="9"/>
        <v>0</v>
      </c>
      <c r="L21" s="141">
        <f t="shared" si="10"/>
        <v>0</v>
      </c>
      <c r="M21" s="141">
        <f t="shared" si="11"/>
        <v>0</v>
      </c>
      <c r="N21" s="141">
        <f t="shared" si="12"/>
        <v>0</v>
      </c>
      <c r="O21" s="141">
        <f t="shared" si="13"/>
        <v>0</v>
      </c>
      <c r="P21" s="141">
        <f t="shared" si="14"/>
        <v>0</v>
      </c>
      <c r="Q21" s="141">
        <f t="shared" si="15"/>
        <v>0</v>
      </c>
      <c r="R21" s="141">
        <f t="shared" si="16"/>
        <v>0</v>
      </c>
      <c r="S21" s="141">
        <f t="shared" si="17"/>
        <v>0</v>
      </c>
      <c r="T21" s="141">
        <f t="shared" si="18"/>
        <v>0</v>
      </c>
      <c r="U21" s="141">
        <f t="shared" si="19"/>
        <v>0</v>
      </c>
      <c r="V21" s="141">
        <f t="shared" si="20"/>
        <v>0</v>
      </c>
      <c r="W21" s="141">
        <f t="shared" si="21"/>
        <v>0</v>
      </c>
      <c r="X21" s="141">
        <f t="shared" si="22"/>
        <v>0</v>
      </c>
      <c r="Y21" s="141">
        <f t="shared" si="23"/>
        <v>0</v>
      </c>
      <c r="Z21" s="141">
        <f t="shared" si="24"/>
        <v>0</v>
      </c>
      <c r="AA21" s="141">
        <f t="shared" si="25"/>
        <v>0</v>
      </c>
      <c r="AB21" s="141">
        <f t="shared" si="26"/>
        <v>0</v>
      </c>
      <c r="AC21" s="141">
        <f t="shared" si="27"/>
        <v>0</v>
      </c>
      <c r="AD21" s="141">
        <f t="shared" si="28"/>
        <v>0</v>
      </c>
      <c r="AE21" s="141">
        <f t="shared" si="29"/>
        <v>0</v>
      </c>
      <c r="AF21" s="143">
        <f t="shared" si="30"/>
        <v>0</v>
      </c>
      <c r="AG21" s="144">
        <f>'Occupancy Worksheet'!$V$9</f>
        <v>0</v>
      </c>
      <c r="AH21" s="144">
        <f>'Occupancy Worksheet'!$V$10</f>
        <v>0</v>
      </c>
      <c r="AI21" s="144">
        <f>'Occupancy Worksheet'!$V$11</f>
        <v>0</v>
      </c>
      <c r="AJ21" s="144">
        <f>'Occupancy Worksheet'!$V$12</f>
        <v>0</v>
      </c>
      <c r="AK21" s="144">
        <f>'Occupancy Worksheet'!$V$13</f>
        <v>0</v>
      </c>
      <c r="AL21" s="144">
        <f>'Occupancy Worksheet'!$V$14</f>
        <v>0</v>
      </c>
      <c r="AM21" s="144">
        <f>'Occupancy Worksheet'!$V$15</f>
        <v>0</v>
      </c>
      <c r="AN21" s="144" t="str">
        <f>'Occupancy Worksheet'!$V$16</f>
        <v>No</v>
      </c>
      <c r="AO21" s="140">
        <f>'Occupancy Worksheet'!$V$17</f>
        <v>0</v>
      </c>
      <c r="AP21" s="140">
        <f>'Occupancy Worksheet'!$V$18</f>
        <v>0</v>
      </c>
      <c r="AQ21" s="140">
        <f>'Occupancy Worksheet'!$V$19</f>
        <v>0</v>
      </c>
      <c r="AR21" s="145">
        <f>'Occupancy Worksheet'!$V$20</f>
        <v>0</v>
      </c>
      <c r="AS21" s="146">
        <f>'Occupancy Worksheet'!$V$21</f>
        <v>0</v>
      </c>
      <c r="AT21" s="146">
        <f>'Occupancy Worksheet'!$V$22</f>
        <v>0</v>
      </c>
      <c r="AU21" s="146">
        <f>'Occupancy Worksheet'!$V$23</f>
        <v>0</v>
      </c>
      <c r="AV21" s="146">
        <f>'Occupancy Worksheet'!$V$24</f>
        <v>0</v>
      </c>
      <c r="AW21" s="146">
        <f>'Occupancy Worksheet'!$V$25</f>
        <v>0</v>
      </c>
      <c r="AX21" s="146">
        <f>'Occupancy Worksheet'!$V$26</f>
        <v>0</v>
      </c>
      <c r="AY21" s="145">
        <f>'Occupancy Worksheet'!$V$27</f>
        <v>0</v>
      </c>
      <c r="AZ21" s="146">
        <f>'Occupancy Worksheet'!$V$28</f>
        <v>0</v>
      </c>
      <c r="BA21" s="146">
        <f>'Occupancy Worksheet'!$V$29</f>
        <v>0</v>
      </c>
      <c r="BB21" s="146">
        <f>'Occupancy Worksheet'!$V$30</f>
        <v>0</v>
      </c>
      <c r="BC21" s="146">
        <f>'Occupancy Worksheet'!$V$31</f>
        <v>0</v>
      </c>
      <c r="BD21" s="146">
        <f>'Occupancy Worksheet'!$V$32</f>
        <v>0</v>
      </c>
      <c r="BE21" s="146">
        <f>'Occupancy Worksheet'!$V$33</f>
        <v>0</v>
      </c>
      <c r="BF21" s="145">
        <f>'Occupancy Worksheet'!$V$34</f>
        <v>0</v>
      </c>
      <c r="BG21" s="146">
        <f>'Occupancy Worksheet'!$V$35</f>
        <v>0</v>
      </c>
      <c r="BH21" s="147">
        <f>'Occupancy Worksheet'!$V$36</f>
        <v>0</v>
      </c>
      <c r="BI21" s="146">
        <f>'Occupancy Worksheet'!$V$37</f>
        <v>0</v>
      </c>
      <c r="BJ21" s="146" t="str">
        <f>'Occupancy Worksheet'!$V$38</f>
        <v>N/A</v>
      </c>
      <c r="BK21" s="140" t="str">
        <f>'Occupancy Worksheet'!$V$39</f>
        <v>Class Rate</v>
      </c>
      <c r="BL21" s="146">
        <f>'Occupancy Worksheet'!$V$40</f>
        <v>0</v>
      </c>
      <c r="BM21" s="146" t="str">
        <f>'Occupancy Worksheet'!$V$41</f>
        <v>-</v>
      </c>
      <c r="BN21" s="148">
        <f>'Occupancy Worksheet'!$V$42</f>
        <v>0</v>
      </c>
      <c r="BO21" s="146">
        <f>'Occupancy Worksheet'!$V$43</f>
        <v>0</v>
      </c>
      <c r="BP21" s="149">
        <f>'Occupancy Worksheet'!$V$44</f>
        <v>0</v>
      </c>
      <c r="BQ21" s="146">
        <f>'Occupancy Worksheet'!$V$45</f>
        <v>0</v>
      </c>
      <c r="BR21" s="146">
        <f>'Occupancy Worksheet'!$V$46</f>
        <v>0</v>
      </c>
      <c r="BS21" s="146">
        <f>'Occupancy Worksheet'!$V$47</f>
        <v>0</v>
      </c>
      <c r="BT21" s="146">
        <f>'Occupancy Worksheet'!$V$48</f>
        <v>0</v>
      </c>
      <c r="BU21" s="146">
        <f>'Occupancy Worksheet'!$V$49</f>
        <v>0</v>
      </c>
      <c r="BV21" s="150">
        <f>'Occupancy Worksheet'!$V$50</f>
        <v>0</v>
      </c>
      <c r="BW21" s="140">
        <f>'Occupancy Worksheet'!$V$51</f>
        <v>0</v>
      </c>
      <c r="BX21" s="149">
        <f>'Occupancy Worksheet'!$V$52</f>
        <v>0</v>
      </c>
      <c r="BY21" s="149">
        <f>'Occupancy Worksheet'!$V$53</f>
        <v>0</v>
      </c>
      <c r="BZ21" s="149">
        <f>'Occupancy Worksheet'!$V$54</f>
        <v>0</v>
      </c>
      <c r="CA21" s="149">
        <f>'Occupancy Worksheet'!$V$55</f>
        <v>0</v>
      </c>
      <c r="CB21" s="149">
        <f>'Occupancy Worksheet'!$V$56</f>
        <v>0</v>
      </c>
      <c r="CC21" s="149">
        <f>'Occupancy Worksheet'!$V$57</f>
        <v>0</v>
      </c>
      <c r="CD21" s="149">
        <f>'Occupancy Worksheet'!$V$58</f>
        <v>0</v>
      </c>
      <c r="CE21" s="149">
        <f>'Occupancy Worksheet'!$V$59</f>
        <v>0</v>
      </c>
      <c r="CF21" s="149">
        <f>'Occupancy Worksheet'!$V$60</f>
        <v>0</v>
      </c>
      <c r="CG21" s="149">
        <f>'Occupancy Worksheet'!$V$61</f>
        <v>0</v>
      </c>
      <c r="CH21" s="149">
        <f>'Occupancy Worksheet'!$V$62</f>
        <v>0</v>
      </c>
    </row>
    <row r="22" spans="1:86" x14ac:dyDescent="0.25">
      <c r="A22" s="140" t="str">
        <f>'Occupancy Worksheet'!$W$8</f>
        <v>Column 21</v>
      </c>
      <c r="B22" s="141">
        <f t="shared" si="0"/>
        <v>0</v>
      </c>
      <c r="C22" s="141">
        <f t="shared" si="1"/>
        <v>0</v>
      </c>
      <c r="D22" s="142" t="str">
        <f t="shared" si="2"/>
        <v/>
      </c>
      <c r="E22" s="141">
        <f t="shared" si="3"/>
        <v>0</v>
      </c>
      <c r="F22" s="141">
        <f t="shared" si="4"/>
        <v>0</v>
      </c>
      <c r="G22" s="141">
        <f t="shared" si="5"/>
        <v>2013</v>
      </c>
      <c r="H22" s="141">
        <f t="shared" si="6"/>
        <v>0</v>
      </c>
      <c r="I22" s="141">
        <f t="shared" si="7"/>
        <v>0</v>
      </c>
      <c r="J22" s="141">
        <f t="shared" si="8"/>
        <v>0</v>
      </c>
      <c r="K22" s="141">
        <f t="shared" si="9"/>
        <v>0</v>
      </c>
      <c r="L22" s="141">
        <f t="shared" si="10"/>
        <v>0</v>
      </c>
      <c r="M22" s="141">
        <f t="shared" si="11"/>
        <v>0</v>
      </c>
      <c r="N22" s="141">
        <f t="shared" si="12"/>
        <v>0</v>
      </c>
      <c r="O22" s="141">
        <f t="shared" si="13"/>
        <v>0</v>
      </c>
      <c r="P22" s="141">
        <f t="shared" si="14"/>
        <v>0</v>
      </c>
      <c r="Q22" s="141">
        <f t="shared" si="15"/>
        <v>0</v>
      </c>
      <c r="R22" s="141">
        <f t="shared" si="16"/>
        <v>0</v>
      </c>
      <c r="S22" s="141">
        <f t="shared" si="17"/>
        <v>0</v>
      </c>
      <c r="T22" s="141">
        <f t="shared" si="18"/>
        <v>0</v>
      </c>
      <c r="U22" s="141">
        <f t="shared" si="19"/>
        <v>0</v>
      </c>
      <c r="V22" s="141">
        <f t="shared" si="20"/>
        <v>0</v>
      </c>
      <c r="W22" s="141">
        <f t="shared" si="21"/>
        <v>0</v>
      </c>
      <c r="X22" s="141">
        <f t="shared" si="22"/>
        <v>0</v>
      </c>
      <c r="Y22" s="141">
        <f t="shared" si="23"/>
        <v>0</v>
      </c>
      <c r="Z22" s="141">
        <f t="shared" si="24"/>
        <v>0</v>
      </c>
      <c r="AA22" s="141">
        <f t="shared" si="25"/>
        <v>0</v>
      </c>
      <c r="AB22" s="141">
        <f t="shared" si="26"/>
        <v>0</v>
      </c>
      <c r="AC22" s="141">
        <f t="shared" si="27"/>
        <v>0</v>
      </c>
      <c r="AD22" s="141">
        <f t="shared" si="28"/>
        <v>0</v>
      </c>
      <c r="AE22" s="141">
        <f t="shared" si="29"/>
        <v>0</v>
      </c>
      <c r="AF22" s="143">
        <f t="shared" si="30"/>
        <v>0</v>
      </c>
      <c r="AG22" s="144">
        <f>'Occupancy Worksheet'!$W$9</f>
        <v>0</v>
      </c>
      <c r="AH22" s="144">
        <f>'Occupancy Worksheet'!$W$10</f>
        <v>0</v>
      </c>
      <c r="AI22" s="144">
        <f>'Occupancy Worksheet'!$W$11</f>
        <v>0</v>
      </c>
      <c r="AJ22" s="144">
        <f>'Occupancy Worksheet'!$W$12</f>
        <v>0</v>
      </c>
      <c r="AK22" s="144">
        <f>'Occupancy Worksheet'!$W$13</f>
        <v>0</v>
      </c>
      <c r="AL22" s="144">
        <f>'Occupancy Worksheet'!$W$14</f>
        <v>0</v>
      </c>
      <c r="AM22" s="144">
        <f>'Occupancy Worksheet'!$W$15</f>
        <v>0</v>
      </c>
      <c r="AN22" s="144" t="str">
        <f>'Occupancy Worksheet'!$W$16</f>
        <v>No</v>
      </c>
      <c r="AO22" s="140">
        <f>'Occupancy Worksheet'!$W$17</f>
        <v>0</v>
      </c>
      <c r="AP22" s="140">
        <f>'Occupancy Worksheet'!$W$18</f>
        <v>0</v>
      </c>
      <c r="AQ22" s="140">
        <f>'Occupancy Worksheet'!$W$19</f>
        <v>0</v>
      </c>
      <c r="AR22" s="145">
        <f>'Occupancy Worksheet'!$W$20</f>
        <v>0</v>
      </c>
      <c r="AS22" s="146">
        <f>'Occupancy Worksheet'!$W$21</f>
        <v>0</v>
      </c>
      <c r="AT22" s="146">
        <f>'Occupancy Worksheet'!$W$22</f>
        <v>0</v>
      </c>
      <c r="AU22" s="146">
        <f>'Occupancy Worksheet'!$W$23</f>
        <v>0</v>
      </c>
      <c r="AV22" s="146">
        <f>'Occupancy Worksheet'!$W$24</f>
        <v>0</v>
      </c>
      <c r="AW22" s="146">
        <f>'Occupancy Worksheet'!$W$25</f>
        <v>0</v>
      </c>
      <c r="AX22" s="146">
        <f>'Occupancy Worksheet'!$W$26</f>
        <v>0</v>
      </c>
      <c r="AY22" s="145">
        <f>'Occupancy Worksheet'!$W$27</f>
        <v>0</v>
      </c>
      <c r="AZ22" s="146">
        <f>'Occupancy Worksheet'!$W$28</f>
        <v>0</v>
      </c>
      <c r="BA22" s="146">
        <f>'Occupancy Worksheet'!$W$29</f>
        <v>0</v>
      </c>
      <c r="BB22" s="146">
        <f>'Occupancy Worksheet'!$W$30</f>
        <v>0</v>
      </c>
      <c r="BC22" s="146">
        <f>'Occupancy Worksheet'!$W$31</f>
        <v>0</v>
      </c>
      <c r="BD22" s="146">
        <f>'Occupancy Worksheet'!$W$32</f>
        <v>0</v>
      </c>
      <c r="BE22" s="146">
        <f>'Occupancy Worksheet'!$W$33</f>
        <v>0</v>
      </c>
      <c r="BF22" s="145">
        <f>'Occupancy Worksheet'!$W$34</f>
        <v>0</v>
      </c>
      <c r="BG22" s="146">
        <f>'Occupancy Worksheet'!$W$35</f>
        <v>0</v>
      </c>
      <c r="BH22" s="147">
        <f>'Occupancy Worksheet'!$W$36</f>
        <v>0</v>
      </c>
      <c r="BI22" s="146">
        <f>'Occupancy Worksheet'!$W$37</f>
        <v>0</v>
      </c>
      <c r="BJ22" s="146" t="str">
        <f>'Occupancy Worksheet'!$W$38</f>
        <v>N/A</v>
      </c>
      <c r="BK22" s="140" t="str">
        <f>'Occupancy Worksheet'!$W$39</f>
        <v>Class Rate</v>
      </c>
      <c r="BL22" s="146">
        <f>'Occupancy Worksheet'!$W$40</f>
        <v>0</v>
      </c>
      <c r="BM22" s="146" t="str">
        <f>'Occupancy Worksheet'!$W$41</f>
        <v>-</v>
      </c>
      <c r="BN22" s="148">
        <f>'Occupancy Worksheet'!$W$42</f>
        <v>0</v>
      </c>
      <c r="BO22" s="146">
        <f>'Occupancy Worksheet'!$W$43</f>
        <v>0</v>
      </c>
      <c r="BP22" s="149">
        <f>'Occupancy Worksheet'!$W$44</f>
        <v>0</v>
      </c>
      <c r="BQ22" s="146">
        <f>'Occupancy Worksheet'!$W$45</f>
        <v>0</v>
      </c>
      <c r="BR22" s="146">
        <f>'Occupancy Worksheet'!$W$46</f>
        <v>0</v>
      </c>
      <c r="BS22" s="146">
        <f>'Occupancy Worksheet'!$W$47</f>
        <v>0</v>
      </c>
      <c r="BT22" s="146">
        <f>'Occupancy Worksheet'!$W$48</f>
        <v>0</v>
      </c>
      <c r="BU22" s="146">
        <f>'Occupancy Worksheet'!$W$49</f>
        <v>0</v>
      </c>
      <c r="BV22" s="150">
        <f>'Occupancy Worksheet'!$W$50</f>
        <v>0</v>
      </c>
      <c r="BW22" s="140">
        <f>'Occupancy Worksheet'!$W$51</f>
        <v>0</v>
      </c>
      <c r="BX22" s="149">
        <f>'Occupancy Worksheet'!$W$52</f>
        <v>0</v>
      </c>
      <c r="BY22" s="149">
        <f>'Occupancy Worksheet'!$W$53</f>
        <v>0</v>
      </c>
      <c r="BZ22" s="149">
        <f>'Occupancy Worksheet'!$W$54</f>
        <v>0</v>
      </c>
      <c r="CA22" s="149">
        <f>'Occupancy Worksheet'!$W$55</f>
        <v>0</v>
      </c>
      <c r="CB22" s="149">
        <f>'Occupancy Worksheet'!$W$56</f>
        <v>0</v>
      </c>
      <c r="CC22" s="149">
        <f>'Occupancy Worksheet'!$W$57</f>
        <v>0</v>
      </c>
      <c r="CD22" s="149">
        <f>'Occupancy Worksheet'!$W$58</f>
        <v>0</v>
      </c>
      <c r="CE22" s="149">
        <f>'Occupancy Worksheet'!$W$59</f>
        <v>0</v>
      </c>
      <c r="CF22" s="149">
        <f>'Occupancy Worksheet'!$W$60</f>
        <v>0</v>
      </c>
      <c r="CG22" s="149">
        <f>'Occupancy Worksheet'!$W$61</f>
        <v>0</v>
      </c>
      <c r="CH22" s="149">
        <f>'Occupancy Worksheet'!$W$62</f>
        <v>0</v>
      </c>
    </row>
    <row r="23" spans="1:86" x14ac:dyDescent="0.25">
      <c r="A23" s="140" t="str">
        <f>'Occupancy Worksheet'!$X$8</f>
        <v>Column 22</v>
      </c>
      <c r="B23" s="141">
        <f t="shared" si="0"/>
        <v>0</v>
      </c>
      <c r="C23" s="141">
        <f t="shared" si="1"/>
        <v>0</v>
      </c>
      <c r="D23" s="142" t="str">
        <f t="shared" si="2"/>
        <v/>
      </c>
      <c r="E23" s="141">
        <f t="shared" si="3"/>
        <v>0</v>
      </c>
      <c r="F23" s="141">
        <f t="shared" si="4"/>
        <v>0</v>
      </c>
      <c r="G23" s="141">
        <f t="shared" si="5"/>
        <v>2013</v>
      </c>
      <c r="H23" s="141">
        <f t="shared" si="6"/>
        <v>0</v>
      </c>
      <c r="I23" s="141">
        <f t="shared" si="7"/>
        <v>0</v>
      </c>
      <c r="J23" s="141">
        <f t="shared" si="8"/>
        <v>0</v>
      </c>
      <c r="K23" s="141">
        <f t="shared" si="9"/>
        <v>0</v>
      </c>
      <c r="L23" s="141">
        <f t="shared" si="10"/>
        <v>0</v>
      </c>
      <c r="M23" s="141">
        <f t="shared" si="11"/>
        <v>0</v>
      </c>
      <c r="N23" s="141">
        <f t="shared" si="12"/>
        <v>0</v>
      </c>
      <c r="O23" s="141">
        <f t="shared" si="13"/>
        <v>0</v>
      </c>
      <c r="P23" s="141">
        <f t="shared" si="14"/>
        <v>0</v>
      </c>
      <c r="Q23" s="141">
        <f t="shared" si="15"/>
        <v>0</v>
      </c>
      <c r="R23" s="141">
        <f t="shared" si="16"/>
        <v>0</v>
      </c>
      <c r="S23" s="141">
        <f t="shared" si="17"/>
        <v>0</v>
      </c>
      <c r="T23" s="141">
        <f t="shared" si="18"/>
        <v>0</v>
      </c>
      <c r="U23" s="141">
        <f t="shared" si="19"/>
        <v>0</v>
      </c>
      <c r="V23" s="141">
        <f t="shared" si="20"/>
        <v>0</v>
      </c>
      <c r="W23" s="141">
        <f t="shared" si="21"/>
        <v>0</v>
      </c>
      <c r="X23" s="141">
        <f t="shared" si="22"/>
        <v>0</v>
      </c>
      <c r="Y23" s="141">
        <f t="shared" si="23"/>
        <v>0</v>
      </c>
      <c r="Z23" s="141">
        <f t="shared" si="24"/>
        <v>0</v>
      </c>
      <c r="AA23" s="141">
        <f t="shared" si="25"/>
        <v>0</v>
      </c>
      <c r="AB23" s="141">
        <f t="shared" si="26"/>
        <v>0</v>
      </c>
      <c r="AC23" s="141">
        <f t="shared" si="27"/>
        <v>0</v>
      </c>
      <c r="AD23" s="141">
        <f t="shared" si="28"/>
        <v>0</v>
      </c>
      <c r="AE23" s="141">
        <f t="shared" si="29"/>
        <v>0</v>
      </c>
      <c r="AF23" s="143">
        <f t="shared" si="30"/>
        <v>0</v>
      </c>
      <c r="AG23" s="144">
        <f>'Occupancy Worksheet'!$X$9</f>
        <v>0</v>
      </c>
      <c r="AH23" s="144">
        <f>'Occupancy Worksheet'!$X$10</f>
        <v>0</v>
      </c>
      <c r="AI23" s="144">
        <f>'Occupancy Worksheet'!$X$11</f>
        <v>0</v>
      </c>
      <c r="AJ23" s="144">
        <f>'Occupancy Worksheet'!$X$12</f>
        <v>0</v>
      </c>
      <c r="AK23" s="144">
        <f>'Occupancy Worksheet'!$X$13</f>
        <v>0</v>
      </c>
      <c r="AL23" s="144">
        <f>'Occupancy Worksheet'!$X$14</f>
        <v>0</v>
      </c>
      <c r="AM23" s="144">
        <f>'Occupancy Worksheet'!$X$15</f>
        <v>0</v>
      </c>
      <c r="AN23" s="144" t="str">
        <f>'Occupancy Worksheet'!$X$16</f>
        <v>No</v>
      </c>
      <c r="AO23" s="140">
        <f>'Occupancy Worksheet'!$X$17</f>
        <v>0</v>
      </c>
      <c r="AP23" s="140">
        <f>'Occupancy Worksheet'!$X$18</f>
        <v>0</v>
      </c>
      <c r="AQ23" s="140">
        <f>'Occupancy Worksheet'!$X$19</f>
        <v>0</v>
      </c>
      <c r="AR23" s="145">
        <f>'Occupancy Worksheet'!$X$20</f>
        <v>0</v>
      </c>
      <c r="AS23" s="146">
        <f>'Occupancy Worksheet'!$X$21</f>
        <v>0</v>
      </c>
      <c r="AT23" s="146">
        <f>'Occupancy Worksheet'!$X$22</f>
        <v>0</v>
      </c>
      <c r="AU23" s="146">
        <f>'Occupancy Worksheet'!$X$23</f>
        <v>0</v>
      </c>
      <c r="AV23" s="146">
        <f>'Occupancy Worksheet'!$X$24</f>
        <v>0</v>
      </c>
      <c r="AW23" s="146">
        <f>'Occupancy Worksheet'!$X$25</f>
        <v>0</v>
      </c>
      <c r="AX23" s="146">
        <f>'Occupancy Worksheet'!$X$26</f>
        <v>0</v>
      </c>
      <c r="AY23" s="145">
        <f>'Occupancy Worksheet'!$X$27</f>
        <v>0</v>
      </c>
      <c r="AZ23" s="146">
        <f>'Occupancy Worksheet'!$X$28</f>
        <v>0</v>
      </c>
      <c r="BA23" s="146">
        <f>'Occupancy Worksheet'!$X$29</f>
        <v>0</v>
      </c>
      <c r="BB23" s="146">
        <f>'Occupancy Worksheet'!$X$30</f>
        <v>0</v>
      </c>
      <c r="BC23" s="146">
        <f>'Occupancy Worksheet'!$X$31</f>
        <v>0</v>
      </c>
      <c r="BD23" s="146">
        <f>'Occupancy Worksheet'!$X$32</f>
        <v>0</v>
      </c>
      <c r="BE23" s="146">
        <f>'Occupancy Worksheet'!$X$33</f>
        <v>0</v>
      </c>
      <c r="BF23" s="145">
        <f>'Occupancy Worksheet'!$X$34</f>
        <v>0</v>
      </c>
      <c r="BG23" s="146">
        <f>'Occupancy Worksheet'!$X$35</f>
        <v>0</v>
      </c>
      <c r="BH23" s="147">
        <f>'Occupancy Worksheet'!$X$36</f>
        <v>0</v>
      </c>
      <c r="BI23" s="146">
        <f>'Occupancy Worksheet'!$X$37</f>
        <v>0</v>
      </c>
      <c r="BJ23" s="146" t="str">
        <f>'Occupancy Worksheet'!$X$38</f>
        <v>N/A</v>
      </c>
      <c r="BK23" s="140" t="str">
        <f>'Occupancy Worksheet'!$X$39</f>
        <v>Class Rate</v>
      </c>
      <c r="BL23" s="146">
        <f>'Occupancy Worksheet'!$X$40</f>
        <v>0</v>
      </c>
      <c r="BM23" s="146" t="str">
        <f>'Occupancy Worksheet'!$X$41</f>
        <v>-</v>
      </c>
      <c r="BN23" s="148">
        <f>'Occupancy Worksheet'!$X$42</f>
        <v>0</v>
      </c>
      <c r="BO23" s="146">
        <f>'Occupancy Worksheet'!$X$43</f>
        <v>0</v>
      </c>
      <c r="BP23" s="149">
        <f>'Occupancy Worksheet'!$X$44</f>
        <v>0</v>
      </c>
      <c r="BQ23" s="146">
        <f>'Occupancy Worksheet'!$X$45</f>
        <v>0</v>
      </c>
      <c r="BR23" s="146">
        <f>'Occupancy Worksheet'!$X$46</f>
        <v>0</v>
      </c>
      <c r="BS23" s="146">
        <f>'Occupancy Worksheet'!$X$47</f>
        <v>0</v>
      </c>
      <c r="BT23" s="146">
        <f>'Occupancy Worksheet'!$X$48</f>
        <v>0</v>
      </c>
      <c r="BU23" s="146">
        <f>'Occupancy Worksheet'!$X$49</f>
        <v>0</v>
      </c>
      <c r="BV23" s="150">
        <f>'Occupancy Worksheet'!$X$50</f>
        <v>0</v>
      </c>
      <c r="BW23" s="140">
        <f>'Occupancy Worksheet'!$X$51</f>
        <v>0</v>
      </c>
      <c r="BX23" s="149">
        <f>'Occupancy Worksheet'!$X$52</f>
        <v>0</v>
      </c>
      <c r="BY23" s="149">
        <f>'Occupancy Worksheet'!$X$53</f>
        <v>0</v>
      </c>
      <c r="BZ23" s="149">
        <f>'Occupancy Worksheet'!$X$54</f>
        <v>0</v>
      </c>
      <c r="CA23" s="149">
        <f>'Occupancy Worksheet'!$X$55</f>
        <v>0</v>
      </c>
      <c r="CB23" s="149">
        <f>'Occupancy Worksheet'!$X$56</f>
        <v>0</v>
      </c>
      <c r="CC23" s="149">
        <f>'Occupancy Worksheet'!$X$57</f>
        <v>0</v>
      </c>
      <c r="CD23" s="149">
        <f>'Occupancy Worksheet'!$X$58</f>
        <v>0</v>
      </c>
      <c r="CE23" s="149">
        <f>'Occupancy Worksheet'!$X$59</f>
        <v>0</v>
      </c>
      <c r="CF23" s="149">
        <f>'Occupancy Worksheet'!$X$60</f>
        <v>0</v>
      </c>
      <c r="CG23" s="149">
        <f>'Occupancy Worksheet'!$X$61</f>
        <v>0</v>
      </c>
      <c r="CH23" s="149">
        <f>'Occupancy Worksheet'!$X$62</f>
        <v>0</v>
      </c>
    </row>
    <row r="24" spans="1:86" x14ac:dyDescent="0.25">
      <c r="A24" s="140" t="str">
        <f>'Occupancy Worksheet'!$Y$8</f>
        <v>Column 23</v>
      </c>
      <c r="B24" s="141">
        <f t="shared" si="0"/>
        <v>0</v>
      </c>
      <c r="C24" s="141">
        <f t="shared" si="1"/>
        <v>0</v>
      </c>
      <c r="D24" s="142" t="str">
        <f t="shared" si="2"/>
        <v/>
      </c>
      <c r="E24" s="141">
        <f t="shared" si="3"/>
        <v>0</v>
      </c>
      <c r="F24" s="141">
        <f t="shared" si="4"/>
        <v>0</v>
      </c>
      <c r="G24" s="141">
        <f t="shared" si="5"/>
        <v>2013</v>
      </c>
      <c r="H24" s="141">
        <f t="shared" si="6"/>
        <v>0</v>
      </c>
      <c r="I24" s="141">
        <f t="shared" si="7"/>
        <v>0</v>
      </c>
      <c r="J24" s="141">
        <f t="shared" si="8"/>
        <v>0</v>
      </c>
      <c r="K24" s="141">
        <f t="shared" si="9"/>
        <v>0</v>
      </c>
      <c r="L24" s="141">
        <f t="shared" si="10"/>
        <v>0</v>
      </c>
      <c r="M24" s="141">
        <f t="shared" si="11"/>
        <v>0</v>
      </c>
      <c r="N24" s="141">
        <f t="shared" si="12"/>
        <v>0</v>
      </c>
      <c r="O24" s="141">
        <f t="shared" si="13"/>
        <v>0</v>
      </c>
      <c r="P24" s="141">
        <f t="shared" si="14"/>
        <v>0</v>
      </c>
      <c r="Q24" s="141">
        <f t="shared" si="15"/>
        <v>0</v>
      </c>
      <c r="R24" s="141">
        <f t="shared" si="16"/>
        <v>0</v>
      </c>
      <c r="S24" s="141">
        <f t="shared" si="17"/>
        <v>0</v>
      </c>
      <c r="T24" s="141">
        <f t="shared" si="18"/>
        <v>0</v>
      </c>
      <c r="U24" s="141">
        <f t="shared" si="19"/>
        <v>0</v>
      </c>
      <c r="V24" s="141">
        <f t="shared" si="20"/>
        <v>0</v>
      </c>
      <c r="W24" s="141">
        <f t="shared" si="21"/>
        <v>0</v>
      </c>
      <c r="X24" s="141">
        <f t="shared" si="22"/>
        <v>0</v>
      </c>
      <c r="Y24" s="141">
        <f t="shared" si="23"/>
        <v>0</v>
      </c>
      <c r="Z24" s="141">
        <f t="shared" si="24"/>
        <v>0</v>
      </c>
      <c r="AA24" s="141">
        <f t="shared" si="25"/>
        <v>0</v>
      </c>
      <c r="AB24" s="141">
        <f t="shared" si="26"/>
        <v>0</v>
      </c>
      <c r="AC24" s="141">
        <f t="shared" si="27"/>
        <v>0</v>
      </c>
      <c r="AD24" s="141">
        <f t="shared" si="28"/>
        <v>0</v>
      </c>
      <c r="AE24" s="141">
        <f t="shared" si="29"/>
        <v>0</v>
      </c>
      <c r="AF24" s="143">
        <f t="shared" si="30"/>
        <v>0</v>
      </c>
      <c r="AG24" s="144">
        <f>'Occupancy Worksheet'!$Y$9</f>
        <v>0</v>
      </c>
      <c r="AH24" s="144">
        <f>'Occupancy Worksheet'!$Y$10</f>
        <v>0</v>
      </c>
      <c r="AI24" s="144">
        <f>'Occupancy Worksheet'!$Y$11</f>
        <v>0</v>
      </c>
      <c r="AJ24" s="144">
        <f>'Occupancy Worksheet'!$Y$12</f>
        <v>0</v>
      </c>
      <c r="AK24" s="144">
        <f>'Occupancy Worksheet'!$Y$13</f>
        <v>0</v>
      </c>
      <c r="AL24" s="144">
        <f>'Occupancy Worksheet'!$Y$14</f>
        <v>0</v>
      </c>
      <c r="AM24" s="144">
        <f>'Occupancy Worksheet'!$Y$15</f>
        <v>0</v>
      </c>
      <c r="AN24" s="144" t="str">
        <f>'Occupancy Worksheet'!$Y$16</f>
        <v>No</v>
      </c>
      <c r="AO24" s="140">
        <f>'Occupancy Worksheet'!$Y$17</f>
        <v>0</v>
      </c>
      <c r="AP24" s="140">
        <f>'Occupancy Worksheet'!$Y$18</f>
        <v>0</v>
      </c>
      <c r="AQ24" s="140">
        <f>'Occupancy Worksheet'!$Y$19</f>
        <v>0</v>
      </c>
      <c r="AR24" s="145">
        <f>'Occupancy Worksheet'!$Y$20</f>
        <v>0</v>
      </c>
      <c r="AS24" s="146">
        <f>'Occupancy Worksheet'!$Y$21</f>
        <v>0</v>
      </c>
      <c r="AT24" s="146">
        <f>'Occupancy Worksheet'!$Y$22</f>
        <v>0</v>
      </c>
      <c r="AU24" s="146">
        <f>'Occupancy Worksheet'!$Y$23</f>
        <v>0</v>
      </c>
      <c r="AV24" s="146">
        <f>'Occupancy Worksheet'!$Y$24</f>
        <v>0</v>
      </c>
      <c r="AW24" s="146">
        <f>'Occupancy Worksheet'!$Y$25</f>
        <v>0</v>
      </c>
      <c r="AX24" s="146">
        <f>'Occupancy Worksheet'!$Y$26</f>
        <v>0</v>
      </c>
      <c r="AY24" s="145">
        <f>'Occupancy Worksheet'!$Y$27</f>
        <v>0</v>
      </c>
      <c r="AZ24" s="146">
        <f>'Occupancy Worksheet'!$Y$28</f>
        <v>0</v>
      </c>
      <c r="BA24" s="146">
        <f>'Occupancy Worksheet'!$Y$29</f>
        <v>0</v>
      </c>
      <c r="BB24" s="146">
        <f>'Occupancy Worksheet'!$Y$30</f>
        <v>0</v>
      </c>
      <c r="BC24" s="146">
        <f>'Occupancy Worksheet'!$Y$31</f>
        <v>0</v>
      </c>
      <c r="BD24" s="146">
        <f>'Occupancy Worksheet'!$Y$32</f>
        <v>0</v>
      </c>
      <c r="BE24" s="146">
        <f>'Occupancy Worksheet'!$Y$33</f>
        <v>0</v>
      </c>
      <c r="BF24" s="145">
        <f>'Occupancy Worksheet'!$Y$34</f>
        <v>0</v>
      </c>
      <c r="BG24" s="146">
        <f>'Occupancy Worksheet'!$Y$35</f>
        <v>0</v>
      </c>
      <c r="BH24" s="147">
        <f>'Occupancy Worksheet'!$Y$36</f>
        <v>0</v>
      </c>
      <c r="BI24" s="146">
        <f>'Occupancy Worksheet'!$Y$37</f>
        <v>0</v>
      </c>
      <c r="BJ24" s="146" t="str">
        <f>'Occupancy Worksheet'!$Y$38</f>
        <v>N/A</v>
      </c>
      <c r="BK24" s="140" t="str">
        <f>'Occupancy Worksheet'!$Y$39</f>
        <v>Class Rate</v>
      </c>
      <c r="BL24" s="146">
        <f>'Occupancy Worksheet'!$Y$40</f>
        <v>0</v>
      </c>
      <c r="BM24" s="146" t="str">
        <f>'Occupancy Worksheet'!$Y$41</f>
        <v>-</v>
      </c>
      <c r="BN24" s="148">
        <f>'Occupancy Worksheet'!$Y$42</f>
        <v>0</v>
      </c>
      <c r="BO24" s="146">
        <f>'Occupancy Worksheet'!$Y$43</f>
        <v>0</v>
      </c>
      <c r="BP24" s="149">
        <f>'Occupancy Worksheet'!$Y$44</f>
        <v>0</v>
      </c>
      <c r="BQ24" s="146">
        <f>'Occupancy Worksheet'!$Y$45</f>
        <v>0</v>
      </c>
      <c r="BR24" s="146">
        <f>'Occupancy Worksheet'!$Y$46</f>
        <v>0</v>
      </c>
      <c r="BS24" s="146">
        <f>'Occupancy Worksheet'!$Y$47</f>
        <v>0</v>
      </c>
      <c r="BT24" s="146">
        <f>'Occupancy Worksheet'!$Y$48</f>
        <v>0</v>
      </c>
      <c r="BU24" s="146">
        <f>'Occupancy Worksheet'!$Y$49</f>
        <v>0</v>
      </c>
      <c r="BV24" s="150">
        <f>'Occupancy Worksheet'!$Y$50</f>
        <v>0</v>
      </c>
      <c r="BW24" s="140">
        <f>'Occupancy Worksheet'!$Y$51</f>
        <v>0</v>
      </c>
      <c r="BX24" s="149">
        <f>'Occupancy Worksheet'!$Y$52</f>
        <v>0</v>
      </c>
      <c r="BY24" s="149">
        <f>'Occupancy Worksheet'!$Y$53</f>
        <v>0</v>
      </c>
      <c r="BZ24" s="149">
        <f>'Occupancy Worksheet'!$Y$54</f>
        <v>0</v>
      </c>
      <c r="CA24" s="149">
        <f>'Occupancy Worksheet'!$Y$55</f>
        <v>0</v>
      </c>
      <c r="CB24" s="149">
        <f>'Occupancy Worksheet'!$Y$56</f>
        <v>0</v>
      </c>
      <c r="CC24" s="149">
        <f>'Occupancy Worksheet'!$Y$57</f>
        <v>0</v>
      </c>
      <c r="CD24" s="149">
        <f>'Occupancy Worksheet'!$Y$58</f>
        <v>0</v>
      </c>
      <c r="CE24" s="149">
        <f>'Occupancy Worksheet'!$Y$59</f>
        <v>0</v>
      </c>
      <c r="CF24" s="149">
        <f>'Occupancy Worksheet'!$Y$60</f>
        <v>0</v>
      </c>
      <c r="CG24" s="149">
        <f>'Occupancy Worksheet'!$Y$61</f>
        <v>0</v>
      </c>
      <c r="CH24" s="149">
        <f>'Occupancy Worksheet'!$Y$62</f>
        <v>0</v>
      </c>
    </row>
    <row r="25" spans="1:86" x14ac:dyDescent="0.25">
      <c r="A25" s="140" t="str">
        <f>'Occupancy Worksheet'!$Z$8</f>
        <v>Column 24</v>
      </c>
      <c r="B25" s="141">
        <f t="shared" si="0"/>
        <v>0</v>
      </c>
      <c r="C25" s="141">
        <f t="shared" si="1"/>
        <v>0</v>
      </c>
      <c r="D25" s="142" t="str">
        <f t="shared" si="2"/>
        <v/>
      </c>
      <c r="E25" s="141">
        <f t="shared" si="3"/>
        <v>0</v>
      </c>
      <c r="F25" s="141">
        <f t="shared" si="4"/>
        <v>0</v>
      </c>
      <c r="G25" s="141">
        <f t="shared" si="5"/>
        <v>2013</v>
      </c>
      <c r="H25" s="141">
        <f t="shared" si="6"/>
        <v>0</v>
      </c>
      <c r="I25" s="141">
        <f t="shared" si="7"/>
        <v>0</v>
      </c>
      <c r="J25" s="141">
        <f t="shared" si="8"/>
        <v>0</v>
      </c>
      <c r="K25" s="141">
        <f t="shared" si="9"/>
        <v>0</v>
      </c>
      <c r="L25" s="141">
        <f t="shared" si="10"/>
        <v>0</v>
      </c>
      <c r="M25" s="141">
        <f t="shared" si="11"/>
        <v>0</v>
      </c>
      <c r="N25" s="141">
        <f t="shared" si="12"/>
        <v>0</v>
      </c>
      <c r="O25" s="141">
        <f t="shared" si="13"/>
        <v>0</v>
      </c>
      <c r="P25" s="141">
        <f t="shared" si="14"/>
        <v>0</v>
      </c>
      <c r="Q25" s="141">
        <f t="shared" si="15"/>
        <v>0</v>
      </c>
      <c r="R25" s="141">
        <f t="shared" si="16"/>
        <v>0</v>
      </c>
      <c r="S25" s="141">
        <f t="shared" si="17"/>
        <v>0</v>
      </c>
      <c r="T25" s="141">
        <f t="shared" si="18"/>
        <v>0</v>
      </c>
      <c r="U25" s="141">
        <f t="shared" si="19"/>
        <v>0</v>
      </c>
      <c r="V25" s="141">
        <f t="shared" si="20"/>
        <v>0</v>
      </c>
      <c r="W25" s="141">
        <f t="shared" si="21"/>
        <v>0</v>
      </c>
      <c r="X25" s="141">
        <f t="shared" si="22"/>
        <v>0</v>
      </c>
      <c r="Y25" s="141">
        <f t="shared" si="23"/>
        <v>0</v>
      </c>
      <c r="Z25" s="141">
        <f t="shared" si="24"/>
        <v>0</v>
      </c>
      <c r="AA25" s="141">
        <f t="shared" si="25"/>
        <v>0</v>
      </c>
      <c r="AB25" s="141">
        <f t="shared" si="26"/>
        <v>0</v>
      </c>
      <c r="AC25" s="141">
        <f t="shared" si="27"/>
        <v>0</v>
      </c>
      <c r="AD25" s="141">
        <f t="shared" si="28"/>
        <v>0</v>
      </c>
      <c r="AE25" s="141">
        <f t="shared" si="29"/>
        <v>0</v>
      </c>
      <c r="AF25" s="143">
        <f t="shared" si="30"/>
        <v>0</v>
      </c>
      <c r="AG25" s="144">
        <f>'Occupancy Worksheet'!$Z$9</f>
        <v>0</v>
      </c>
      <c r="AH25" s="144">
        <f>'Occupancy Worksheet'!$Z$10</f>
        <v>0</v>
      </c>
      <c r="AI25" s="144">
        <f>'Occupancy Worksheet'!$Z$11</f>
        <v>0</v>
      </c>
      <c r="AJ25" s="144">
        <f>'Occupancy Worksheet'!$Z$12</f>
        <v>0</v>
      </c>
      <c r="AK25" s="144">
        <f>'Occupancy Worksheet'!$Z$13</f>
        <v>0</v>
      </c>
      <c r="AL25" s="144">
        <f>'Occupancy Worksheet'!$Z$14</f>
        <v>0</v>
      </c>
      <c r="AM25" s="144">
        <f>'Occupancy Worksheet'!$Z$15</f>
        <v>0</v>
      </c>
      <c r="AN25" s="144" t="str">
        <f>'Occupancy Worksheet'!$Z$16</f>
        <v>No</v>
      </c>
      <c r="AO25" s="140">
        <f>'Occupancy Worksheet'!$Z$17</f>
        <v>0</v>
      </c>
      <c r="AP25" s="140">
        <f>'Occupancy Worksheet'!$Z$18</f>
        <v>0</v>
      </c>
      <c r="AQ25" s="140">
        <f>'Occupancy Worksheet'!$Z$19</f>
        <v>0</v>
      </c>
      <c r="AR25" s="145">
        <f>'Occupancy Worksheet'!$Z$20</f>
        <v>0</v>
      </c>
      <c r="AS25" s="146">
        <f>'Occupancy Worksheet'!$Z$21</f>
        <v>0</v>
      </c>
      <c r="AT25" s="146">
        <f>'Occupancy Worksheet'!$Z$22</f>
        <v>0</v>
      </c>
      <c r="AU25" s="146">
        <f>'Occupancy Worksheet'!$Z$23</f>
        <v>0</v>
      </c>
      <c r="AV25" s="146">
        <f>'Occupancy Worksheet'!$Z$24</f>
        <v>0</v>
      </c>
      <c r="AW25" s="146">
        <f>'Occupancy Worksheet'!$Z$25</f>
        <v>0</v>
      </c>
      <c r="AX25" s="146">
        <f>'Occupancy Worksheet'!$Z$26</f>
        <v>0</v>
      </c>
      <c r="AY25" s="145">
        <f>'Occupancy Worksheet'!$Z$27</f>
        <v>0</v>
      </c>
      <c r="AZ25" s="146">
        <f>'Occupancy Worksheet'!$Z$28</f>
        <v>0</v>
      </c>
      <c r="BA25" s="146">
        <f>'Occupancy Worksheet'!$Z$29</f>
        <v>0</v>
      </c>
      <c r="BB25" s="146">
        <f>'Occupancy Worksheet'!$Z$30</f>
        <v>0</v>
      </c>
      <c r="BC25" s="146">
        <f>'Occupancy Worksheet'!$Z$31</f>
        <v>0</v>
      </c>
      <c r="BD25" s="146">
        <f>'Occupancy Worksheet'!$Z$32</f>
        <v>0</v>
      </c>
      <c r="BE25" s="146">
        <f>'Occupancy Worksheet'!$Z$33</f>
        <v>0</v>
      </c>
      <c r="BF25" s="145">
        <f>'Occupancy Worksheet'!$Z$34</f>
        <v>0</v>
      </c>
      <c r="BG25" s="146">
        <f>'Occupancy Worksheet'!$Z$35</f>
        <v>0</v>
      </c>
      <c r="BH25" s="147">
        <f>'Occupancy Worksheet'!$Z$36</f>
        <v>0</v>
      </c>
      <c r="BI25" s="146">
        <f>'Occupancy Worksheet'!$Z$37</f>
        <v>0</v>
      </c>
      <c r="BJ25" s="146" t="str">
        <f>'Occupancy Worksheet'!$Z$38</f>
        <v>N/A</v>
      </c>
      <c r="BK25" s="140" t="str">
        <f>'Occupancy Worksheet'!$Z$39</f>
        <v>Class Rate</v>
      </c>
      <c r="BL25" s="146">
        <f>'Occupancy Worksheet'!$Z$40</f>
        <v>0</v>
      </c>
      <c r="BM25" s="146" t="str">
        <f>'Occupancy Worksheet'!$Z$41</f>
        <v>-</v>
      </c>
      <c r="BN25" s="148">
        <f>'Occupancy Worksheet'!$Z$42</f>
        <v>0</v>
      </c>
      <c r="BO25" s="146">
        <f>'Occupancy Worksheet'!$Z$43</f>
        <v>0</v>
      </c>
      <c r="BP25" s="149">
        <f>'Occupancy Worksheet'!$Z$44</f>
        <v>0</v>
      </c>
      <c r="BQ25" s="146">
        <f>'Occupancy Worksheet'!$Z$45</f>
        <v>0</v>
      </c>
      <c r="BR25" s="146">
        <f>'Occupancy Worksheet'!$Z$46</f>
        <v>0</v>
      </c>
      <c r="BS25" s="146">
        <f>'Occupancy Worksheet'!$Z$47</f>
        <v>0</v>
      </c>
      <c r="BT25" s="146">
        <f>'Occupancy Worksheet'!$Z$48</f>
        <v>0</v>
      </c>
      <c r="BU25" s="146">
        <f>'Occupancy Worksheet'!$Z$49</f>
        <v>0</v>
      </c>
      <c r="BV25" s="150">
        <f>'Occupancy Worksheet'!$Z$50</f>
        <v>0</v>
      </c>
      <c r="BW25" s="140">
        <f>'Occupancy Worksheet'!$Z$51</f>
        <v>0</v>
      </c>
      <c r="BX25" s="149">
        <f>'Occupancy Worksheet'!$Z$52</f>
        <v>0</v>
      </c>
      <c r="BY25" s="149">
        <f>'Occupancy Worksheet'!$Z$53</f>
        <v>0</v>
      </c>
      <c r="BZ25" s="149">
        <f>'Occupancy Worksheet'!$Z$54</f>
        <v>0</v>
      </c>
      <c r="CA25" s="149">
        <f>'Occupancy Worksheet'!$Z$55</f>
        <v>0</v>
      </c>
      <c r="CB25" s="149">
        <f>'Occupancy Worksheet'!$Z$56</f>
        <v>0</v>
      </c>
      <c r="CC25" s="149">
        <f>'Occupancy Worksheet'!$Z$57</f>
        <v>0</v>
      </c>
      <c r="CD25" s="149">
        <f>'Occupancy Worksheet'!$Z$58</f>
        <v>0</v>
      </c>
      <c r="CE25" s="149">
        <f>'Occupancy Worksheet'!$Z$59</f>
        <v>0</v>
      </c>
      <c r="CF25" s="149">
        <f>'Occupancy Worksheet'!$Z$60</f>
        <v>0</v>
      </c>
      <c r="CG25" s="149">
        <f>'Occupancy Worksheet'!$Z$61</f>
        <v>0</v>
      </c>
      <c r="CH25" s="149">
        <f>'Occupancy Worksheet'!$Z$62</f>
        <v>0</v>
      </c>
    </row>
    <row r="26" spans="1:86" x14ac:dyDescent="0.25">
      <c r="A26" s="140" t="str">
        <f>'Occupancy Worksheet'!$AA$8</f>
        <v>Column 25</v>
      </c>
      <c r="B26" s="141">
        <f t="shared" si="0"/>
        <v>0</v>
      </c>
      <c r="C26" s="141">
        <f t="shared" si="1"/>
        <v>0</v>
      </c>
      <c r="D26" s="142" t="str">
        <f t="shared" si="2"/>
        <v/>
      </c>
      <c r="E26" s="141">
        <f t="shared" si="3"/>
        <v>0</v>
      </c>
      <c r="F26" s="141">
        <f t="shared" si="4"/>
        <v>0</v>
      </c>
      <c r="G26" s="141">
        <f t="shared" si="5"/>
        <v>2013</v>
      </c>
      <c r="H26" s="141">
        <f t="shared" si="6"/>
        <v>0</v>
      </c>
      <c r="I26" s="141">
        <f t="shared" si="7"/>
        <v>0</v>
      </c>
      <c r="J26" s="141">
        <f t="shared" si="8"/>
        <v>0</v>
      </c>
      <c r="K26" s="141">
        <f t="shared" si="9"/>
        <v>0</v>
      </c>
      <c r="L26" s="141">
        <f t="shared" si="10"/>
        <v>0</v>
      </c>
      <c r="M26" s="141">
        <f t="shared" si="11"/>
        <v>0</v>
      </c>
      <c r="N26" s="141">
        <f t="shared" si="12"/>
        <v>0</v>
      </c>
      <c r="O26" s="141">
        <f t="shared" si="13"/>
        <v>0</v>
      </c>
      <c r="P26" s="141">
        <f t="shared" si="14"/>
        <v>0</v>
      </c>
      <c r="Q26" s="141">
        <f t="shared" si="15"/>
        <v>0</v>
      </c>
      <c r="R26" s="141">
        <f t="shared" si="16"/>
        <v>0</v>
      </c>
      <c r="S26" s="141">
        <f t="shared" si="17"/>
        <v>0</v>
      </c>
      <c r="T26" s="141">
        <f t="shared" si="18"/>
        <v>0</v>
      </c>
      <c r="U26" s="141">
        <f t="shared" si="19"/>
        <v>0</v>
      </c>
      <c r="V26" s="141">
        <f t="shared" si="20"/>
        <v>0</v>
      </c>
      <c r="W26" s="141">
        <f t="shared" si="21"/>
        <v>0</v>
      </c>
      <c r="X26" s="141">
        <f t="shared" si="22"/>
        <v>0</v>
      </c>
      <c r="Y26" s="141">
        <f t="shared" si="23"/>
        <v>0</v>
      </c>
      <c r="Z26" s="141">
        <f t="shared" si="24"/>
        <v>0</v>
      </c>
      <c r="AA26" s="141">
        <f t="shared" si="25"/>
        <v>0</v>
      </c>
      <c r="AB26" s="141">
        <f t="shared" si="26"/>
        <v>0</v>
      </c>
      <c r="AC26" s="141">
        <f t="shared" si="27"/>
        <v>0</v>
      </c>
      <c r="AD26" s="141">
        <f t="shared" si="28"/>
        <v>0</v>
      </c>
      <c r="AE26" s="141">
        <f t="shared" si="29"/>
        <v>0</v>
      </c>
      <c r="AF26" s="143">
        <f t="shared" si="30"/>
        <v>0</v>
      </c>
      <c r="AG26" s="144">
        <f>'Occupancy Worksheet'!$AA$9</f>
        <v>0</v>
      </c>
      <c r="AH26" s="144">
        <f>'Occupancy Worksheet'!$AA$10</f>
        <v>0</v>
      </c>
      <c r="AI26" s="144">
        <f>'Occupancy Worksheet'!$AA$11</f>
        <v>0</v>
      </c>
      <c r="AJ26" s="144">
        <f>'Occupancy Worksheet'!$AA$12</f>
        <v>0</v>
      </c>
      <c r="AK26" s="144">
        <f>'Occupancy Worksheet'!$AA$13</f>
        <v>0</v>
      </c>
      <c r="AL26" s="144">
        <f>'Occupancy Worksheet'!$AA$14</f>
        <v>0</v>
      </c>
      <c r="AM26" s="144">
        <f>'Occupancy Worksheet'!$AA$15</f>
        <v>0</v>
      </c>
      <c r="AN26" s="144" t="str">
        <f>'Occupancy Worksheet'!$AA$16</f>
        <v>No</v>
      </c>
      <c r="AO26" s="140">
        <f>'Occupancy Worksheet'!$AA$17</f>
        <v>0</v>
      </c>
      <c r="AP26" s="140">
        <f>'Occupancy Worksheet'!$AA$18</f>
        <v>0</v>
      </c>
      <c r="AQ26" s="140">
        <f>'Occupancy Worksheet'!$AA$19</f>
        <v>0</v>
      </c>
      <c r="AR26" s="145">
        <f>'Occupancy Worksheet'!$AA$20</f>
        <v>0</v>
      </c>
      <c r="AS26" s="146">
        <f>'Occupancy Worksheet'!$AA$21</f>
        <v>0</v>
      </c>
      <c r="AT26" s="146">
        <f>'Occupancy Worksheet'!$AA$22</f>
        <v>0</v>
      </c>
      <c r="AU26" s="146">
        <f>'Occupancy Worksheet'!$AA$23</f>
        <v>0</v>
      </c>
      <c r="AV26" s="146">
        <f>'Occupancy Worksheet'!$AA$24</f>
        <v>0</v>
      </c>
      <c r="AW26" s="146">
        <f>'Occupancy Worksheet'!$AA$25</f>
        <v>0</v>
      </c>
      <c r="AX26" s="146">
        <f>'Occupancy Worksheet'!$AA$26</f>
        <v>0</v>
      </c>
      <c r="AY26" s="145">
        <f>'Occupancy Worksheet'!$AA$27</f>
        <v>0</v>
      </c>
      <c r="AZ26" s="146">
        <f>'Occupancy Worksheet'!$AA$28</f>
        <v>0</v>
      </c>
      <c r="BA26" s="146">
        <f>'Occupancy Worksheet'!$AA$29</f>
        <v>0</v>
      </c>
      <c r="BB26" s="146">
        <f>'Occupancy Worksheet'!$AA$30</f>
        <v>0</v>
      </c>
      <c r="BC26" s="146">
        <f>'Occupancy Worksheet'!$AA$31</f>
        <v>0</v>
      </c>
      <c r="BD26" s="146">
        <f>'Occupancy Worksheet'!$AA$32</f>
        <v>0</v>
      </c>
      <c r="BE26" s="146">
        <f>'Occupancy Worksheet'!$AA$33</f>
        <v>0</v>
      </c>
      <c r="BF26" s="145">
        <f>'Occupancy Worksheet'!$AA$34</f>
        <v>0</v>
      </c>
      <c r="BG26" s="146">
        <f>'Occupancy Worksheet'!$AA$35</f>
        <v>0</v>
      </c>
      <c r="BH26" s="147">
        <f>'Occupancy Worksheet'!$AA$36</f>
        <v>0</v>
      </c>
      <c r="BI26" s="146">
        <f>'Occupancy Worksheet'!$AA$37</f>
        <v>0</v>
      </c>
      <c r="BJ26" s="146" t="str">
        <f>'Occupancy Worksheet'!$AA$38</f>
        <v>N/A</v>
      </c>
      <c r="BK26" s="140" t="str">
        <f>'Occupancy Worksheet'!$AA$39</f>
        <v>Class Rate</v>
      </c>
      <c r="BL26" s="146">
        <f>'Occupancy Worksheet'!$AA$40</f>
        <v>0</v>
      </c>
      <c r="BM26" s="146" t="str">
        <f>'Occupancy Worksheet'!$AA$41</f>
        <v>-</v>
      </c>
      <c r="BN26" s="148">
        <f>'Occupancy Worksheet'!$AA$42</f>
        <v>0</v>
      </c>
      <c r="BO26" s="146">
        <f>'Occupancy Worksheet'!$AA$43</f>
        <v>0</v>
      </c>
      <c r="BP26" s="149">
        <f>'Occupancy Worksheet'!$AA$44</f>
        <v>0</v>
      </c>
      <c r="BQ26" s="146">
        <f>'Occupancy Worksheet'!$AA$45</f>
        <v>0</v>
      </c>
      <c r="BR26" s="146">
        <f>'Occupancy Worksheet'!$AA$46</f>
        <v>0</v>
      </c>
      <c r="BS26" s="146">
        <f>'Occupancy Worksheet'!$AA$47</f>
        <v>0</v>
      </c>
      <c r="BT26" s="146">
        <f>'Occupancy Worksheet'!$AA$48</f>
        <v>0</v>
      </c>
      <c r="BU26" s="146">
        <f>'Occupancy Worksheet'!$AA$49</f>
        <v>0</v>
      </c>
      <c r="BV26" s="150">
        <f>'Occupancy Worksheet'!$AA$50</f>
        <v>0</v>
      </c>
      <c r="BW26" s="140">
        <f>'Occupancy Worksheet'!$AA$51</f>
        <v>0</v>
      </c>
      <c r="BX26" s="149">
        <f>'Occupancy Worksheet'!$AA$52</f>
        <v>0</v>
      </c>
      <c r="BY26" s="149">
        <f>'Occupancy Worksheet'!$AA$53</f>
        <v>0</v>
      </c>
      <c r="BZ26" s="149">
        <f>'Occupancy Worksheet'!$AA$54</f>
        <v>0</v>
      </c>
      <c r="CA26" s="149">
        <f>'Occupancy Worksheet'!$AA$55</f>
        <v>0</v>
      </c>
      <c r="CB26" s="149">
        <f>'Occupancy Worksheet'!$AA$56</f>
        <v>0</v>
      </c>
      <c r="CC26" s="149">
        <f>'Occupancy Worksheet'!$AA$57</f>
        <v>0</v>
      </c>
      <c r="CD26" s="149">
        <f>'Occupancy Worksheet'!$AA$58</f>
        <v>0</v>
      </c>
      <c r="CE26" s="149">
        <f>'Occupancy Worksheet'!$AA$59</f>
        <v>0</v>
      </c>
      <c r="CF26" s="149">
        <f>'Occupancy Worksheet'!$AA$60</f>
        <v>0</v>
      </c>
      <c r="CG26" s="149">
        <f>'Occupancy Worksheet'!$AA$61</f>
        <v>0</v>
      </c>
      <c r="CH26" s="149">
        <f>'Occupancy Worksheet'!$AA$62</f>
        <v>0</v>
      </c>
    </row>
    <row r="27" spans="1:86" x14ac:dyDescent="0.25">
      <c r="A27" s="140" t="str">
        <f>'Occupancy Worksheet'!$AB$8</f>
        <v>Column 26</v>
      </c>
      <c r="B27" s="141">
        <f t="shared" si="0"/>
        <v>0</v>
      </c>
      <c r="C27" s="141">
        <f t="shared" si="1"/>
        <v>0</v>
      </c>
      <c r="D27" s="142" t="str">
        <f t="shared" si="2"/>
        <v/>
      </c>
      <c r="E27" s="141">
        <f t="shared" si="3"/>
        <v>0</v>
      </c>
      <c r="F27" s="141">
        <f t="shared" si="4"/>
        <v>0</v>
      </c>
      <c r="G27" s="141">
        <f t="shared" si="5"/>
        <v>2013</v>
      </c>
      <c r="H27" s="141">
        <f t="shared" si="6"/>
        <v>0</v>
      </c>
      <c r="I27" s="141">
        <f t="shared" si="7"/>
        <v>0</v>
      </c>
      <c r="J27" s="141">
        <f t="shared" si="8"/>
        <v>0</v>
      </c>
      <c r="K27" s="141">
        <f t="shared" si="9"/>
        <v>0</v>
      </c>
      <c r="L27" s="141">
        <f t="shared" si="10"/>
        <v>0</v>
      </c>
      <c r="M27" s="141">
        <f t="shared" si="11"/>
        <v>0</v>
      </c>
      <c r="N27" s="141">
        <f t="shared" si="12"/>
        <v>0</v>
      </c>
      <c r="O27" s="141">
        <f t="shared" si="13"/>
        <v>0</v>
      </c>
      <c r="P27" s="141">
        <f t="shared" si="14"/>
        <v>0</v>
      </c>
      <c r="Q27" s="141">
        <f t="shared" si="15"/>
        <v>0</v>
      </c>
      <c r="R27" s="141">
        <f t="shared" si="16"/>
        <v>0</v>
      </c>
      <c r="S27" s="141">
        <f t="shared" si="17"/>
        <v>0</v>
      </c>
      <c r="T27" s="141">
        <f t="shared" si="18"/>
        <v>0</v>
      </c>
      <c r="U27" s="141">
        <f t="shared" si="19"/>
        <v>0</v>
      </c>
      <c r="V27" s="141">
        <f t="shared" si="20"/>
        <v>0</v>
      </c>
      <c r="W27" s="141">
        <f t="shared" si="21"/>
        <v>0</v>
      </c>
      <c r="X27" s="141">
        <f t="shared" si="22"/>
        <v>0</v>
      </c>
      <c r="Y27" s="141">
        <f t="shared" si="23"/>
        <v>0</v>
      </c>
      <c r="Z27" s="141">
        <f t="shared" si="24"/>
        <v>0</v>
      </c>
      <c r="AA27" s="141">
        <f t="shared" si="25"/>
        <v>0</v>
      </c>
      <c r="AB27" s="141">
        <f t="shared" si="26"/>
        <v>0</v>
      </c>
      <c r="AC27" s="141">
        <f t="shared" si="27"/>
        <v>0</v>
      </c>
      <c r="AD27" s="141">
        <f t="shared" si="28"/>
        <v>0</v>
      </c>
      <c r="AE27" s="141">
        <f t="shared" si="29"/>
        <v>0</v>
      </c>
      <c r="AF27" s="143">
        <f t="shared" si="30"/>
        <v>0</v>
      </c>
      <c r="AG27" s="144">
        <f>'Occupancy Worksheet'!$AB$9</f>
        <v>0</v>
      </c>
      <c r="AH27" s="144">
        <f>'Occupancy Worksheet'!$AB$10</f>
        <v>0</v>
      </c>
      <c r="AI27" s="144">
        <f>'Occupancy Worksheet'!$AB$11</f>
        <v>0</v>
      </c>
      <c r="AJ27" s="144">
        <f>'Occupancy Worksheet'!$AB$12</f>
        <v>0</v>
      </c>
      <c r="AK27" s="144">
        <f>'Occupancy Worksheet'!$AB$13</f>
        <v>0</v>
      </c>
      <c r="AL27" s="144">
        <f>'Occupancy Worksheet'!$AB$14</f>
        <v>0</v>
      </c>
      <c r="AM27" s="144">
        <f>'Occupancy Worksheet'!$AB$15</f>
        <v>0</v>
      </c>
      <c r="AN27" s="144" t="str">
        <f>'Occupancy Worksheet'!$AB$16</f>
        <v>No</v>
      </c>
      <c r="AO27" s="140">
        <f>'Occupancy Worksheet'!$AB$17</f>
        <v>0</v>
      </c>
      <c r="AP27" s="140">
        <f>'Occupancy Worksheet'!$AB$18</f>
        <v>0</v>
      </c>
      <c r="AQ27" s="140">
        <f>'Occupancy Worksheet'!$AB$19</f>
        <v>0</v>
      </c>
      <c r="AR27" s="145">
        <f>'Occupancy Worksheet'!$AB$20</f>
        <v>0</v>
      </c>
      <c r="AS27" s="146">
        <f>'Occupancy Worksheet'!$AB$21</f>
        <v>0</v>
      </c>
      <c r="AT27" s="146">
        <f>'Occupancy Worksheet'!$AB$22</f>
        <v>0</v>
      </c>
      <c r="AU27" s="146">
        <f>'Occupancy Worksheet'!$AB$23</f>
        <v>0</v>
      </c>
      <c r="AV27" s="146">
        <f>'Occupancy Worksheet'!$AB$24</f>
        <v>0</v>
      </c>
      <c r="AW27" s="146">
        <f>'Occupancy Worksheet'!$AB$25</f>
        <v>0</v>
      </c>
      <c r="AX27" s="146">
        <f>'Occupancy Worksheet'!$AB$26</f>
        <v>0</v>
      </c>
      <c r="AY27" s="145">
        <f>'Occupancy Worksheet'!$AB$27</f>
        <v>0</v>
      </c>
      <c r="AZ27" s="146">
        <f>'Occupancy Worksheet'!$AB$28</f>
        <v>0</v>
      </c>
      <c r="BA27" s="146">
        <f>'Occupancy Worksheet'!$AB$29</f>
        <v>0</v>
      </c>
      <c r="BB27" s="146">
        <f>'Occupancy Worksheet'!$AB$30</f>
        <v>0</v>
      </c>
      <c r="BC27" s="146">
        <f>'Occupancy Worksheet'!$AB$31</f>
        <v>0</v>
      </c>
      <c r="BD27" s="146">
        <f>'Occupancy Worksheet'!$AB$32</f>
        <v>0</v>
      </c>
      <c r="BE27" s="146">
        <f>'Occupancy Worksheet'!$AB$33</f>
        <v>0</v>
      </c>
      <c r="BF27" s="145">
        <f>'Occupancy Worksheet'!$AB$34</f>
        <v>0</v>
      </c>
      <c r="BG27" s="146">
        <f>'Occupancy Worksheet'!$AB$35</f>
        <v>0</v>
      </c>
      <c r="BH27" s="147">
        <f>'Occupancy Worksheet'!$AB$36</f>
        <v>0</v>
      </c>
      <c r="BI27" s="146">
        <f>'Occupancy Worksheet'!$AB$37</f>
        <v>0</v>
      </c>
      <c r="BJ27" s="146" t="str">
        <f>'Occupancy Worksheet'!$AB$38</f>
        <v>N/A</v>
      </c>
      <c r="BK27" s="140" t="str">
        <f>'Occupancy Worksheet'!$AB$39</f>
        <v>Class Rate</v>
      </c>
      <c r="BL27" s="146">
        <f>'Occupancy Worksheet'!$AB$40</f>
        <v>0</v>
      </c>
      <c r="BM27" s="146" t="str">
        <f>'Occupancy Worksheet'!$AB$41</f>
        <v>-</v>
      </c>
      <c r="BN27" s="148">
        <f>'Occupancy Worksheet'!$AB$42</f>
        <v>0</v>
      </c>
      <c r="BO27" s="146">
        <f>'Occupancy Worksheet'!$AB$43</f>
        <v>0</v>
      </c>
      <c r="BP27" s="149">
        <f>'Occupancy Worksheet'!$AB$44</f>
        <v>0</v>
      </c>
      <c r="BQ27" s="146">
        <f>'Occupancy Worksheet'!$AB$45</f>
        <v>0</v>
      </c>
      <c r="BR27" s="146">
        <f>'Occupancy Worksheet'!$AB$46</f>
        <v>0</v>
      </c>
      <c r="BS27" s="146">
        <f>'Occupancy Worksheet'!$AB$47</f>
        <v>0</v>
      </c>
      <c r="BT27" s="146">
        <f>'Occupancy Worksheet'!$AB$48</f>
        <v>0</v>
      </c>
      <c r="BU27" s="146">
        <f>'Occupancy Worksheet'!$AB$49</f>
        <v>0</v>
      </c>
      <c r="BV27" s="150">
        <f>'Occupancy Worksheet'!$AB$50</f>
        <v>0</v>
      </c>
      <c r="BW27" s="140">
        <f>'Occupancy Worksheet'!$AB$51</f>
        <v>0</v>
      </c>
      <c r="BX27" s="149">
        <f>'Occupancy Worksheet'!$AB$52</f>
        <v>0</v>
      </c>
      <c r="BY27" s="149">
        <f>'Occupancy Worksheet'!$AB$53</f>
        <v>0</v>
      </c>
      <c r="BZ27" s="149">
        <f>'Occupancy Worksheet'!$AB$54</f>
        <v>0</v>
      </c>
      <c r="CA27" s="149">
        <f>'Occupancy Worksheet'!$AB$55</f>
        <v>0</v>
      </c>
      <c r="CB27" s="149">
        <f>'Occupancy Worksheet'!$AB$56</f>
        <v>0</v>
      </c>
      <c r="CC27" s="149">
        <f>'Occupancy Worksheet'!$AB$57</f>
        <v>0</v>
      </c>
      <c r="CD27" s="149">
        <f>'Occupancy Worksheet'!$AB$58</f>
        <v>0</v>
      </c>
      <c r="CE27" s="149">
        <f>'Occupancy Worksheet'!$AB$59</f>
        <v>0</v>
      </c>
      <c r="CF27" s="149">
        <f>'Occupancy Worksheet'!$AB$60</f>
        <v>0</v>
      </c>
      <c r="CG27" s="149">
        <f>'Occupancy Worksheet'!$AB$61</f>
        <v>0</v>
      </c>
      <c r="CH27" s="149">
        <f>'Occupancy Worksheet'!$AB$62</f>
        <v>0</v>
      </c>
    </row>
    <row r="28" spans="1:86" x14ac:dyDescent="0.25">
      <c r="A28" s="140" t="str">
        <f>'Occupancy Worksheet'!$AC$8</f>
        <v>Column 27</v>
      </c>
      <c r="B28" s="141">
        <f t="shared" si="0"/>
        <v>0</v>
      </c>
      <c r="C28" s="141">
        <f t="shared" si="1"/>
        <v>0</v>
      </c>
      <c r="D28" s="142" t="str">
        <f t="shared" si="2"/>
        <v/>
      </c>
      <c r="E28" s="141">
        <f t="shared" si="3"/>
        <v>0</v>
      </c>
      <c r="F28" s="141">
        <f t="shared" si="4"/>
        <v>0</v>
      </c>
      <c r="G28" s="141">
        <f t="shared" si="5"/>
        <v>2013</v>
      </c>
      <c r="H28" s="141">
        <f t="shared" si="6"/>
        <v>0</v>
      </c>
      <c r="I28" s="141">
        <f t="shared" si="7"/>
        <v>0</v>
      </c>
      <c r="J28" s="141">
        <f t="shared" si="8"/>
        <v>0</v>
      </c>
      <c r="K28" s="141">
        <f t="shared" si="9"/>
        <v>0</v>
      </c>
      <c r="L28" s="141">
        <f t="shared" si="10"/>
        <v>0</v>
      </c>
      <c r="M28" s="141">
        <f t="shared" si="11"/>
        <v>0</v>
      </c>
      <c r="N28" s="141">
        <f t="shared" si="12"/>
        <v>0</v>
      </c>
      <c r="O28" s="141">
        <f t="shared" si="13"/>
        <v>0</v>
      </c>
      <c r="P28" s="141">
        <f t="shared" si="14"/>
        <v>0</v>
      </c>
      <c r="Q28" s="141">
        <f t="shared" si="15"/>
        <v>0</v>
      </c>
      <c r="R28" s="141">
        <f t="shared" si="16"/>
        <v>0</v>
      </c>
      <c r="S28" s="141">
        <f t="shared" si="17"/>
        <v>0</v>
      </c>
      <c r="T28" s="141">
        <f t="shared" si="18"/>
        <v>0</v>
      </c>
      <c r="U28" s="141">
        <f t="shared" si="19"/>
        <v>0</v>
      </c>
      <c r="V28" s="141">
        <f t="shared" si="20"/>
        <v>0</v>
      </c>
      <c r="W28" s="141">
        <f t="shared" si="21"/>
        <v>0</v>
      </c>
      <c r="X28" s="141">
        <f t="shared" si="22"/>
        <v>0</v>
      </c>
      <c r="Y28" s="141">
        <f t="shared" si="23"/>
        <v>0</v>
      </c>
      <c r="Z28" s="141">
        <f t="shared" si="24"/>
        <v>0</v>
      </c>
      <c r="AA28" s="141">
        <f t="shared" si="25"/>
        <v>0</v>
      </c>
      <c r="AB28" s="141">
        <f t="shared" si="26"/>
        <v>0</v>
      </c>
      <c r="AC28" s="141">
        <f t="shared" si="27"/>
        <v>0</v>
      </c>
      <c r="AD28" s="141">
        <f t="shared" si="28"/>
        <v>0</v>
      </c>
      <c r="AE28" s="141">
        <f t="shared" si="29"/>
        <v>0</v>
      </c>
      <c r="AF28" s="143">
        <f t="shared" si="30"/>
        <v>0</v>
      </c>
      <c r="AG28" s="144">
        <f>'Occupancy Worksheet'!$AC$9</f>
        <v>0</v>
      </c>
      <c r="AH28" s="144">
        <f>'Occupancy Worksheet'!$AC$10</f>
        <v>0</v>
      </c>
      <c r="AI28" s="144">
        <f>'Occupancy Worksheet'!$AC$11</f>
        <v>0</v>
      </c>
      <c r="AJ28" s="144">
        <f>'Occupancy Worksheet'!$AC$12</f>
        <v>0</v>
      </c>
      <c r="AK28" s="144">
        <f>'Occupancy Worksheet'!$AC$13</f>
        <v>0</v>
      </c>
      <c r="AL28" s="144">
        <f>'Occupancy Worksheet'!$AC$14</f>
        <v>0</v>
      </c>
      <c r="AM28" s="144">
        <f>'Occupancy Worksheet'!$AC$15</f>
        <v>0</v>
      </c>
      <c r="AN28" s="144" t="str">
        <f>'Occupancy Worksheet'!$AC$16</f>
        <v>No</v>
      </c>
      <c r="AO28" s="140">
        <f>'Occupancy Worksheet'!$AC$17</f>
        <v>0</v>
      </c>
      <c r="AP28" s="140">
        <f>'Occupancy Worksheet'!$AC$18</f>
        <v>0</v>
      </c>
      <c r="AQ28" s="140">
        <f>'Occupancy Worksheet'!$AC$19</f>
        <v>0</v>
      </c>
      <c r="AR28" s="145">
        <f>'Occupancy Worksheet'!$AC$20</f>
        <v>0</v>
      </c>
      <c r="AS28" s="146">
        <f>'Occupancy Worksheet'!$AC$21</f>
        <v>0</v>
      </c>
      <c r="AT28" s="146">
        <f>'Occupancy Worksheet'!$AC$22</f>
        <v>0</v>
      </c>
      <c r="AU28" s="146">
        <f>'Occupancy Worksheet'!$AC$23</f>
        <v>0</v>
      </c>
      <c r="AV28" s="146">
        <f>'Occupancy Worksheet'!$AC$24</f>
        <v>0</v>
      </c>
      <c r="AW28" s="146">
        <f>'Occupancy Worksheet'!$AC$25</f>
        <v>0</v>
      </c>
      <c r="AX28" s="146">
        <f>'Occupancy Worksheet'!$AC$26</f>
        <v>0</v>
      </c>
      <c r="AY28" s="145">
        <f>'Occupancy Worksheet'!$AC$27</f>
        <v>0</v>
      </c>
      <c r="AZ28" s="146">
        <f>'Occupancy Worksheet'!$AC$28</f>
        <v>0</v>
      </c>
      <c r="BA28" s="146">
        <f>'Occupancy Worksheet'!$AC$29</f>
        <v>0</v>
      </c>
      <c r="BB28" s="146">
        <f>'Occupancy Worksheet'!$AC$30</f>
        <v>0</v>
      </c>
      <c r="BC28" s="146">
        <f>'Occupancy Worksheet'!$AC$31</f>
        <v>0</v>
      </c>
      <c r="BD28" s="146">
        <f>'Occupancy Worksheet'!$AC$32</f>
        <v>0</v>
      </c>
      <c r="BE28" s="146">
        <f>'Occupancy Worksheet'!$AC$33</f>
        <v>0</v>
      </c>
      <c r="BF28" s="145">
        <f>'Occupancy Worksheet'!$AC$34</f>
        <v>0</v>
      </c>
      <c r="BG28" s="146">
        <f>'Occupancy Worksheet'!$AC$35</f>
        <v>0</v>
      </c>
      <c r="BH28" s="147">
        <f>'Occupancy Worksheet'!$AC$36</f>
        <v>0</v>
      </c>
      <c r="BI28" s="146">
        <f>'Occupancy Worksheet'!$AC$37</f>
        <v>0</v>
      </c>
      <c r="BJ28" s="146" t="str">
        <f>'Occupancy Worksheet'!$AC$38</f>
        <v>N/A</v>
      </c>
      <c r="BK28" s="140" t="str">
        <f>'Occupancy Worksheet'!$AC$39</f>
        <v>Class Rate</v>
      </c>
      <c r="BL28" s="146">
        <f>'Occupancy Worksheet'!$AC$40</f>
        <v>0</v>
      </c>
      <c r="BM28" s="146" t="str">
        <f>'Occupancy Worksheet'!$AC$41</f>
        <v>-</v>
      </c>
      <c r="BN28" s="148">
        <f>'Occupancy Worksheet'!$AC$42</f>
        <v>0</v>
      </c>
      <c r="BO28" s="146">
        <f>'Occupancy Worksheet'!$AC$43</f>
        <v>0</v>
      </c>
      <c r="BP28" s="149">
        <f>'Occupancy Worksheet'!$AC$44</f>
        <v>0</v>
      </c>
      <c r="BQ28" s="146">
        <f>'Occupancy Worksheet'!$AC$45</f>
        <v>0</v>
      </c>
      <c r="BR28" s="146">
        <f>'Occupancy Worksheet'!$AC$46</f>
        <v>0</v>
      </c>
      <c r="BS28" s="146">
        <f>'Occupancy Worksheet'!$AC$47</f>
        <v>0</v>
      </c>
      <c r="BT28" s="146">
        <f>'Occupancy Worksheet'!$AC$48</f>
        <v>0</v>
      </c>
      <c r="BU28" s="146">
        <f>'Occupancy Worksheet'!$AC$49</f>
        <v>0</v>
      </c>
      <c r="BV28" s="150">
        <f>'Occupancy Worksheet'!$AC$50</f>
        <v>0</v>
      </c>
      <c r="BW28" s="140">
        <f>'Occupancy Worksheet'!$AC$51</f>
        <v>0</v>
      </c>
      <c r="BX28" s="149">
        <f>'Occupancy Worksheet'!$AC$52</f>
        <v>0</v>
      </c>
      <c r="BY28" s="149">
        <f>'Occupancy Worksheet'!$AC$53</f>
        <v>0</v>
      </c>
      <c r="BZ28" s="149">
        <f>'Occupancy Worksheet'!$AC$54</f>
        <v>0</v>
      </c>
      <c r="CA28" s="149">
        <f>'Occupancy Worksheet'!$AC$55</f>
        <v>0</v>
      </c>
      <c r="CB28" s="149">
        <f>'Occupancy Worksheet'!$AC$56</f>
        <v>0</v>
      </c>
      <c r="CC28" s="149">
        <f>'Occupancy Worksheet'!$AC$57</f>
        <v>0</v>
      </c>
      <c r="CD28" s="149">
        <f>'Occupancy Worksheet'!$AC$58</f>
        <v>0</v>
      </c>
      <c r="CE28" s="149">
        <f>'Occupancy Worksheet'!$AC$59</f>
        <v>0</v>
      </c>
      <c r="CF28" s="149">
        <f>'Occupancy Worksheet'!$AC$60</f>
        <v>0</v>
      </c>
      <c r="CG28" s="149">
        <f>'Occupancy Worksheet'!$AC$61</f>
        <v>0</v>
      </c>
      <c r="CH28" s="149">
        <f>'Occupancy Worksheet'!$AC$62</f>
        <v>0</v>
      </c>
    </row>
    <row r="29" spans="1:86" x14ac:dyDescent="0.25">
      <c r="A29" s="140" t="str">
        <f>'Occupancy Worksheet'!$AD$8</f>
        <v>Column 28</v>
      </c>
      <c r="B29" s="141">
        <f t="shared" si="0"/>
        <v>0</v>
      </c>
      <c r="C29" s="141">
        <f t="shared" si="1"/>
        <v>0</v>
      </c>
      <c r="D29" s="142" t="str">
        <f t="shared" si="2"/>
        <v/>
      </c>
      <c r="E29" s="141">
        <f t="shared" si="3"/>
        <v>0</v>
      </c>
      <c r="F29" s="141">
        <f t="shared" si="4"/>
        <v>0</v>
      </c>
      <c r="G29" s="141">
        <f t="shared" si="5"/>
        <v>2013</v>
      </c>
      <c r="H29" s="141">
        <f t="shared" si="6"/>
        <v>0</v>
      </c>
      <c r="I29" s="141">
        <f t="shared" si="7"/>
        <v>0</v>
      </c>
      <c r="J29" s="141">
        <f t="shared" si="8"/>
        <v>0</v>
      </c>
      <c r="K29" s="141">
        <f t="shared" si="9"/>
        <v>0</v>
      </c>
      <c r="L29" s="141">
        <f t="shared" si="10"/>
        <v>0</v>
      </c>
      <c r="M29" s="141">
        <f t="shared" si="11"/>
        <v>0</v>
      </c>
      <c r="N29" s="141">
        <f t="shared" si="12"/>
        <v>0</v>
      </c>
      <c r="O29" s="141">
        <f t="shared" si="13"/>
        <v>0</v>
      </c>
      <c r="P29" s="141">
        <f t="shared" si="14"/>
        <v>0</v>
      </c>
      <c r="Q29" s="141">
        <f t="shared" si="15"/>
        <v>0</v>
      </c>
      <c r="R29" s="141">
        <f t="shared" si="16"/>
        <v>0</v>
      </c>
      <c r="S29" s="141">
        <f t="shared" si="17"/>
        <v>0</v>
      </c>
      <c r="T29" s="141">
        <f t="shared" si="18"/>
        <v>0</v>
      </c>
      <c r="U29" s="141">
        <f t="shared" si="19"/>
        <v>0</v>
      </c>
      <c r="V29" s="141">
        <f t="shared" si="20"/>
        <v>0</v>
      </c>
      <c r="W29" s="141">
        <f t="shared" si="21"/>
        <v>0</v>
      </c>
      <c r="X29" s="141">
        <f t="shared" si="22"/>
        <v>0</v>
      </c>
      <c r="Y29" s="141">
        <f t="shared" si="23"/>
        <v>0</v>
      </c>
      <c r="Z29" s="141">
        <f t="shared" si="24"/>
        <v>0</v>
      </c>
      <c r="AA29" s="141">
        <f t="shared" si="25"/>
        <v>0</v>
      </c>
      <c r="AB29" s="141">
        <f t="shared" si="26"/>
        <v>0</v>
      </c>
      <c r="AC29" s="141">
        <f t="shared" si="27"/>
        <v>0</v>
      </c>
      <c r="AD29" s="141">
        <f t="shared" si="28"/>
        <v>0</v>
      </c>
      <c r="AE29" s="141">
        <f t="shared" si="29"/>
        <v>0</v>
      </c>
      <c r="AF29" s="143">
        <f t="shared" si="30"/>
        <v>0</v>
      </c>
      <c r="AG29" s="144">
        <f>'Occupancy Worksheet'!$AD$9</f>
        <v>0</v>
      </c>
      <c r="AH29" s="144">
        <f>'Occupancy Worksheet'!$AD$10</f>
        <v>0</v>
      </c>
      <c r="AI29" s="144">
        <f>'Occupancy Worksheet'!$AD$11</f>
        <v>0</v>
      </c>
      <c r="AJ29" s="144">
        <f>'Occupancy Worksheet'!$AD$12</f>
        <v>0</v>
      </c>
      <c r="AK29" s="144">
        <f>'Occupancy Worksheet'!$AD$13</f>
        <v>0</v>
      </c>
      <c r="AL29" s="144">
        <f>'Occupancy Worksheet'!$AD$14</f>
        <v>0</v>
      </c>
      <c r="AM29" s="144">
        <f>'Occupancy Worksheet'!$AD$15</f>
        <v>0</v>
      </c>
      <c r="AN29" s="144" t="str">
        <f>'Occupancy Worksheet'!$AD$16</f>
        <v>No</v>
      </c>
      <c r="AO29" s="140">
        <f>'Occupancy Worksheet'!$AD$17</f>
        <v>0</v>
      </c>
      <c r="AP29" s="140">
        <f>'Occupancy Worksheet'!$AD$18</f>
        <v>0</v>
      </c>
      <c r="AQ29" s="140">
        <f>'Occupancy Worksheet'!$AD$19</f>
        <v>0</v>
      </c>
      <c r="AR29" s="145">
        <f>'Occupancy Worksheet'!$AD$20</f>
        <v>0</v>
      </c>
      <c r="AS29" s="146">
        <f>'Occupancy Worksheet'!$AD$21</f>
        <v>0</v>
      </c>
      <c r="AT29" s="146">
        <f>'Occupancy Worksheet'!$AD$22</f>
        <v>0</v>
      </c>
      <c r="AU29" s="146">
        <f>'Occupancy Worksheet'!$AD$23</f>
        <v>0</v>
      </c>
      <c r="AV29" s="146">
        <f>'Occupancy Worksheet'!$AD$24</f>
        <v>0</v>
      </c>
      <c r="AW29" s="146">
        <f>'Occupancy Worksheet'!$AD$25</f>
        <v>0</v>
      </c>
      <c r="AX29" s="146">
        <f>'Occupancy Worksheet'!$AD$26</f>
        <v>0</v>
      </c>
      <c r="AY29" s="145">
        <f>'Occupancy Worksheet'!$AD$27</f>
        <v>0</v>
      </c>
      <c r="AZ29" s="146">
        <f>'Occupancy Worksheet'!$AD$28</f>
        <v>0</v>
      </c>
      <c r="BA29" s="146">
        <f>'Occupancy Worksheet'!$AD$29</f>
        <v>0</v>
      </c>
      <c r="BB29" s="146">
        <f>'Occupancy Worksheet'!$AD$30</f>
        <v>0</v>
      </c>
      <c r="BC29" s="146">
        <f>'Occupancy Worksheet'!$AD$31</f>
        <v>0</v>
      </c>
      <c r="BD29" s="146">
        <f>'Occupancy Worksheet'!$AD$32</f>
        <v>0</v>
      </c>
      <c r="BE29" s="146">
        <f>'Occupancy Worksheet'!$AD$33</f>
        <v>0</v>
      </c>
      <c r="BF29" s="145">
        <f>'Occupancy Worksheet'!$AD$34</f>
        <v>0</v>
      </c>
      <c r="BG29" s="146">
        <f>'Occupancy Worksheet'!$AD$35</f>
        <v>0</v>
      </c>
      <c r="BH29" s="147">
        <f>'Occupancy Worksheet'!$AD$36</f>
        <v>0</v>
      </c>
      <c r="BI29" s="146">
        <f>'Occupancy Worksheet'!$AD$37</f>
        <v>0</v>
      </c>
      <c r="BJ29" s="146" t="str">
        <f>'Occupancy Worksheet'!$AD$38</f>
        <v>N/A</v>
      </c>
      <c r="BK29" s="140" t="str">
        <f>'Occupancy Worksheet'!$AD$39</f>
        <v>Class Rate</v>
      </c>
      <c r="BL29" s="146">
        <f>'Occupancy Worksheet'!$AD$40</f>
        <v>0</v>
      </c>
      <c r="BM29" s="146" t="str">
        <f>'Occupancy Worksheet'!$AD$41</f>
        <v>-</v>
      </c>
      <c r="BN29" s="148">
        <f>'Occupancy Worksheet'!$AD$42</f>
        <v>0</v>
      </c>
      <c r="BO29" s="146">
        <f>'Occupancy Worksheet'!$AD$43</f>
        <v>0</v>
      </c>
      <c r="BP29" s="149">
        <f>'Occupancy Worksheet'!$AD$44</f>
        <v>0</v>
      </c>
      <c r="BQ29" s="146">
        <f>'Occupancy Worksheet'!$AD$45</f>
        <v>0</v>
      </c>
      <c r="BR29" s="146">
        <f>'Occupancy Worksheet'!$AD$46</f>
        <v>0</v>
      </c>
      <c r="BS29" s="146">
        <f>'Occupancy Worksheet'!$AD$47</f>
        <v>0</v>
      </c>
      <c r="BT29" s="146">
        <f>'Occupancy Worksheet'!$AD$48</f>
        <v>0</v>
      </c>
      <c r="BU29" s="146">
        <f>'Occupancy Worksheet'!$AD$49</f>
        <v>0</v>
      </c>
      <c r="BV29" s="150">
        <f>'Occupancy Worksheet'!$AD$50</f>
        <v>0</v>
      </c>
      <c r="BW29" s="140">
        <f>'Occupancy Worksheet'!$AD$51</f>
        <v>0</v>
      </c>
      <c r="BX29" s="149">
        <f>'Occupancy Worksheet'!$AD$52</f>
        <v>0</v>
      </c>
      <c r="BY29" s="149">
        <f>'Occupancy Worksheet'!$AD$53</f>
        <v>0</v>
      </c>
      <c r="BZ29" s="149">
        <f>'Occupancy Worksheet'!$AD$54</f>
        <v>0</v>
      </c>
      <c r="CA29" s="149">
        <f>'Occupancy Worksheet'!$AD$55</f>
        <v>0</v>
      </c>
      <c r="CB29" s="149">
        <f>'Occupancy Worksheet'!$AD$56</f>
        <v>0</v>
      </c>
      <c r="CC29" s="149">
        <f>'Occupancy Worksheet'!$AD$57</f>
        <v>0</v>
      </c>
      <c r="CD29" s="149">
        <f>'Occupancy Worksheet'!$AD$58</f>
        <v>0</v>
      </c>
      <c r="CE29" s="149">
        <f>'Occupancy Worksheet'!$AD$59</f>
        <v>0</v>
      </c>
      <c r="CF29" s="149">
        <f>'Occupancy Worksheet'!$AD$60</f>
        <v>0</v>
      </c>
      <c r="CG29" s="149">
        <f>'Occupancy Worksheet'!$AD$61</f>
        <v>0</v>
      </c>
      <c r="CH29" s="149">
        <f>'Occupancy Worksheet'!$AD$62</f>
        <v>0</v>
      </c>
    </row>
    <row r="30" spans="1:86" x14ac:dyDescent="0.25">
      <c r="A30" s="140" t="str">
        <f>'Occupancy Worksheet'!$AE$8</f>
        <v>Column 29</v>
      </c>
      <c r="B30" s="141">
        <f t="shared" si="0"/>
        <v>0</v>
      </c>
      <c r="C30" s="141">
        <f t="shared" si="1"/>
        <v>0</v>
      </c>
      <c r="D30" s="142" t="str">
        <f t="shared" si="2"/>
        <v/>
      </c>
      <c r="E30" s="141">
        <f t="shared" si="3"/>
        <v>0</v>
      </c>
      <c r="F30" s="141">
        <f t="shared" si="4"/>
        <v>0</v>
      </c>
      <c r="G30" s="141">
        <f t="shared" si="5"/>
        <v>2013</v>
      </c>
      <c r="H30" s="141">
        <f t="shared" si="6"/>
        <v>0</v>
      </c>
      <c r="I30" s="141">
        <f t="shared" si="7"/>
        <v>0</v>
      </c>
      <c r="J30" s="141">
        <f t="shared" si="8"/>
        <v>0</v>
      </c>
      <c r="K30" s="141">
        <f t="shared" si="9"/>
        <v>0</v>
      </c>
      <c r="L30" s="141">
        <f t="shared" si="10"/>
        <v>0</v>
      </c>
      <c r="M30" s="141">
        <f t="shared" si="11"/>
        <v>0</v>
      </c>
      <c r="N30" s="141">
        <f t="shared" si="12"/>
        <v>0</v>
      </c>
      <c r="O30" s="141">
        <f t="shared" si="13"/>
        <v>0</v>
      </c>
      <c r="P30" s="141">
        <f t="shared" si="14"/>
        <v>0</v>
      </c>
      <c r="Q30" s="141">
        <f t="shared" si="15"/>
        <v>0</v>
      </c>
      <c r="R30" s="141">
        <f t="shared" si="16"/>
        <v>0</v>
      </c>
      <c r="S30" s="141">
        <f t="shared" si="17"/>
        <v>0</v>
      </c>
      <c r="T30" s="141">
        <f t="shared" si="18"/>
        <v>0</v>
      </c>
      <c r="U30" s="141">
        <f t="shared" si="19"/>
        <v>0</v>
      </c>
      <c r="V30" s="141">
        <f t="shared" si="20"/>
        <v>0</v>
      </c>
      <c r="W30" s="141">
        <f t="shared" si="21"/>
        <v>0</v>
      </c>
      <c r="X30" s="141">
        <f t="shared" si="22"/>
        <v>0</v>
      </c>
      <c r="Y30" s="141">
        <f t="shared" si="23"/>
        <v>0</v>
      </c>
      <c r="Z30" s="141">
        <f t="shared" si="24"/>
        <v>0</v>
      </c>
      <c r="AA30" s="141">
        <f t="shared" si="25"/>
        <v>0</v>
      </c>
      <c r="AB30" s="141">
        <f t="shared" si="26"/>
        <v>0</v>
      </c>
      <c r="AC30" s="141">
        <f t="shared" si="27"/>
        <v>0</v>
      </c>
      <c r="AD30" s="141">
        <f t="shared" si="28"/>
        <v>0</v>
      </c>
      <c r="AE30" s="141">
        <f t="shared" si="29"/>
        <v>0</v>
      </c>
      <c r="AF30" s="143">
        <f t="shared" si="30"/>
        <v>0</v>
      </c>
      <c r="AG30" s="144">
        <f>'Occupancy Worksheet'!$AE$9</f>
        <v>0</v>
      </c>
      <c r="AH30" s="144">
        <f>'Occupancy Worksheet'!$AE$10</f>
        <v>0</v>
      </c>
      <c r="AI30" s="144">
        <f>'Occupancy Worksheet'!$AE$11</f>
        <v>0</v>
      </c>
      <c r="AJ30" s="144">
        <f>'Occupancy Worksheet'!$AE$12</f>
        <v>0</v>
      </c>
      <c r="AK30" s="144">
        <f>'Occupancy Worksheet'!$AE$13</f>
        <v>0</v>
      </c>
      <c r="AL30" s="144">
        <f>'Occupancy Worksheet'!$AE$14</f>
        <v>0</v>
      </c>
      <c r="AM30" s="144">
        <f>'Occupancy Worksheet'!$AE$15</f>
        <v>0</v>
      </c>
      <c r="AN30" s="144" t="str">
        <f>'Occupancy Worksheet'!$AE$16</f>
        <v>No</v>
      </c>
      <c r="AO30" s="140">
        <f>'Occupancy Worksheet'!$AE$17</f>
        <v>0</v>
      </c>
      <c r="AP30" s="140">
        <f>'Occupancy Worksheet'!$AE$18</f>
        <v>0</v>
      </c>
      <c r="AQ30" s="140">
        <f>'Occupancy Worksheet'!$AE$19</f>
        <v>0</v>
      </c>
      <c r="AR30" s="145">
        <f>'Occupancy Worksheet'!$AE$20</f>
        <v>0</v>
      </c>
      <c r="AS30" s="146">
        <f>'Occupancy Worksheet'!$AE$21</f>
        <v>0</v>
      </c>
      <c r="AT30" s="146">
        <f>'Occupancy Worksheet'!$AE$22</f>
        <v>0</v>
      </c>
      <c r="AU30" s="146">
        <f>'Occupancy Worksheet'!$AE$23</f>
        <v>0</v>
      </c>
      <c r="AV30" s="146">
        <f>'Occupancy Worksheet'!$AE$24</f>
        <v>0</v>
      </c>
      <c r="AW30" s="146">
        <f>'Occupancy Worksheet'!$AE$25</f>
        <v>0</v>
      </c>
      <c r="AX30" s="146">
        <f>'Occupancy Worksheet'!$AE$26</f>
        <v>0</v>
      </c>
      <c r="AY30" s="145">
        <f>'Occupancy Worksheet'!$AE$27</f>
        <v>0</v>
      </c>
      <c r="AZ30" s="146">
        <f>'Occupancy Worksheet'!$AE$28</f>
        <v>0</v>
      </c>
      <c r="BA30" s="146">
        <f>'Occupancy Worksheet'!$AE$29</f>
        <v>0</v>
      </c>
      <c r="BB30" s="146">
        <f>'Occupancy Worksheet'!$AE$30</f>
        <v>0</v>
      </c>
      <c r="BC30" s="146">
        <f>'Occupancy Worksheet'!$AE$31</f>
        <v>0</v>
      </c>
      <c r="BD30" s="146">
        <f>'Occupancy Worksheet'!$AE$32</f>
        <v>0</v>
      </c>
      <c r="BE30" s="146">
        <f>'Occupancy Worksheet'!$AE$33</f>
        <v>0</v>
      </c>
      <c r="BF30" s="145">
        <f>'Occupancy Worksheet'!$AE$34</f>
        <v>0</v>
      </c>
      <c r="BG30" s="146">
        <f>'Occupancy Worksheet'!$AE$35</f>
        <v>0</v>
      </c>
      <c r="BH30" s="147">
        <f>'Occupancy Worksheet'!$AE$36</f>
        <v>0</v>
      </c>
      <c r="BI30" s="146">
        <f>'Occupancy Worksheet'!$AE$37</f>
        <v>0</v>
      </c>
      <c r="BJ30" s="146" t="str">
        <f>'Occupancy Worksheet'!$AE$38</f>
        <v>N/A</v>
      </c>
      <c r="BK30" s="140" t="str">
        <f>'Occupancy Worksheet'!$AE$39</f>
        <v>Class Rate</v>
      </c>
      <c r="BL30" s="146">
        <f>'Occupancy Worksheet'!$AE$40</f>
        <v>0</v>
      </c>
      <c r="BM30" s="146" t="str">
        <f>'Occupancy Worksheet'!$AE$41</f>
        <v>-</v>
      </c>
      <c r="BN30" s="148">
        <f>'Occupancy Worksheet'!$AE$42</f>
        <v>0</v>
      </c>
      <c r="BO30" s="146">
        <f>'Occupancy Worksheet'!$AE$43</f>
        <v>0</v>
      </c>
      <c r="BP30" s="149">
        <f>'Occupancy Worksheet'!$AE$44</f>
        <v>0</v>
      </c>
      <c r="BQ30" s="146">
        <f>'Occupancy Worksheet'!$AE$45</f>
        <v>0</v>
      </c>
      <c r="BR30" s="146">
        <f>'Occupancy Worksheet'!$AE$46</f>
        <v>0</v>
      </c>
      <c r="BS30" s="146">
        <f>'Occupancy Worksheet'!$AE$47</f>
        <v>0</v>
      </c>
      <c r="BT30" s="146">
        <f>'Occupancy Worksheet'!$AE$48</f>
        <v>0</v>
      </c>
      <c r="BU30" s="146">
        <f>'Occupancy Worksheet'!$AE$49</f>
        <v>0</v>
      </c>
      <c r="BV30" s="150">
        <f>'Occupancy Worksheet'!$AE$50</f>
        <v>0</v>
      </c>
      <c r="BW30" s="140">
        <f>'Occupancy Worksheet'!$AE$51</f>
        <v>0</v>
      </c>
      <c r="BX30" s="149">
        <f>'Occupancy Worksheet'!$AE$52</f>
        <v>0</v>
      </c>
      <c r="BY30" s="149">
        <f>'Occupancy Worksheet'!$AE$53</f>
        <v>0</v>
      </c>
      <c r="BZ30" s="149">
        <f>'Occupancy Worksheet'!$AE$54</f>
        <v>0</v>
      </c>
      <c r="CA30" s="149">
        <f>'Occupancy Worksheet'!$AE$55</f>
        <v>0</v>
      </c>
      <c r="CB30" s="149">
        <f>'Occupancy Worksheet'!$AE$56</f>
        <v>0</v>
      </c>
      <c r="CC30" s="149">
        <f>'Occupancy Worksheet'!$AE$57</f>
        <v>0</v>
      </c>
      <c r="CD30" s="149">
        <f>'Occupancy Worksheet'!$AE$58</f>
        <v>0</v>
      </c>
      <c r="CE30" s="149">
        <f>'Occupancy Worksheet'!$AE$59</f>
        <v>0</v>
      </c>
      <c r="CF30" s="149">
        <f>'Occupancy Worksheet'!$AE$60</f>
        <v>0</v>
      </c>
      <c r="CG30" s="149">
        <f>'Occupancy Worksheet'!$AE$61</f>
        <v>0</v>
      </c>
      <c r="CH30" s="149">
        <f>'Occupancy Worksheet'!$AE$62</f>
        <v>0</v>
      </c>
    </row>
    <row r="31" spans="1:86" x14ac:dyDescent="0.25">
      <c r="A31" s="140" t="str">
        <f>'Occupancy Worksheet'!$AF$8</f>
        <v>Column 30</v>
      </c>
      <c r="B31" s="141">
        <f t="shared" si="0"/>
        <v>0</v>
      </c>
      <c r="C31" s="141">
        <f t="shared" si="1"/>
        <v>0</v>
      </c>
      <c r="D31" s="142" t="str">
        <f t="shared" si="2"/>
        <v/>
      </c>
      <c r="E31" s="141">
        <f t="shared" si="3"/>
        <v>0</v>
      </c>
      <c r="F31" s="141">
        <f t="shared" si="4"/>
        <v>0</v>
      </c>
      <c r="G31" s="141">
        <f t="shared" si="5"/>
        <v>2013</v>
      </c>
      <c r="H31" s="141">
        <f t="shared" si="6"/>
        <v>0</v>
      </c>
      <c r="I31" s="141">
        <f t="shared" si="7"/>
        <v>0</v>
      </c>
      <c r="J31" s="141">
        <f t="shared" si="8"/>
        <v>0</v>
      </c>
      <c r="K31" s="141">
        <f t="shared" si="9"/>
        <v>0</v>
      </c>
      <c r="L31" s="141">
        <f t="shared" si="10"/>
        <v>0</v>
      </c>
      <c r="M31" s="141">
        <f t="shared" si="11"/>
        <v>0</v>
      </c>
      <c r="N31" s="141">
        <f t="shared" si="12"/>
        <v>0</v>
      </c>
      <c r="O31" s="141">
        <f t="shared" si="13"/>
        <v>0</v>
      </c>
      <c r="P31" s="141">
        <f t="shared" si="14"/>
        <v>0</v>
      </c>
      <c r="Q31" s="141">
        <f t="shared" si="15"/>
        <v>0</v>
      </c>
      <c r="R31" s="141">
        <f t="shared" si="16"/>
        <v>0</v>
      </c>
      <c r="S31" s="141">
        <f t="shared" si="17"/>
        <v>0</v>
      </c>
      <c r="T31" s="141">
        <f t="shared" si="18"/>
        <v>0</v>
      </c>
      <c r="U31" s="141">
        <f t="shared" si="19"/>
        <v>0</v>
      </c>
      <c r="V31" s="141">
        <f t="shared" si="20"/>
        <v>0</v>
      </c>
      <c r="W31" s="141">
        <f t="shared" si="21"/>
        <v>0</v>
      </c>
      <c r="X31" s="141">
        <f t="shared" si="22"/>
        <v>0</v>
      </c>
      <c r="Y31" s="141">
        <f t="shared" si="23"/>
        <v>0</v>
      </c>
      <c r="Z31" s="141">
        <f t="shared" si="24"/>
        <v>0</v>
      </c>
      <c r="AA31" s="141">
        <f t="shared" si="25"/>
        <v>0</v>
      </c>
      <c r="AB31" s="141">
        <f t="shared" si="26"/>
        <v>0</v>
      </c>
      <c r="AC31" s="141">
        <f t="shared" si="27"/>
        <v>0</v>
      </c>
      <c r="AD31" s="141">
        <f t="shared" si="28"/>
        <v>0</v>
      </c>
      <c r="AE31" s="141">
        <f t="shared" si="29"/>
        <v>0</v>
      </c>
      <c r="AF31" s="143">
        <f t="shared" si="30"/>
        <v>0</v>
      </c>
      <c r="AG31" s="144">
        <f>'Occupancy Worksheet'!$AF$9</f>
        <v>0</v>
      </c>
      <c r="AH31" s="144">
        <f>'Occupancy Worksheet'!$AF$10</f>
        <v>0</v>
      </c>
      <c r="AI31" s="144">
        <f>'Occupancy Worksheet'!$AF$11</f>
        <v>0</v>
      </c>
      <c r="AJ31" s="144">
        <f>'Occupancy Worksheet'!$AF$12</f>
        <v>0</v>
      </c>
      <c r="AK31" s="144">
        <f>'Occupancy Worksheet'!$AF$13</f>
        <v>0</v>
      </c>
      <c r="AL31" s="144">
        <f>'Occupancy Worksheet'!$AF$14</f>
        <v>0</v>
      </c>
      <c r="AM31" s="144">
        <f>'Occupancy Worksheet'!$AF$15</f>
        <v>0</v>
      </c>
      <c r="AN31" s="144" t="str">
        <f>'Occupancy Worksheet'!$AF$16</f>
        <v>No</v>
      </c>
      <c r="AO31" s="140">
        <f>'Occupancy Worksheet'!$AF$17</f>
        <v>0</v>
      </c>
      <c r="AP31" s="140">
        <f>'Occupancy Worksheet'!$AF$18</f>
        <v>0</v>
      </c>
      <c r="AQ31" s="140">
        <f>'Occupancy Worksheet'!$AF$19</f>
        <v>0</v>
      </c>
      <c r="AR31" s="145">
        <f>'Occupancy Worksheet'!$AF$20</f>
        <v>0</v>
      </c>
      <c r="AS31" s="146">
        <f>'Occupancy Worksheet'!$AF$21</f>
        <v>0</v>
      </c>
      <c r="AT31" s="146">
        <f>'Occupancy Worksheet'!$AF$22</f>
        <v>0</v>
      </c>
      <c r="AU31" s="146">
        <f>'Occupancy Worksheet'!$AF$23</f>
        <v>0</v>
      </c>
      <c r="AV31" s="146">
        <f>'Occupancy Worksheet'!$AF$24</f>
        <v>0</v>
      </c>
      <c r="AW31" s="146">
        <f>'Occupancy Worksheet'!$AF$25</f>
        <v>0</v>
      </c>
      <c r="AX31" s="146">
        <f>'Occupancy Worksheet'!$AF$26</f>
        <v>0</v>
      </c>
      <c r="AY31" s="145">
        <f>'Occupancy Worksheet'!$AF$27</f>
        <v>0</v>
      </c>
      <c r="AZ31" s="146">
        <f>'Occupancy Worksheet'!$AF$28</f>
        <v>0</v>
      </c>
      <c r="BA31" s="146">
        <f>'Occupancy Worksheet'!$AF$29</f>
        <v>0</v>
      </c>
      <c r="BB31" s="146">
        <f>'Occupancy Worksheet'!$AF$30</f>
        <v>0</v>
      </c>
      <c r="BC31" s="146">
        <f>'Occupancy Worksheet'!$AF$31</f>
        <v>0</v>
      </c>
      <c r="BD31" s="146">
        <f>'Occupancy Worksheet'!$AF$32</f>
        <v>0</v>
      </c>
      <c r="BE31" s="146">
        <f>'Occupancy Worksheet'!$AF$33</f>
        <v>0</v>
      </c>
      <c r="BF31" s="145">
        <f>'Occupancy Worksheet'!$AF$34</f>
        <v>0</v>
      </c>
      <c r="BG31" s="146">
        <f>'Occupancy Worksheet'!$AF$35</f>
        <v>0</v>
      </c>
      <c r="BH31" s="147">
        <f>'Occupancy Worksheet'!$AF$36</f>
        <v>0</v>
      </c>
      <c r="BI31" s="146">
        <f>'Occupancy Worksheet'!$AF$37</f>
        <v>0</v>
      </c>
      <c r="BJ31" s="146" t="str">
        <f>'Occupancy Worksheet'!$AF$38</f>
        <v>N/A</v>
      </c>
      <c r="BK31" s="140" t="str">
        <f>'Occupancy Worksheet'!$AF$39</f>
        <v>Class Rate</v>
      </c>
      <c r="BL31" s="146">
        <f>'Occupancy Worksheet'!$AF$40</f>
        <v>0</v>
      </c>
      <c r="BM31" s="146" t="str">
        <f>'Occupancy Worksheet'!$AF$41</f>
        <v>-</v>
      </c>
      <c r="BN31" s="148">
        <f>'Occupancy Worksheet'!$AF$42</f>
        <v>0</v>
      </c>
      <c r="BO31" s="146">
        <f>'Occupancy Worksheet'!$AF$43</f>
        <v>0</v>
      </c>
      <c r="BP31" s="149">
        <f>'Occupancy Worksheet'!$AF$44</f>
        <v>0</v>
      </c>
      <c r="BQ31" s="146">
        <f>'Occupancy Worksheet'!$AF$45</f>
        <v>0</v>
      </c>
      <c r="BR31" s="146">
        <f>'Occupancy Worksheet'!$AF$46</f>
        <v>0</v>
      </c>
      <c r="BS31" s="146">
        <f>'Occupancy Worksheet'!$AF$47</f>
        <v>0</v>
      </c>
      <c r="BT31" s="146">
        <f>'Occupancy Worksheet'!$AF$48</f>
        <v>0</v>
      </c>
      <c r="BU31" s="146">
        <f>'Occupancy Worksheet'!$AF$49</f>
        <v>0</v>
      </c>
      <c r="BV31" s="150">
        <f>'Occupancy Worksheet'!$AF$50</f>
        <v>0</v>
      </c>
      <c r="BW31" s="140">
        <f>'Occupancy Worksheet'!$AF$51</f>
        <v>0</v>
      </c>
      <c r="BX31" s="149">
        <f>'Occupancy Worksheet'!$AF$52</f>
        <v>0</v>
      </c>
      <c r="BY31" s="149">
        <f>'Occupancy Worksheet'!$AF$53</f>
        <v>0</v>
      </c>
      <c r="BZ31" s="149">
        <f>'Occupancy Worksheet'!$AF$54</f>
        <v>0</v>
      </c>
      <c r="CA31" s="149">
        <f>'Occupancy Worksheet'!$AF$55</f>
        <v>0</v>
      </c>
      <c r="CB31" s="149">
        <f>'Occupancy Worksheet'!$AF$56</f>
        <v>0</v>
      </c>
      <c r="CC31" s="149">
        <f>'Occupancy Worksheet'!$AF$57</f>
        <v>0</v>
      </c>
      <c r="CD31" s="149">
        <f>'Occupancy Worksheet'!$AF$58</f>
        <v>0</v>
      </c>
      <c r="CE31" s="149">
        <f>'Occupancy Worksheet'!$AF$59</f>
        <v>0</v>
      </c>
      <c r="CF31" s="149">
        <f>'Occupancy Worksheet'!$AF$60</f>
        <v>0</v>
      </c>
      <c r="CG31" s="149">
        <f>'Occupancy Worksheet'!$AF$61</f>
        <v>0</v>
      </c>
      <c r="CH31" s="149">
        <f>'Occupancy Worksheet'!$AF$62</f>
        <v>0</v>
      </c>
    </row>
    <row r="32" spans="1:86" x14ac:dyDescent="0.25">
      <c r="A32" s="140" t="str">
        <f>'Occupancy Worksheet'!$AG$8</f>
        <v>Column 31</v>
      </c>
      <c r="B32" s="141">
        <f t="shared" si="0"/>
        <v>0</v>
      </c>
      <c r="C32" s="141">
        <f t="shared" si="1"/>
        <v>0</v>
      </c>
      <c r="D32" s="142" t="str">
        <f t="shared" si="2"/>
        <v/>
      </c>
      <c r="E32" s="141">
        <f t="shared" si="3"/>
        <v>0</v>
      </c>
      <c r="F32" s="141">
        <f t="shared" si="4"/>
        <v>0</v>
      </c>
      <c r="G32" s="141">
        <f t="shared" si="5"/>
        <v>2013</v>
      </c>
      <c r="H32" s="141">
        <f t="shared" si="6"/>
        <v>0</v>
      </c>
      <c r="I32" s="141">
        <f t="shared" si="7"/>
        <v>0</v>
      </c>
      <c r="J32" s="141">
        <f t="shared" si="8"/>
        <v>0</v>
      </c>
      <c r="K32" s="141">
        <f t="shared" si="9"/>
        <v>0</v>
      </c>
      <c r="L32" s="141">
        <f t="shared" si="10"/>
        <v>0</v>
      </c>
      <c r="M32" s="141">
        <f t="shared" si="11"/>
        <v>0</v>
      </c>
      <c r="N32" s="141">
        <f t="shared" si="12"/>
        <v>0</v>
      </c>
      <c r="O32" s="141">
        <f t="shared" si="13"/>
        <v>0</v>
      </c>
      <c r="P32" s="141">
        <f t="shared" si="14"/>
        <v>0</v>
      </c>
      <c r="Q32" s="141">
        <f t="shared" si="15"/>
        <v>0</v>
      </c>
      <c r="R32" s="141">
        <f t="shared" si="16"/>
        <v>0</v>
      </c>
      <c r="S32" s="141">
        <f t="shared" si="17"/>
        <v>0</v>
      </c>
      <c r="T32" s="141">
        <f t="shared" si="18"/>
        <v>0</v>
      </c>
      <c r="U32" s="141">
        <f t="shared" si="19"/>
        <v>0</v>
      </c>
      <c r="V32" s="141">
        <f t="shared" si="20"/>
        <v>0</v>
      </c>
      <c r="W32" s="141">
        <f t="shared" si="21"/>
        <v>0</v>
      </c>
      <c r="X32" s="141">
        <f t="shared" si="22"/>
        <v>0</v>
      </c>
      <c r="Y32" s="141">
        <f t="shared" si="23"/>
        <v>0</v>
      </c>
      <c r="Z32" s="141">
        <f t="shared" si="24"/>
        <v>0</v>
      </c>
      <c r="AA32" s="141">
        <f t="shared" si="25"/>
        <v>0</v>
      </c>
      <c r="AB32" s="141">
        <f t="shared" si="26"/>
        <v>0</v>
      </c>
      <c r="AC32" s="141">
        <f t="shared" si="27"/>
        <v>0</v>
      </c>
      <c r="AD32" s="141">
        <f t="shared" si="28"/>
        <v>0</v>
      </c>
      <c r="AE32" s="141">
        <f t="shared" si="29"/>
        <v>0</v>
      </c>
      <c r="AF32" s="143">
        <f t="shared" si="30"/>
        <v>0</v>
      </c>
      <c r="AG32" s="144">
        <f>'Occupancy Worksheet'!$AG$9</f>
        <v>0</v>
      </c>
      <c r="AH32" s="144">
        <f>'Occupancy Worksheet'!$AG$10</f>
        <v>0</v>
      </c>
      <c r="AI32" s="144">
        <f>'Occupancy Worksheet'!$AG$11</f>
        <v>0</v>
      </c>
      <c r="AJ32" s="144">
        <f>'Occupancy Worksheet'!$AG$12</f>
        <v>0</v>
      </c>
      <c r="AK32" s="144">
        <f>'Occupancy Worksheet'!$AG$13</f>
        <v>0</v>
      </c>
      <c r="AL32" s="144">
        <f>'Occupancy Worksheet'!$AG$14</f>
        <v>0</v>
      </c>
      <c r="AM32" s="144">
        <f>'Occupancy Worksheet'!$AG$15</f>
        <v>0</v>
      </c>
      <c r="AN32" s="144" t="str">
        <f>'Occupancy Worksheet'!$AG$16</f>
        <v>No</v>
      </c>
      <c r="AO32" s="140">
        <f>'Occupancy Worksheet'!$AG$17</f>
        <v>0</v>
      </c>
      <c r="AP32" s="140">
        <f>'Occupancy Worksheet'!$AG$18</f>
        <v>0</v>
      </c>
      <c r="AQ32" s="140">
        <f>'Occupancy Worksheet'!$AG$19</f>
        <v>0</v>
      </c>
      <c r="AR32" s="145">
        <f>'Occupancy Worksheet'!$AG$20</f>
        <v>0</v>
      </c>
      <c r="AS32" s="146">
        <f>'Occupancy Worksheet'!$AG$21</f>
        <v>0</v>
      </c>
      <c r="AT32" s="146">
        <f>'Occupancy Worksheet'!$AG$22</f>
        <v>0</v>
      </c>
      <c r="AU32" s="146">
        <f>'Occupancy Worksheet'!$AG$23</f>
        <v>0</v>
      </c>
      <c r="AV32" s="146">
        <f>'Occupancy Worksheet'!$AG$24</f>
        <v>0</v>
      </c>
      <c r="AW32" s="146">
        <f>'Occupancy Worksheet'!$AG$25</f>
        <v>0</v>
      </c>
      <c r="AX32" s="146">
        <f>'Occupancy Worksheet'!$AG$26</f>
        <v>0</v>
      </c>
      <c r="AY32" s="145">
        <f>'Occupancy Worksheet'!$AG$27</f>
        <v>0</v>
      </c>
      <c r="AZ32" s="146">
        <f>'Occupancy Worksheet'!$AG$28</f>
        <v>0</v>
      </c>
      <c r="BA32" s="146">
        <f>'Occupancy Worksheet'!$AG$29</f>
        <v>0</v>
      </c>
      <c r="BB32" s="146">
        <f>'Occupancy Worksheet'!$AG$30</f>
        <v>0</v>
      </c>
      <c r="BC32" s="146">
        <f>'Occupancy Worksheet'!$AG$31</f>
        <v>0</v>
      </c>
      <c r="BD32" s="146">
        <f>'Occupancy Worksheet'!$AG$32</f>
        <v>0</v>
      </c>
      <c r="BE32" s="146">
        <f>'Occupancy Worksheet'!$AG$33</f>
        <v>0</v>
      </c>
      <c r="BF32" s="145">
        <f>'Occupancy Worksheet'!$AG$34</f>
        <v>0</v>
      </c>
      <c r="BG32" s="146">
        <f>'Occupancy Worksheet'!$AG$35</f>
        <v>0</v>
      </c>
      <c r="BH32" s="147">
        <f>'Occupancy Worksheet'!$AG$36</f>
        <v>0</v>
      </c>
      <c r="BI32" s="146">
        <f>'Occupancy Worksheet'!$AG$37</f>
        <v>0</v>
      </c>
      <c r="BJ32" s="146" t="str">
        <f>'Occupancy Worksheet'!$AG$38</f>
        <v>N/A</v>
      </c>
      <c r="BK32" s="140" t="str">
        <f>'Occupancy Worksheet'!$AG$39</f>
        <v>Class Rate</v>
      </c>
      <c r="BL32" s="146">
        <f>'Occupancy Worksheet'!$AG$40</f>
        <v>0</v>
      </c>
      <c r="BM32" s="146" t="str">
        <f>'Occupancy Worksheet'!$AG$41</f>
        <v>-</v>
      </c>
      <c r="BN32" s="148">
        <f>'Occupancy Worksheet'!$AG$42</f>
        <v>0</v>
      </c>
      <c r="BO32" s="146">
        <f>'Occupancy Worksheet'!$AG$43</f>
        <v>0</v>
      </c>
      <c r="BP32" s="149">
        <f>'Occupancy Worksheet'!$AG$44</f>
        <v>0</v>
      </c>
      <c r="BQ32" s="146">
        <f>'Occupancy Worksheet'!$AG$45</f>
        <v>0</v>
      </c>
      <c r="BR32" s="146">
        <f>'Occupancy Worksheet'!$AG$46</f>
        <v>0</v>
      </c>
      <c r="BS32" s="146">
        <f>'Occupancy Worksheet'!$AG$47</f>
        <v>0</v>
      </c>
      <c r="BT32" s="146">
        <f>'Occupancy Worksheet'!$AG$48</f>
        <v>0</v>
      </c>
      <c r="BU32" s="146">
        <f>'Occupancy Worksheet'!$AG$49</f>
        <v>0</v>
      </c>
      <c r="BV32" s="150">
        <f>'Occupancy Worksheet'!$AG$50</f>
        <v>0</v>
      </c>
      <c r="BW32" s="140">
        <f>'Occupancy Worksheet'!$AG$51</f>
        <v>0</v>
      </c>
      <c r="BX32" s="149">
        <f>'Occupancy Worksheet'!$AG$52</f>
        <v>0</v>
      </c>
      <c r="BY32" s="149">
        <f>'Occupancy Worksheet'!$AG$53</f>
        <v>0</v>
      </c>
      <c r="BZ32" s="149">
        <f>'Occupancy Worksheet'!$AG$54</f>
        <v>0</v>
      </c>
      <c r="CA32" s="149">
        <f>'Occupancy Worksheet'!$AG$55</f>
        <v>0</v>
      </c>
      <c r="CB32" s="149">
        <f>'Occupancy Worksheet'!$AG$56</f>
        <v>0</v>
      </c>
      <c r="CC32" s="149">
        <f>'Occupancy Worksheet'!$AG$57</f>
        <v>0</v>
      </c>
      <c r="CD32" s="149">
        <f>'Occupancy Worksheet'!$AG$58</f>
        <v>0</v>
      </c>
      <c r="CE32" s="149">
        <f>'Occupancy Worksheet'!$AG$59</f>
        <v>0</v>
      </c>
      <c r="CF32" s="149">
        <f>'Occupancy Worksheet'!$AG$60</f>
        <v>0</v>
      </c>
      <c r="CG32" s="149">
        <f>'Occupancy Worksheet'!$AG$61</f>
        <v>0</v>
      </c>
      <c r="CH32" s="149">
        <f>'Occupancy Worksheet'!$AG$62</f>
        <v>0</v>
      </c>
    </row>
    <row r="33" spans="1:86" x14ac:dyDescent="0.25">
      <c r="A33" s="140" t="str">
        <f>'Occupancy Worksheet'!$AH$8</f>
        <v>Column 32</v>
      </c>
      <c r="B33" s="141">
        <f t="shared" si="0"/>
        <v>0</v>
      </c>
      <c r="C33" s="141">
        <f t="shared" si="1"/>
        <v>0</v>
      </c>
      <c r="D33" s="142" t="str">
        <f t="shared" si="2"/>
        <v/>
      </c>
      <c r="E33" s="141">
        <f t="shared" si="3"/>
        <v>0</v>
      </c>
      <c r="F33" s="141">
        <f t="shared" si="4"/>
        <v>0</v>
      </c>
      <c r="G33" s="141">
        <f t="shared" si="5"/>
        <v>2013</v>
      </c>
      <c r="H33" s="141">
        <f t="shared" si="6"/>
        <v>0</v>
      </c>
      <c r="I33" s="141">
        <f t="shared" si="7"/>
        <v>0</v>
      </c>
      <c r="J33" s="141">
        <f t="shared" si="8"/>
        <v>0</v>
      </c>
      <c r="K33" s="141">
        <f t="shared" si="9"/>
        <v>0</v>
      </c>
      <c r="L33" s="141">
        <f t="shared" si="10"/>
        <v>0</v>
      </c>
      <c r="M33" s="141">
        <f t="shared" si="11"/>
        <v>0</v>
      </c>
      <c r="N33" s="141">
        <f t="shared" si="12"/>
        <v>0</v>
      </c>
      <c r="O33" s="141">
        <f t="shared" si="13"/>
        <v>0</v>
      </c>
      <c r="P33" s="141">
        <f t="shared" si="14"/>
        <v>0</v>
      </c>
      <c r="Q33" s="141">
        <f t="shared" si="15"/>
        <v>0</v>
      </c>
      <c r="R33" s="141">
        <f t="shared" si="16"/>
        <v>0</v>
      </c>
      <c r="S33" s="141">
        <f t="shared" si="17"/>
        <v>0</v>
      </c>
      <c r="T33" s="141">
        <f t="shared" si="18"/>
        <v>0</v>
      </c>
      <c r="U33" s="141">
        <f t="shared" si="19"/>
        <v>0</v>
      </c>
      <c r="V33" s="141">
        <f t="shared" si="20"/>
        <v>0</v>
      </c>
      <c r="W33" s="141">
        <f t="shared" si="21"/>
        <v>0</v>
      </c>
      <c r="X33" s="141">
        <f t="shared" si="22"/>
        <v>0</v>
      </c>
      <c r="Y33" s="141">
        <f t="shared" si="23"/>
        <v>0</v>
      </c>
      <c r="Z33" s="141">
        <f t="shared" si="24"/>
        <v>0</v>
      </c>
      <c r="AA33" s="141">
        <f t="shared" si="25"/>
        <v>0</v>
      </c>
      <c r="AB33" s="141">
        <f t="shared" si="26"/>
        <v>0</v>
      </c>
      <c r="AC33" s="141">
        <f t="shared" si="27"/>
        <v>0</v>
      </c>
      <c r="AD33" s="141">
        <f t="shared" si="28"/>
        <v>0</v>
      </c>
      <c r="AE33" s="141">
        <f t="shared" si="29"/>
        <v>0</v>
      </c>
      <c r="AF33" s="143">
        <f t="shared" si="30"/>
        <v>0</v>
      </c>
      <c r="AG33" s="144">
        <f>'Occupancy Worksheet'!$AH$9</f>
        <v>0</v>
      </c>
      <c r="AH33" s="144">
        <f>'Occupancy Worksheet'!$AH$10</f>
        <v>0</v>
      </c>
      <c r="AI33" s="144">
        <f>'Occupancy Worksheet'!$AH$11</f>
        <v>0</v>
      </c>
      <c r="AJ33" s="144">
        <f>'Occupancy Worksheet'!$AH$12</f>
        <v>0</v>
      </c>
      <c r="AK33" s="144">
        <f>'Occupancy Worksheet'!$AH$13</f>
        <v>0</v>
      </c>
      <c r="AL33" s="144">
        <f>'Occupancy Worksheet'!$AH$14</f>
        <v>0</v>
      </c>
      <c r="AM33" s="144">
        <f>'Occupancy Worksheet'!$AH$15</f>
        <v>0</v>
      </c>
      <c r="AN33" s="144" t="str">
        <f>'Occupancy Worksheet'!$AH$16</f>
        <v>No</v>
      </c>
      <c r="AO33" s="140">
        <f>'Occupancy Worksheet'!$AH$17</f>
        <v>0</v>
      </c>
      <c r="AP33" s="140">
        <f>'Occupancy Worksheet'!$AH$18</f>
        <v>0</v>
      </c>
      <c r="AQ33" s="140">
        <f>'Occupancy Worksheet'!$AH$19</f>
        <v>0</v>
      </c>
      <c r="AR33" s="145">
        <f>'Occupancy Worksheet'!$AH$20</f>
        <v>0</v>
      </c>
      <c r="AS33" s="146">
        <f>'Occupancy Worksheet'!$AH$21</f>
        <v>0</v>
      </c>
      <c r="AT33" s="146">
        <f>'Occupancy Worksheet'!$AH$22</f>
        <v>0</v>
      </c>
      <c r="AU33" s="146">
        <f>'Occupancy Worksheet'!$AH$23</f>
        <v>0</v>
      </c>
      <c r="AV33" s="146">
        <f>'Occupancy Worksheet'!$AH$24</f>
        <v>0</v>
      </c>
      <c r="AW33" s="146">
        <f>'Occupancy Worksheet'!$AH$25</f>
        <v>0</v>
      </c>
      <c r="AX33" s="146">
        <f>'Occupancy Worksheet'!$AH$26</f>
        <v>0</v>
      </c>
      <c r="AY33" s="145">
        <f>'Occupancy Worksheet'!$AH$27</f>
        <v>0</v>
      </c>
      <c r="AZ33" s="146">
        <f>'Occupancy Worksheet'!$AH$28</f>
        <v>0</v>
      </c>
      <c r="BA33" s="146">
        <f>'Occupancy Worksheet'!$AH$29</f>
        <v>0</v>
      </c>
      <c r="BB33" s="146">
        <f>'Occupancy Worksheet'!$AH$30</f>
        <v>0</v>
      </c>
      <c r="BC33" s="146">
        <f>'Occupancy Worksheet'!$AH$31</f>
        <v>0</v>
      </c>
      <c r="BD33" s="146">
        <f>'Occupancy Worksheet'!$AH$32</f>
        <v>0</v>
      </c>
      <c r="BE33" s="146">
        <f>'Occupancy Worksheet'!$AH$33</f>
        <v>0</v>
      </c>
      <c r="BF33" s="145">
        <f>'Occupancy Worksheet'!$AH$34</f>
        <v>0</v>
      </c>
      <c r="BG33" s="146">
        <f>'Occupancy Worksheet'!$AH$35</f>
        <v>0</v>
      </c>
      <c r="BH33" s="147">
        <f>'Occupancy Worksheet'!$AH$36</f>
        <v>0</v>
      </c>
      <c r="BI33" s="146">
        <f>'Occupancy Worksheet'!$AH$37</f>
        <v>0</v>
      </c>
      <c r="BJ33" s="146" t="str">
        <f>'Occupancy Worksheet'!$AH$38</f>
        <v>N/A</v>
      </c>
      <c r="BK33" s="140" t="str">
        <f>'Occupancy Worksheet'!$AH$39</f>
        <v>Class Rate</v>
      </c>
      <c r="BL33" s="146">
        <f>'Occupancy Worksheet'!$AH$40</f>
        <v>0</v>
      </c>
      <c r="BM33" s="146" t="str">
        <f>'Occupancy Worksheet'!$AH$41</f>
        <v>-</v>
      </c>
      <c r="BN33" s="148">
        <f>'Occupancy Worksheet'!$AH$42</f>
        <v>0</v>
      </c>
      <c r="BO33" s="146">
        <f>'Occupancy Worksheet'!$AH$43</f>
        <v>0</v>
      </c>
      <c r="BP33" s="149">
        <f>'Occupancy Worksheet'!$AH$44</f>
        <v>0</v>
      </c>
      <c r="BQ33" s="146">
        <f>'Occupancy Worksheet'!$AH$45</f>
        <v>0</v>
      </c>
      <c r="BR33" s="146">
        <f>'Occupancy Worksheet'!$AH$46</f>
        <v>0</v>
      </c>
      <c r="BS33" s="146">
        <f>'Occupancy Worksheet'!$AH$47</f>
        <v>0</v>
      </c>
      <c r="BT33" s="146">
        <f>'Occupancy Worksheet'!$AH$48</f>
        <v>0</v>
      </c>
      <c r="BU33" s="146">
        <f>'Occupancy Worksheet'!$AH$49</f>
        <v>0</v>
      </c>
      <c r="BV33" s="150">
        <f>'Occupancy Worksheet'!$AH$50</f>
        <v>0</v>
      </c>
      <c r="BW33" s="140">
        <f>'Occupancy Worksheet'!$AH$51</f>
        <v>0</v>
      </c>
      <c r="BX33" s="149">
        <f>'Occupancy Worksheet'!$AH$52</f>
        <v>0</v>
      </c>
      <c r="BY33" s="149">
        <f>'Occupancy Worksheet'!$AH$53</f>
        <v>0</v>
      </c>
      <c r="BZ33" s="149">
        <f>'Occupancy Worksheet'!$AH$54</f>
        <v>0</v>
      </c>
      <c r="CA33" s="149">
        <f>'Occupancy Worksheet'!$AH$55</f>
        <v>0</v>
      </c>
      <c r="CB33" s="149">
        <f>'Occupancy Worksheet'!$AH$56</f>
        <v>0</v>
      </c>
      <c r="CC33" s="149">
        <f>'Occupancy Worksheet'!$AH$57</f>
        <v>0</v>
      </c>
      <c r="CD33" s="149">
        <f>'Occupancy Worksheet'!$AH$58</f>
        <v>0</v>
      </c>
      <c r="CE33" s="149">
        <f>'Occupancy Worksheet'!$AH$59</f>
        <v>0</v>
      </c>
      <c r="CF33" s="149">
        <f>'Occupancy Worksheet'!$AH$60</f>
        <v>0</v>
      </c>
      <c r="CG33" s="149">
        <f>'Occupancy Worksheet'!$AH$61</f>
        <v>0</v>
      </c>
      <c r="CH33" s="149">
        <f>'Occupancy Worksheet'!$AH$62</f>
        <v>0</v>
      </c>
    </row>
    <row r="34" spans="1:86" x14ac:dyDescent="0.25">
      <c r="A34" s="140" t="str">
        <f>'Occupancy Worksheet'!$AI$8</f>
        <v>Column 33</v>
      </c>
      <c r="B34" s="141">
        <f t="shared" si="0"/>
        <v>0</v>
      </c>
      <c r="C34" s="141">
        <f t="shared" si="1"/>
        <v>0</v>
      </c>
      <c r="D34" s="142" t="str">
        <f t="shared" si="2"/>
        <v/>
      </c>
      <c r="E34" s="141">
        <f t="shared" si="3"/>
        <v>0</v>
      </c>
      <c r="F34" s="141">
        <f t="shared" si="4"/>
        <v>0</v>
      </c>
      <c r="G34" s="141">
        <f t="shared" si="5"/>
        <v>2013</v>
      </c>
      <c r="H34" s="141">
        <f t="shared" si="6"/>
        <v>0</v>
      </c>
      <c r="I34" s="141">
        <f t="shared" si="7"/>
        <v>0</v>
      </c>
      <c r="J34" s="141">
        <f t="shared" si="8"/>
        <v>0</v>
      </c>
      <c r="K34" s="141">
        <f t="shared" si="9"/>
        <v>0</v>
      </c>
      <c r="L34" s="141">
        <f t="shared" si="10"/>
        <v>0</v>
      </c>
      <c r="M34" s="141">
        <f t="shared" si="11"/>
        <v>0</v>
      </c>
      <c r="N34" s="141">
        <f t="shared" si="12"/>
        <v>0</v>
      </c>
      <c r="O34" s="141">
        <f t="shared" si="13"/>
        <v>0</v>
      </c>
      <c r="P34" s="141">
        <f t="shared" si="14"/>
        <v>0</v>
      </c>
      <c r="Q34" s="141">
        <f t="shared" si="15"/>
        <v>0</v>
      </c>
      <c r="R34" s="141">
        <f t="shared" si="16"/>
        <v>0</v>
      </c>
      <c r="S34" s="141">
        <f t="shared" si="17"/>
        <v>0</v>
      </c>
      <c r="T34" s="141">
        <f t="shared" si="18"/>
        <v>0</v>
      </c>
      <c r="U34" s="141">
        <f t="shared" si="19"/>
        <v>0</v>
      </c>
      <c r="V34" s="141">
        <f t="shared" si="20"/>
        <v>0</v>
      </c>
      <c r="W34" s="141">
        <f t="shared" si="21"/>
        <v>0</v>
      </c>
      <c r="X34" s="141">
        <f t="shared" si="22"/>
        <v>0</v>
      </c>
      <c r="Y34" s="141">
        <f t="shared" si="23"/>
        <v>0</v>
      </c>
      <c r="Z34" s="141">
        <f t="shared" si="24"/>
        <v>0</v>
      </c>
      <c r="AA34" s="141">
        <f t="shared" si="25"/>
        <v>0</v>
      </c>
      <c r="AB34" s="141">
        <f t="shared" si="26"/>
        <v>0</v>
      </c>
      <c r="AC34" s="141">
        <f t="shared" si="27"/>
        <v>0</v>
      </c>
      <c r="AD34" s="141">
        <f t="shared" si="28"/>
        <v>0</v>
      </c>
      <c r="AE34" s="141">
        <f t="shared" si="29"/>
        <v>0</v>
      </c>
      <c r="AF34" s="143">
        <f t="shared" si="30"/>
        <v>0</v>
      </c>
      <c r="AG34" s="144">
        <f>'Occupancy Worksheet'!$AI$9</f>
        <v>0</v>
      </c>
      <c r="AH34" s="144">
        <f>'Occupancy Worksheet'!$AI$10</f>
        <v>0</v>
      </c>
      <c r="AI34" s="144">
        <f>'Occupancy Worksheet'!$AI$11</f>
        <v>0</v>
      </c>
      <c r="AJ34" s="144">
        <f>'Occupancy Worksheet'!$AI$12</f>
        <v>0</v>
      </c>
      <c r="AK34" s="144">
        <f>'Occupancy Worksheet'!$AI$13</f>
        <v>0</v>
      </c>
      <c r="AL34" s="144">
        <f>'Occupancy Worksheet'!$AI$14</f>
        <v>0</v>
      </c>
      <c r="AM34" s="144">
        <f>'Occupancy Worksheet'!$AI$15</f>
        <v>0</v>
      </c>
      <c r="AN34" s="144" t="str">
        <f>'Occupancy Worksheet'!$AI$16</f>
        <v>No</v>
      </c>
      <c r="AO34" s="140">
        <f>'Occupancy Worksheet'!$AI$17</f>
        <v>0</v>
      </c>
      <c r="AP34" s="140">
        <f>'Occupancy Worksheet'!$AI$18</f>
        <v>0</v>
      </c>
      <c r="AQ34" s="140">
        <f>'Occupancy Worksheet'!$AI$19</f>
        <v>0</v>
      </c>
      <c r="AR34" s="145">
        <f>'Occupancy Worksheet'!$AI$20</f>
        <v>0</v>
      </c>
      <c r="AS34" s="146">
        <f>'Occupancy Worksheet'!$AI$21</f>
        <v>0</v>
      </c>
      <c r="AT34" s="146">
        <f>'Occupancy Worksheet'!$AI$22</f>
        <v>0</v>
      </c>
      <c r="AU34" s="146">
        <f>'Occupancy Worksheet'!$AI$23</f>
        <v>0</v>
      </c>
      <c r="AV34" s="146">
        <f>'Occupancy Worksheet'!$AI$24</f>
        <v>0</v>
      </c>
      <c r="AW34" s="146">
        <f>'Occupancy Worksheet'!$AI$25</f>
        <v>0</v>
      </c>
      <c r="AX34" s="146">
        <f>'Occupancy Worksheet'!$AI$26</f>
        <v>0</v>
      </c>
      <c r="AY34" s="145">
        <f>'Occupancy Worksheet'!$AI$27</f>
        <v>0</v>
      </c>
      <c r="AZ34" s="146">
        <f>'Occupancy Worksheet'!$AI$28</f>
        <v>0</v>
      </c>
      <c r="BA34" s="146">
        <f>'Occupancy Worksheet'!$AI$29</f>
        <v>0</v>
      </c>
      <c r="BB34" s="146">
        <f>'Occupancy Worksheet'!$AI$30</f>
        <v>0</v>
      </c>
      <c r="BC34" s="146">
        <f>'Occupancy Worksheet'!$AI$31</f>
        <v>0</v>
      </c>
      <c r="BD34" s="146">
        <f>'Occupancy Worksheet'!$AI$32</f>
        <v>0</v>
      </c>
      <c r="BE34" s="146">
        <f>'Occupancy Worksheet'!$AI$33</f>
        <v>0</v>
      </c>
      <c r="BF34" s="145">
        <f>'Occupancy Worksheet'!$AI$34</f>
        <v>0</v>
      </c>
      <c r="BG34" s="146">
        <f>'Occupancy Worksheet'!$AI$35</f>
        <v>0</v>
      </c>
      <c r="BH34" s="147">
        <f>'Occupancy Worksheet'!$AI$36</f>
        <v>0</v>
      </c>
      <c r="BI34" s="146">
        <f>'Occupancy Worksheet'!$AI$37</f>
        <v>0</v>
      </c>
      <c r="BJ34" s="146" t="str">
        <f>'Occupancy Worksheet'!$AI$38</f>
        <v>N/A</v>
      </c>
      <c r="BK34" s="140" t="str">
        <f>'Occupancy Worksheet'!$AI$39</f>
        <v>Class Rate</v>
      </c>
      <c r="BL34" s="146">
        <f>'Occupancy Worksheet'!$AI$40</f>
        <v>0</v>
      </c>
      <c r="BM34" s="146" t="str">
        <f>'Occupancy Worksheet'!$AI$41</f>
        <v>-</v>
      </c>
      <c r="BN34" s="148">
        <f>'Occupancy Worksheet'!$AI$42</f>
        <v>0</v>
      </c>
      <c r="BO34" s="146">
        <f>'Occupancy Worksheet'!$AI$43</f>
        <v>0</v>
      </c>
      <c r="BP34" s="149">
        <f>'Occupancy Worksheet'!$AI$44</f>
        <v>0</v>
      </c>
      <c r="BQ34" s="146">
        <f>'Occupancy Worksheet'!$AI$45</f>
        <v>0</v>
      </c>
      <c r="BR34" s="146">
        <f>'Occupancy Worksheet'!$AI$46</f>
        <v>0</v>
      </c>
      <c r="BS34" s="146">
        <f>'Occupancy Worksheet'!$AI$47</f>
        <v>0</v>
      </c>
      <c r="BT34" s="146">
        <f>'Occupancy Worksheet'!$AI$48</f>
        <v>0</v>
      </c>
      <c r="BU34" s="146">
        <f>'Occupancy Worksheet'!$AI$49</f>
        <v>0</v>
      </c>
      <c r="BV34" s="150">
        <f>'Occupancy Worksheet'!$AI$50</f>
        <v>0</v>
      </c>
      <c r="BW34" s="140">
        <f>'Occupancy Worksheet'!$AI$51</f>
        <v>0</v>
      </c>
      <c r="BX34" s="149">
        <f>'Occupancy Worksheet'!$AI$52</f>
        <v>0</v>
      </c>
      <c r="BY34" s="149">
        <f>'Occupancy Worksheet'!$AI$53</f>
        <v>0</v>
      </c>
      <c r="BZ34" s="149">
        <f>'Occupancy Worksheet'!$AI$54</f>
        <v>0</v>
      </c>
      <c r="CA34" s="149">
        <f>'Occupancy Worksheet'!$AI$55</f>
        <v>0</v>
      </c>
      <c r="CB34" s="149">
        <f>'Occupancy Worksheet'!$AI$56</f>
        <v>0</v>
      </c>
      <c r="CC34" s="149">
        <f>'Occupancy Worksheet'!$AI$57</f>
        <v>0</v>
      </c>
      <c r="CD34" s="149">
        <f>'Occupancy Worksheet'!$AI$58</f>
        <v>0</v>
      </c>
      <c r="CE34" s="149">
        <f>'Occupancy Worksheet'!$AI$59</f>
        <v>0</v>
      </c>
      <c r="CF34" s="149">
        <f>'Occupancy Worksheet'!$AI$60</f>
        <v>0</v>
      </c>
      <c r="CG34" s="149">
        <f>'Occupancy Worksheet'!$AI$61</f>
        <v>0</v>
      </c>
      <c r="CH34" s="149">
        <f>'Occupancy Worksheet'!$AI$62</f>
        <v>0</v>
      </c>
    </row>
    <row r="35" spans="1:86" x14ac:dyDescent="0.25">
      <c r="A35" s="140" t="str">
        <f>'Occupancy Worksheet'!$AJ$8</f>
        <v>Column 34</v>
      </c>
      <c r="B35" s="141">
        <f t="shared" si="0"/>
        <v>0</v>
      </c>
      <c r="C35" s="141">
        <f t="shared" si="1"/>
        <v>0</v>
      </c>
      <c r="D35" s="142" t="str">
        <f t="shared" si="2"/>
        <v/>
      </c>
      <c r="E35" s="141">
        <f t="shared" si="3"/>
        <v>0</v>
      </c>
      <c r="F35" s="141">
        <f t="shared" si="4"/>
        <v>0</v>
      </c>
      <c r="G35" s="141">
        <f t="shared" si="5"/>
        <v>2013</v>
      </c>
      <c r="H35" s="141">
        <f t="shared" si="6"/>
        <v>0</v>
      </c>
      <c r="I35" s="141">
        <f t="shared" si="7"/>
        <v>0</v>
      </c>
      <c r="J35" s="141">
        <f t="shared" si="8"/>
        <v>0</v>
      </c>
      <c r="K35" s="141">
        <f t="shared" si="9"/>
        <v>0</v>
      </c>
      <c r="L35" s="141">
        <f t="shared" si="10"/>
        <v>0</v>
      </c>
      <c r="M35" s="141">
        <f t="shared" si="11"/>
        <v>0</v>
      </c>
      <c r="N35" s="141">
        <f t="shared" si="12"/>
        <v>0</v>
      </c>
      <c r="O35" s="141">
        <f t="shared" si="13"/>
        <v>0</v>
      </c>
      <c r="P35" s="141">
        <f t="shared" si="14"/>
        <v>0</v>
      </c>
      <c r="Q35" s="141">
        <f t="shared" si="15"/>
        <v>0</v>
      </c>
      <c r="R35" s="141">
        <f t="shared" si="16"/>
        <v>0</v>
      </c>
      <c r="S35" s="141">
        <f t="shared" si="17"/>
        <v>0</v>
      </c>
      <c r="T35" s="141">
        <f t="shared" si="18"/>
        <v>0</v>
      </c>
      <c r="U35" s="141">
        <f t="shared" si="19"/>
        <v>0</v>
      </c>
      <c r="V35" s="141">
        <f t="shared" si="20"/>
        <v>0</v>
      </c>
      <c r="W35" s="141">
        <f t="shared" si="21"/>
        <v>0</v>
      </c>
      <c r="X35" s="141">
        <f t="shared" si="22"/>
        <v>0</v>
      </c>
      <c r="Y35" s="141">
        <f t="shared" si="23"/>
        <v>0</v>
      </c>
      <c r="Z35" s="141">
        <f t="shared" si="24"/>
        <v>0</v>
      </c>
      <c r="AA35" s="141">
        <f t="shared" si="25"/>
        <v>0</v>
      </c>
      <c r="AB35" s="141">
        <f t="shared" si="26"/>
        <v>0</v>
      </c>
      <c r="AC35" s="141">
        <f t="shared" si="27"/>
        <v>0</v>
      </c>
      <c r="AD35" s="141">
        <f t="shared" si="28"/>
        <v>0</v>
      </c>
      <c r="AE35" s="141">
        <f t="shared" si="29"/>
        <v>0</v>
      </c>
      <c r="AF35" s="143">
        <f t="shared" si="30"/>
        <v>0</v>
      </c>
      <c r="AG35" s="144">
        <f>'Occupancy Worksheet'!$AJ$9</f>
        <v>0</v>
      </c>
      <c r="AH35" s="144">
        <f>'Occupancy Worksheet'!$AJ$10</f>
        <v>0</v>
      </c>
      <c r="AI35" s="144">
        <f>'Occupancy Worksheet'!$AJ$11</f>
        <v>0</v>
      </c>
      <c r="AJ35" s="144">
        <f>'Occupancy Worksheet'!$AJ$12</f>
        <v>0</v>
      </c>
      <c r="AK35" s="144">
        <f>'Occupancy Worksheet'!$AJ$13</f>
        <v>0</v>
      </c>
      <c r="AL35" s="144">
        <f>'Occupancy Worksheet'!$AJ$14</f>
        <v>0</v>
      </c>
      <c r="AM35" s="144">
        <f>'Occupancy Worksheet'!$AJ$15</f>
        <v>0</v>
      </c>
      <c r="AN35" s="144" t="str">
        <f>'Occupancy Worksheet'!$AJ$16</f>
        <v>No</v>
      </c>
      <c r="AO35" s="140">
        <f>'Occupancy Worksheet'!$AJ$17</f>
        <v>0</v>
      </c>
      <c r="AP35" s="140">
        <f>'Occupancy Worksheet'!$AJ$18</f>
        <v>0</v>
      </c>
      <c r="AQ35" s="140">
        <f>'Occupancy Worksheet'!$AJ$19</f>
        <v>0</v>
      </c>
      <c r="AR35" s="145">
        <f>'Occupancy Worksheet'!$AJ$20</f>
        <v>0</v>
      </c>
      <c r="AS35" s="146">
        <f>'Occupancy Worksheet'!$AJ$21</f>
        <v>0</v>
      </c>
      <c r="AT35" s="146">
        <f>'Occupancy Worksheet'!$AJ$22</f>
        <v>0</v>
      </c>
      <c r="AU35" s="146">
        <f>'Occupancy Worksheet'!$AJ$23</f>
        <v>0</v>
      </c>
      <c r="AV35" s="146">
        <f>'Occupancy Worksheet'!$AJ$24</f>
        <v>0</v>
      </c>
      <c r="AW35" s="146">
        <f>'Occupancy Worksheet'!$AJ$25</f>
        <v>0</v>
      </c>
      <c r="AX35" s="146">
        <f>'Occupancy Worksheet'!$AJ$26</f>
        <v>0</v>
      </c>
      <c r="AY35" s="145">
        <f>'Occupancy Worksheet'!$AJ$27</f>
        <v>0</v>
      </c>
      <c r="AZ35" s="146">
        <f>'Occupancy Worksheet'!$AJ$28</f>
        <v>0</v>
      </c>
      <c r="BA35" s="146">
        <f>'Occupancy Worksheet'!$AJ$29</f>
        <v>0</v>
      </c>
      <c r="BB35" s="146">
        <f>'Occupancy Worksheet'!$AJ$30</f>
        <v>0</v>
      </c>
      <c r="BC35" s="146">
        <f>'Occupancy Worksheet'!$AJ$31</f>
        <v>0</v>
      </c>
      <c r="BD35" s="146">
        <f>'Occupancy Worksheet'!$AJ$32</f>
        <v>0</v>
      </c>
      <c r="BE35" s="146">
        <f>'Occupancy Worksheet'!$AJ$33</f>
        <v>0</v>
      </c>
      <c r="BF35" s="145">
        <f>'Occupancy Worksheet'!$AJ$34</f>
        <v>0</v>
      </c>
      <c r="BG35" s="146">
        <f>'Occupancy Worksheet'!$AJ$35</f>
        <v>0</v>
      </c>
      <c r="BH35" s="147">
        <f>'Occupancy Worksheet'!$AJ$36</f>
        <v>0</v>
      </c>
      <c r="BI35" s="146">
        <f>'Occupancy Worksheet'!$AJ$37</f>
        <v>0</v>
      </c>
      <c r="BJ35" s="146" t="str">
        <f>'Occupancy Worksheet'!$AJ$38</f>
        <v>N/A</v>
      </c>
      <c r="BK35" s="140" t="str">
        <f>'Occupancy Worksheet'!$AJ$39</f>
        <v>Class Rate</v>
      </c>
      <c r="BL35" s="146">
        <f>'Occupancy Worksheet'!$AJ$40</f>
        <v>0</v>
      </c>
      <c r="BM35" s="146" t="str">
        <f>'Occupancy Worksheet'!$AJ$41</f>
        <v>-</v>
      </c>
      <c r="BN35" s="148">
        <f>'Occupancy Worksheet'!$AJ$42</f>
        <v>0</v>
      </c>
      <c r="BO35" s="146">
        <f>'Occupancy Worksheet'!$AJ$43</f>
        <v>0</v>
      </c>
      <c r="BP35" s="149">
        <f>'Occupancy Worksheet'!$AJ$44</f>
        <v>0</v>
      </c>
      <c r="BQ35" s="146">
        <f>'Occupancy Worksheet'!$AJ$45</f>
        <v>0</v>
      </c>
      <c r="BR35" s="146">
        <f>'Occupancy Worksheet'!$AJ$46</f>
        <v>0</v>
      </c>
      <c r="BS35" s="146">
        <f>'Occupancy Worksheet'!$AJ$47</f>
        <v>0</v>
      </c>
      <c r="BT35" s="146">
        <f>'Occupancy Worksheet'!$AJ$48</f>
        <v>0</v>
      </c>
      <c r="BU35" s="146">
        <f>'Occupancy Worksheet'!$AJ$49</f>
        <v>0</v>
      </c>
      <c r="BV35" s="150">
        <f>'Occupancy Worksheet'!$AJ$50</f>
        <v>0</v>
      </c>
      <c r="BW35" s="140">
        <f>'Occupancy Worksheet'!$AJ$51</f>
        <v>0</v>
      </c>
      <c r="BX35" s="149">
        <f>'Occupancy Worksheet'!$AJ$52</f>
        <v>0</v>
      </c>
      <c r="BY35" s="149">
        <f>'Occupancy Worksheet'!$AJ$53</f>
        <v>0</v>
      </c>
      <c r="BZ35" s="149">
        <f>'Occupancy Worksheet'!$AJ$54</f>
        <v>0</v>
      </c>
      <c r="CA35" s="149">
        <f>'Occupancy Worksheet'!$AJ$55</f>
        <v>0</v>
      </c>
      <c r="CB35" s="149">
        <f>'Occupancy Worksheet'!$AJ$56</f>
        <v>0</v>
      </c>
      <c r="CC35" s="149">
        <f>'Occupancy Worksheet'!$AJ$57</f>
        <v>0</v>
      </c>
      <c r="CD35" s="149">
        <f>'Occupancy Worksheet'!$AJ$58</f>
        <v>0</v>
      </c>
      <c r="CE35" s="149">
        <f>'Occupancy Worksheet'!$AJ$59</f>
        <v>0</v>
      </c>
      <c r="CF35" s="149">
        <f>'Occupancy Worksheet'!$AJ$60</f>
        <v>0</v>
      </c>
      <c r="CG35" s="149">
        <f>'Occupancy Worksheet'!$AJ$61</f>
        <v>0</v>
      </c>
      <c r="CH35" s="149">
        <f>'Occupancy Worksheet'!$AJ$62</f>
        <v>0</v>
      </c>
    </row>
    <row r="36" spans="1:86" x14ac:dyDescent="0.25">
      <c r="A36" s="140" t="str">
        <f>'Occupancy Worksheet'!$AK$8</f>
        <v>Column 35</v>
      </c>
      <c r="B36" s="141">
        <f t="shared" si="0"/>
        <v>0</v>
      </c>
      <c r="C36" s="141">
        <f t="shared" si="1"/>
        <v>0</v>
      </c>
      <c r="D36" s="142" t="str">
        <f t="shared" si="2"/>
        <v/>
      </c>
      <c r="E36" s="141">
        <f t="shared" si="3"/>
        <v>0</v>
      </c>
      <c r="F36" s="141">
        <f t="shared" si="4"/>
        <v>0</v>
      </c>
      <c r="G36" s="141">
        <f t="shared" si="5"/>
        <v>2013</v>
      </c>
      <c r="H36" s="141">
        <f t="shared" si="6"/>
        <v>0</v>
      </c>
      <c r="I36" s="141">
        <f t="shared" si="7"/>
        <v>0</v>
      </c>
      <c r="J36" s="141">
        <f t="shared" si="8"/>
        <v>0</v>
      </c>
      <c r="K36" s="141">
        <f t="shared" si="9"/>
        <v>0</v>
      </c>
      <c r="L36" s="141">
        <f t="shared" si="10"/>
        <v>0</v>
      </c>
      <c r="M36" s="141">
        <f t="shared" si="11"/>
        <v>0</v>
      </c>
      <c r="N36" s="141">
        <f t="shared" si="12"/>
        <v>0</v>
      </c>
      <c r="O36" s="141">
        <f t="shared" si="13"/>
        <v>0</v>
      </c>
      <c r="P36" s="141">
        <f t="shared" si="14"/>
        <v>0</v>
      </c>
      <c r="Q36" s="141">
        <f t="shared" si="15"/>
        <v>0</v>
      </c>
      <c r="R36" s="141">
        <f t="shared" si="16"/>
        <v>0</v>
      </c>
      <c r="S36" s="141">
        <f t="shared" si="17"/>
        <v>0</v>
      </c>
      <c r="T36" s="141">
        <f t="shared" si="18"/>
        <v>0</v>
      </c>
      <c r="U36" s="141">
        <f t="shared" si="19"/>
        <v>0</v>
      </c>
      <c r="V36" s="141">
        <f t="shared" si="20"/>
        <v>0</v>
      </c>
      <c r="W36" s="141">
        <f t="shared" si="21"/>
        <v>0</v>
      </c>
      <c r="X36" s="141">
        <f t="shared" si="22"/>
        <v>0</v>
      </c>
      <c r="Y36" s="141">
        <f t="shared" si="23"/>
        <v>0</v>
      </c>
      <c r="Z36" s="141">
        <f t="shared" si="24"/>
        <v>0</v>
      </c>
      <c r="AA36" s="141">
        <f t="shared" si="25"/>
        <v>0</v>
      </c>
      <c r="AB36" s="141">
        <f t="shared" si="26"/>
        <v>0</v>
      </c>
      <c r="AC36" s="141">
        <f t="shared" si="27"/>
        <v>0</v>
      </c>
      <c r="AD36" s="141">
        <f t="shared" si="28"/>
        <v>0</v>
      </c>
      <c r="AE36" s="141">
        <f t="shared" si="29"/>
        <v>0</v>
      </c>
      <c r="AF36" s="143">
        <f t="shared" si="30"/>
        <v>0</v>
      </c>
      <c r="AG36" s="144">
        <f>'Occupancy Worksheet'!$AK$9</f>
        <v>0</v>
      </c>
      <c r="AH36" s="144">
        <f>'Occupancy Worksheet'!$AK$10</f>
        <v>0</v>
      </c>
      <c r="AI36" s="144">
        <f>'Occupancy Worksheet'!$AK$11</f>
        <v>0</v>
      </c>
      <c r="AJ36" s="144">
        <f>'Occupancy Worksheet'!$AK$12</f>
        <v>0</v>
      </c>
      <c r="AK36" s="144">
        <f>'Occupancy Worksheet'!$AK$13</f>
        <v>0</v>
      </c>
      <c r="AL36" s="144">
        <f>'Occupancy Worksheet'!$AK$14</f>
        <v>0</v>
      </c>
      <c r="AM36" s="144">
        <f>'Occupancy Worksheet'!$AK$15</f>
        <v>0</v>
      </c>
      <c r="AN36" s="144" t="str">
        <f>'Occupancy Worksheet'!$AK$16</f>
        <v>No</v>
      </c>
      <c r="AO36" s="140">
        <f>'Occupancy Worksheet'!$AK$17</f>
        <v>0</v>
      </c>
      <c r="AP36" s="140">
        <f>'Occupancy Worksheet'!$AK$18</f>
        <v>0</v>
      </c>
      <c r="AQ36" s="140">
        <f>'Occupancy Worksheet'!$AK$19</f>
        <v>0</v>
      </c>
      <c r="AR36" s="145">
        <f>'Occupancy Worksheet'!$AK$20</f>
        <v>0</v>
      </c>
      <c r="AS36" s="146">
        <f>'Occupancy Worksheet'!$AK$21</f>
        <v>0</v>
      </c>
      <c r="AT36" s="146">
        <f>'Occupancy Worksheet'!$AK$22</f>
        <v>0</v>
      </c>
      <c r="AU36" s="146">
        <f>'Occupancy Worksheet'!$AK$23</f>
        <v>0</v>
      </c>
      <c r="AV36" s="146">
        <f>'Occupancy Worksheet'!$AK$24</f>
        <v>0</v>
      </c>
      <c r="AW36" s="146">
        <f>'Occupancy Worksheet'!$AK$25</f>
        <v>0</v>
      </c>
      <c r="AX36" s="146">
        <f>'Occupancy Worksheet'!$AK$26</f>
        <v>0</v>
      </c>
      <c r="AY36" s="145">
        <f>'Occupancy Worksheet'!$AK$27</f>
        <v>0</v>
      </c>
      <c r="AZ36" s="146">
        <f>'Occupancy Worksheet'!$AK$28</f>
        <v>0</v>
      </c>
      <c r="BA36" s="146">
        <f>'Occupancy Worksheet'!$AK$29</f>
        <v>0</v>
      </c>
      <c r="BB36" s="146">
        <f>'Occupancy Worksheet'!$AK$30</f>
        <v>0</v>
      </c>
      <c r="BC36" s="146">
        <f>'Occupancy Worksheet'!$AK$31</f>
        <v>0</v>
      </c>
      <c r="BD36" s="146">
        <f>'Occupancy Worksheet'!$AK$32</f>
        <v>0</v>
      </c>
      <c r="BE36" s="146">
        <f>'Occupancy Worksheet'!$AK$33</f>
        <v>0</v>
      </c>
      <c r="BF36" s="145">
        <f>'Occupancy Worksheet'!$AK$34</f>
        <v>0</v>
      </c>
      <c r="BG36" s="146">
        <f>'Occupancy Worksheet'!$AK$35</f>
        <v>0</v>
      </c>
      <c r="BH36" s="147">
        <f>'Occupancy Worksheet'!$AK$36</f>
        <v>0</v>
      </c>
      <c r="BI36" s="146">
        <f>'Occupancy Worksheet'!$AK$37</f>
        <v>0</v>
      </c>
      <c r="BJ36" s="146" t="str">
        <f>'Occupancy Worksheet'!$AK$38</f>
        <v>N/A</v>
      </c>
      <c r="BK36" s="140" t="str">
        <f>'Occupancy Worksheet'!$AK$39</f>
        <v>Class Rate</v>
      </c>
      <c r="BL36" s="146">
        <f>'Occupancy Worksheet'!$AK$40</f>
        <v>0</v>
      </c>
      <c r="BM36" s="146" t="str">
        <f>'Occupancy Worksheet'!$AK$41</f>
        <v>-</v>
      </c>
      <c r="BN36" s="148">
        <f>'Occupancy Worksheet'!$AK$42</f>
        <v>0</v>
      </c>
      <c r="BO36" s="146">
        <f>'Occupancy Worksheet'!$AK$43</f>
        <v>0</v>
      </c>
      <c r="BP36" s="149">
        <f>'Occupancy Worksheet'!$AK$44</f>
        <v>0</v>
      </c>
      <c r="BQ36" s="146">
        <f>'Occupancy Worksheet'!$AK$45</f>
        <v>0</v>
      </c>
      <c r="BR36" s="146">
        <f>'Occupancy Worksheet'!$AK$46</f>
        <v>0</v>
      </c>
      <c r="BS36" s="146">
        <f>'Occupancy Worksheet'!$AK$47</f>
        <v>0</v>
      </c>
      <c r="BT36" s="146">
        <f>'Occupancy Worksheet'!$AK$48</f>
        <v>0</v>
      </c>
      <c r="BU36" s="146">
        <f>'Occupancy Worksheet'!$AK$49</f>
        <v>0</v>
      </c>
      <c r="BV36" s="150">
        <f>'Occupancy Worksheet'!$AK$50</f>
        <v>0</v>
      </c>
      <c r="BW36" s="140">
        <f>'Occupancy Worksheet'!$AK$51</f>
        <v>0</v>
      </c>
      <c r="BX36" s="149">
        <f>'Occupancy Worksheet'!$AK$52</f>
        <v>0</v>
      </c>
      <c r="BY36" s="149">
        <f>'Occupancy Worksheet'!$AK$53</f>
        <v>0</v>
      </c>
      <c r="BZ36" s="149">
        <f>'Occupancy Worksheet'!$AK$54</f>
        <v>0</v>
      </c>
      <c r="CA36" s="149">
        <f>'Occupancy Worksheet'!$AK$55</f>
        <v>0</v>
      </c>
      <c r="CB36" s="149">
        <f>'Occupancy Worksheet'!$AK$56</f>
        <v>0</v>
      </c>
      <c r="CC36" s="149">
        <f>'Occupancy Worksheet'!$AK$57</f>
        <v>0</v>
      </c>
      <c r="CD36" s="149">
        <f>'Occupancy Worksheet'!$AK$58</f>
        <v>0</v>
      </c>
      <c r="CE36" s="149">
        <f>'Occupancy Worksheet'!$AK$59</f>
        <v>0</v>
      </c>
      <c r="CF36" s="149">
        <f>'Occupancy Worksheet'!$AK$60</f>
        <v>0</v>
      </c>
      <c r="CG36" s="149">
        <f>'Occupancy Worksheet'!$AK$61</f>
        <v>0</v>
      </c>
      <c r="CH36" s="149">
        <f>'Occupancy Worksheet'!$AK$62</f>
        <v>0</v>
      </c>
    </row>
    <row r="37" spans="1:86" x14ac:dyDescent="0.25">
      <c r="A37" s="140" t="str">
        <f>'Occupancy Worksheet'!$AL$8</f>
        <v>Column 36</v>
      </c>
      <c r="B37" s="141">
        <f t="shared" si="0"/>
        <v>0</v>
      </c>
      <c r="C37" s="141">
        <f t="shared" si="1"/>
        <v>0</v>
      </c>
      <c r="D37" s="142" t="str">
        <f t="shared" si="2"/>
        <v/>
      </c>
      <c r="E37" s="141">
        <f t="shared" si="3"/>
        <v>0</v>
      </c>
      <c r="F37" s="141">
        <f t="shared" si="4"/>
        <v>0</v>
      </c>
      <c r="G37" s="141">
        <f t="shared" si="5"/>
        <v>2013</v>
      </c>
      <c r="H37" s="141">
        <f t="shared" si="6"/>
        <v>0</v>
      </c>
      <c r="I37" s="141">
        <f t="shared" si="7"/>
        <v>0</v>
      </c>
      <c r="J37" s="141">
        <f t="shared" si="8"/>
        <v>0</v>
      </c>
      <c r="K37" s="141">
        <f t="shared" si="9"/>
        <v>0</v>
      </c>
      <c r="L37" s="141">
        <f t="shared" si="10"/>
        <v>0</v>
      </c>
      <c r="M37" s="141">
        <f t="shared" si="11"/>
        <v>0</v>
      </c>
      <c r="N37" s="141">
        <f t="shared" si="12"/>
        <v>0</v>
      </c>
      <c r="O37" s="141">
        <f t="shared" si="13"/>
        <v>0</v>
      </c>
      <c r="P37" s="141">
        <f t="shared" si="14"/>
        <v>0</v>
      </c>
      <c r="Q37" s="141">
        <f t="shared" si="15"/>
        <v>0</v>
      </c>
      <c r="R37" s="141">
        <f t="shared" si="16"/>
        <v>0</v>
      </c>
      <c r="S37" s="141">
        <f t="shared" si="17"/>
        <v>0</v>
      </c>
      <c r="T37" s="141">
        <f t="shared" si="18"/>
        <v>0</v>
      </c>
      <c r="U37" s="141">
        <f t="shared" si="19"/>
        <v>0</v>
      </c>
      <c r="V37" s="141">
        <f t="shared" si="20"/>
        <v>0</v>
      </c>
      <c r="W37" s="141">
        <f t="shared" si="21"/>
        <v>0</v>
      </c>
      <c r="X37" s="141">
        <f t="shared" si="22"/>
        <v>0</v>
      </c>
      <c r="Y37" s="141">
        <f t="shared" si="23"/>
        <v>0</v>
      </c>
      <c r="Z37" s="141">
        <f t="shared" si="24"/>
        <v>0</v>
      </c>
      <c r="AA37" s="141">
        <f t="shared" si="25"/>
        <v>0</v>
      </c>
      <c r="AB37" s="141">
        <f t="shared" si="26"/>
        <v>0</v>
      </c>
      <c r="AC37" s="141">
        <f t="shared" si="27"/>
        <v>0</v>
      </c>
      <c r="AD37" s="141">
        <f t="shared" si="28"/>
        <v>0</v>
      </c>
      <c r="AE37" s="141">
        <f t="shared" si="29"/>
        <v>0</v>
      </c>
      <c r="AF37" s="143">
        <f t="shared" si="30"/>
        <v>0</v>
      </c>
      <c r="AG37" s="144">
        <f>'Occupancy Worksheet'!$AL$9</f>
        <v>0</v>
      </c>
      <c r="AH37" s="144">
        <f>'Occupancy Worksheet'!$AL$10</f>
        <v>0</v>
      </c>
      <c r="AI37" s="144">
        <f>'Occupancy Worksheet'!$AL$11</f>
        <v>0</v>
      </c>
      <c r="AJ37" s="144">
        <f>'Occupancy Worksheet'!$AL$12</f>
        <v>0</v>
      </c>
      <c r="AK37" s="144">
        <f>'Occupancy Worksheet'!$AL$13</f>
        <v>0</v>
      </c>
      <c r="AL37" s="144">
        <f>'Occupancy Worksheet'!$AL$14</f>
        <v>0</v>
      </c>
      <c r="AM37" s="144">
        <f>'Occupancy Worksheet'!$AL$15</f>
        <v>0</v>
      </c>
      <c r="AN37" s="144" t="str">
        <f>'Occupancy Worksheet'!$AL$16</f>
        <v>No</v>
      </c>
      <c r="AO37" s="140">
        <f>'Occupancy Worksheet'!$AL$17</f>
        <v>0</v>
      </c>
      <c r="AP37" s="140">
        <f>'Occupancy Worksheet'!$AL$18</f>
        <v>0</v>
      </c>
      <c r="AQ37" s="140">
        <f>'Occupancy Worksheet'!$AL$19</f>
        <v>0</v>
      </c>
      <c r="AR37" s="145">
        <f>'Occupancy Worksheet'!$AL$20</f>
        <v>0</v>
      </c>
      <c r="AS37" s="146">
        <f>'Occupancy Worksheet'!$AL$21</f>
        <v>0</v>
      </c>
      <c r="AT37" s="146">
        <f>'Occupancy Worksheet'!$AL$22</f>
        <v>0</v>
      </c>
      <c r="AU37" s="146">
        <f>'Occupancy Worksheet'!$AL$23</f>
        <v>0</v>
      </c>
      <c r="AV37" s="146">
        <f>'Occupancy Worksheet'!$AL$24</f>
        <v>0</v>
      </c>
      <c r="AW37" s="146">
        <f>'Occupancy Worksheet'!$AL$25</f>
        <v>0</v>
      </c>
      <c r="AX37" s="146">
        <f>'Occupancy Worksheet'!$AL$26</f>
        <v>0</v>
      </c>
      <c r="AY37" s="145">
        <f>'Occupancy Worksheet'!$AL$27</f>
        <v>0</v>
      </c>
      <c r="AZ37" s="146">
        <f>'Occupancy Worksheet'!$AL$28</f>
        <v>0</v>
      </c>
      <c r="BA37" s="146">
        <f>'Occupancy Worksheet'!$AL$29</f>
        <v>0</v>
      </c>
      <c r="BB37" s="146">
        <f>'Occupancy Worksheet'!$AL$30</f>
        <v>0</v>
      </c>
      <c r="BC37" s="146">
        <f>'Occupancy Worksheet'!$AL$31</f>
        <v>0</v>
      </c>
      <c r="BD37" s="146">
        <f>'Occupancy Worksheet'!$AL$32</f>
        <v>0</v>
      </c>
      <c r="BE37" s="146">
        <f>'Occupancy Worksheet'!$AL$33</f>
        <v>0</v>
      </c>
      <c r="BF37" s="145">
        <f>'Occupancy Worksheet'!$AL$34</f>
        <v>0</v>
      </c>
      <c r="BG37" s="146">
        <f>'Occupancy Worksheet'!$AL$35</f>
        <v>0</v>
      </c>
      <c r="BH37" s="147">
        <f>'Occupancy Worksheet'!$AL$36</f>
        <v>0</v>
      </c>
      <c r="BI37" s="146">
        <f>'Occupancy Worksheet'!$AL$37</f>
        <v>0</v>
      </c>
      <c r="BJ37" s="146" t="str">
        <f>'Occupancy Worksheet'!$AL$38</f>
        <v>N/A</v>
      </c>
      <c r="BK37" s="140" t="str">
        <f>'Occupancy Worksheet'!$AL$39</f>
        <v>Class Rate</v>
      </c>
      <c r="BL37" s="146">
        <f>'Occupancy Worksheet'!$AL$40</f>
        <v>0</v>
      </c>
      <c r="BM37" s="146" t="str">
        <f>'Occupancy Worksheet'!$AL$41</f>
        <v>-</v>
      </c>
      <c r="BN37" s="148">
        <f>'Occupancy Worksheet'!$AL$42</f>
        <v>0</v>
      </c>
      <c r="BO37" s="146">
        <f>'Occupancy Worksheet'!$AL$43</f>
        <v>0</v>
      </c>
      <c r="BP37" s="149">
        <f>'Occupancy Worksheet'!$AL$44</f>
        <v>0</v>
      </c>
      <c r="BQ37" s="146">
        <f>'Occupancy Worksheet'!$AL$45</f>
        <v>0</v>
      </c>
      <c r="BR37" s="146">
        <f>'Occupancy Worksheet'!$AL$46</f>
        <v>0</v>
      </c>
      <c r="BS37" s="146">
        <f>'Occupancy Worksheet'!$AL$47</f>
        <v>0</v>
      </c>
      <c r="BT37" s="146">
        <f>'Occupancy Worksheet'!$AL$48</f>
        <v>0</v>
      </c>
      <c r="BU37" s="146">
        <f>'Occupancy Worksheet'!$AL$49</f>
        <v>0</v>
      </c>
      <c r="BV37" s="150">
        <f>'Occupancy Worksheet'!$AL$50</f>
        <v>0</v>
      </c>
      <c r="BW37" s="140">
        <f>'Occupancy Worksheet'!$AL$51</f>
        <v>0</v>
      </c>
      <c r="BX37" s="149">
        <f>'Occupancy Worksheet'!$AL$52</f>
        <v>0</v>
      </c>
      <c r="BY37" s="149">
        <f>'Occupancy Worksheet'!$AL$53</f>
        <v>0</v>
      </c>
      <c r="BZ37" s="149">
        <f>'Occupancy Worksheet'!$AL$54</f>
        <v>0</v>
      </c>
      <c r="CA37" s="149">
        <f>'Occupancy Worksheet'!$AL$55</f>
        <v>0</v>
      </c>
      <c r="CB37" s="149">
        <f>'Occupancy Worksheet'!$AL$56</f>
        <v>0</v>
      </c>
      <c r="CC37" s="149">
        <f>'Occupancy Worksheet'!$AL$57</f>
        <v>0</v>
      </c>
      <c r="CD37" s="149">
        <f>'Occupancy Worksheet'!$AL$58</f>
        <v>0</v>
      </c>
      <c r="CE37" s="149">
        <f>'Occupancy Worksheet'!$AL$59</f>
        <v>0</v>
      </c>
      <c r="CF37" s="149">
        <f>'Occupancy Worksheet'!$AL$60</f>
        <v>0</v>
      </c>
      <c r="CG37" s="149">
        <f>'Occupancy Worksheet'!$AL$61</f>
        <v>0</v>
      </c>
      <c r="CH37" s="149">
        <f>'Occupancy Worksheet'!$AL$62</f>
        <v>0</v>
      </c>
    </row>
    <row r="38" spans="1:86" x14ac:dyDescent="0.25">
      <c r="A38" s="140" t="str">
        <f>'Occupancy Worksheet'!$AM$8</f>
        <v>Column 37</v>
      </c>
      <c r="B38" s="141">
        <f t="shared" si="0"/>
        <v>0</v>
      </c>
      <c r="C38" s="141">
        <f t="shared" si="1"/>
        <v>0</v>
      </c>
      <c r="D38" s="142" t="str">
        <f t="shared" si="2"/>
        <v/>
      </c>
      <c r="E38" s="141">
        <f t="shared" si="3"/>
        <v>0</v>
      </c>
      <c r="F38" s="141">
        <f t="shared" si="4"/>
        <v>0</v>
      </c>
      <c r="G38" s="141">
        <f t="shared" si="5"/>
        <v>2013</v>
      </c>
      <c r="H38" s="141">
        <f t="shared" si="6"/>
        <v>0</v>
      </c>
      <c r="I38" s="141">
        <f t="shared" si="7"/>
        <v>0</v>
      </c>
      <c r="J38" s="141">
        <f t="shared" si="8"/>
        <v>0</v>
      </c>
      <c r="K38" s="141">
        <f t="shared" si="9"/>
        <v>0</v>
      </c>
      <c r="L38" s="141">
        <f t="shared" si="10"/>
        <v>0</v>
      </c>
      <c r="M38" s="141">
        <f t="shared" si="11"/>
        <v>0</v>
      </c>
      <c r="N38" s="141">
        <f t="shared" si="12"/>
        <v>0</v>
      </c>
      <c r="O38" s="141">
        <f t="shared" si="13"/>
        <v>0</v>
      </c>
      <c r="P38" s="141">
        <f t="shared" si="14"/>
        <v>0</v>
      </c>
      <c r="Q38" s="141">
        <f t="shared" si="15"/>
        <v>0</v>
      </c>
      <c r="R38" s="141">
        <f t="shared" si="16"/>
        <v>0</v>
      </c>
      <c r="S38" s="141">
        <f t="shared" si="17"/>
        <v>0</v>
      </c>
      <c r="T38" s="141">
        <f t="shared" si="18"/>
        <v>0</v>
      </c>
      <c r="U38" s="141">
        <f t="shared" si="19"/>
        <v>0</v>
      </c>
      <c r="V38" s="141">
        <f t="shared" si="20"/>
        <v>0</v>
      </c>
      <c r="W38" s="141">
        <f t="shared" si="21"/>
        <v>0</v>
      </c>
      <c r="X38" s="141">
        <f t="shared" si="22"/>
        <v>0</v>
      </c>
      <c r="Y38" s="141">
        <f t="shared" si="23"/>
        <v>0</v>
      </c>
      <c r="Z38" s="141">
        <f t="shared" si="24"/>
        <v>0</v>
      </c>
      <c r="AA38" s="141">
        <f t="shared" si="25"/>
        <v>0</v>
      </c>
      <c r="AB38" s="141">
        <f t="shared" si="26"/>
        <v>0</v>
      </c>
      <c r="AC38" s="141">
        <f t="shared" si="27"/>
        <v>0</v>
      </c>
      <c r="AD38" s="141">
        <f t="shared" si="28"/>
        <v>0</v>
      </c>
      <c r="AE38" s="141">
        <f t="shared" si="29"/>
        <v>0</v>
      </c>
      <c r="AF38" s="143">
        <f t="shared" si="30"/>
        <v>0</v>
      </c>
      <c r="AG38" s="144">
        <f>'Occupancy Worksheet'!$AM$9</f>
        <v>0</v>
      </c>
      <c r="AH38" s="144">
        <f>'Occupancy Worksheet'!$AM$10</f>
        <v>0</v>
      </c>
      <c r="AI38" s="144">
        <f>'Occupancy Worksheet'!$AM$11</f>
        <v>0</v>
      </c>
      <c r="AJ38" s="144">
        <f>'Occupancy Worksheet'!$AM$12</f>
        <v>0</v>
      </c>
      <c r="AK38" s="144">
        <f>'Occupancy Worksheet'!$AM$13</f>
        <v>0</v>
      </c>
      <c r="AL38" s="144">
        <f>'Occupancy Worksheet'!$AM$14</f>
        <v>0</v>
      </c>
      <c r="AM38" s="144">
        <f>'Occupancy Worksheet'!$AM$15</f>
        <v>0</v>
      </c>
      <c r="AN38" s="144" t="str">
        <f>'Occupancy Worksheet'!$AM$16</f>
        <v>No</v>
      </c>
      <c r="AO38" s="140">
        <f>'Occupancy Worksheet'!$AM$17</f>
        <v>0</v>
      </c>
      <c r="AP38" s="140">
        <f>'Occupancy Worksheet'!$AM$18</f>
        <v>0</v>
      </c>
      <c r="AQ38" s="140">
        <f>'Occupancy Worksheet'!$AM$19</f>
        <v>0</v>
      </c>
      <c r="AR38" s="145">
        <f>'Occupancy Worksheet'!$AM$20</f>
        <v>0</v>
      </c>
      <c r="AS38" s="146">
        <f>'Occupancy Worksheet'!$AM$21</f>
        <v>0</v>
      </c>
      <c r="AT38" s="146">
        <f>'Occupancy Worksheet'!$AM$22</f>
        <v>0</v>
      </c>
      <c r="AU38" s="146">
        <f>'Occupancy Worksheet'!$AM$23</f>
        <v>0</v>
      </c>
      <c r="AV38" s="146">
        <f>'Occupancy Worksheet'!$AM$24</f>
        <v>0</v>
      </c>
      <c r="AW38" s="146">
        <f>'Occupancy Worksheet'!$AM$25</f>
        <v>0</v>
      </c>
      <c r="AX38" s="146">
        <f>'Occupancy Worksheet'!$AM$26</f>
        <v>0</v>
      </c>
      <c r="AY38" s="145">
        <f>'Occupancy Worksheet'!$AM$27</f>
        <v>0</v>
      </c>
      <c r="AZ38" s="146">
        <f>'Occupancy Worksheet'!$AM$28</f>
        <v>0</v>
      </c>
      <c r="BA38" s="146">
        <f>'Occupancy Worksheet'!$AM$29</f>
        <v>0</v>
      </c>
      <c r="BB38" s="146">
        <f>'Occupancy Worksheet'!$AM$30</f>
        <v>0</v>
      </c>
      <c r="BC38" s="146">
        <f>'Occupancy Worksheet'!$AM$31</f>
        <v>0</v>
      </c>
      <c r="BD38" s="146">
        <f>'Occupancy Worksheet'!$AM$32</f>
        <v>0</v>
      </c>
      <c r="BE38" s="146">
        <f>'Occupancy Worksheet'!$AM$33</f>
        <v>0</v>
      </c>
      <c r="BF38" s="145">
        <f>'Occupancy Worksheet'!$AM$34</f>
        <v>0</v>
      </c>
      <c r="BG38" s="146">
        <f>'Occupancy Worksheet'!$AM$35</f>
        <v>0</v>
      </c>
      <c r="BH38" s="147">
        <f>'Occupancy Worksheet'!$AM$36</f>
        <v>0</v>
      </c>
      <c r="BI38" s="146">
        <f>'Occupancy Worksheet'!$AM$37</f>
        <v>0</v>
      </c>
      <c r="BJ38" s="146" t="str">
        <f>'Occupancy Worksheet'!$AM$38</f>
        <v>N/A</v>
      </c>
      <c r="BK38" s="140" t="str">
        <f>'Occupancy Worksheet'!$AM$39</f>
        <v>Class Rate</v>
      </c>
      <c r="BL38" s="146">
        <f>'Occupancy Worksheet'!$AM$40</f>
        <v>0</v>
      </c>
      <c r="BM38" s="146" t="str">
        <f>'Occupancy Worksheet'!$AM$41</f>
        <v>-</v>
      </c>
      <c r="BN38" s="148">
        <f>'Occupancy Worksheet'!$AM$42</f>
        <v>0</v>
      </c>
      <c r="BO38" s="146">
        <f>'Occupancy Worksheet'!$AM$43</f>
        <v>0</v>
      </c>
      <c r="BP38" s="149">
        <f>'Occupancy Worksheet'!$AM$44</f>
        <v>0</v>
      </c>
      <c r="BQ38" s="146">
        <f>'Occupancy Worksheet'!$AM$45</f>
        <v>0</v>
      </c>
      <c r="BR38" s="146">
        <f>'Occupancy Worksheet'!$AM$46</f>
        <v>0</v>
      </c>
      <c r="BS38" s="146">
        <f>'Occupancy Worksheet'!$AM$47</f>
        <v>0</v>
      </c>
      <c r="BT38" s="146">
        <f>'Occupancy Worksheet'!$AM$48</f>
        <v>0</v>
      </c>
      <c r="BU38" s="146">
        <f>'Occupancy Worksheet'!$AM$49</f>
        <v>0</v>
      </c>
      <c r="BV38" s="150">
        <f>'Occupancy Worksheet'!$AM$50</f>
        <v>0</v>
      </c>
      <c r="BW38" s="140">
        <f>'Occupancy Worksheet'!$AM$51</f>
        <v>0</v>
      </c>
      <c r="BX38" s="149">
        <f>'Occupancy Worksheet'!$AM$52</f>
        <v>0</v>
      </c>
      <c r="BY38" s="149">
        <f>'Occupancy Worksheet'!$AM$53</f>
        <v>0</v>
      </c>
      <c r="BZ38" s="149">
        <f>'Occupancy Worksheet'!$AM$54</f>
        <v>0</v>
      </c>
      <c r="CA38" s="149">
        <f>'Occupancy Worksheet'!$AM$55</f>
        <v>0</v>
      </c>
      <c r="CB38" s="149">
        <f>'Occupancy Worksheet'!$AM$56</f>
        <v>0</v>
      </c>
      <c r="CC38" s="149">
        <f>'Occupancy Worksheet'!$AM$57</f>
        <v>0</v>
      </c>
      <c r="CD38" s="149">
        <f>'Occupancy Worksheet'!$AM$58</f>
        <v>0</v>
      </c>
      <c r="CE38" s="149">
        <f>'Occupancy Worksheet'!$AM$59</f>
        <v>0</v>
      </c>
      <c r="CF38" s="149">
        <f>'Occupancy Worksheet'!$AM$60</f>
        <v>0</v>
      </c>
      <c r="CG38" s="149">
        <f>'Occupancy Worksheet'!$AM$61</f>
        <v>0</v>
      </c>
      <c r="CH38" s="149">
        <f>'Occupancy Worksheet'!$AM$62</f>
        <v>0</v>
      </c>
    </row>
    <row r="39" spans="1:86" x14ac:dyDescent="0.25">
      <c r="A39" s="140" t="str">
        <f>'Occupancy Worksheet'!$AN$8</f>
        <v>Column 38</v>
      </c>
      <c r="B39" s="141">
        <f t="shared" si="0"/>
        <v>0</v>
      </c>
      <c r="C39" s="141">
        <f t="shared" si="1"/>
        <v>0</v>
      </c>
      <c r="D39" s="142" t="str">
        <f t="shared" si="2"/>
        <v/>
      </c>
      <c r="E39" s="141">
        <f t="shared" si="3"/>
        <v>0</v>
      </c>
      <c r="F39" s="141">
        <f t="shared" si="4"/>
        <v>0</v>
      </c>
      <c r="G39" s="141">
        <f t="shared" si="5"/>
        <v>2013</v>
      </c>
      <c r="H39" s="141">
        <f t="shared" si="6"/>
        <v>0</v>
      </c>
      <c r="I39" s="141">
        <f t="shared" si="7"/>
        <v>0</v>
      </c>
      <c r="J39" s="141">
        <f t="shared" si="8"/>
        <v>0</v>
      </c>
      <c r="K39" s="141">
        <f t="shared" si="9"/>
        <v>0</v>
      </c>
      <c r="L39" s="141">
        <f t="shared" si="10"/>
        <v>0</v>
      </c>
      <c r="M39" s="141">
        <f t="shared" si="11"/>
        <v>0</v>
      </c>
      <c r="N39" s="141">
        <f t="shared" si="12"/>
        <v>0</v>
      </c>
      <c r="O39" s="141">
        <f t="shared" si="13"/>
        <v>0</v>
      </c>
      <c r="P39" s="141">
        <f t="shared" si="14"/>
        <v>0</v>
      </c>
      <c r="Q39" s="141">
        <f t="shared" si="15"/>
        <v>0</v>
      </c>
      <c r="R39" s="141">
        <f t="shared" si="16"/>
        <v>0</v>
      </c>
      <c r="S39" s="141">
        <f t="shared" si="17"/>
        <v>0</v>
      </c>
      <c r="T39" s="141">
        <f t="shared" si="18"/>
        <v>0</v>
      </c>
      <c r="U39" s="141">
        <f t="shared" si="19"/>
        <v>0</v>
      </c>
      <c r="V39" s="141">
        <f t="shared" si="20"/>
        <v>0</v>
      </c>
      <c r="W39" s="141">
        <f t="shared" si="21"/>
        <v>0</v>
      </c>
      <c r="X39" s="141">
        <f t="shared" si="22"/>
        <v>0</v>
      </c>
      <c r="Y39" s="141">
        <f t="shared" si="23"/>
        <v>0</v>
      </c>
      <c r="Z39" s="141">
        <f t="shared" si="24"/>
        <v>0</v>
      </c>
      <c r="AA39" s="141">
        <f t="shared" si="25"/>
        <v>0</v>
      </c>
      <c r="AB39" s="141">
        <f t="shared" si="26"/>
        <v>0</v>
      </c>
      <c r="AC39" s="141">
        <f t="shared" si="27"/>
        <v>0</v>
      </c>
      <c r="AD39" s="141">
        <f t="shared" si="28"/>
        <v>0</v>
      </c>
      <c r="AE39" s="141">
        <f t="shared" si="29"/>
        <v>0</v>
      </c>
      <c r="AF39" s="143">
        <f t="shared" si="30"/>
        <v>0</v>
      </c>
      <c r="AG39" s="144">
        <f>'Occupancy Worksheet'!$AN$9</f>
        <v>0</v>
      </c>
      <c r="AH39" s="144">
        <f>'Occupancy Worksheet'!$AN$10</f>
        <v>0</v>
      </c>
      <c r="AI39" s="144">
        <f>'Occupancy Worksheet'!$AN$11</f>
        <v>0</v>
      </c>
      <c r="AJ39" s="144">
        <f>'Occupancy Worksheet'!$AN$12</f>
        <v>0</v>
      </c>
      <c r="AK39" s="144">
        <f>'Occupancy Worksheet'!$AN$13</f>
        <v>0</v>
      </c>
      <c r="AL39" s="144">
        <f>'Occupancy Worksheet'!$AN$14</f>
        <v>0</v>
      </c>
      <c r="AM39" s="144">
        <f>'Occupancy Worksheet'!$AN$15</f>
        <v>0</v>
      </c>
      <c r="AN39" s="144" t="str">
        <f>'Occupancy Worksheet'!$AN$16</f>
        <v>No</v>
      </c>
      <c r="AO39" s="140">
        <f>'Occupancy Worksheet'!$AN$17</f>
        <v>0</v>
      </c>
      <c r="AP39" s="140">
        <f>'Occupancy Worksheet'!$AN$18</f>
        <v>0</v>
      </c>
      <c r="AQ39" s="140">
        <f>'Occupancy Worksheet'!$AN$19</f>
        <v>0</v>
      </c>
      <c r="AR39" s="145">
        <f>'Occupancy Worksheet'!$AN$20</f>
        <v>0</v>
      </c>
      <c r="AS39" s="146">
        <f>'Occupancy Worksheet'!$AN$21</f>
        <v>0</v>
      </c>
      <c r="AT39" s="146">
        <f>'Occupancy Worksheet'!$AN$22</f>
        <v>0</v>
      </c>
      <c r="AU39" s="146">
        <f>'Occupancy Worksheet'!$AN$23</f>
        <v>0</v>
      </c>
      <c r="AV39" s="146">
        <f>'Occupancy Worksheet'!$AN$24</f>
        <v>0</v>
      </c>
      <c r="AW39" s="146">
        <f>'Occupancy Worksheet'!$AN$25</f>
        <v>0</v>
      </c>
      <c r="AX39" s="146">
        <f>'Occupancy Worksheet'!$AN$26</f>
        <v>0</v>
      </c>
      <c r="AY39" s="145">
        <f>'Occupancy Worksheet'!$AN$27</f>
        <v>0</v>
      </c>
      <c r="AZ39" s="146">
        <f>'Occupancy Worksheet'!$AN$28</f>
        <v>0</v>
      </c>
      <c r="BA39" s="146">
        <f>'Occupancy Worksheet'!$AN$29</f>
        <v>0</v>
      </c>
      <c r="BB39" s="146">
        <f>'Occupancy Worksheet'!$AN$30</f>
        <v>0</v>
      </c>
      <c r="BC39" s="146">
        <f>'Occupancy Worksheet'!$AN$31</f>
        <v>0</v>
      </c>
      <c r="BD39" s="146">
        <f>'Occupancy Worksheet'!$AN$32</f>
        <v>0</v>
      </c>
      <c r="BE39" s="146">
        <f>'Occupancy Worksheet'!$AN$33</f>
        <v>0</v>
      </c>
      <c r="BF39" s="145">
        <f>'Occupancy Worksheet'!$AN$34</f>
        <v>0</v>
      </c>
      <c r="BG39" s="146">
        <f>'Occupancy Worksheet'!$AN$35</f>
        <v>0</v>
      </c>
      <c r="BH39" s="147">
        <f>'Occupancy Worksheet'!$AN$36</f>
        <v>0</v>
      </c>
      <c r="BI39" s="146">
        <f>'Occupancy Worksheet'!$AN$37</f>
        <v>0</v>
      </c>
      <c r="BJ39" s="146" t="str">
        <f>'Occupancy Worksheet'!$AN$38</f>
        <v>N/A</v>
      </c>
      <c r="BK39" s="140" t="str">
        <f>'Occupancy Worksheet'!$AN$39</f>
        <v>Class Rate</v>
      </c>
      <c r="BL39" s="146">
        <f>'Occupancy Worksheet'!$AN$40</f>
        <v>0</v>
      </c>
      <c r="BM39" s="146" t="str">
        <f>'Occupancy Worksheet'!$AN$41</f>
        <v>-</v>
      </c>
      <c r="BN39" s="148">
        <f>'Occupancy Worksheet'!$AN$42</f>
        <v>0</v>
      </c>
      <c r="BO39" s="146">
        <f>'Occupancy Worksheet'!$AN$43</f>
        <v>0</v>
      </c>
      <c r="BP39" s="149">
        <f>'Occupancy Worksheet'!$AN$44</f>
        <v>0</v>
      </c>
      <c r="BQ39" s="146">
        <f>'Occupancy Worksheet'!$AN$45</f>
        <v>0</v>
      </c>
      <c r="BR39" s="146">
        <f>'Occupancy Worksheet'!$AN$46</f>
        <v>0</v>
      </c>
      <c r="BS39" s="146">
        <f>'Occupancy Worksheet'!$AN$47</f>
        <v>0</v>
      </c>
      <c r="BT39" s="146">
        <f>'Occupancy Worksheet'!$AN$48</f>
        <v>0</v>
      </c>
      <c r="BU39" s="146">
        <f>'Occupancy Worksheet'!$AN$49</f>
        <v>0</v>
      </c>
      <c r="BV39" s="150">
        <f>'Occupancy Worksheet'!$AN$50</f>
        <v>0</v>
      </c>
      <c r="BW39" s="140">
        <f>'Occupancy Worksheet'!$AN$51</f>
        <v>0</v>
      </c>
      <c r="BX39" s="149">
        <f>'Occupancy Worksheet'!$AN$52</f>
        <v>0</v>
      </c>
      <c r="BY39" s="149">
        <f>'Occupancy Worksheet'!$AN$53</f>
        <v>0</v>
      </c>
      <c r="BZ39" s="149">
        <f>'Occupancy Worksheet'!$AN$54</f>
        <v>0</v>
      </c>
      <c r="CA39" s="149">
        <f>'Occupancy Worksheet'!$AN$55</f>
        <v>0</v>
      </c>
      <c r="CB39" s="149">
        <f>'Occupancy Worksheet'!$AN$56</f>
        <v>0</v>
      </c>
      <c r="CC39" s="149">
        <f>'Occupancy Worksheet'!$AN$57</f>
        <v>0</v>
      </c>
      <c r="CD39" s="149">
        <f>'Occupancy Worksheet'!$AN$58</f>
        <v>0</v>
      </c>
      <c r="CE39" s="149">
        <f>'Occupancy Worksheet'!$AN$59</f>
        <v>0</v>
      </c>
      <c r="CF39" s="149">
        <f>'Occupancy Worksheet'!$AN$60</f>
        <v>0</v>
      </c>
      <c r="CG39" s="149">
        <f>'Occupancy Worksheet'!$AN$61</f>
        <v>0</v>
      </c>
      <c r="CH39" s="149">
        <f>'Occupancy Worksheet'!$AN$62</f>
        <v>0</v>
      </c>
    </row>
    <row r="40" spans="1:86" x14ac:dyDescent="0.25">
      <c r="A40" s="140" t="str">
        <f>'Occupancy Worksheet'!$AO$8</f>
        <v>Column 39</v>
      </c>
      <c r="B40" s="141">
        <f t="shared" si="0"/>
        <v>0</v>
      </c>
      <c r="C40" s="141">
        <f t="shared" si="1"/>
        <v>0</v>
      </c>
      <c r="D40" s="142" t="str">
        <f t="shared" si="2"/>
        <v/>
      </c>
      <c r="E40" s="141">
        <f t="shared" si="3"/>
        <v>0</v>
      </c>
      <c r="F40" s="141">
        <f t="shared" si="4"/>
        <v>0</v>
      </c>
      <c r="G40" s="141">
        <f t="shared" si="5"/>
        <v>2013</v>
      </c>
      <c r="H40" s="141">
        <f t="shared" si="6"/>
        <v>0</v>
      </c>
      <c r="I40" s="141">
        <f t="shared" si="7"/>
        <v>0</v>
      </c>
      <c r="J40" s="141">
        <f t="shared" si="8"/>
        <v>0</v>
      </c>
      <c r="K40" s="141">
        <f t="shared" si="9"/>
        <v>0</v>
      </c>
      <c r="L40" s="141">
        <f t="shared" si="10"/>
        <v>0</v>
      </c>
      <c r="M40" s="141">
        <f t="shared" si="11"/>
        <v>0</v>
      </c>
      <c r="N40" s="141">
        <f t="shared" si="12"/>
        <v>0</v>
      </c>
      <c r="O40" s="141">
        <f t="shared" si="13"/>
        <v>0</v>
      </c>
      <c r="P40" s="141">
        <f t="shared" si="14"/>
        <v>0</v>
      </c>
      <c r="Q40" s="141">
        <f t="shared" si="15"/>
        <v>0</v>
      </c>
      <c r="R40" s="141">
        <f t="shared" si="16"/>
        <v>0</v>
      </c>
      <c r="S40" s="141">
        <f t="shared" si="17"/>
        <v>0</v>
      </c>
      <c r="T40" s="141">
        <f t="shared" si="18"/>
        <v>0</v>
      </c>
      <c r="U40" s="141">
        <f t="shared" si="19"/>
        <v>0</v>
      </c>
      <c r="V40" s="141">
        <f t="shared" si="20"/>
        <v>0</v>
      </c>
      <c r="W40" s="141">
        <f t="shared" si="21"/>
        <v>0</v>
      </c>
      <c r="X40" s="141">
        <f t="shared" si="22"/>
        <v>0</v>
      </c>
      <c r="Y40" s="141">
        <f t="shared" si="23"/>
        <v>0</v>
      </c>
      <c r="Z40" s="141">
        <f t="shared" si="24"/>
        <v>0</v>
      </c>
      <c r="AA40" s="141">
        <f t="shared" si="25"/>
        <v>0</v>
      </c>
      <c r="AB40" s="141">
        <f t="shared" si="26"/>
        <v>0</v>
      </c>
      <c r="AC40" s="141">
        <f t="shared" si="27"/>
        <v>0</v>
      </c>
      <c r="AD40" s="141">
        <f t="shared" si="28"/>
        <v>0</v>
      </c>
      <c r="AE40" s="141">
        <f t="shared" si="29"/>
        <v>0</v>
      </c>
      <c r="AF40" s="143">
        <f t="shared" si="30"/>
        <v>0</v>
      </c>
      <c r="AG40" s="144">
        <f>'Occupancy Worksheet'!$AO$9</f>
        <v>0</v>
      </c>
      <c r="AH40" s="144">
        <f>'Occupancy Worksheet'!$AO$10</f>
        <v>0</v>
      </c>
      <c r="AI40" s="144">
        <f>'Occupancy Worksheet'!$AO$11</f>
        <v>0</v>
      </c>
      <c r="AJ40" s="144">
        <f>'Occupancy Worksheet'!$AO$12</f>
        <v>0</v>
      </c>
      <c r="AK40" s="144">
        <f>'Occupancy Worksheet'!$AO$13</f>
        <v>0</v>
      </c>
      <c r="AL40" s="144">
        <f>'Occupancy Worksheet'!$AO$14</f>
        <v>0</v>
      </c>
      <c r="AM40" s="144">
        <f>'Occupancy Worksheet'!$AO$15</f>
        <v>0</v>
      </c>
      <c r="AN40" s="144" t="str">
        <f>'Occupancy Worksheet'!$AO$16</f>
        <v>No</v>
      </c>
      <c r="AO40" s="140">
        <f>'Occupancy Worksheet'!$AO$17</f>
        <v>0</v>
      </c>
      <c r="AP40" s="140">
        <f>'Occupancy Worksheet'!$AO$18</f>
        <v>0</v>
      </c>
      <c r="AQ40" s="140">
        <f>'Occupancy Worksheet'!$AO$19</f>
        <v>0</v>
      </c>
      <c r="AR40" s="145">
        <f>'Occupancy Worksheet'!$AO$20</f>
        <v>0</v>
      </c>
      <c r="AS40" s="146">
        <f>'Occupancy Worksheet'!$AO$21</f>
        <v>0</v>
      </c>
      <c r="AT40" s="146">
        <f>'Occupancy Worksheet'!$AO$22</f>
        <v>0</v>
      </c>
      <c r="AU40" s="146">
        <f>'Occupancy Worksheet'!$AO$23</f>
        <v>0</v>
      </c>
      <c r="AV40" s="146">
        <f>'Occupancy Worksheet'!$AO$24</f>
        <v>0</v>
      </c>
      <c r="AW40" s="146">
        <f>'Occupancy Worksheet'!$AO$25</f>
        <v>0</v>
      </c>
      <c r="AX40" s="146">
        <f>'Occupancy Worksheet'!$AO$26</f>
        <v>0</v>
      </c>
      <c r="AY40" s="145">
        <f>'Occupancy Worksheet'!$AO$27</f>
        <v>0</v>
      </c>
      <c r="AZ40" s="146">
        <f>'Occupancy Worksheet'!$AO$28</f>
        <v>0</v>
      </c>
      <c r="BA40" s="146">
        <f>'Occupancy Worksheet'!$AO$29</f>
        <v>0</v>
      </c>
      <c r="BB40" s="146">
        <f>'Occupancy Worksheet'!$AO$30</f>
        <v>0</v>
      </c>
      <c r="BC40" s="146">
        <f>'Occupancy Worksheet'!$AO$31</f>
        <v>0</v>
      </c>
      <c r="BD40" s="146">
        <f>'Occupancy Worksheet'!$AO$32</f>
        <v>0</v>
      </c>
      <c r="BE40" s="146">
        <f>'Occupancy Worksheet'!$AO$33</f>
        <v>0</v>
      </c>
      <c r="BF40" s="145">
        <f>'Occupancy Worksheet'!$AO$34</f>
        <v>0</v>
      </c>
      <c r="BG40" s="146">
        <f>'Occupancy Worksheet'!$AO$35</f>
        <v>0</v>
      </c>
      <c r="BH40" s="147">
        <f>'Occupancy Worksheet'!$AO$36</f>
        <v>0</v>
      </c>
      <c r="BI40" s="146">
        <f>'Occupancy Worksheet'!$AO$37</f>
        <v>0</v>
      </c>
      <c r="BJ40" s="146" t="str">
        <f>'Occupancy Worksheet'!$AO$38</f>
        <v>N/A</v>
      </c>
      <c r="BK40" s="140" t="str">
        <f>'Occupancy Worksheet'!$AO$39</f>
        <v>Class Rate</v>
      </c>
      <c r="BL40" s="146">
        <f>'Occupancy Worksheet'!$AO$40</f>
        <v>0</v>
      </c>
      <c r="BM40" s="146" t="str">
        <f>'Occupancy Worksheet'!$AO$41</f>
        <v>-</v>
      </c>
      <c r="BN40" s="148">
        <f>'Occupancy Worksheet'!$AO$42</f>
        <v>0</v>
      </c>
      <c r="BO40" s="146">
        <f>'Occupancy Worksheet'!$AO$43</f>
        <v>0</v>
      </c>
      <c r="BP40" s="149">
        <f>'Occupancy Worksheet'!$AO$44</f>
        <v>0</v>
      </c>
      <c r="BQ40" s="146">
        <f>'Occupancy Worksheet'!$AO$45</f>
        <v>0</v>
      </c>
      <c r="BR40" s="146">
        <f>'Occupancy Worksheet'!$AO$46</f>
        <v>0</v>
      </c>
      <c r="BS40" s="146">
        <f>'Occupancy Worksheet'!$AO$47</f>
        <v>0</v>
      </c>
      <c r="BT40" s="146">
        <f>'Occupancy Worksheet'!$AO$48</f>
        <v>0</v>
      </c>
      <c r="BU40" s="146">
        <f>'Occupancy Worksheet'!$AO$49</f>
        <v>0</v>
      </c>
      <c r="BV40" s="150">
        <f>'Occupancy Worksheet'!$AO$50</f>
        <v>0</v>
      </c>
      <c r="BW40" s="140">
        <f>'Occupancy Worksheet'!$AO$51</f>
        <v>0</v>
      </c>
      <c r="BX40" s="149">
        <f>'Occupancy Worksheet'!$AO$52</f>
        <v>0</v>
      </c>
      <c r="BY40" s="149">
        <f>'Occupancy Worksheet'!$AO$53</f>
        <v>0</v>
      </c>
      <c r="BZ40" s="149">
        <f>'Occupancy Worksheet'!$AO$54</f>
        <v>0</v>
      </c>
      <c r="CA40" s="149">
        <f>'Occupancy Worksheet'!$AO$55</f>
        <v>0</v>
      </c>
      <c r="CB40" s="149">
        <f>'Occupancy Worksheet'!$AO$56</f>
        <v>0</v>
      </c>
      <c r="CC40" s="149">
        <f>'Occupancy Worksheet'!$AO$57</f>
        <v>0</v>
      </c>
      <c r="CD40" s="149">
        <f>'Occupancy Worksheet'!$AO$58</f>
        <v>0</v>
      </c>
      <c r="CE40" s="149">
        <f>'Occupancy Worksheet'!$AO$59</f>
        <v>0</v>
      </c>
      <c r="CF40" s="149">
        <f>'Occupancy Worksheet'!$AO$60</f>
        <v>0</v>
      </c>
      <c r="CG40" s="149">
        <f>'Occupancy Worksheet'!$AO$61</f>
        <v>0</v>
      </c>
      <c r="CH40" s="149">
        <f>'Occupancy Worksheet'!$AO$62</f>
        <v>0</v>
      </c>
    </row>
    <row r="41" spans="1:86" x14ac:dyDescent="0.25">
      <c r="A41" s="140" t="str">
        <f>'Occupancy Worksheet'!$AP$8</f>
        <v>Column 40</v>
      </c>
      <c r="B41" s="141">
        <f t="shared" si="0"/>
        <v>0</v>
      </c>
      <c r="C41" s="141">
        <f t="shared" si="1"/>
        <v>0</v>
      </c>
      <c r="D41" s="142" t="str">
        <f t="shared" si="2"/>
        <v/>
      </c>
      <c r="E41" s="141">
        <f t="shared" si="3"/>
        <v>0</v>
      </c>
      <c r="F41" s="141">
        <f t="shared" si="4"/>
        <v>0</v>
      </c>
      <c r="G41" s="141">
        <f t="shared" si="5"/>
        <v>2013</v>
      </c>
      <c r="H41" s="141">
        <f t="shared" si="6"/>
        <v>0</v>
      </c>
      <c r="I41" s="141">
        <f t="shared" si="7"/>
        <v>0</v>
      </c>
      <c r="J41" s="141">
        <f t="shared" si="8"/>
        <v>0</v>
      </c>
      <c r="K41" s="141">
        <f t="shared" si="9"/>
        <v>0</v>
      </c>
      <c r="L41" s="141">
        <f t="shared" si="10"/>
        <v>0</v>
      </c>
      <c r="M41" s="141">
        <f t="shared" si="11"/>
        <v>0</v>
      </c>
      <c r="N41" s="141">
        <f t="shared" si="12"/>
        <v>0</v>
      </c>
      <c r="O41" s="141">
        <f t="shared" si="13"/>
        <v>0</v>
      </c>
      <c r="P41" s="141">
        <f t="shared" si="14"/>
        <v>0</v>
      </c>
      <c r="Q41" s="141">
        <f t="shared" si="15"/>
        <v>0</v>
      </c>
      <c r="R41" s="141">
        <f t="shared" si="16"/>
        <v>0</v>
      </c>
      <c r="S41" s="141">
        <f t="shared" si="17"/>
        <v>0</v>
      </c>
      <c r="T41" s="141">
        <f t="shared" si="18"/>
        <v>0</v>
      </c>
      <c r="U41" s="141">
        <f t="shared" si="19"/>
        <v>0</v>
      </c>
      <c r="V41" s="141">
        <f t="shared" si="20"/>
        <v>0</v>
      </c>
      <c r="W41" s="141">
        <f t="shared" si="21"/>
        <v>0</v>
      </c>
      <c r="X41" s="141">
        <f t="shared" si="22"/>
        <v>0</v>
      </c>
      <c r="Y41" s="141">
        <f t="shared" si="23"/>
        <v>0</v>
      </c>
      <c r="Z41" s="141">
        <f t="shared" si="24"/>
        <v>0</v>
      </c>
      <c r="AA41" s="141">
        <f t="shared" si="25"/>
        <v>0</v>
      </c>
      <c r="AB41" s="141">
        <f t="shared" si="26"/>
        <v>0</v>
      </c>
      <c r="AC41" s="141">
        <f t="shared" si="27"/>
        <v>0</v>
      </c>
      <c r="AD41" s="141">
        <f t="shared" si="28"/>
        <v>0</v>
      </c>
      <c r="AE41" s="141">
        <f t="shared" si="29"/>
        <v>0</v>
      </c>
      <c r="AF41" s="143">
        <f t="shared" si="30"/>
        <v>0</v>
      </c>
      <c r="AG41" s="144">
        <f>'Occupancy Worksheet'!$AP$9</f>
        <v>0</v>
      </c>
      <c r="AH41" s="144">
        <f>'Occupancy Worksheet'!$AP$10</f>
        <v>0</v>
      </c>
      <c r="AI41" s="144">
        <f>'Occupancy Worksheet'!$AP$11</f>
        <v>0</v>
      </c>
      <c r="AJ41" s="144">
        <f>'Occupancy Worksheet'!$AP$12</f>
        <v>0</v>
      </c>
      <c r="AK41" s="144">
        <f>'Occupancy Worksheet'!$AP$13</f>
        <v>0</v>
      </c>
      <c r="AL41" s="144">
        <f>'Occupancy Worksheet'!$AP$14</f>
        <v>0</v>
      </c>
      <c r="AM41" s="144">
        <f>'Occupancy Worksheet'!$AP$15</f>
        <v>0</v>
      </c>
      <c r="AN41" s="144" t="str">
        <f>'Occupancy Worksheet'!$AP$16</f>
        <v>No</v>
      </c>
      <c r="AO41" s="140">
        <f>'Occupancy Worksheet'!$AP$17</f>
        <v>0</v>
      </c>
      <c r="AP41" s="140">
        <f>'Occupancy Worksheet'!$AP$18</f>
        <v>0</v>
      </c>
      <c r="AQ41" s="140">
        <f>'Occupancy Worksheet'!$AP$19</f>
        <v>0</v>
      </c>
      <c r="AR41" s="145">
        <f>'Occupancy Worksheet'!$AP$20</f>
        <v>0</v>
      </c>
      <c r="AS41" s="146">
        <f>'Occupancy Worksheet'!$AP$21</f>
        <v>0</v>
      </c>
      <c r="AT41" s="146">
        <f>'Occupancy Worksheet'!$AP$22</f>
        <v>0</v>
      </c>
      <c r="AU41" s="146">
        <f>'Occupancy Worksheet'!$AP$23</f>
        <v>0</v>
      </c>
      <c r="AV41" s="146">
        <f>'Occupancy Worksheet'!$AP$24</f>
        <v>0</v>
      </c>
      <c r="AW41" s="146">
        <f>'Occupancy Worksheet'!$AP$25</f>
        <v>0</v>
      </c>
      <c r="AX41" s="146">
        <f>'Occupancy Worksheet'!$AP$26</f>
        <v>0</v>
      </c>
      <c r="AY41" s="145">
        <f>'Occupancy Worksheet'!$AP$27</f>
        <v>0</v>
      </c>
      <c r="AZ41" s="146">
        <f>'Occupancy Worksheet'!$AP$28</f>
        <v>0</v>
      </c>
      <c r="BA41" s="146">
        <f>'Occupancy Worksheet'!$AP$29</f>
        <v>0</v>
      </c>
      <c r="BB41" s="146">
        <f>'Occupancy Worksheet'!$AP$30</f>
        <v>0</v>
      </c>
      <c r="BC41" s="146">
        <f>'Occupancy Worksheet'!$AP$31</f>
        <v>0</v>
      </c>
      <c r="BD41" s="146">
        <f>'Occupancy Worksheet'!$AP$32</f>
        <v>0</v>
      </c>
      <c r="BE41" s="146">
        <f>'Occupancy Worksheet'!$AP$33</f>
        <v>0</v>
      </c>
      <c r="BF41" s="145">
        <f>'Occupancy Worksheet'!$AP$34</f>
        <v>0</v>
      </c>
      <c r="BG41" s="146">
        <f>'Occupancy Worksheet'!$AP$35</f>
        <v>0</v>
      </c>
      <c r="BH41" s="147">
        <f>'Occupancy Worksheet'!$AP$36</f>
        <v>0</v>
      </c>
      <c r="BI41" s="146">
        <f>'Occupancy Worksheet'!$AP$37</f>
        <v>0</v>
      </c>
      <c r="BJ41" s="146" t="str">
        <f>'Occupancy Worksheet'!$AP$38</f>
        <v>N/A</v>
      </c>
      <c r="BK41" s="140" t="str">
        <f>'Occupancy Worksheet'!$AP$39</f>
        <v>Class Rate</v>
      </c>
      <c r="BL41" s="146">
        <f>'Occupancy Worksheet'!$AP$40</f>
        <v>0</v>
      </c>
      <c r="BM41" s="146" t="str">
        <f>'Occupancy Worksheet'!$AP$41</f>
        <v>-</v>
      </c>
      <c r="BN41" s="148">
        <f>'Occupancy Worksheet'!$AP$42</f>
        <v>0</v>
      </c>
      <c r="BO41" s="146">
        <f>'Occupancy Worksheet'!$AP$43</f>
        <v>0</v>
      </c>
      <c r="BP41" s="149">
        <f>'Occupancy Worksheet'!$AP$44</f>
        <v>0</v>
      </c>
      <c r="BQ41" s="146">
        <f>'Occupancy Worksheet'!$AP$45</f>
        <v>0</v>
      </c>
      <c r="BR41" s="146">
        <f>'Occupancy Worksheet'!$AP$46</f>
        <v>0</v>
      </c>
      <c r="BS41" s="146">
        <f>'Occupancy Worksheet'!$AP$47</f>
        <v>0</v>
      </c>
      <c r="BT41" s="146">
        <f>'Occupancy Worksheet'!$AP$48</f>
        <v>0</v>
      </c>
      <c r="BU41" s="146">
        <f>'Occupancy Worksheet'!$AP$49</f>
        <v>0</v>
      </c>
      <c r="BV41" s="150">
        <f>'Occupancy Worksheet'!$AP$50</f>
        <v>0</v>
      </c>
      <c r="BW41" s="140">
        <f>'Occupancy Worksheet'!$AP$51</f>
        <v>0</v>
      </c>
      <c r="BX41" s="149">
        <f>'Occupancy Worksheet'!$AP$52</f>
        <v>0</v>
      </c>
      <c r="BY41" s="149">
        <f>'Occupancy Worksheet'!$AP$53</f>
        <v>0</v>
      </c>
      <c r="BZ41" s="149">
        <f>'Occupancy Worksheet'!$AP$54</f>
        <v>0</v>
      </c>
      <c r="CA41" s="149">
        <f>'Occupancy Worksheet'!$AP$55</f>
        <v>0</v>
      </c>
      <c r="CB41" s="149">
        <f>'Occupancy Worksheet'!$AP$56</f>
        <v>0</v>
      </c>
      <c r="CC41" s="149">
        <f>'Occupancy Worksheet'!$AP$57</f>
        <v>0</v>
      </c>
      <c r="CD41" s="149">
        <f>'Occupancy Worksheet'!$AP$58</f>
        <v>0</v>
      </c>
      <c r="CE41" s="149">
        <f>'Occupancy Worksheet'!$AP$59</f>
        <v>0</v>
      </c>
      <c r="CF41" s="149">
        <f>'Occupancy Worksheet'!$AP$60</f>
        <v>0</v>
      </c>
      <c r="CG41" s="149">
        <f>'Occupancy Worksheet'!$AP$61</f>
        <v>0</v>
      </c>
      <c r="CH41" s="149">
        <f>'Occupancy Worksheet'!$AP$62</f>
        <v>0</v>
      </c>
    </row>
    <row r="42" spans="1:86" x14ac:dyDescent="0.25">
      <c r="A42" s="140" t="str">
        <f>'Occupancy Worksheet'!$AQ$8</f>
        <v>Column 41</v>
      </c>
      <c r="B42" s="141">
        <f t="shared" si="0"/>
        <v>0</v>
      </c>
      <c r="C42" s="141">
        <f t="shared" si="1"/>
        <v>0</v>
      </c>
      <c r="D42" s="142" t="str">
        <f t="shared" si="2"/>
        <v/>
      </c>
      <c r="E42" s="141">
        <f t="shared" si="3"/>
        <v>0</v>
      </c>
      <c r="F42" s="141">
        <f t="shared" si="4"/>
        <v>0</v>
      </c>
      <c r="G42" s="141">
        <f t="shared" si="5"/>
        <v>2013</v>
      </c>
      <c r="H42" s="141">
        <f t="shared" si="6"/>
        <v>0</v>
      </c>
      <c r="I42" s="141">
        <f t="shared" si="7"/>
        <v>0</v>
      </c>
      <c r="J42" s="141">
        <f t="shared" si="8"/>
        <v>0</v>
      </c>
      <c r="K42" s="141">
        <f t="shared" si="9"/>
        <v>0</v>
      </c>
      <c r="L42" s="141">
        <f t="shared" si="10"/>
        <v>0</v>
      </c>
      <c r="M42" s="141">
        <f t="shared" si="11"/>
        <v>0</v>
      </c>
      <c r="N42" s="141">
        <f t="shared" si="12"/>
        <v>0</v>
      </c>
      <c r="O42" s="141">
        <f t="shared" si="13"/>
        <v>0</v>
      </c>
      <c r="P42" s="141">
        <f t="shared" si="14"/>
        <v>0</v>
      </c>
      <c r="Q42" s="141">
        <f t="shared" si="15"/>
        <v>0</v>
      </c>
      <c r="R42" s="141">
        <f t="shared" si="16"/>
        <v>0</v>
      </c>
      <c r="S42" s="141">
        <f t="shared" si="17"/>
        <v>0</v>
      </c>
      <c r="T42" s="141">
        <f t="shared" si="18"/>
        <v>0</v>
      </c>
      <c r="U42" s="141">
        <f t="shared" si="19"/>
        <v>0</v>
      </c>
      <c r="V42" s="141">
        <f t="shared" si="20"/>
        <v>0</v>
      </c>
      <c r="W42" s="141">
        <f t="shared" si="21"/>
        <v>0</v>
      </c>
      <c r="X42" s="141">
        <f t="shared" si="22"/>
        <v>0</v>
      </c>
      <c r="Y42" s="141">
        <f t="shared" si="23"/>
        <v>0</v>
      </c>
      <c r="Z42" s="141">
        <f t="shared" si="24"/>
        <v>0</v>
      </c>
      <c r="AA42" s="141">
        <f t="shared" si="25"/>
        <v>0</v>
      </c>
      <c r="AB42" s="141">
        <f t="shared" si="26"/>
        <v>0</v>
      </c>
      <c r="AC42" s="141">
        <f t="shared" si="27"/>
        <v>0</v>
      </c>
      <c r="AD42" s="141">
        <f t="shared" si="28"/>
        <v>0</v>
      </c>
      <c r="AE42" s="141">
        <f t="shared" si="29"/>
        <v>0</v>
      </c>
      <c r="AF42" s="143">
        <f t="shared" si="30"/>
        <v>0</v>
      </c>
      <c r="AG42" s="144">
        <f>'Occupancy Worksheet'!$AQ$9</f>
        <v>0</v>
      </c>
      <c r="AH42" s="144">
        <f>'Occupancy Worksheet'!$AQ$10</f>
        <v>0</v>
      </c>
      <c r="AI42" s="144">
        <f>'Occupancy Worksheet'!$AQ$11</f>
        <v>0</v>
      </c>
      <c r="AJ42" s="144">
        <f>'Occupancy Worksheet'!$AQ$12</f>
        <v>0</v>
      </c>
      <c r="AK42" s="144">
        <f>'Occupancy Worksheet'!$AQ$13</f>
        <v>0</v>
      </c>
      <c r="AL42" s="144">
        <f>'Occupancy Worksheet'!$AQ$14</f>
        <v>0</v>
      </c>
      <c r="AM42" s="144">
        <f>'Occupancy Worksheet'!$AQ$15</f>
        <v>0</v>
      </c>
      <c r="AN42" s="144" t="str">
        <f>'Occupancy Worksheet'!$AQ$16</f>
        <v>No</v>
      </c>
      <c r="AO42" s="140">
        <f>'Occupancy Worksheet'!$AQ$17</f>
        <v>0</v>
      </c>
      <c r="AP42" s="140">
        <f>'Occupancy Worksheet'!$AQ$18</f>
        <v>0</v>
      </c>
      <c r="AQ42" s="140">
        <f>'Occupancy Worksheet'!$AQ$19</f>
        <v>0</v>
      </c>
      <c r="AR42" s="145">
        <f>'Occupancy Worksheet'!$AQ$20</f>
        <v>0</v>
      </c>
      <c r="AS42" s="146">
        <f>'Occupancy Worksheet'!$AQ$21</f>
        <v>0</v>
      </c>
      <c r="AT42" s="146">
        <f>'Occupancy Worksheet'!$AQ$22</f>
        <v>0</v>
      </c>
      <c r="AU42" s="146">
        <f>'Occupancy Worksheet'!$AQ$23</f>
        <v>0</v>
      </c>
      <c r="AV42" s="146">
        <f>'Occupancy Worksheet'!$AQ$24</f>
        <v>0</v>
      </c>
      <c r="AW42" s="146">
        <f>'Occupancy Worksheet'!$AQ$25</f>
        <v>0</v>
      </c>
      <c r="AX42" s="146">
        <f>'Occupancy Worksheet'!$AQ$26</f>
        <v>0</v>
      </c>
      <c r="AY42" s="145">
        <f>'Occupancy Worksheet'!$AQ$27</f>
        <v>0</v>
      </c>
      <c r="AZ42" s="146">
        <f>'Occupancy Worksheet'!$AQ$28</f>
        <v>0</v>
      </c>
      <c r="BA42" s="146">
        <f>'Occupancy Worksheet'!$AQ$29</f>
        <v>0</v>
      </c>
      <c r="BB42" s="146">
        <f>'Occupancy Worksheet'!$AQ$30</f>
        <v>0</v>
      </c>
      <c r="BC42" s="146">
        <f>'Occupancy Worksheet'!$AQ$31</f>
        <v>0</v>
      </c>
      <c r="BD42" s="146">
        <f>'Occupancy Worksheet'!$AQ$32</f>
        <v>0</v>
      </c>
      <c r="BE42" s="146">
        <f>'Occupancy Worksheet'!$AQ$33</f>
        <v>0</v>
      </c>
      <c r="BF42" s="145">
        <f>'Occupancy Worksheet'!$AQ$34</f>
        <v>0</v>
      </c>
      <c r="BG42" s="146">
        <f>'Occupancy Worksheet'!$AQ$35</f>
        <v>0</v>
      </c>
      <c r="BH42" s="147">
        <f>'Occupancy Worksheet'!$AQ$36</f>
        <v>0</v>
      </c>
      <c r="BI42" s="146">
        <f>'Occupancy Worksheet'!$AQ$37</f>
        <v>0</v>
      </c>
      <c r="BJ42" s="146" t="str">
        <f>'Occupancy Worksheet'!$AQ$38</f>
        <v>N/A</v>
      </c>
      <c r="BK42" s="140" t="str">
        <f>'Occupancy Worksheet'!$AQ$39</f>
        <v>Class Rate</v>
      </c>
      <c r="BL42" s="146">
        <f>'Occupancy Worksheet'!$AQ$40</f>
        <v>0</v>
      </c>
      <c r="BM42" s="146" t="str">
        <f>'Occupancy Worksheet'!$AQ$41</f>
        <v>-</v>
      </c>
      <c r="BN42" s="148">
        <f>'Occupancy Worksheet'!$AQ$42</f>
        <v>0</v>
      </c>
      <c r="BO42" s="146">
        <f>'Occupancy Worksheet'!$AQ$43</f>
        <v>0</v>
      </c>
      <c r="BP42" s="149">
        <f>'Occupancy Worksheet'!$AQ$44</f>
        <v>0</v>
      </c>
      <c r="BQ42" s="146">
        <f>'Occupancy Worksheet'!$AQ$45</f>
        <v>0</v>
      </c>
      <c r="BR42" s="146">
        <f>'Occupancy Worksheet'!$AQ$46</f>
        <v>0</v>
      </c>
      <c r="BS42" s="146">
        <f>'Occupancy Worksheet'!$AQ$47</f>
        <v>0</v>
      </c>
      <c r="BT42" s="146">
        <f>'Occupancy Worksheet'!$AQ$48</f>
        <v>0</v>
      </c>
      <c r="BU42" s="146">
        <f>'Occupancy Worksheet'!$AQ$49</f>
        <v>0</v>
      </c>
      <c r="BV42" s="150">
        <f>'Occupancy Worksheet'!$AQ$50</f>
        <v>0</v>
      </c>
      <c r="BW42" s="140">
        <f>'Occupancy Worksheet'!$AQ$51</f>
        <v>0</v>
      </c>
      <c r="BX42" s="149">
        <f>'Occupancy Worksheet'!$AQ$52</f>
        <v>0</v>
      </c>
      <c r="BY42" s="149">
        <f>'Occupancy Worksheet'!$AQ$53</f>
        <v>0</v>
      </c>
      <c r="BZ42" s="149">
        <f>'Occupancy Worksheet'!$AQ$54</f>
        <v>0</v>
      </c>
      <c r="CA42" s="149">
        <f>'Occupancy Worksheet'!$AQ$55</f>
        <v>0</v>
      </c>
      <c r="CB42" s="149">
        <f>'Occupancy Worksheet'!$AQ$56</f>
        <v>0</v>
      </c>
      <c r="CC42" s="149">
        <f>'Occupancy Worksheet'!$AQ$57</f>
        <v>0</v>
      </c>
      <c r="CD42" s="149">
        <f>'Occupancy Worksheet'!$AQ$58</f>
        <v>0</v>
      </c>
      <c r="CE42" s="149">
        <f>'Occupancy Worksheet'!$AQ$59</f>
        <v>0</v>
      </c>
      <c r="CF42" s="149">
        <f>'Occupancy Worksheet'!$AQ$60</f>
        <v>0</v>
      </c>
      <c r="CG42" s="149">
        <f>'Occupancy Worksheet'!$AQ$61</f>
        <v>0</v>
      </c>
      <c r="CH42" s="149">
        <f>'Occupancy Worksheet'!$AQ$62</f>
        <v>0</v>
      </c>
    </row>
    <row r="43" spans="1:86" x14ac:dyDescent="0.25">
      <c r="A43" s="140" t="str">
        <f>'Occupancy Worksheet'!$AR$8</f>
        <v>Column 42</v>
      </c>
      <c r="B43" s="141">
        <f t="shared" si="0"/>
        <v>0</v>
      </c>
      <c r="C43" s="141">
        <f t="shared" si="1"/>
        <v>0</v>
      </c>
      <c r="D43" s="142" t="str">
        <f t="shared" si="2"/>
        <v/>
      </c>
      <c r="E43" s="141">
        <f t="shared" si="3"/>
        <v>0</v>
      </c>
      <c r="F43" s="141">
        <f t="shared" si="4"/>
        <v>0</v>
      </c>
      <c r="G43" s="141">
        <f t="shared" si="5"/>
        <v>2013</v>
      </c>
      <c r="H43" s="141">
        <f t="shared" si="6"/>
        <v>0</v>
      </c>
      <c r="I43" s="141">
        <f t="shared" si="7"/>
        <v>0</v>
      </c>
      <c r="J43" s="141">
        <f t="shared" si="8"/>
        <v>0</v>
      </c>
      <c r="K43" s="141">
        <f t="shared" si="9"/>
        <v>0</v>
      </c>
      <c r="L43" s="141">
        <f t="shared" si="10"/>
        <v>0</v>
      </c>
      <c r="M43" s="141">
        <f t="shared" si="11"/>
        <v>0</v>
      </c>
      <c r="N43" s="141">
        <f t="shared" si="12"/>
        <v>0</v>
      </c>
      <c r="O43" s="141">
        <f t="shared" si="13"/>
        <v>0</v>
      </c>
      <c r="P43" s="141">
        <f t="shared" si="14"/>
        <v>0</v>
      </c>
      <c r="Q43" s="141">
        <f t="shared" si="15"/>
        <v>0</v>
      </c>
      <c r="R43" s="141">
        <f t="shared" si="16"/>
        <v>0</v>
      </c>
      <c r="S43" s="141">
        <f t="shared" si="17"/>
        <v>0</v>
      </c>
      <c r="T43" s="141">
        <f t="shared" si="18"/>
        <v>0</v>
      </c>
      <c r="U43" s="141">
        <f t="shared" si="19"/>
        <v>0</v>
      </c>
      <c r="V43" s="141">
        <f t="shared" si="20"/>
        <v>0</v>
      </c>
      <c r="W43" s="141">
        <f t="shared" si="21"/>
        <v>0</v>
      </c>
      <c r="X43" s="141">
        <f t="shared" si="22"/>
        <v>0</v>
      </c>
      <c r="Y43" s="141">
        <f t="shared" si="23"/>
        <v>0</v>
      </c>
      <c r="Z43" s="141">
        <f t="shared" si="24"/>
        <v>0</v>
      </c>
      <c r="AA43" s="141">
        <f t="shared" si="25"/>
        <v>0</v>
      </c>
      <c r="AB43" s="141">
        <f t="shared" si="26"/>
        <v>0</v>
      </c>
      <c r="AC43" s="141">
        <f t="shared" si="27"/>
        <v>0</v>
      </c>
      <c r="AD43" s="141">
        <f t="shared" si="28"/>
        <v>0</v>
      </c>
      <c r="AE43" s="141">
        <f t="shared" si="29"/>
        <v>0</v>
      </c>
      <c r="AF43" s="143">
        <f t="shared" si="30"/>
        <v>0</v>
      </c>
      <c r="AG43" s="144">
        <f>'Occupancy Worksheet'!$AR$9</f>
        <v>0</v>
      </c>
      <c r="AH43" s="144">
        <f>'Occupancy Worksheet'!$AR$10</f>
        <v>0</v>
      </c>
      <c r="AI43" s="144">
        <f>'Occupancy Worksheet'!$AR$11</f>
        <v>0</v>
      </c>
      <c r="AJ43" s="144">
        <f>'Occupancy Worksheet'!$AR$12</f>
        <v>0</v>
      </c>
      <c r="AK43" s="144">
        <f>'Occupancy Worksheet'!$AR$13</f>
        <v>0</v>
      </c>
      <c r="AL43" s="144">
        <f>'Occupancy Worksheet'!$AR$14</f>
        <v>0</v>
      </c>
      <c r="AM43" s="144">
        <f>'Occupancy Worksheet'!$AR$15</f>
        <v>0</v>
      </c>
      <c r="AN43" s="144" t="str">
        <f>'Occupancy Worksheet'!$AR$16</f>
        <v>No</v>
      </c>
      <c r="AO43" s="140">
        <f>'Occupancy Worksheet'!$AR$17</f>
        <v>0</v>
      </c>
      <c r="AP43" s="140">
        <f>'Occupancy Worksheet'!$AR$18</f>
        <v>0</v>
      </c>
      <c r="AQ43" s="140">
        <f>'Occupancy Worksheet'!$AR$19</f>
        <v>0</v>
      </c>
      <c r="AR43" s="145">
        <f>'Occupancy Worksheet'!$AR$20</f>
        <v>0</v>
      </c>
      <c r="AS43" s="146">
        <f>'Occupancy Worksheet'!$AR$21</f>
        <v>0</v>
      </c>
      <c r="AT43" s="146">
        <f>'Occupancy Worksheet'!$AR$22</f>
        <v>0</v>
      </c>
      <c r="AU43" s="146">
        <f>'Occupancy Worksheet'!$AR$23</f>
        <v>0</v>
      </c>
      <c r="AV43" s="146">
        <f>'Occupancy Worksheet'!$AR$24</f>
        <v>0</v>
      </c>
      <c r="AW43" s="146">
        <f>'Occupancy Worksheet'!$AR$25</f>
        <v>0</v>
      </c>
      <c r="AX43" s="146">
        <f>'Occupancy Worksheet'!$AR$26</f>
        <v>0</v>
      </c>
      <c r="AY43" s="145">
        <f>'Occupancy Worksheet'!$AR$27</f>
        <v>0</v>
      </c>
      <c r="AZ43" s="146">
        <f>'Occupancy Worksheet'!$AR$28</f>
        <v>0</v>
      </c>
      <c r="BA43" s="146">
        <f>'Occupancy Worksheet'!$AR$29</f>
        <v>0</v>
      </c>
      <c r="BB43" s="146">
        <f>'Occupancy Worksheet'!$AR$30</f>
        <v>0</v>
      </c>
      <c r="BC43" s="146">
        <f>'Occupancy Worksheet'!$AR$31</f>
        <v>0</v>
      </c>
      <c r="BD43" s="146">
        <f>'Occupancy Worksheet'!$AR$32</f>
        <v>0</v>
      </c>
      <c r="BE43" s="146">
        <f>'Occupancy Worksheet'!$AR$33</f>
        <v>0</v>
      </c>
      <c r="BF43" s="145">
        <f>'Occupancy Worksheet'!$AR$34</f>
        <v>0</v>
      </c>
      <c r="BG43" s="146">
        <f>'Occupancy Worksheet'!$AR$35</f>
        <v>0</v>
      </c>
      <c r="BH43" s="147">
        <f>'Occupancy Worksheet'!$AR$36</f>
        <v>0</v>
      </c>
      <c r="BI43" s="146">
        <f>'Occupancy Worksheet'!$AR$37</f>
        <v>0</v>
      </c>
      <c r="BJ43" s="146" t="str">
        <f>'Occupancy Worksheet'!$AR$38</f>
        <v>N/A</v>
      </c>
      <c r="BK43" s="140" t="str">
        <f>'Occupancy Worksheet'!$AR$39</f>
        <v>Class Rate</v>
      </c>
      <c r="BL43" s="146">
        <f>'Occupancy Worksheet'!$AR$40</f>
        <v>0</v>
      </c>
      <c r="BM43" s="146" t="str">
        <f>'Occupancy Worksheet'!$AR$41</f>
        <v>-</v>
      </c>
      <c r="BN43" s="148">
        <f>'Occupancy Worksheet'!$AR$42</f>
        <v>0</v>
      </c>
      <c r="BO43" s="146">
        <f>'Occupancy Worksheet'!$AR$43</f>
        <v>0</v>
      </c>
      <c r="BP43" s="149">
        <f>'Occupancy Worksheet'!$AR$44</f>
        <v>0</v>
      </c>
      <c r="BQ43" s="146">
        <f>'Occupancy Worksheet'!$AR$45</f>
        <v>0</v>
      </c>
      <c r="BR43" s="146">
        <f>'Occupancy Worksheet'!$AR$46</f>
        <v>0</v>
      </c>
      <c r="BS43" s="146">
        <f>'Occupancy Worksheet'!$AR$47</f>
        <v>0</v>
      </c>
      <c r="BT43" s="146">
        <f>'Occupancy Worksheet'!$AR$48</f>
        <v>0</v>
      </c>
      <c r="BU43" s="146">
        <f>'Occupancy Worksheet'!$AR$49</f>
        <v>0</v>
      </c>
      <c r="BV43" s="150">
        <f>'Occupancy Worksheet'!$AR$50</f>
        <v>0</v>
      </c>
      <c r="BW43" s="140">
        <f>'Occupancy Worksheet'!$AR$51</f>
        <v>0</v>
      </c>
      <c r="BX43" s="149">
        <f>'Occupancy Worksheet'!$AR$52</f>
        <v>0</v>
      </c>
      <c r="BY43" s="149">
        <f>'Occupancy Worksheet'!$AR$53</f>
        <v>0</v>
      </c>
      <c r="BZ43" s="149">
        <f>'Occupancy Worksheet'!$AR$54</f>
        <v>0</v>
      </c>
      <c r="CA43" s="149">
        <f>'Occupancy Worksheet'!$AR$55</f>
        <v>0</v>
      </c>
      <c r="CB43" s="149">
        <f>'Occupancy Worksheet'!$AR$56</f>
        <v>0</v>
      </c>
      <c r="CC43" s="149">
        <f>'Occupancy Worksheet'!$AR$57</f>
        <v>0</v>
      </c>
      <c r="CD43" s="149">
        <f>'Occupancy Worksheet'!$AR$58</f>
        <v>0</v>
      </c>
      <c r="CE43" s="149">
        <f>'Occupancy Worksheet'!$AR$59</f>
        <v>0</v>
      </c>
      <c r="CF43" s="149">
        <f>'Occupancy Worksheet'!$AR$60</f>
        <v>0</v>
      </c>
      <c r="CG43" s="149">
        <f>'Occupancy Worksheet'!$AR$61</f>
        <v>0</v>
      </c>
      <c r="CH43" s="149">
        <f>'Occupancy Worksheet'!$AR$62</f>
        <v>0</v>
      </c>
    </row>
    <row r="44" spans="1:86" x14ac:dyDescent="0.25">
      <c r="A44" s="140" t="str">
        <f>'Occupancy Worksheet'!$AS$8</f>
        <v>Column 43</v>
      </c>
      <c r="B44" s="141">
        <f t="shared" si="0"/>
        <v>0</v>
      </c>
      <c r="C44" s="141">
        <f t="shared" si="1"/>
        <v>0</v>
      </c>
      <c r="D44" s="142" t="str">
        <f t="shared" si="2"/>
        <v/>
      </c>
      <c r="E44" s="141">
        <f t="shared" si="3"/>
        <v>0</v>
      </c>
      <c r="F44" s="141">
        <f t="shared" si="4"/>
        <v>0</v>
      </c>
      <c r="G44" s="141">
        <f t="shared" si="5"/>
        <v>2013</v>
      </c>
      <c r="H44" s="141">
        <f t="shared" si="6"/>
        <v>0</v>
      </c>
      <c r="I44" s="141">
        <f t="shared" si="7"/>
        <v>0</v>
      </c>
      <c r="J44" s="141">
        <f t="shared" si="8"/>
        <v>0</v>
      </c>
      <c r="K44" s="141">
        <f t="shared" si="9"/>
        <v>0</v>
      </c>
      <c r="L44" s="141">
        <f t="shared" si="10"/>
        <v>0</v>
      </c>
      <c r="M44" s="141">
        <f t="shared" si="11"/>
        <v>0</v>
      </c>
      <c r="N44" s="141">
        <f t="shared" si="12"/>
        <v>0</v>
      </c>
      <c r="O44" s="141">
        <f t="shared" si="13"/>
        <v>0</v>
      </c>
      <c r="P44" s="141">
        <f t="shared" si="14"/>
        <v>0</v>
      </c>
      <c r="Q44" s="141">
        <f t="shared" si="15"/>
        <v>0</v>
      </c>
      <c r="R44" s="141">
        <f t="shared" si="16"/>
        <v>0</v>
      </c>
      <c r="S44" s="141">
        <f t="shared" si="17"/>
        <v>0</v>
      </c>
      <c r="T44" s="141">
        <f t="shared" si="18"/>
        <v>0</v>
      </c>
      <c r="U44" s="141">
        <f t="shared" si="19"/>
        <v>0</v>
      </c>
      <c r="V44" s="141">
        <f t="shared" si="20"/>
        <v>0</v>
      </c>
      <c r="W44" s="141">
        <f t="shared" si="21"/>
        <v>0</v>
      </c>
      <c r="X44" s="141">
        <f t="shared" si="22"/>
        <v>0</v>
      </c>
      <c r="Y44" s="141">
        <f t="shared" si="23"/>
        <v>0</v>
      </c>
      <c r="Z44" s="141">
        <f t="shared" si="24"/>
        <v>0</v>
      </c>
      <c r="AA44" s="141">
        <f t="shared" si="25"/>
        <v>0</v>
      </c>
      <c r="AB44" s="141">
        <f t="shared" si="26"/>
        <v>0</v>
      </c>
      <c r="AC44" s="141">
        <f t="shared" si="27"/>
        <v>0</v>
      </c>
      <c r="AD44" s="141">
        <f t="shared" si="28"/>
        <v>0</v>
      </c>
      <c r="AE44" s="141">
        <f t="shared" si="29"/>
        <v>0</v>
      </c>
      <c r="AF44" s="143">
        <f t="shared" si="30"/>
        <v>0</v>
      </c>
      <c r="AG44" s="144">
        <f>'Occupancy Worksheet'!$AS$9</f>
        <v>0</v>
      </c>
      <c r="AH44" s="144">
        <f>'Occupancy Worksheet'!$AS$10</f>
        <v>0</v>
      </c>
      <c r="AI44" s="144">
        <f>'Occupancy Worksheet'!$AS$11</f>
        <v>0</v>
      </c>
      <c r="AJ44" s="144">
        <f>'Occupancy Worksheet'!$AS$12</f>
        <v>0</v>
      </c>
      <c r="AK44" s="144">
        <f>'Occupancy Worksheet'!$AS$13</f>
        <v>0</v>
      </c>
      <c r="AL44" s="144">
        <f>'Occupancy Worksheet'!$AS$14</f>
        <v>0</v>
      </c>
      <c r="AM44" s="144">
        <f>'Occupancy Worksheet'!$AS$15</f>
        <v>0</v>
      </c>
      <c r="AN44" s="144" t="str">
        <f>'Occupancy Worksheet'!$AS$16</f>
        <v>No</v>
      </c>
      <c r="AO44" s="140">
        <f>'Occupancy Worksheet'!$AS$17</f>
        <v>0</v>
      </c>
      <c r="AP44" s="140">
        <f>'Occupancy Worksheet'!$AS$18</f>
        <v>0</v>
      </c>
      <c r="AQ44" s="140">
        <f>'Occupancy Worksheet'!$AS$19</f>
        <v>0</v>
      </c>
      <c r="AR44" s="145">
        <f>'Occupancy Worksheet'!$AS$20</f>
        <v>0</v>
      </c>
      <c r="AS44" s="146">
        <f>'Occupancy Worksheet'!$AS$21</f>
        <v>0</v>
      </c>
      <c r="AT44" s="146">
        <f>'Occupancy Worksheet'!$AS$22</f>
        <v>0</v>
      </c>
      <c r="AU44" s="146">
        <f>'Occupancy Worksheet'!$AS$23</f>
        <v>0</v>
      </c>
      <c r="AV44" s="146">
        <f>'Occupancy Worksheet'!$AS$24</f>
        <v>0</v>
      </c>
      <c r="AW44" s="146">
        <f>'Occupancy Worksheet'!$AS$25</f>
        <v>0</v>
      </c>
      <c r="AX44" s="146">
        <f>'Occupancy Worksheet'!$AS$26</f>
        <v>0</v>
      </c>
      <c r="AY44" s="145">
        <f>'Occupancy Worksheet'!$AS$27</f>
        <v>0</v>
      </c>
      <c r="AZ44" s="146">
        <f>'Occupancy Worksheet'!$AS$28</f>
        <v>0</v>
      </c>
      <c r="BA44" s="146">
        <f>'Occupancy Worksheet'!$AS$29</f>
        <v>0</v>
      </c>
      <c r="BB44" s="146">
        <f>'Occupancy Worksheet'!$AS$30</f>
        <v>0</v>
      </c>
      <c r="BC44" s="146">
        <f>'Occupancy Worksheet'!$AS$31</f>
        <v>0</v>
      </c>
      <c r="BD44" s="146">
        <f>'Occupancy Worksheet'!$AS$32</f>
        <v>0</v>
      </c>
      <c r="BE44" s="146">
        <f>'Occupancy Worksheet'!$AS$33</f>
        <v>0</v>
      </c>
      <c r="BF44" s="145">
        <f>'Occupancy Worksheet'!$AS$34</f>
        <v>0</v>
      </c>
      <c r="BG44" s="146">
        <f>'Occupancy Worksheet'!$AS$35</f>
        <v>0</v>
      </c>
      <c r="BH44" s="147">
        <f>'Occupancy Worksheet'!$AS$36</f>
        <v>0</v>
      </c>
      <c r="BI44" s="146">
        <f>'Occupancy Worksheet'!$AS$37</f>
        <v>0</v>
      </c>
      <c r="BJ44" s="146" t="str">
        <f>'Occupancy Worksheet'!$AS$38</f>
        <v>N/A</v>
      </c>
      <c r="BK44" s="140" t="str">
        <f>'Occupancy Worksheet'!$AS$39</f>
        <v>Class Rate</v>
      </c>
      <c r="BL44" s="146">
        <f>'Occupancy Worksheet'!$AS$40</f>
        <v>0</v>
      </c>
      <c r="BM44" s="146" t="str">
        <f>'Occupancy Worksheet'!$AS$41</f>
        <v>-</v>
      </c>
      <c r="BN44" s="148">
        <f>'Occupancy Worksheet'!$AS$42</f>
        <v>0</v>
      </c>
      <c r="BO44" s="146">
        <f>'Occupancy Worksheet'!$AS$43</f>
        <v>0</v>
      </c>
      <c r="BP44" s="149">
        <f>'Occupancy Worksheet'!$AS$44</f>
        <v>0</v>
      </c>
      <c r="BQ44" s="146">
        <f>'Occupancy Worksheet'!$AS$45</f>
        <v>0</v>
      </c>
      <c r="BR44" s="146">
        <f>'Occupancy Worksheet'!$AS$46</f>
        <v>0</v>
      </c>
      <c r="BS44" s="146">
        <f>'Occupancy Worksheet'!$AS$47</f>
        <v>0</v>
      </c>
      <c r="BT44" s="146">
        <f>'Occupancy Worksheet'!$AS$48</f>
        <v>0</v>
      </c>
      <c r="BU44" s="146">
        <f>'Occupancy Worksheet'!$AS$49</f>
        <v>0</v>
      </c>
      <c r="BV44" s="150">
        <f>'Occupancy Worksheet'!$AS$50</f>
        <v>0</v>
      </c>
      <c r="BW44" s="140">
        <f>'Occupancy Worksheet'!$AS$51</f>
        <v>0</v>
      </c>
      <c r="BX44" s="149">
        <f>'Occupancy Worksheet'!$AS$52</f>
        <v>0</v>
      </c>
      <c r="BY44" s="149">
        <f>'Occupancy Worksheet'!$AS$53</f>
        <v>0</v>
      </c>
      <c r="BZ44" s="149">
        <f>'Occupancy Worksheet'!$AS$54</f>
        <v>0</v>
      </c>
      <c r="CA44" s="149">
        <f>'Occupancy Worksheet'!$AS$55</f>
        <v>0</v>
      </c>
      <c r="CB44" s="149">
        <f>'Occupancy Worksheet'!$AS$56</f>
        <v>0</v>
      </c>
      <c r="CC44" s="149">
        <f>'Occupancy Worksheet'!$AS$57</f>
        <v>0</v>
      </c>
      <c r="CD44" s="149">
        <f>'Occupancy Worksheet'!$AS$58</f>
        <v>0</v>
      </c>
      <c r="CE44" s="149">
        <f>'Occupancy Worksheet'!$AS$59</f>
        <v>0</v>
      </c>
      <c r="CF44" s="149">
        <f>'Occupancy Worksheet'!$AS$60</f>
        <v>0</v>
      </c>
      <c r="CG44" s="149">
        <f>'Occupancy Worksheet'!$AS$61</f>
        <v>0</v>
      </c>
      <c r="CH44" s="149">
        <f>'Occupancy Worksheet'!$AS$62</f>
        <v>0</v>
      </c>
    </row>
    <row r="45" spans="1:86" x14ac:dyDescent="0.25">
      <c r="A45" s="140" t="str">
        <f>'Occupancy Worksheet'!$AT$8</f>
        <v>Column 44</v>
      </c>
      <c r="B45" s="141">
        <f t="shared" si="0"/>
        <v>0</v>
      </c>
      <c r="C45" s="141">
        <f t="shared" si="1"/>
        <v>0</v>
      </c>
      <c r="D45" s="142" t="str">
        <f t="shared" si="2"/>
        <v/>
      </c>
      <c r="E45" s="141">
        <f t="shared" si="3"/>
        <v>0</v>
      </c>
      <c r="F45" s="141">
        <f t="shared" si="4"/>
        <v>0</v>
      </c>
      <c r="G45" s="141">
        <f t="shared" si="5"/>
        <v>2013</v>
      </c>
      <c r="H45" s="141">
        <f t="shared" si="6"/>
        <v>0</v>
      </c>
      <c r="I45" s="141">
        <f t="shared" si="7"/>
        <v>0</v>
      </c>
      <c r="J45" s="141">
        <f t="shared" si="8"/>
        <v>0</v>
      </c>
      <c r="K45" s="141">
        <f t="shared" si="9"/>
        <v>0</v>
      </c>
      <c r="L45" s="141">
        <f t="shared" si="10"/>
        <v>0</v>
      </c>
      <c r="M45" s="141">
        <f t="shared" si="11"/>
        <v>0</v>
      </c>
      <c r="N45" s="141">
        <f t="shared" si="12"/>
        <v>0</v>
      </c>
      <c r="O45" s="141">
        <f t="shared" si="13"/>
        <v>0</v>
      </c>
      <c r="P45" s="141">
        <f t="shared" si="14"/>
        <v>0</v>
      </c>
      <c r="Q45" s="141">
        <f t="shared" si="15"/>
        <v>0</v>
      </c>
      <c r="R45" s="141">
        <f t="shared" si="16"/>
        <v>0</v>
      </c>
      <c r="S45" s="141">
        <f t="shared" si="17"/>
        <v>0</v>
      </c>
      <c r="T45" s="141">
        <f t="shared" si="18"/>
        <v>0</v>
      </c>
      <c r="U45" s="141">
        <f t="shared" si="19"/>
        <v>0</v>
      </c>
      <c r="V45" s="141">
        <f t="shared" si="20"/>
        <v>0</v>
      </c>
      <c r="W45" s="141">
        <f t="shared" si="21"/>
        <v>0</v>
      </c>
      <c r="X45" s="141">
        <f t="shared" si="22"/>
        <v>0</v>
      </c>
      <c r="Y45" s="141">
        <f t="shared" si="23"/>
        <v>0</v>
      </c>
      <c r="Z45" s="141">
        <f t="shared" si="24"/>
        <v>0</v>
      </c>
      <c r="AA45" s="141">
        <f t="shared" si="25"/>
        <v>0</v>
      </c>
      <c r="AB45" s="141">
        <f t="shared" si="26"/>
        <v>0</v>
      </c>
      <c r="AC45" s="141">
        <f t="shared" si="27"/>
        <v>0</v>
      </c>
      <c r="AD45" s="141">
        <f t="shared" si="28"/>
        <v>0</v>
      </c>
      <c r="AE45" s="141">
        <f t="shared" si="29"/>
        <v>0</v>
      </c>
      <c r="AF45" s="143">
        <f t="shared" si="30"/>
        <v>0</v>
      </c>
      <c r="AG45" s="144">
        <f>'Occupancy Worksheet'!$AT$9</f>
        <v>0</v>
      </c>
      <c r="AH45" s="144">
        <f>'Occupancy Worksheet'!$AT$10</f>
        <v>0</v>
      </c>
      <c r="AI45" s="144">
        <f>'Occupancy Worksheet'!$AT$11</f>
        <v>0</v>
      </c>
      <c r="AJ45" s="144">
        <f>'Occupancy Worksheet'!$AT$12</f>
        <v>0</v>
      </c>
      <c r="AK45" s="144">
        <f>'Occupancy Worksheet'!$AT$13</f>
        <v>0</v>
      </c>
      <c r="AL45" s="144">
        <f>'Occupancy Worksheet'!$AT$14</f>
        <v>0</v>
      </c>
      <c r="AM45" s="144">
        <f>'Occupancy Worksheet'!$AT$15</f>
        <v>0</v>
      </c>
      <c r="AN45" s="144" t="str">
        <f>'Occupancy Worksheet'!$AT$16</f>
        <v>No</v>
      </c>
      <c r="AO45" s="140">
        <f>'Occupancy Worksheet'!$AT$17</f>
        <v>0</v>
      </c>
      <c r="AP45" s="140">
        <f>'Occupancy Worksheet'!$AT$18</f>
        <v>0</v>
      </c>
      <c r="AQ45" s="140">
        <f>'Occupancy Worksheet'!$AT$19</f>
        <v>0</v>
      </c>
      <c r="AR45" s="145">
        <f>'Occupancy Worksheet'!$AT$20</f>
        <v>0</v>
      </c>
      <c r="AS45" s="146">
        <f>'Occupancy Worksheet'!$AT$21</f>
        <v>0</v>
      </c>
      <c r="AT45" s="146">
        <f>'Occupancy Worksheet'!$AT$22</f>
        <v>0</v>
      </c>
      <c r="AU45" s="146">
        <f>'Occupancy Worksheet'!$AT$23</f>
        <v>0</v>
      </c>
      <c r="AV45" s="146">
        <f>'Occupancy Worksheet'!$AT$24</f>
        <v>0</v>
      </c>
      <c r="AW45" s="146">
        <f>'Occupancy Worksheet'!$AT$25</f>
        <v>0</v>
      </c>
      <c r="AX45" s="146">
        <f>'Occupancy Worksheet'!$AT$26</f>
        <v>0</v>
      </c>
      <c r="AY45" s="145">
        <f>'Occupancy Worksheet'!$AT$27</f>
        <v>0</v>
      </c>
      <c r="AZ45" s="146">
        <f>'Occupancy Worksheet'!$AT$28</f>
        <v>0</v>
      </c>
      <c r="BA45" s="146">
        <f>'Occupancy Worksheet'!$AT$29</f>
        <v>0</v>
      </c>
      <c r="BB45" s="146">
        <f>'Occupancy Worksheet'!$AT$30</f>
        <v>0</v>
      </c>
      <c r="BC45" s="146">
        <f>'Occupancy Worksheet'!$AT$31</f>
        <v>0</v>
      </c>
      <c r="BD45" s="146">
        <f>'Occupancy Worksheet'!$AT$32</f>
        <v>0</v>
      </c>
      <c r="BE45" s="146">
        <f>'Occupancy Worksheet'!$AT$33</f>
        <v>0</v>
      </c>
      <c r="BF45" s="145">
        <f>'Occupancy Worksheet'!$AT$34</f>
        <v>0</v>
      </c>
      <c r="BG45" s="146">
        <f>'Occupancy Worksheet'!$AT$35</f>
        <v>0</v>
      </c>
      <c r="BH45" s="147">
        <f>'Occupancy Worksheet'!$AT$36</f>
        <v>0</v>
      </c>
      <c r="BI45" s="146">
        <f>'Occupancy Worksheet'!$AT$37</f>
        <v>0</v>
      </c>
      <c r="BJ45" s="146" t="str">
        <f>'Occupancy Worksheet'!$AT$38</f>
        <v>N/A</v>
      </c>
      <c r="BK45" s="140" t="str">
        <f>'Occupancy Worksheet'!$AT$39</f>
        <v>Class Rate</v>
      </c>
      <c r="BL45" s="146">
        <f>'Occupancy Worksheet'!$AT$40</f>
        <v>0</v>
      </c>
      <c r="BM45" s="146" t="str">
        <f>'Occupancy Worksheet'!$AT$41</f>
        <v>-</v>
      </c>
      <c r="BN45" s="148">
        <f>'Occupancy Worksheet'!$AT$42</f>
        <v>0</v>
      </c>
      <c r="BO45" s="146">
        <f>'Occupancy Worksheet'!$AT$43</f>
        <v>0</v>
      </c>
      <c r="BP45" s="149">
        <f>'Occupancy Worksheet'!$AT$44</f>
        <v>0</v>
      </c>
      <c r="BQ45" s="146">
        <f>'Occupancy Worksheet'!$AT$45</f>
        <v>0</v>
      </c>
      <c r="BR45" s="146">
        <f>'Occupancy Worksheet'!$AT$46</f>
        <v>0</v>
      </c>
      <c r="BS45" s="146">
        <f>'Occupancy Worksheet'!$AT$47</f>
        <v>0</v>
      </c>
      <c r="BT45" s="146">
        <f>'Occupancy Worksheet'!$AT$48</f>
        <v>0</v>
      </c>
      <c r="BU45" s="146">
        <f>'Occupancy Worksheet'!$AT$49</f>
        <v>0</v>
      </c>
      <c r="BV45" s="150">
        <f>'Occupancy Worksheet'!$AT$50</f>
        <v>0</v>
      </c>
      <c r="BW45" s="140">
        <f>'Occupancy Worksheet'!$AT$51</f>
        <v>0</v>
      </c>
      <c r="BX45" s="149">
        <f>'Occupancy Worksheet'!$AT$52</f>
        <v>0</v>
      </c>
      <c r="BY45" s="149">
        <f>'Occupancy Worksheet'!$AT$53</f>
        <v>0</v>
      </c>
      <c r="BZ45" s="149">
        <f>'Occupancy Worksheet'!$AT$54</f>
        <v>0</v>
      </c>
      <c r="CA45" s="149">
        <f>'Occupancy Worksheet'!$AT$55</f>
        <v>0</v>
      </c>
      <c r="CB45" s="149">
        <f>'Occupancy Worksheet'!$AT$56</f>
        <v>0</v>
      </c>
      <c r="CC45" s="149">
        <f>'Occupancy Worksheet'!$AT$57</f>
        <v>0</v>
      </c>
      <c r="CD45" s="149">
        <f>'Occupancy Worksheet'!$AT$58</f>
        <v>0</v>
      </c>
      <c r="CE45" s="149">
        <f>'Occupancy Worksheet'!$AT$59</f>
        <v>0</v>
      </c>
      <c r="CF45" s="149">
        <f>'Occupancy Worksheet'!$AT$60</f>
        <v>0</v>
      </c>
      <c r="CG45" s="149">
        <f>'Occupancy Worksheet'!$AT$61</f>
        <v>0</v>
      </c>
      <c r="CH45" s="149">
        <f>'Occupancy Worksheet'!$AT$62</f>
        <v>0</v>
      </c>
    </row>
    <row r="46" spans="1:86" x14ac:dyDescent="0.25">
      <c r="A46" s="140" t="str">
        <f>'Occupancy Worksheet'!$AU$8</f>
        <v>Column 45</v>
      </c>
      <c r="B46" s="141">
        <f t="shared" si="0"/>
        <v>0</v>
      </c>
      <c r="C46" s="141">
        <f t="shared" si="1"/>
        <v>0</v>
      </c>
      <c r="D46" s="142" t="str">
        <f t="shared" si="2"/>
        <v/>
      </c>
      <c r="E46" s="141">
        <f t="shared" si="3"/>
        <v>0</v>
      </c>
      <c r="F46" s="141">
        <f t="shared" si="4"/>
        <v>0</v>
      </c>
      <c r="G46" s="141">
        <f t="shared" si="5"/>
        <v>2013</v>
      </c>
      <c r="H46" s="141">
        <f t="shared" si="6"/>
        <v>0</v>
      </c>
      <c r="I46" s="141">
        <f t="shared" si="7"/>
        <v>0</v>
      </c>
      <c r="J46" s="141">
        <f t="shared" si="8"/>
        <v>0</v>
      </c>
      <c r="K46" s="141">
        <f t="shared" si="9"/>
        <v>0</v>
      </c>
      <c r="L46" s="141">
        <f t="shared" si="10"/>
        <v>0</v>
      </c>
      <c r="M46" s="141">
        <f t="shared" si="11"/>
        <v>0</v>
      </c>
      <c r="N46" s="141">
        <f t="shared" si="12"/>
        <v>0</v>
      </c>
      <c r="O46" s="141">
        <f t="shared" si="13"/>
        <v>0</v>
      </c>
      <c r="P46" s="141">
        <f t="shared" si="14"/>
        <v>0</v>
      </c>
      <c r="Q46" s="141">
        <f t="shared" si="15"/>
        <v>0</v>
      </c>
      <c r="R46" s="141">
        <f t="shared" si="16"/>
        <v>0</v>
      </c>
      <c r="S46" s="141">
        <f t="shared" si="17"/>
        <v>0</v>
      </c>
      <c r="T46" s="141">
        <f t="shared" si="18"/>
        <v>0</v>
      </c>
      <c r="U46" s="141">
        <f t="shared" si="19"/>
        <v>0</v>
      </c>
      <c r="V46" s="141">
        <f t="shared" si="20"/>
        <v>0</v>
      </c>
      <c r="W46" s="141">
        <f t="shared" si="21"/>
        <v>0</v>
      </c>
      <c r="X46" s="141">
        <f t="shared" si="22"/>
        <v>0</v>
      </c>
      <c r="Y46" s="141">
        <f t="shared" si="23"/>
        <v>0</v>
      </c>
      <c r="Z46" s="141">
        <f t="shared" si="24"/>
        <v>0</v>
      </c>
      <c r="AA46" s="141">
        <f t="shared" si="25"/>
        <v>0</v>
      </c>
      <c r="AB46" s="141">
        <f t="shared" si="26"/>
        <v>0</v>
      </c>
      <c r="AC46" s="141">
        <f t="shared" si="27"/>
        <v>0</v>
      </c>
      <c r="AD46" s="141">
        <f t="shared" si="28"/>
        <v>0</v>
      </c>
      <c r="AE46" s="141">
        <f t="shared" si="29"/>
        <v>0</v>
      </c>
      <c r="AF46" s="143">
        <f t="shared" si="30"/>
        <v>0</v>
      </c>
      <c r="AG46" s="144">
        <f>'Occupancy Worksheet'!$AU$9</f>
        <v>0</v>
      </c>
      <c r="AH46" s="144">
        <f>'Occupancy Worksheet'!$AU$10</f>
        <v>0</v>
      </c>
      <c r="AI46" s="144">
        <f>'Occupancy Worksheet'!$AU$11</f>
        <v>0</v>
      </c>
      <c r="AJ46" s="144">
        <f>'Occupancy Worksheet'!$AU$12</f>
        <v>0</v>
      </c>
      <c r="AK46" s="144">
        <f>'Occupancy Worksheet'!$AU$13</f>
        <v>0</v>
      </c>
      <c r="AL46" s="144">
        <f>'Occupancy Worksheet'!$AU$14</f>
        <v>0</v>
      </c>
      <c r="AM46" s="144">
        <f>'Occupancy Worksheet'!$AU$15</f>
        <v>0</v>
      </c>
      <c r="AN46" s="144" t="str">
        <f>'Occupancy Worksheet'!$AU$16</f>
        <v>No</v>
      </c>
      <c r="AO46" s="140">
        <f>'Occupancy Worksheet'!$AU$17</f>
        <v>0</v>
      </c>
      <c r="AP46" s="140">
        <f>'Occupancy Worksheet'!$AU$18</f>
        <v>0</v>
      </c>
      <c r="AQ46" s="140">
        <f>'Occupancy Worksheet'!$AU$19</f>
        <v>0</v>
      </c>
      <c r="AR46" s="145">
        <f>'Occupancy Worksheet'!$AU$20</f>
        <v>0</v>
      </c>
      <c r="AS46" s="146">
        <f>'Occupancy Worksheet'!$AU$21</f>
        <v>0</v>
      </c>
      <c r="AT46" s="146">
        <f>'Occupancy Worksheet'!$AU$22</f>
        <v>0</v>
      </c>
      <c r="AU46" s="146">
        <f>'Occupancy Worksheet'!$AU$23</f>
        <v>0</v>
      </c>
      <c r="AV46" s="146">
        <f>'Occupancy Worksheet'!$AU$24</f>
        <v>0</v>
      </c>
      <c r="AW46" s="146">
        <f>'Occupancy Worksheet'!$AU$25</f>
        <v>0</v>
      </c>
      <c r="AX46" s="146">
        <f>'Occupancy Worksheet'!$AU$26</f>
        <v>0</v>
      </c>
      <c r="AY46" s="145">
        <f>'Occupancy Worksheet'!$AU$27</f>
        <v>0</v>
      </c>
      <c r="AZ46" s="146">
        <f>'Occupancy Worksheet'!$AU$28</f>
        <v>0</v>
      </c>
      <c r="BA46" s="146">
        <f>'Occupancy Worksheet'!$AU$29</f>
        <v>0</v>
      </c>
      <c r="BB46" s="146">
        <f>'Occupancy Worksheet'!$AU$30</f>
        <v>0</v>
      </c>
      <c r="BC46" s="146">
        <f>'Occupancy Worksheet'!$AU$31</f>
        <v>0</v>
      </c>
      <c r="BD46" s="146">
        <f>'Occupancy Worksheet'!$AU$32</f>
        <v>0</v>
      </c>
      <c r="BE46" s="146">
        <f>'Occupancy Worksheet'!$AU$33</f>
        <v>0</v>
      </c>
      <c r="BF46" s="145">
        <f>'Occupancy Worksheet'!$AU$34</f>
        <v>0</v>
      </c>
      <c r="BG46" s="146">
        <f>'Occupancy Worksheet'!$AU$35</f>
        <v>0</v>
      </c>
      <c r="BH46" s="147">
        <f>'Occupancy Worksheet'!$AU$36</f>
        <v>0</v>
      </c>
      <c r="BI46" s="146">
        <f>'Occupancy Worksheet'!$AU$37</f>
        <v>0</v>
      </c>
      <c r="BJ46" s="146" t="str">
        <f>'Occupancy Worksheet'!$AU$38</f>
        <v>N/A</v>
      </c>
      <c r="BK46" s="140" t="str">
        <f>'Occupancy Worksheet'!$AU$39</f>
        <v>Class Rate</v>
      </c>
      <c r="BL46" s="146">
        <f>'Occupancy Worksheet'!$AU$40</f>
        <v>0</v>
      </c>
      <c r="BM46" s="146" t="str">
        <f>'Occupancy Worksheet'!$AU$41</f>
        <v>-</v>
      </c>
      <c r="BN46" s="148">
        <f>'Occupancy Worksheet'!$AU$42</f>
        <v>0</v>
      </c>
      <c r="BO46" s="146">
        <f>'Occupancy Worksheet'!$AU$43</f>
        <v>0</v>
      </c>
      <c r="BP46" s="149">
        <f>'Occupancy Worksheet'!$AU$44</f>
        <v>0</v>
      </c>
      <c r="BQ46" s="146">
        <f>'Occupancy Worksheet'!$AU$45</f>
        <v>0</v>
      </c>
      <c r="BR46" s="146">
        <f>'Occupancy Worksheet'!$AU$46</f>
        <v>0</v>
      </c>
      <c r="BS46" s="146">
        <f>'Occupancy Worksheet'!$AU$47</f>
        <v>0</v>
      </c>
      <c r="BT46" s="146">
        <f>'Occupancy Worksheet'!$AU$48</f>
        <v>0</v>
      </c>
      <c r="BU46" s="146">
        <f>'Occupancy Worksheet'!$AU$49</f>
        <v>0</v>
      </c>
      <c r="BV46" s="150">
        <f>'Occupancy Worksheet'!$AU$50</f>
        <v>0</v>
      </c>
      <c r="BW46" s="140">
        <f>'Occupancy Worksheet'!$AU$51</f>
        <v>0</v>
      </c>
      <c r="BX46" s="149">
        <f>'Occupancy Worksheet'!$AU$52</f>
        <v>0</v>
      </c>
      <c r="BY46" s="149">
        <f>'Occupancy Worksheet'!$AU$53</f>
        <v>0</v>
      </c>
      <c r="BZ46" s="149">
        <f>'Occupancy Worksheet'!$AU$54</f>
        <v>0</v>
      </c>
      <c r="CA46" s="149">
        <f>'Occupancy Worksheet'!$AU$55</f>
        <v>0</v>
      </c>
      <c r="CB46" s="149">
        <f>'Occupancy Worksheet'!$AU$56</f>
        <v>0</v>
      </c>
      <c r="CC46" s="149">
        <f>'Occupancy Worksheet'!$AU$57</f>
        <v>0</v>
      </c>
      <c r="CD46" s="149">
        <f>'Occupancy Worksheet'!$AU$58</f>
        <v>0</v>
      </c>
      <c r="CE46" s="149">
        <f>'Occupancy Worksheet'!$AU$59</f>
        <v>0</v>
      </c>
      <c r="CF46" s="149">
        <f>'Occupancy Worksheet'!$AU$60</f>
        <v>0</v>
      </c>
      <c r="CG46" s="149">
        <f>'Occupancy Worksheet'!$AU$61</f>
        <v>0</v>
      </c>
      <c r="CH46" s="149">
        <f>'Occupancy Worksheet'!$AU$62</f>
        <v>0</v>
      </c>
    </row>
    <row r="47" spans="1:86" x14ac:dyDescent="0.25">
      <c r="A47" s="140" t="str">
        <f>'Occupancy Worksheet'!$AV$8</f>
        <v>Column 46</v>
      </c>
      <c r="B47" s="141">
        <f t="shared" si="0"/>
        <v>0</v>
      </c>
      <c r="C47" s="141">
        <f t="shared" si="1"/>
        <v>0</v>
      </c>
      <c r="D47" s="142" t="str">
        <f t="shared" si="2"/>
        <v/>
      </c>
      <c r="E47" s="141">
        <f t="shared" si="3"/>
        <v>0</v>
      </c>
      <c r="F47" s="141">
        <f t="shared" si="4"/>
        <v>0</v>
      </c>
      <c r="G47" s="141">
        <f t="shared" si="5"/>
        <v>2013</v>
      </c>
      <c r="H47" s="141">
        <f t="shared" si="6"/>
        <v>0</v>
      </c>
      <c r="I47" s="141">
        <f t="shared" si="7"/>
        <v>0</v>
      </c>
      <c r="J47" s="141">
        <f t="shared" si="8"/>
        <v>0</v>
      </c>
      <c r="K47" s="141">
        <f t="shared" si="9"/>
        <v>0</v>
      </c>
      <c r="L47" s="141">
        <f t="shared" si="10"/>
        <v>0</v>
      </c>
      <c r="M47" s="141">
        <f t="shared" si="11"/>
        <v>0</v>
      </c>
      <c r="N47" s="141">
        <f t="shared" si="12"/>
        <v>0</v>
      </c>
      <c r="O47" s="141">
        <f t="shared" si="13"/>
        <v>0</v>
      </c>
      <c r="P47" s="141">
        <f t="shared" si="14"/>
        <v>0</v>
      </c>
      <c r="Q47" s="141">
        <f t="shared" si="15"/>
        <v>0</v>
      </c>
      <c r="R47" s="141">
        <f t="shared" si="16"/>
        <v>0</v>
      </c>
      <c r="S47" s="141">
        <f t="shared" si="17"/>
        <v>0</v>
      </c>
      <c r="T47" s="141">
        <f t="shared" si="18"/>
        <v>0</v>
      </c>
      <c r="U47" s="141">
        <f t="shared" si="19"/>
        <v>0</v>
      </c>
      <c r="V47" s="141">
        <f t="shared" si="20"/>
        <v>0</v>
      </c>
      <c r="W47" s="141">
        <f t="shared" si="21"/>
        <v>0</v>
      </c>
      <c r="X47" s="141">
        <f t="shared" si="22"/>
        <v>0</v>
      </c>
      <c r="Y47" s="141">
        <f t="shared" si="23"/>
        <v>0</v>
      </c>
      <c r="Z47" s="141">
        <f t="shared" si="24"/>
        <v>0</v>
      </c>
      <c r="AA47" s="141">
        <f t="shared" si="25"/>
        <v>0</v>
      </c>
      <c r="AB47" s="141">
        <f t="shared" si="26"/>
        <v>0</v>
      </c>
      <c r="AC47" s="141">
        <f t="shared" si="27"/>
        <v>0</v>
      </c>
      <c r="AD47" s="141">
        <f t="shared" si="28"/>
        <v>0</v>
      </c>
      <c r="AE47" s="141">
        <f t="shared" si="29"/>
        <v>0</v>
      </c>
      <c r="AF47" s="143">
        <f t="shared" si="30"/>
        <v>0</v>
      </c>
      <c r="AG47" s="144">
        <f>'Occupancy Worksheet'!$AV$9</f>
        <v>0</v>
      </c>
      <c r="AH47" s="144">
        <f>'Occupancy Worksheet'!$AV$10</f>
        <v>0</v>
      </c>
      <c r="AI47" s="144">
        <f>'Occupancy Worksheet'!$AV$11</f>
        <v>0</v>
      </c>
      <c r="AJ47" s="144">
        <f>'Occupancy Worksheet'!$AV$12</f>
        <v>0</v>
      </c>
      <c r="AK47" s="144">
        <f>'Occupancy Worksheet'!$AV$13</f>
        <v>0</v>
      </c>
      <c r="AL47" s="144">
        <f>'Occupancy Worksheet'!$AV$14</f>
        <v>0</v>
      </c>
      <c r="AM47" s="144">
        <f>'Occupancy Worksheet'!$AV$15</f>
        <v>0</v>
      </c>
      <c r="AN47" s="144" t="str">
        <f>'Occupancy Worksheet'!$AV$16</f>
        <v>No</v>
      </c>
      <c r="AO47" s="140">
        <f>'Occupancy Worksheet'!$AV$17</f>
        <v>0</v>
      </c>
      <c r="AP47" s="140">
        <f>'Occupancy Worksheet'!$AV$18</f>
        <v>0</v>
      </c>
      <c r="AQ47" s="140">
        <f>'Occupancy Worksheet'!$AV$19</f>
        <v>0</v>
      </c>
      <c r="AR47" s="145">
        <f>'Occupancy Worksheet'!$AV$20</f>
        <v>0</v>
      </c>
      <c r="AS47" s="146">
        <f>'Occupancy Worksheet'!$AV$21</f>
        <v>0</v>
      </c>
      <c r="AT47" s="146">
        <f>'Occupancy Worksheet'!$AV$22</f>
        <v>0</v>
      </c>
      <c r="AU47" s="146">
        <f>'Occupancy Worksheet'!$AV$23</f>
        <v>0</v>
      </c>
      <c r="AV47" s="146">
        <f>'Occupancy Worksheet'!$AV$24</f>
        <v>0</v>
      </c>
      <c r="AW47" s="146">
        <f>'Occupancy Worksheet'!$AV$25</f>
        <v>0</v>
      </c>
      <c r="AX47" s="146">
        <f>'Occupancy Worksheet'!$AV$26</f>
        <v>0</v>
      </c>
      <c r="AY47" s="145">
        <f>'Occupancy Worksheet'!$AV$27</f>
        <v>0</v>
      </c>
      <c r="AZ47" s="146">
        <f>'Occupancy Worksheet'!$AV$28</f>
        <v>0</v>
      </c>
      <c r="BA47" s="146">
        <f>'Occupancy Worksheet'!$AV$29</f>
        <v>0</v>
      </c>
      <c r="BB47" s="146">
        <f>'Occupancy Worksheet'!$AV$30</f>
        <v>0</v>
      </c>
      <c r="BC47" s="146">
        <f>'Occupancy Worksheet'!$AV$31</f>
        <v>0</v>
      </c>
      <c r="BD47" s="146">
        <f>'Occupancy Worksheet'!$AV$32</f>
        <v>0</v>
      </c>
      <c r="BE47" s="146">
        <f>'Occupancy Worksheet'!$AV$33</f>
        <v>0</v>
      </c>
      <c r="BF47" s="145">
        <f>'Occupancy Worksheet'!$AV$34</f>
        <v>0</v>
      </c>
      <c r="BG47" s="146">
        <f>'Occupancy Worksheet'!$AV$35</f>
        <v>0</v>
      </c>
      <c r="BH47" s="147">
        <f>'Occupancy Worksheet'!$AV$36</f>
        <v>0</v>
      </c>
      <c r="BI47" s="146">
        <f>'Occupancy Worksheet'!$AV$37</f>
        <v>0</v>
      </c>
      <c r="BJ47" s="146" t="str">
        <f>'Occupancy Worksheet'!$AV$38</f>
        <v>N/A</v>
      </c>
      <c r="BK47" s="140" t="str">
        <f>'Occupancy Worksheet'!$AV$39</f>
        <v>Class Rate</v>
      </c>
      <c r="BL47" s="146">
        <f>'Occupancy Worksheet'!$AV$40</f>
        <v>0</v>
      </c>
      <c r="BM47" s="146" t="str">
        <f>'Occupancy Worksheet'!$AV$41</f>
        <v>-</v>
      </c>
      <c r="BN47" s="148">
        <f>'Occupancy Worksheet'!$AV$42</f>
        <v>0</v>
      </c>
      <c r="BO47" s="146">
        <f>'Occupancy Worksheet'!$AV$43</f>
        <v>0</v>
      </c>
      <c r="BP47" s="149">
        <f>'Occupancy Worksheet'!$AV$44</f>
        <v>0</v>
      </c>
      <c r="BQ47" s="146">
        <f>'Occupancy Worksheet'!$AV$45</f>
        <v>0</v>
      </c>
      <c r="BR47" s="146">
        <f>'Occupancy Worksheet'!$AV$46</f>
        <v>0</v>
      </c>
      <c r="BS47" s="146">
        <f>'Occupancy Worksheet'!$AV$47</f>
        <v>0</v>
      </c>
      <c r="BT47" s="146">
        <f>'Occupancy Worksheet'!$AV$48</f>
        <v>0</v>
      </c>
      <c r="BU47" s="146">
        <f>'Occupancy Worksheet'!$AV$49</f>
        <v>0</v>
      </c>
      <c r="BV47" s="150">
        <f>'Occupancy Worksheet'!$AV$50</f>
        <v>0</v>
      </c>
      <c r="BW47" s="140">
        <f>'Occupancy Worksheet'!$AV$51</f>
        <v>0</v>
      </c>
      <c r="BX47" s="149">
        <f>'Occupancy Worksheet'!$AV$52</f>
        <v>0</v>
      </c>
      <c r="BY47" s="149">
        <f>'Occupancy Worksheet'!$AV$53</f>
        <v>0</v>
      </c>
      <c r="BZ47" s="149">
        <f>'Occupancy Worksheet'!$AV$54</f>
        <v>0</v>
      </c>
      <c r="CA47" s="149">
        <f>'Occupancy Worksheet'!$AV$55</f>
        <v>0</v>
      </c>
      <c r="CB47" s="149">
        <f>'Occupancy Worksheet'!$AV$56</f>
        <v>0</v>
      </c>
      <c r="CC47" s="149">
        <f>'Occupancy Worksheet'!$AV$57</f>
        <v>0</v>
      </c>
      <c r="CD47" s="149">
        <f>'Occupancy Worksheet'!$AV$58</f>
        <v>0</v>
      </c>
      <c r="CE47" s="149">
        <f>'Occupancy Worksheet'!$AV$59</f>
        <v>0</v>
      </c>
      <c r="CF47" s="149">
        <f>'Occupancy Worksheet'!$AV$60</f>
        <v>0</v>
      </c>
      <c r="CG47" s="149">
        <f>'Occupancy Worksheet'!$AV$61</f>
        <v>0</v>
      </c>
      <c r="CH47" s="149">
        <f>'Occupancy Worksheet'!$AV$62</f>
        <v>0</v>
      </c>
    </row>
    <row r="48" spans="1:86" x14ac:dyDescent="0.25">
      <c r="A48" s="140" t="str">
        <f>'Occupancy Worksheet'!$AW$8</f>
        <v>Column 47</v>
      </c>
      <c r="B48" s="141">
        <f t="shared" si="0"/>
        <v>0</v>
      </c>
      <c r="C48" s="141">
        <f t="shared" si="1"/>
        <v>0</v>
      </c>
      <c r="D48" s="142" t="str">
        <f t="shared" si="2"/>
        <v/>
      </c>
      <c r="E48" s="141">
        <f t="shared" si="3"/>
        <v>0</v>
      </c>
      <c r="F48" s="141">
        <f t="shared" si="4"/>
        <v>0</v>
      </c>
      <c r="G48" s="141">
        <f t="shared" si="5"/>
        <v>2013</v>
      </c>
      <c r="H48" s="141">
        <f t="shared" si="6"/>
        <v>0</v>
      </c>
      <c r="I48" s="141">
        <f t="shared" si="7"/>
        <v>0</v>
      </c>
      <c r="J48" s="141">
        <f t="shared" si="8"/>
        <v>0</v>
      </c>
      <c r="K48" s="141">
        <f t="shared" si="9"/>
        <v>0</v>
      </c>
      <c r="L48" s="141">
        <f t="shared" si="10"/>
        <v>0</v>
      </c>
      <c r="M48" s="141">
        <f t="shared" si="11"/>
        <v>0</v>
      </c>
      <c r="N48" s="141">
        <f t="shared" si="12"/>
        <v>0</v>
      </c>
      <c r="O48" s="141">
        <f t="shared" si="13"/>
        <v>0</v>
      </c>
      <c r="P48" s="141">
        <f t="shared" si="14"/>
        <v>0</v>
      </c>
      <c r="Q48" s="141">
        <f t="shared" si="15"/>
        <v>0</v>
      </c>
      <c r="R48" s="141">
        <f t="shared" si="16"/>
        <v>0</v>
      </c>
      <c r="S48" s="141">
        <f t="shared" si="17"/>
        <v>0</v>
      </c>
      <c r="T48" s="141">
        <f t="shared" si="18"/>
        <v>0</v>
      </c>
      <c r="U48" s="141">
        <f t="shared" si="19"/>
        <v>0</v>
      </c>
      <c r="V48" s="141">
        <f t="shared" si="20"/>
        <v>0</v>
      </c>
      <c r="W48" s="141">
        <f t="shared" si="21"/>
        <v>0</v>
      </c>
      <c r="X48" s="141">
        <f t="shared" si="22"/>
        <v>0</v>
      </c>
      <c r="Y48" s="141">
        <f t="shared" si="23"/>
        <v>0</v>
      </c>
      <c r="Z48" s="141">
        <f t="shared" si="24"/>
        <v>0</v>
      </c>
      <c r="AA48" s="141">
        <f t="shared" si="25"/>
        <v>0</v>
      </c>
      <c r="AB48" s="141">
        <f t="shared" si="26"/>
        <v>0</v>
      </c>
      <c r="AC48" s="141">
        <f t="shared" si="27"/>
        <v>0</v>
      </c>
      <c r="AD48" s="141">
        <f t="shared" si="28"/>
        <v>0</v>
      </c>
      <c r="AE48" s="141">
        <f t="shared" si="29"/>
        <v>0</v>
      </c>
      <c r="AF48" s="143">
        <f t="shared" si="30"/>
        <v>0</v>
      </c>
      <c r="AG48" s="144">
        <f>'Occupancy Worksheet'!$AW$9</f>
        <v>0</v>
      </c>
      <c r="AH48" s="144">
        <f>'Occupancy Worksheet'!$AW$10</f>
        <v>0</v>
      </c>
      <c r="AI48" s="144">
        <f>'Occupancy Worksheet'!$AW$11</f>
        <v>0</v>
      </c>
      <c r="AJ48" s="144">
        <f>'Occupancy Worksheet'!$AW$12</f>
        <v>0</v>
      </c>
      <c r="AK48" s="144">
        <f>'Occupancy Worksheet'!$AW$13</f>
        <v>0</v>
      </c>
      <c r="AL48" s="144">
        <f>'Occupancy Worksheet'!$AW$14</f>
        <v>0</v>
      </c>
      <c r="AM48" s="144">
        <f>'Occupancy Worksheet'!$AW$15</f>
        <v>0</v>
      </c>
      <c r="AN48" s="144" t="str">
        <f>'Occupancy Worksheet'!$AW$16</f>
        <v>No</v>
      </c>
      <c r="AO48" s="140">
        <f>'Occupancy Worksheet'!$AW$17</f>
        <v>0</v>
      </c>
      <c r="AP48" s="140">
        <f>'Occupancy Worksheet'!$AW$18</f>
        <v>0</v>
      </c>
      <c r="AQ48" s="140">
        <f>'Occupancy Worksheet'!$AW$19</f>
        <v>0</v>
      </c>
      <c r="AR48" s="145">
        <f>'Occupancy Worksheet'!$AW$20</f>
        <v>0</v>
      </c>
      <c r="AS48" s="146">
        <f>'Occupancy Worksheet'!$AW$21</f>
        <v>0</v>
      </c>
      <c r="AT48" s="146">
        <f>'Occupancy Worksheet'!$AW$22</f>
        <v>0</v>
      </c>
      <c r="AU48" s="146">
        <f>'Occupancy Worksheet'!$AW$23</f>
        <v>0</v>
      </c>
      <c r="AV48" s="146">
        <f>'Occupancy Worksheet'!$AW$24</f>
        <v>0</v>
      </c>
      <c r="AW48" s="146">
        <f>'Occupancy Worksheet'!$AW$25</f>
        <v>0</v>
      </c>
      <c r="AX48" s="146">
        <f>'Occupancy Worksheet'!$AW$26</f>
        <v>0</v>
      </c>
      <c r="AY48" s="145">
        <f>'Occupancy Worksheet'!$AW$27</f>
        <v>0</v>
      </c>
      <c r="AZ48" s="146">
        <f>'Occupancy Worksheet'!$AW$28</f>
        <v>0</v>
      </c>
      <c r="BA48" s="146">
        <f>'Occupancy Worksheet'!$AW$29</f>
        <v>0</v>
      </c>
      <c r="BB48" s="146">
        <f>'Occupancy Worksheet'!$AW$30</f>
        <v>0</v>
      </c>
      <c r="BC48" s="146">
        <f>'Occupancy Worksheet'!$AW$31</f>
        <v>0</v>
      </c>
      <c r="BD48" s="146">
        <f>'Occupancy Worksheet'!$AW$32</f>
        <v>0</v>
      </c>
      <c r="BE48" s="146">
        <f>'Occupancy Worksheet'!$AW$33</f>
        <v>0</v>
      </c>
      <c r="BF48" s="145">
        <f>'Occupancy Worksheet'!$AW$34</f>
        <v>0</v>
      </c>
      <c r="BG48" s="146">
        <f>'Occupancy Worksheet'!$AW$35</f>
        <v>0</v>
      </c>
      <c r="BH48" s="147">
        <f>'Occupancy Worksheet'!$AW$36</f>
        <v>0</v>
      </c>
      <c r="BI48" s="146">
        <f>'Occupancy Worksheet'!$AW$37</f>
        <v>0</v>
      </c>
      <c r="BJ48" s="146" t="str">
        <f>'Occupancy Worksheet'!$AW$38</f>
        <v>N/A</v>
      </c>
      <c r="BK48" s="140" t="str">
        <f>'Occupancy Worksheet'!$AW$39</f>
        <v>Class Rate</v>
      </c>
      <c r="BL48" s="146">
        <f>'Occupancy Worksheet'!$AW$40</f>
        <v>0</v>
      </c>
      <c r="BM48" s="146" t="str">
        <f>'Occupancy Worksheet'!$AW$41</f>
        <v>-</v>
      </c>
      <c r="BN48" s="148">
        <f>'Occupancy Worksheet'!$AW$42</f>
        <v>0</v>
      </c>
      <c r="BO48" s="146">
        <f>'Occupancy Worksheet'!$AW$43</f>
        <v>0</v>
      </c>
      <c r="BP48" s="149">
        <f>'Occupancy Worksheet'!$AW$44</f>
        <v>0</v>
      </c>
      <c r="BQ48" s="146">
        <f>'Occupancy Worksheet'!$AW$45</f>
        <v>0</v>
      </c>
      <c r="BR48" s="146">
        <f>'Occupancy Worksheet'!$AW$46</f>
        <v>0</v>
      </c>
      <c r="BS48" s="146">
        <f>'Occupancy Worksheet'!$AW$47</f>
        <v>0</v>
      </c>
      <c r="BT48" s="146">
        <f>'Occupancy Worksheet'!$AW$48</f>
        <v>0</v>
      </c>
      <c r="BU48" s="146">
        <f>'Occupancy Worksheet'!$AW$49</f>
        <v>0</v>
      </c>
      <c r="BV48" s="150">
        <f>'Occupancy Worksheet'!$AW$50</f>
        <v>0</v>
      </c>
      <c r="BW48" s="140">
        <f>'Occupancy Worksheet'!$AW$51</f>
        <v>0</v>
      </c>
      <c r="BX48" s="149">
        <f>'Occupancy Worksheet'!$AW$52</f>
        <v>0</v>
      </c>
      <c r="BY48" s="149">
        <f>'Occupancy Worksheet'!$AW$53</f>
        <v>0</v>
      </c>
      <c r="BZ48" s="149">
        <f>'Occupancy Worksheet'!$AW$54</f>
        <v>0</v>
      </c>
      <c r="CA48" s="149">
        <f>'Occupancy Worksheet'!$AW$55</f>
        <v>0</v>
      </c>
      <c r="CB48" s="149">
        <f>'Occupancy Worksheet'!$AW$56</f>
        <v>0</v>
      </c>
      <c r="CC48" s="149">
        <f>'Occupancy Worksheet'!$AW$57</f>
        <v>0</v>
      </c>
      <c r="CD48" s="149">
        <f>'Occupancy Worksheet'!$AW$58</f>
        <v>0</v>
      </c>
      <c r="CE48" s="149">
        <f>'Occupancy Worksheet'!$AW$59</f>
        <v>0</v>
      </c>
      <c r="CF48" s="149">
        <f>'Occupancy Worksheet'!$AW$60</f>
        <v>0</v>
      </c>
      <c r="CG48" s="149">
        <f>'Occupancy Worksheet'!$AW$61</f>
        <v>0</v>
      </c>
      <c r="CH48" s="149">
        <f>'Occupancy Worksheet'!$AW$62</f>
        <v>0</v>
      </c>
    </row>
    <row r="49" spans="1:86" x14ac:dyDescent="0.25">
      <c r="A49" s="140" t="str">
        <f>'Occupancy Worksheet'!$AX$8</f>
        <v>Column 48</v>
      </c>
      <c r="B49" s="141">
        <f t="shared" si="0"/>
        <v>0</v>
      </c>
      <c r="C49" s="141">
        <f t="shared" si="1"/>
        <v>0</v>
      </c>
      <c r="D49" s="142" t="str">
        <f t="shared" si="2"/>
        <v/>
      </c>
      <c r="E49" s="141">
        <f t="shared" si="3"/>
        <v>0</v>
      </c>
      <c r="F49" s="141">
        <f t="shared" si="4"/>
        <v>0</v>
      </c>
      <c r="G49" s="141">
        <f t="shared" si="5"/>
        <v>2013</v>
      </c>
      <c r="H49" s="141">
        <f t="shared" si="6"/>
        <v>0</v>
      </c>
      <c r="I49" s="141">
        <f t="shared" si="7"/>
        <v>0</v>
      </c>
      <c r="J49" s="141">
        <f t="shared" si="8"/>
        <v>0</v>
      </c>
      <c r="K49" s="141">
        <f t="shared" si="9"/>
        <v>0</v>
      </c>
      <c r="L49" s="141">
        <f t="shared" si="10"/>
        <v>0</v>
      </c>
      <c r="M49" s="141">
        <f t="shared" si="11"/>
        <v>0</v>
      </c>
      <c r="N49" s="141">
        <f t="shared" si="12"/>
        <v>0</v>
      </c>
      <c r="O49" s="141">
        <f t="shared" si="13"/>
        <v>0</v>
      </c>
      <c r="P49" s="141">
        <f t="shared" si="14"/>
        <v>0</v>
      </c>
      <c r="Q49" s="141">
        <f t="shared" si="15"/>
        <v>0</v>
      </c>
      <c r="R49" s="141">
        <f t="shared" si="16"/>
        <v>0</v>
      </c>
      <c r="S49" s="141">
        <f t="shared" si="17"/>
        <v>0</v>
      </c>
      <c r="T49" s="141">
        <f t="shared" si="18"/>
        <v>0</v>
      </c>
      <c r="U49" s="141">
        <f t="shared" si="19"/>
        <v>0</v>
      </c>
      <c r="V49" s="141">
        <f t="shared" si="20"/>
        <v>0</v>
      </c>
      <c r="W49" s="141">
        <f t="shared" si="21"/>
        <v>0</v>
      </c>
      <c r="X49" s="141">
        <f t="shared" si="22"/>
        <v>0</v>
      </c>
      <c r="Y49" s="141">
        <f t="shared" si="23"/>
        <v>0</v>
      </c>
      <c r="Z49" s="141">
        <f t="shared" si="24"/>
        <v>0</v>
      </c>
      <c r="AA49" s="141">
        <f t="shared" si="25"/>
        <v>0</v>
      </c>
      <c r="AB49" s="141">
        <f t="shared" si="26"/>
        <v>0</v>
      </c>
      <c r="AC49" s="141">
        <f t="shared" si="27"/>
        <v>0</v>
      </c>
      <c r="AD49" s="141">
        <f t="shared" si="28"/>
        <v>0</v>
      </c>
      <c r="AE49" s="141">
        <f t="shared" si="29"/>
        <v>0</v>
      </c>
      <c r="AF49" s="143">
        <f t="shared" si="30"/>
        <v>0</v>
      </c>
      <c r="AG49" s="144">
        <f>'Occupancy Worksheet'!$AX$9</f>
        <v>0</v>
      </c>
      <c r="AH49" s="144">
        <f>'Occupancy Worksheet'!$AX$10</f>
        <v>0</v>
      </c>
      <c r="AI49" s="144">
        <f>'Occupancy Worksheet'!$AX$11</f>
        <v>0</v>
      </c>
      <c r="AJ49" s="144">
        <f>'Occupancy Worksheet'!$AX$12</f>
        <v>0</v>
      </c>
      <c r="AK49" s="144">
        <f>'Occupancy Worksheet'!$AX$13</f>
        <v>0</v>
      </c>
      <c r="AL49" s="144">
        <f>'Occupancy Worksheet'!$AX$14</f>
        <v>0</v>
      </c>
      <c r="AM49" s="144">
        <f>'Occupancy Worksheet'!$AX$15</f>
        <v>0</v>
      </c>
      <c r="AN49" s="144" t="str">
        <f>'Occupancy Worksheet'!$AX$16</f>
        <v>No</v>
      </c>
      <c r="AO49" s="140">
        <f>'Occupancy Worksheet'!$AX$17</f>
        <v>0</v>
      </c>
      <c r="AP49" s="140">
        <f>'Occupancy Worksheet'!$AX$18</f>
        <v>0</v>
      </c>
      <c r="AQ49" s="140">
        <f>'Occupancy Worksheet'!$AX$19</f>
        <v>0</v>
      </c>
      <c r="AR49" s="145">
        <f>'Occupancy Worksheet'!$AX$20</f>
        <v>0</v>
      </c>
      <c r="AS49" s="146">
        <f>'Occupancy Worksheet'!$AX$21</f>
        <v>0</v>
      </c>
      <c r="AT49" s="146">
        <f>'Occupancy Worksheet'!$AX$22</f>
        <v>0</v>
      </c>
      <c r="AU49" s="146">
        <f>'Occupancy Worksheet'!$AX$23</f>
        <v>0</v>
      </c>
      <c r="AV49" s="146">
        <f>'Occupancy Worksheet'!$AX$24</f>
        <v>0</v>
      </c>
      <c r="AW49" s="146">
        <f>'Occupancy Worksheet'!$AX$25</f>
        <v>0</v>
      </c>
      <c r="AX49" s="146">
        <f>'Occupancy Worksheet'!$AX$26</f>
        <v>0</v>
      </c>
      <c r="AY49" s="145">
        <f>'Occupancy Worksheet'!$AX$27</f>
        <v>0</v>
      </c>
      <c r="AZ49" s="146">
        <f>'Occupancy Worksheet'!$AX$28</f>
        <v>0</v>
      </c>
      <c r="BA49" s="146">
        <f>'Occupancy Worksheet'!$AX$29</f>
        <v>0</v>
      </c>
      <c r="BB49" s="146">
        <f>'Occupancy Worksheet'!$AX$30</f>
        <v>0</v>
      </c>
      <c r="BC49" s="146">
        <f>'Occupancy Worksheet'!$AX$31</f>
        <v>0</v>
      </c>
      <c r="BD49" s="146">
        <f>'Occupancy Worksheet'!$AX$32</f>
        <v>0</v>
      </c>
      <c r="BE49" s="146">
        <f>'Occupancy Worksheet'!$AX$33</f>
        <v>0</v>
      </c>
      <c r="BF49" s="145">
        <f>'Occupancy Worksheet'!$AX$34</f>
        <v>0</v>
      </c>
      <c r="BG49" s="146">
        <f>'Occupancy Worksheet'!$AX$35</f>
        <v>0</v>
      </c>
      <c r="BH49" s="147">
        <f>'Occupancy Worksheet'!$AX$36</f>
        <v>0</v>
      </c>
      <c r="BI49" s="146">
        <f>'Occupancy Worksheet'!$AX$37</f>
        <v>0</v>
      </c>
      <c r="BJ49" s="146" t="str">
        <f>'Occupancy Worksheet'!$AX$38</f>
        <v>N/A</v>
      </c>
      <c r="BK49" s="140" t="str">
        <f>'Occupancy Worksheet'!$AX$39</f>
        <v>Class Rate</v>
      </c>
      <c r="BL49" s="146">
        <f>'Occupancy Worksheet'!$AX$40</f>
        <v>0</v>
      </c>
      <c r="BM49" s="146" t="str">
        <f>'Occupancy Worksheet'!$AX$41</f>
        <v>-</v>
      </c>
      <c r="BN49" s="148">
        <f>'Occupancy Worksheet'!$AX$42</f>
        <v>0</v>
      </c>
      <c r="BO49" s="146">
        <f>'Occupancy Worksheet'!$AX$43</f>
        <v>0</v>
      </c>
      <c r="BP49" s="149">
        <f>'Occupancy Worksheet'!$AX$44</f>
        <v>0</v>
      </c>
      <c r="BQ49" s="146">
        <f>'Occupancy Worksheet'!$AX$45</f>
        <v>0</v>
      </c>
      <c r="BR49" s="146">
        <f>'Occupancy Worksheet'!$AX$46</f>
        <v>0</v>
      </c>
      <c r="BS49" s="146">
        <f>'Occupancy Worksheet'!$AX$47</f>
        <v>0</v>
      </c>
      <c r="BT49" s="146">
        <f>'Occupancy Worksheet'!$AX$48</f>
        <v>0</v>
      </c>
      <c r="BU49" s="146">
        <f>'Occupancy Worksheet'!$AX$49</f>
        <v>0</v>
      </c>
      <c r="BV49" s="150">
        <f>'Occupancy Worksheet'!$AX$50</f>
        <v>0</v>
      </c>
      <c r="BW49" s="140">
        <f>'Occupancy Worksheet'!$AX$51</f>
        <v>0</v>
      </c>
      <c r="BX49" s="149">
        <f>'Occupancy Worksheet'!$AX$52</f>
        <v>0</v>
      </c>
      <c r="BY49" s="149">
        <f>'Occupancy Worksheet'!$AX$53</f>
        <v>0</v>
      </c>
      <c r="BZ49" s="149">
        <f>'Occupancy Worksheet'!$AX$54</f>
        <v>0</v>
      </c>
      <c r="CA49" s="149">
        <f>'Occupancy Worksheet'!$AX$55</f>
        <v>0</v>
      </c>
      <c r="CB49" s="149">
        <f>'Occupancy Worksheet'!$AX$56</f>
        <v>0</v>
      </c>
      <c r="CC49" s="149">
        <f>'Occupancy Worksheet'!$AX$57</f>
        <v>0</v>
      </c>
      <c r="CD49" s="149">
        <f>'Occupancy Worksheet'!$AX$58</f>
        <v>0</v>
      </c>
      <c r="CE49" s="149">
        <f>'Occupancy Worksheet'!$AX$59</f>
        <v>0</v>
      </c>
      <c r="CF49" s="149">
        <f>'Occupancy Worksheet'!$AX$60</f>
        <v>0</v>
      </c>
      <c r="CG49" s="149">
        <f>'Occupancy Worksheet'!$AX$61</f>
        <v>0</v>
      </c>
      <c r="CH49" s="149">
        <f>'Occupancy Worksheet'!$AX$62</f>
        <v>0</v>
      </c>
    </row>
    <row r="50" spans="1:86" x14ac:dyDescent="0.25">
      <c r="A50" s="140" t="str">
        <f>'Occupancy Worksheet'!$AY$8</f>
        <v>Column 49</v>
      </c>
      <c r="B50" s="141">
        <f t="shared" si="0"/>
        <v>0</v>
      </c>
      <c r="C50" s="141">
        <f t="shared" si="1"/>
        <v>0</v>
      </c>
      <c r="D50" s="142" t="str">
        <f t="shared" si="2"/>
        <v/>
      </c>
      <c r="E50" s="141">
        <f t="shared" si="3"/>
        <v>0</v>
      </c>
      <c r="F50" s="141">
        <f t="shared" si="4"/>
        <v>0</v>
      </c>
      <c r="G50" s="141">
        <f t="shared" si="5"/>
        <v>2013</v>
      </c>
      <c r="H50" s="141">
        <f t="shared" si="6"/>
        <v>0</v>
      </c>
      <c r="I50" s="141">
        <f t="shared" si="7"/>
        <v>0</v>
      </c>
      <c r="J50" s="141">
        <f t="shared" si="8"/>
        <v>0</v>
      </c>
      <c r="K50" s="141">
        <f t="shared" si="9"/>
        <v>0</v>
      </c>
      <c r="L50" s="141">
        <f t="shared" si="10"/>
        <v>0</v>
      </c>
      <c r="M50" s="141">
        <f t="shared" si="11"/>
        <v>0</v>
      </c>
      <c r="N50" s="141">
        <f t="shared" si="12"/>
        <v>0</v>
      </c>
      <c r="O50" s="141">
        <f t="shared" si="13"/>
        <v>0</v>
      </c>
      <c r="P50" s="141">
        <f t="shared" si="14"/>
        <v>0</v>
      </c>
      <c r="Q50" s="141">
        <f t="shared" si="15"/>
        <v>0</v>
      </c>
      <c r="R50" s="141">
        <f t="shared" si="16"/>
        <v>0</v>
      </c>
      <c r="S50" s="141">
        <f t="shared" si="17"/>
        <v>0</v>
      </c>
      <c r="T50" s="141">
        <f t="shared" si="18"/>
        <v>0</v>
      </c>
      <c r="U50" s="141">
        <f t="shared" si="19"/>
        <v>0</v>
      </c>
      <c r="V50" s="141">
        <f t="shared" si="20"/>
        <v>0</v>
      </c>
      <c r="W50" s="141">
        <f t="shared" si="21"/>
        <v>0</v>
      </c>
      <c r="X50" s="141">
        <f t="shared" si="22"/>
        <v>0</v>
      </c>
      <c r="Y50" s="141">
        <f t="shared" si="23"/>
        <v>0</v>
      </c>
      <c r="Z50" s="141">
        <f t="shared" si="24"/>
        <v>0</v>
      </c>
      <c r="AA50" s="141">
        <f t="shared" si="25"/>
        <v>0</v>
      </c>
      <c r="AB50" s="141">
        <f t="shared" si="26"/>
        <v>0</v>
      </c>
      <c r="AC50" s="141">
        <f t="shared" si="27"/>
        <v>0</v>
      </c>
      <c r="AD50" s="141">
        <f t="shared" si="28"/>
        <v>0</v>
      </c>
      <c r="AE50" s="141">
        <f t="shared" si="29"/>
        <v>0</v>
      </c>
      <c r="AF50" s="143">
        <f t="shared" si="30"/>
        <v>0</v>
      </c>
      <c r="AG50" s="144">
        <f>'Occupancy Worksheet'!$AY$9</f>
        <v>0</v>
      </c>
      <c r="AH50" s="144">
        <f>'Occupancy Worksheet'!$AY$10</f>
        <v>0</v>
      </c>
      <c r="AI50" s="144">
        <f>'Occupancy Worksheet'!$AY$11</f>
        <v>0</v>
      </c>
      <c r="AJ50" s="144">
        <f>'Occupancy Worksheet'!$AY$12</f>
        <v>0</v>
      </c>
      <c r="AK50" s="144">
        <f>'Occupancy Worksheet'!$AY$13</f>
        <v>0</v>
      </c>
      <c r="AL50" s="144">
        <f>'Occupancy Worksheet'!$AY$14</f>
        <v>0</v>
      </c>
      <c r="AM50" s="144">
        <f>'Occupancy Worksheet'!$AY$15</f>
        <v>0</v>
      </c>
      <c r="AN50" s="144" t="str">
        <f>'Occupancy Worksheet'!$AY$16</f>
        <v>No</v>
      </c>
      <c r="AO50" s="140">
        <f>'Occupancy Worksheet'!$AY$17</f>
        <v>0</v>
      </c>
      <c r="AP50" s="140">
        <f>'Occupancy Worksheet'!$AY$18</f>
        <v>0</v>
      </c>
      <c r="AQ50" s="140">
        <f>'Occupancy Worksheet'!$AY$19</f>
        <v>0</v>
      </c>
      <c r="AR50" s="145">
        <f>'Occupancy Worksheet'!$AY$20</f>
        <v>0</v>
      </c>
      <c r="AS50" s="146">
        <f>'Occupancy Worksheet'!$AY$21</f>
        <v>0</v>
      </c>
      <c r="AT50" s="146">
        <f>'Occupancy Worksheet'!$AY$22</f>
        <v>0</v>
      </c>
      <c r="AU50" s="146">
        <f>'Occupancy Worksheet'!$AY$23</f>
        <v>0</v>
      </c>
      <c r="AV50" s="146">
        <f>'Occupancy Worksheet'!$AY$24</f>
        <v>0</v>
      </c>
      <c r="AW50" s="146">
        <f>'Occupancy Worksheet'!$AY$25</f>
        <v>0</v>
      </c>
      <c r="AX50" s="146">
        <f>'Occupancy Worksheet'!$AY$26</f>
        <v>0</v>
      </c>
      <c r="AY50" s="145">
        <f>'Occupancy Worksheet'!$AY$27</f>
        <v>0</v>
      </c>
      <c r="AZ50" s="146">
        <f>'Occupancy Worksheet'!$AY$28</f>
        <v>0</v>
      </c>
      <c r="BA50" s="146">
        <f>'Occupancy Worksheet'!$AY$29</f>
        <v>0</v>
      </c>
      <c r="BB50" s="146">
        <f>'Occupancy Worksheet'!$AY$30</f>
        <v>0</v>
      </c>
      <c r="BC50" s="146">
        <f>'Occupancy Worksheet'!$AY$31</f>
        <v>0</v>
      </c>
      <c r="BD50" s="146">
        <f>'Occupancy Worksheet'!$AY$32</f>
        <v>0</v>
      </c>
      <c r="BE50" s="146">
        <f>'Occupancy Worksheet'!$AY$33</f>
        <v>0</v>
      </c>
      <c r="BF50" s="145">
        <f>'Occupancy Worksheet'!$AY$34</f>
        <v>0</v>
      </c>
      <c r="BG50" s="146">
        <f>'Occupancy Worksheet'!$AY$35</f>
        <v>0</v>
      </c>
      <c r="BH50" s="147">
        <f>'Occupancy Worksheet'!$AY$36</f>
        <v>0</v>
      </c>
      <c r="BI50" s="146">
        <f>'Occupancy Worksheet'!$AY$37</f>
        <v>0</v>
      </c>
      <c r="BJ50" s="146" t="str">
        <f>'Occupancy Worksheet'!$AY$38</f>
        <v>N/A</v>
      </c>
      <c r="BK50" s="140" t="str">
        <f>'Occupancy Worksheet'!$AY$39</f>
        <v>Class Rate</v>
      </c>
      <c r="BL50" s="146">
        <f>'Occupancy Worksheet'!$AY$40</f>
        <v>0</v>
      </c>
      <c r="BM50" s="146" t="str">
        <f>'Occupancy Worksheet'!$AY$41</f>
        <v>-</v>
      </c>
      <c r="BN50" s="148">
        <f>'Occupancy Worksheet'!$AY$42</f>
        <v>0</v>
      </c>
      <c r="BO50" s="146">
        <f>'Occupancy Worksheet'!$AY$43</f>
        <v>0</v>
      </c>
      <c r="BP50" s="149">
        <f>'Occupancy Worksheet'!$AY$44</f>
        <v>0</v>
      </c>
      <c r="BQ50" s="146">
        <f>'Occupancy Worksheet'!$AY$45</f>
        <v>0</v>
      </c>
      <c r="BR50" s="146">
        <f>'Occupancy Worksheet'!$AY$46</f>
        <v>0</v>
      </c>
      <c r="BS50" s="146">
        <f>'Occupancy Worksheet'!$AY$47</f>
        <v>0</v>
      </c>
      <c r="BT50" s="146">
        <f>'Occupancy Worksheet'!$AY$48</f>
        <v>0</v>
      </c>
      <c r="BU50" s="146">
        <f>'Occupancy Worksheet'!$AY$49</f>
        <v>0</v>
      </c>
      <c r="BV50" s="150">
        <f>'Occupancy Worksheet'!$AY$50</f>
        <v>0</v>
      </c>
      <c r="BW50" s="140">
        <f>'Occupancy Worksheet'!$AY$51</f>
        <v>0</v>
      </c>
      <c r="BX50" s="149">
        <f>'Occupancy Worksheet'!$AY$52</f>
        <v>0</v>
      </c>
      <c r="BY50" s="149">
        <f>'Occupancy Worksheet'!$AY$53</f>
        <v>0</v>
      </c>
      <c r="BZ50" s="149">
        <f>'Occupancy Worksheet'!$AY$54</f>
        <v>0</v>
      </c>
      <c r="CA50" s="149">
        <f>'Occupancy Worksheet'!$AY$55</f>
        <v>0</v>
      </c>
      <c r="CB50" s="149">
        <f>'Occupancy Worksheet'!$AY$56</f>
        <v>0</v>
      </c>
      <c r="CC50" s="149">
        <f>'Occupancy Worksheet'!$AY$57</f>
        <v>0</v>
      </c>
      <c r="CD50" s="149">
        <f>'Occupancy Worksheet'!$AY$58</f>
        <v>0</v>
      </c>
      <c r="CE50" s="149">
        <f>'Occupancy Worksheet'!$AY$59</f>
        <v>0</v>
      </c>
      <c r="CF50" s="149">
        <f>'Occupancy Worksheet'!$AY$60</f>
        <v>0</v>
      </c>
      <c r="CG50" s="149">
        <f>'Occupancy Worksheet'!$AY$61</f>
        <v>0</v>
      </c>
      <c r="CH50" s="149">
        <f>'Occupancy Worksheet'!$AY$62</f>
        <v>0</v>
      </c>
    </row>
    <row r="51" spans="1:86" x14ac:dyDescent="0.25">
      <c r="A51" s="140" t="str">
        <f>'Occupancy Worksheet'!$AZ$8</f>
        <v>Column 50</v>
      </c>
      <c r="B51" s="141">
        <f t="shared" si="0"/>
        <v>0</v>
      </c>
      <c r="C51" s="141">
        <f t="shared" si="1"/>
        <v>0</v>
      </c>
      <c r="D51" s="142" t="str">
        <f t="shared" si="2"/>
        <v/>
      </c>
      <c r="E51" s="141">
        <f t="shared" si="3"/>
        <v>0</v>
      </c>
      <c r="F51" s="141">
        <f t="shared" si="4"/>
        <v>0</v>
      </c>
      <c r="G51" s="141">
        <f t="shared" si="5"/>
        <v>2013</v>
      </c>
      <c r="H51" s="141">
        <f t="shared" si="6"/>
        <v>0</v>
      </c>
      <c r="I51" s="141">
        <f t="shared" si="7"/>
        <v>0</v>
      </c>
      <c r="J51" s="141">
        <f t="shared" si="8"/>
        <v>0</v>
      </c>
      <c r="K51" s="141">
        <f t="shared" si="9"/>
        <v>0</v>
      </c>
      <c r="L51" s="141">
        <f t="shared" si="10"/>
        <v>0</v>
      </c>
      <c r="M51" s="141">
        <f t="shared" si="11"/>
        <v>0</v>
      </c>
      <c r="N51" s="141">
        <f t="shared" si="12"/>
        <v>0</v>
      </c>
      <c r="O51" s="141">
        <f t="shared" si="13"/>
        <v>0</v>
      </c>
      <c r="P51" s="141">
        <f t="shared" si="14"/>
        <v>0</v>
      </c>
      <c r="Q51" s="141">
        <f t="shared" si="15"/>
        <v>0</v>
      </c>
      <c r="R51" s="141">
        <f t="shared" si="16"/>
        <v>0</v>
      </c>
      <c r="S51" s="141">
        <f t="shared" si="17"/>
        <v>0</v>
      </c>
      <c r="T51" s="141">
        <f t="shared" si="18"/>
        <v>0</v>
      </c>
      <c r="U51" s="141">
        <f t="shared" si="19"/>
        <v>0</v>
      </c>
      <c r="V51" s="141">
        <f t="shared" si="20"/>
        <v>0</v>
      </c>
      <c r="W51" s="141">
        <f t="shared" si="21"/>
        <v>0</v>
      </c>
      <c r="X51" s="141">
        <f t="shared" si="22"/>
        <v>0</v>
      </c>
      <c r="Y51" s="141">
        <f t="shared" si="23"/>
        <v>0</v>
      </c>
      <c r="Z51" s="141">
        <f t="shared" si="24"/>
        <v>0</v>
      </c>
      <c r="AA51" s="141">
        <f t="shared" si="25"/>
        <v>0</v>
      </c>
      <c r="AB51" s="141">
        <f t="shared" si="26"/>
        <v>0</v>
      </c>
      <c r="AC51" s="141">
        <f t="shared" si="27"/>
        <v>0</v>
      </c>
      <c r="AD51" s="141">
        <f t="shared" si="28"/>
        <v>0</v>
      </c>
      <c r="AE51" s="141">
        <f t="shared" si="29"/>
        <v>0</v>
      </c>
      <c r="AF51" s="143">
        <f t="shared" si="30"/>
        <v>0</v>
      </c>
      <c r="AG51" s="144">
        <f>'Occupancy Worksheet'!$AZ$9</f>
        <v>0</v>
      </c>
      <c r="AH51" s="144">
        <f>'Occupancy Worksheet'!$AZ$10</f>
        <v>0</v>
      </c>
      <c r="AI51" s="144">
        <f>'Occupancy Worksheet'!$AZ$11</f>
        <v>0</v>
      </c>
      <c r="AJ51" s="144">
        <f>'Occupancy Worksheet'!$AZ$12</f>
        <v>0</v>
      </c>
      <c r="AK51" s="144">
        <f>'Occupancy Worksheet'!$AZ$13</f>
        <v>0</v>
      </c>
      <c r="AL51" s="144">
        <f>'Occupancy Worksheet'!$AZ$14</f>
        <v>0</v>
      </c>
      <c r="AM51" s="144">
        <f>'Occupancy Worksheet'!$AZ$15</f>
        <v>0</v>
      </c>
      <c r="AN51" s="144" t="str">
        <f>'Occupancy Worksheet'!$AZ$16</f>
        <v>No</v>
      </c>
      <c r="AO51" s="140">
        <f>'Occupancy Worksheet'!$AZ$17</f>
        <v>0</v>
      </c>
      <c r="AP51" s="140">
        <f>'Occupancy Worksheet'!$AZ$18</f>
        <v>0</v>
      </c>
      <c r="AQ51" s="140">
        <f>'Occupancy Worksheet'!$AZ$19</f>
        <v>0</v>
      </c>
      <c r="AR51" s="145">
        <f>'Occupancy Worksheet'!$AZ$20</f>
        <v>0</v>
      </c>
      <c r="AS51" s="146">
        <f>'Occupancy Worksheet'!$AZ$21</f>
        <v>0</v>
      </c>
      <c r="AT51" s="146">
        <f>'Occupancy Worksheet'!$AZ$22</f>
        <v>0</v>
      </c>
      <c r="AU51" s="146">
        <f>'Occupancy Worksheet'!$AZ$23</f>
        <v>0</v>
      </c>
      <c r="AV51" s="146">
        <f>'Occupancy Worksheet'!$AZ$24</f>
        <v>0</v>
      </c>
      <c r="AW51" s="146">
        <f>'Occupancy Worksheet'!$AZ$25</f>
        <v>0</v>
      </c>
      <c r="AX51" s="146">
        <f>'Occupancy Worksheet'!$AZ$26</f>
        <v>0</v>
      </c>
      <c r="AY51" s="145">
        <f>'Occupancy Worksheet'!$AZ$27</f>
        <v>0</v>
      </c>
      <c r="AZ51" s="146">
        <f>'Occupancy Worksheet'!$AZ$28</f>
        <v>0</v>
      </c>
      <c r="BA51" s="146">
        <f>'Occupancy Worksheet'!$AZ$29</f>
        <v>0</v>
      </c>
      <c r="BB51" s="146">
        <f>'Occupancy Worksheet'!$AZ$30</f>
        <v>0</v>
      </c>
      <c r="BC51" s="146">
        <f>'Occupancy Worksheet'!$AZ$31</f>
        <v>0</v>
      </c>
      <c r="BD51" s="146">
        <f>'Occupancy Worksheet'!$AZ$32</f>
        <v>0</v>
      </c>
      <c r="BE51" s="146">
        <f>'Occupancy Worksheet'!$AZ$33</f>
        <v>0</v>
      </c>
      <c r="BF51" s="145">
        <f>'Occupancy Worksheet'!$AZ$34</f>
        <v>0</v>
      </c>
      <c r="BG51" s="146">
        <f>'Occupancy Worksheet'!$AZ$35</f>
        <v>0</v>
      </c>
      <c r="BH51" s="147">
        <f>'Occupancy Worksheet'!$AZ$36</f>
        <v>0</v>
      </c>
      <c r="BI51" s="146">
        <f>'Occupancy Worksheet'!$AZ$37</f>
        <v>0</v>
      </c>
      <c r="BJ51" s="146" t="str">
        <f>'Occupancy Worksheet'!$AZ$38</f>
        <v>N/A</v>
      </c>
      <c r="BK51" s="140" t="str">
        <f>'Occupancy Worksheet'!$AZ$39</f>
        <v>Class Rate</v>
      </c>
      <c r="BL51" s="146">
        <f>'Occupancy Worksheet'!$AZ$40</f>
        <v>0</v>
      </c>
      <c r="BM51" s="146" t="str">
        <f>'Occupancy Worksheet'!$AZ$41</f>
        <v>-</v>
      </c>
      <c r="BN51" s="148">
        <f>'Occupancy Worksheet'!$AZ$42</f>
        <v>0</v>
      </c>
      <c r="BO51" s="146">
        <f>'Occupancy Worksheet'!$AZ$43</f>
        <v>0</v>
      </c>
      <c r="BP51" s="149">
        <f>'Occupancy Worksheet'!$AZ$44</f>
        <v>0</v>
      </c>
      <c r="BQ51" s="146">
        <f>'Occupancy Worksheet'!$AZ$45</f>
        <v>0</v>
      </c>
      <c r="BR51" s="146">
        <f>'Occupancy Worksheet'!$AZ$46</f>
        <v>0</v>
      </c>
      <c r="BS51" s="146">
        <f>'Occupancy Worksheet'!$AZ$47</f>
        <v>0</v>
      </c>
      <c r="BT51" s="146">
        <f>'Occupancy Worksheet'!$AZ$48</f>
        <v>0</v>
      </c>
      <c r="BU51" s="146">
        <f>'Occupancy Worksheet'!$AZ$49</f>
        <v>0</v>
      </c>
      <c r="BV51" s="150">
        <f>'Occupancy Worksheet'!$AZ$50</f>
        <v>0</v>
      </c>
      <c r="BW51" s="140">
        <f>'Occupancy Worksheet'!$AZ$51</f>
        <v>0</v>
      </c>
      <c r="BX51" s="149">
        <f>'Occupancy Worksheet'!$AZ$52</f>
        <v>0</v>
      </c>
      <c r="BY51" s="149">
        <f>'Occupancy Worksheet'!$AZ$53</f>
        <v>0</v>
      </c>
      <c r="BZ51" s="149">
        <f>'Occupancy Worksheet'!$AZ$54</f>
        <v>0</v>
      </c>
      <c r="CA51" s="149">
        <f>'Occupancy Worksheet'!$AZ$55</f>
        <v>0</v>
      </c>
      <c r="CB51" s="149">
        <f>'Occupancy Worksheet'!$AZ$56</f>
        <v>0</v>
      </c>
      <c r="CC51" s="149">
        <f>'Occupancy Worksheet'!$AZ$57</f>
        <v>0</v>
      </c>
      <c r="CD51" s="149">
        <f>'Occupancy Worksheet'!$AZ$58</f>
        <v>0</v>
      </c>
      <c r="CE51" s="149">
        <f>'Occupancy Worksheet'!$AZ$59</f>
        <v>0</v>
      </c>
      <c r="CF51" s="149">
        <f>'Occupancy Worksheet'!$AZ$60</f>
        <v>0</v>
      </c>
      <c r="CG51" s="149">
        <f>'Occupancy Worksheet'!$AZ$61</f>
        <v>0</v>
      </c>
      <c r="CH51" s="149">
        <f>'Occupancy Worksheet'!$AZ$62</f>
        <v>0</v>
      </c>
    </row>
    <row r="52" spans="1:86" x14ac:dyDescent="0.25">
      <c r="A52" s="140" t="str">
        <f>'Occupancy Worksheet'!$BA$8</f>
        <v>Column 51</v>
      </c>
      <c r="B52" s="141">
        <f t="shared" si="0"/>
        <v>0</v>
      </c>
      <c r="C52" s="141">
        <f t="shared" si="1"/>
        <v>0</v>
      </c>
      <c r="D52" s="142" t="str">
        <f t="shared" si="2"/>
        <v/>
      </c>
      <c r="E52" s="141">
        <f t="shared" si="3"/>
        <v>0</v>
      </c>
      <c r="F52" s="141">
        <f t="shared" si="4"/>
        <v>0</v>
      </c>
      <c r="G52" s="141">
        <f t="shared" si="5"/>
        <v>2013</v>
      </c>
      <c r="H52" s="141">
        <f t="shared" si="6"/>
        <v>0</v>
      </c>
      <c r="I52" s="141">
        <f t="shared" si="7"/>
        <v>0</v>
      </c>
      <c r="J52" s="141">
        <f t="shared" si="8"/>
        <v>0</v>
      </c>
      <c r="K52" s="141">
        <f t="shared" si="9"/>
        <v>0</v>
      </c>
      <c r="L52" s="141">
        <f t="shared" si="10"/>
        <v>0</v>
      </c>
      <c r="M52" s="141">
        <f t="shared" si="11"/>
        <v>0</v>
      </c>
      <c r="N52" s="141">
        <f t="shared" si="12"/>
        <v>0</v>
      </c>
      <c r="O52" s="141">
        <f t="shared" si="13"/>
        <v>0</v>
      </c>
      <c r="P52" s="141">
        <f t="shared" si="14"/>
        <v>0</v>
      </c>
      <c r="Q52" s="141">
        <f t="shared" si="15"/>
        <v>0</v>
      </c>
      <c r="R52" s="141">
        <f t="shared" si="16"/>
        <v>0</v>
      </c>
      <c r="S52" s="141">
        <f t="shared" si="17"/>
        <v>0</v>
      </c>
      <c r="T52" s="141">
        <f t="shared" si="18"/>
        <v>0</v>
      </c>
      <c r="U52" s="141">
        <f t="shared" si="19"/>
        <v>0</v>
      </c>
      <c r="V52" s="141">
        <f t="shared" si="20"/>
        <v>0</v>
      </c>
      <c r="W52" s="141">
        <f t="shared" si="21"/>
        <v>0</v>
      </c>
      <c r="X52" s="141">
        <f t="shared" si="22"/>
        <v>0</v>
      </c>
      <c r="Y52" s="141">
        <f t="shared" si="23"/>
        <v>0</v>
      </c>
      <c r="Z52" s="141">
        <f t="shared" si="24"/>
        <v>0</v>
      </c>
      <c r="AA52" s="141">
        <f t="shared" si="25"/>
        <v>0</v>
      </c>
      <c r="AB52" s="141">
        <f t="shared" si="26"/>
        <v>0</v>
      </c>
      <c r="AC52" s="141">
        <f t="shared" si="27"/>
        <v>0</v>
      </c>
      <c r="AD52" s="141">
        <f t="shared" si="28"/>
        <v>0</v>
      </c>
      <c r="AE52" s="141">
        <f t="shared" si="29"/>
        <v>0</v>
      </c>
      <c r="AF52" s="143">
        <f t="shared" si="30"/>
        <v>0</v>
      </c>
      <c r="AG52" s="144">
        <f>'Occupancy Worksheet'!$BA$9</f>
        <v>0</v>
      </c>
      <c r="AH52" s="144">
        <f>'Occupancy Worksheet'!$BA$10</f>
        <v>0</v>
      </c>
      <c r="AI52" s="144">
        <f>'Occupancy Worksheet'!$BA$11</f>
        <v>0</v>
      </c>
      <c r="AJ52" s="144">
        <f>'Occupancy Worksheet'!$BA$12</f>
        <v>0</v>
      </c>
      <c r="AK52" s="144">
        <f>'Occupancy Worksheet'!$BA$13</f>
        <v>0</v>
      </c>
      <c r="AL52" s="144">
        <f>'Occupancy Worksheet'!$BA$14</f>
        <v>0</v>
      </c>
      <c r="AM52" s="144">
        <f>'Occupancy Worksheet'!$BA$15</f>
        <v>0</v>
      </c>
      <c r="AN52" s="144" t="str">
        <f>'Occupancy Worksheet'!$BA$16</f>
        <v>No</v>
      </c>
      <c r="AO52" s="140">
        <f>'Occupancy Worksheet'!$BA$17</f>
        <v>0</v>
      </c>
      <c r="AP52" s="140">
        <f>'Occupancy Worksheet'!$BA$18</f>
        <v>0</v>
      </c>
      <c r="AQ52" s="140">
        <f>'Occupancy Worksheet'!$BA$19</f>
        <v>0</v>
      </c>
      <c r="AR52" s="145">
        <f>'Occupancy Worksheet'!$BA$20</f>
        <v>0</v>
      </c>
      <c r="AS52" s="146">
        <f>'Occupancy Worksheet'!$BA$21</f>
        <v>0</v>
      </c>
      <c r="AT52" s="146">
        <f>'Occupancy Worksheet'!$BA$22</f>
        <v>0</v>
      </c>
      <c r="AU52" s="146">
        <f>'Occupancy Worksheet'!$BA$23</f>
        <v>0</v>
      </c>
      <c r="AV52" s="146">
        <f>'Occupancy Worksheet'!$BA$24</f>
        <v>0</v>
      </c>
      <c r="AW52" s="146">
        <f>'Occupancy Worksheet'!$BA$25</f>
        <v>0</v>
      </c>
      <c r="AX52" s="146">
        <f>'Occupancy Worksheet'!$BA$26</f>
        <v>0</v>
      </c>
      <c r="AY52" s="145">
        <f>'Occupancy Worksheet'!$BA$27</f>
        <v>0</v>
      </c>
      <c r="AZ52" s="146">
        <f>'Occupancy Worksheet'!$BA$28</f>
        <v>0</v>
      </c>
      <c r="BA52" s="146">
        <f>'Occupancy Worksheet'!$BA$29</f>
        <v>0</v>
      </c>
      <c r="BB52" s="146">
        <f>'Occupancy Worksheet'!$BA$30</f>
        <v>0</v>
      </c>
      <c r="BC52" s="146">
        <f>'Occupancy Worksheet'!$BA$31</f>
        <v>0</v>
      </c>
      <c r="BD52" s="146">
        <f>'Occupancy Worksheet'!$BA$32</f>
        <v>0</v>
      </c>
      <c r="BE52" s="146">
        <f>'Occupancy Worksheet'!$BA$33</f>
        <v>0</v>
      </c>
      <c r="BF52" s="145">
        <f>'Occupancy Worksheet'!$BA$34</f>
        <v>0</v>
      </c>
      <c r="BG52" s="146">
        <f>'Occupancy Worksheet'!$BA$35</f>
        <v>0</v>
      </c>
      <c r="BH52" s="147">
        <f>'Occupancy Worksheet'!$BA$36</f>
        <v>0</v>
      </c>
      <c r="BI52" s="146">
        <f>'Occupancy Worksheet'!$BA$37</f>
        <v>0</v>
      </c>
      <c r="BJ52" s="146" t="str">
        <f>'Occupancy Worksheet'!$BA$38</f>
        <v>N/A</v>
      </c>
      <c r="BK52" s="140" t="str">
        <f>'Occupancy Worksheet'!$BA$39</f>
        <v>Class Rate</v>
      </c>
      <c r="BL52" s="146">
        <f>'Occupancy Worksheet'!$BA$40</f>
        <v>0</v>
      </c>
      <c r="BM52" s="146" t="str">
        <f>'Occupancy Worksheet'!$BA$41</f>
        <v>-</v>
      </c>
      <c r="BN52" s="148">
        <f>'Occupancy Worksheet'!$BA$42</f>
        <v>0</v>
      </c>
      <c r="BO52" s="146">
        <f>'Occupancy Worksheet'!$BA$43</f>
        <v>0</v>
      </c>
      <c r="BP52" s="149">
        <f>'Occupancy Worksheet'!$BA$44</f>
        <v>0</v>
      </c>
      <c r="BQ52" s="146">
        <f>'Occupancy Worksheet'!$BA$45</f>
        <v>0</v>
      </c>
      <c r="BR52" s="146">
        <f>'Occupancy Worksheet'!$BA$46</f>
        <v>0</v>
      </c>
      <c r="BS52" s="146">
        <f>'Occupancy Worksheet'!$BA$47</f>
        <v>0</v>
      </c>
      <c r="BT52" s="146">
        <f>'Occupancy Worksheet'!$BA$48</f>
        <v>0</v>
      </c>
      <c r="BU52" s="146">
        <f>'Occupancy Worksheet'!$BA$49</f>
        <v>0</v>
      </c>
      <c r="BV52" s="150">
        <f>'Occupancy Worksheet'!$BA$50</f>
        <v>0</v>
      </c>
      <c r="BW52" s="140">
        <f>'Occupancy Worksheet'!$BA$51</f>
        <v>0</v>
      </c>
      <c r="BX52" s="149">
        <f>'Occupancy Worksheet'!$BA$52</f>
        <v>0</v>
      </c>
      <c r="BY52" s="149">
        <f>'Occupancy Worksheet'!$BA$53</f>
        <v>0</v>
      </c>
      <c r="BZ52" s="149">
        <f>'Occupancy Worksheet'!$BA$54</f>
        <v>0</v>
      </c>
      <c r="CA52" s="149">
        <f>'Occupancy Worksheet'!$BA$55</f>
        <v>0</v>
      </c>
      <c r="CB52" s="149">
        <f>'Occupancy Worksheet'!$BA$56</f>
        <v>0</v>
      </c>
      <c r="CC52" s="149">
        <f>'Occupancy Worksheet'!$BA$57</f>
        <v>0</v>
      </c>
      <c r="CD52" s="149">
        <f>'Occupancy Worksheet'!$BA$58</f>
        <v>0</v>
      </c>
      <c r="CE52" s="149">
        <f>'Occupancy Worksheet'!$BA$59</f>
        <v>0</v>
      </c>
      <c r="CF52" s="149">
        <f>'Occupancy Worksheet'!$BA$60</f>
        <v>0</v>
      </c>
      <c r="CG52" s="149">
        <f>'Occupancy Worksheet'!$BA$61</f>
        <v>0</v>
      </c>
      <c r="CH52" s="149">
        <f>'Occupancy Worksheet'!$BA$62</f>
        <v>0</v>
      </c>
    </row>
    <row r="53" spans="1:86" x14ac:dyDescent="0.25">
      <c r="A53" s="140" t="str">
        <f>'Occupancy Worksheet'!$BB$8</f>
        <v>Column 52</v>
      </c>
      <c r="B53" s="141">
        <f t="shared" si="0"/>
        <v>0</v>
      </c>
      <c r="C53" s="141">
        <f t="shared" si="1"/>
        <v>0</v>
      </c>
      <c r="D53" s="142" t="str">
        <f t="shared" si="2"/>
        <v/>
      </c>
      <c r="E53" s="141">
        <f t="shared" si="3"/>
        <v>0</v>
      </c>
      <c r="F53" s="141">
        <f t="shared" si="4"/>
        <v>0</v>
      </c>
      <c r="G53" s="141">
        <f t="shared" si="5"/>
        <v>2013</v>
      </c>
      <c r="H53" s="141">
        <f t="shared" si="6"/>
        <v>0</v>
      </c>
      <c r="I53" s="141">
        <f t="shared" si="7"/>
        <v>0</v>
      </c>
      <c r="J53" s="141">
        <f t="shared" si="8"/>
        <v>0</v>
      </c>
      <c r="K53" s="141">
        <f t="shared" si="9"/>
        <v>0</v>
      </c>
      <c r="L53" s="141">
        <f t="shared" si="10"/>
        <v>0</v>
      </c>
      <c r="M53" s="141">
        <f t="shared" si="11"/>
        <v>0</v>
      </c>
      <c r="N53" s="141">
        <f t="shared" si="12"/>
        <v>0</v>
      </c>
      <c r="O53" s="141">
        <f t="shared" si="13"/>
        <v>0</v>
      </c>
      <c r="P53" s="141">
        <f t="shared" si="14"/>
        <v>0</v>
      </c>
      <c r="Q53" s="141">
        <f t="shared" si="15"/>
        <v>0</v>
      </c>
      <c r="R53" s="141">
        <f t="shared" si="16"/>
        <v>0</v>
      </c>
      <c r="S53" s="141">
        <f t="shared" si="17"/>
        <v>0</v>
      </c>
      <c r="T53" s="141">
        <f t="shared" si="18"/>
        <v>0</v>
      </c>
      <c r="U53" s="141">
        <f t="shared" si="19"/>
        <v>0</v>
      </c>
      <c r="V53" s="141">
        <f t="shared" si="20"/>
        <v>0</v>
      </c>
      <c r="W53" s="141">
        <f t="shared" si="21"/>
        <v>0</v>
      </c>
      <c r="X53" s="141">
        <f t="shared" si="22"/>
        <v>0</v>
      </c>
      <c r="Y53" s="141">
        <f t="shared" si="23"/>
        <v>0</v>
      </c>
      <c r="Z53" s="141">
        <f t="shared" si="24"/>
        <v>0</v>
      </c>
      <c r="AA53" s="141">
        <f t="shared" si="25"/>
        <v>0</v>
      </c>
      <c r="AB53" s="141">
        <f t="shared" si="26"/>
        <v>0</v>
      </c>
      <c r="AC53" s="141">
        <f t="shared" si="27"/>
        <v>0</v>
      </c>
      <c r="AD53" s="141">
        <f t="shared" si="28"/>
        <v>0</v>
      </c>
      <c r="AE53" s="141">
        <f t="shared" si="29"/>
        <v>0</v>
      </c>
      <c r="AF53" s="143">
        <f t="shared" si="30"/>
        <v>0</v>
      </c>
      <c r="AG53" s="144">
        <f>'Occupancy Worksheet'!$BB$9</f>
        <v>0</v>
      </c>
      <c r="AH53" s="144">
        <f>'Occupancy Worksheet'!$BB$10</f>
        <v>0</v>
      </c>
      <c r="AI53" s="144">
        <f>'Occupancy Worksheet'!$BB$11</f>
        <v>0</v>
      </c>
      <c r="AJ53" s="144">
        <f>'Occupancy Worksheet'!$BB$12</f>
        <v>0</v>
      </c>
      <c r="AK53" s="144">
        <f>'Occupancy Worksheet'!$BB$13</f>
        <v>0</v>
      </c>
      <c r="AL53" s="144">
        <f>'Occupancy Worksheet'!$BB$14</f>
        <v>0</v>
      </c>
      <c r="AM53" s="144">
        <f>'Occupancy Worksheet'!$BB$15</f>
        <v>0</v>
      </c>
      <c r="AN53" s="144" t="str">
        <f>'Occupancy Worksheet'!$BB$16</f>
        <v>No</v>
      </c>
      <c r="AO53" s="140">
        <f>'Occupancy Worksheet'!$BB$17</f>
        <v>0</v>
      </c>
      <c r="AP53" s="140">
        <f>'Occupancy Worksheet'!$BB$18</f>
        <v>0</v>
      </c>
      <c r="AQ53" s="140">
        <f>'Occupancy Worksheet'!$BB$19</f>
        <v>0</v>
      </c>
      <c r="AR53" s="145">
        <f>'Occupancy Worksheet'!$BB$20</f>
        <v>0</v>
      </c>
      <c r="AS53" s="146">
        <f>'Occupancy Worksheet'!$BB$21</f>
        <v>0</v>
      </c>
      <c r="AT53" s="146">
        <f>'Occupancy Worksheet'!$BB$22</f>
        <v>0</v>
      </c>
      <c r="AU53" s="146">
        <f>'Occupancy Worksheet'!$BB$23</f>
        <v>0</v>
      </c>
      <c r="AV53" s="146">
        <f>'Occupancy Worksheet'!$BB$24</f>
        <v>0</v>
      </c>
      <c r="AW53" s="146">
        <f>'Occupancy Worksheet'!$BB$25</f>
        <v>0</v>
      </c>
      <c r="AX53" s="146">
        <f>'Occupancy Worksheet'!$BB$26</f>
        <v>0</v>
      </c>
      <c r="AY53" s="145">
        <f>'Occupancy Worksheet'!$BB$27</f>
        <v>0</v>
      </c>
      <c r="AZ53" s="146">
        <f>'Occupancy Worksheet'!$BB$28</f>
        <v>0</v>
      </c>
      <c r="BA53" s="146">
        <f>'Occupancy Worksheet'!$BB$29</f>
        <v>0</v>
      </c>
      <c r="BB53" s="146">
        <f>'Occupancy Worksheet'!$BB$30</f>
        <v>0</v>
      </c>
      <c r="BC53" s="146">
        <f>'Occupancy Worksheet'!$BB$31</f>
        <v>0</v>
      </c>
      <c r="BD53" s="146">
        <f>'Occupancy Worksheet'!$BB$32</f>
        <v>0</v>
      </c>
      <c r="BE53" s="146">
        <f>'Occupancy Worksheet'!$BB$33</f>
        <v>0</v>
      </c>
      <c r="BF53" s="145">
        <f>'Occupancy Worksheet'!$BB$34</f>
        <v>0</v>
      </c>
      <c r="BG53" s="146">
        <f>'Occupancy Worksheet'!$BB$35</f>
        <v>0</v>
      </c>
      <c r="BH53" s="147">
        <f>'Occupancy Worksheet'!$BB$36</f>
        <v>0</v>
      </c>
      <c r="BI53" s="146">
        <f>'Occupancy Worksheet'!$BB$37</f>
        <v>0</v>
      </c>
      <c r="BJ53" s="146" t="str">
        <f>'Occupancy Worksheet'!$BB$38</f>
        <v>N/A</v>
      </c>
      <c r="BK53" s="140" t="str">
        <f>'Occupancy Worksheet'!$BB$39</f>
        <v>Class Rate</v>
      </c>
      <c r="BL53" s="146">
        <f>'Occupancy Worksheet'!$BB$40</f>
        <v>0</v>
      </c>
      <c r="BM53" s="146" t="str">
        <f>'Occupancy Worksheet'!$BB$41</f>
        <v>-</v>
      </c>
      <c r="BN53" s="148">
        <f>'Occupancy Worksheet'!$BB$42</f>
        <v>0</v>
      </c>
      <c r="BO53" s="146">
        <f>'Occupancy Worksheet'!$BB$43</f>
        <v>0</v>
      </c>
      <c r="BP53" s="149">
        <f>'Occupancy Worksheet'!$BB$44</f>
        <v>0</v>
      </c>
      <c r="BQ53" s="146">
        <f>'Occupancy Worksheet'!$BB$45</f>
        <v>0</v>
      </c>
      <c r="BR53" s="146">
        <f>'Occupancy Worksheet'!$BB$46</f>
        <v>0</v>
      </c>
      <c r="BS53" s="146">
        <f>'Occupancy Worksheet'!$BB$47</f>
        <v>0</v>
      </c>
      <c r="BT53" s="146">
        <f>'Occupancy Worksheet'!$BB$48</f>
        <v>0</v>
      </c>
      <c r="BU53" s="146">
        <f>'Occupancy Worksheet'!$BB$49</f>
        <v>0</v>
      </c>
      <c r="BV53" s="150">
        <f>'Occupancy Worksheet'!$BB$50</f>
        <v>0</v>
      </c>
      <c r="BW53" s="140">
        <f>'Occupancy Worksheet'!$BB$51</f>
        <v>0</v>
      </c>
      <c r="BX53" s="149">
        <f>'Occupancy Worksheet'!$BB$52</f>
        <v>0</v>
      </c>
      <c r="BY53" s="149">
        <f>'Occupancy Worksheet'!$BB$53</f>
        <v>0</v>
      </c>
      <c r="BZ53" s="149">
        <f>'Occupancy Worksheet'!$BB$54</f>
        <v>0</v>
      </c>
      <c r="CA53" s="149">
        <f>'Occupancy Worksheet'!$BB$55</f>
        <v>0</v>
      </c>
      <c r="CB53" s="149">
        <f>'Occupancy Worksheet'!$BB$56</f>
        <v>0</v>
      </c>
      <c r="CC53" s="149">
        <f>'Occupancy Worksheet'!$BB$57</f>
        <v>0</v>
      </c>
      <c r="CD53" s="149">
        <f>'Occupancy Worksheet'!$BB$58</f>
        <v>0</v>
      </c>
      <c r="CE53" s="149">
        <f>'Occupancy Worksheet'!$BB$59</f>
        <v>0</v>
      </c>
      <c r="CF53" s="149">
        <f>'Occupancy Worksheet'!$BB$60</f>
        <v>0</v>
      </c>
      <c r="CG53" s="149">
        <f>'Occupancy Worksheet'!$BB$61</f>
        <v>0</v>
      </c>
      <c r="CH53" s="149">
        <f>'Occupancy Worksheet'!$BB$62</f>
        <v>0</v>
      </c>
    </row>
    <row r="54" spans="1:86" x14ac:dyDescent="0.25">
      <c r="A54" s="140" t="str">
        <f>'Occupancy Worksheet'!$BC$8</f>
        <v>Column 53</v>
      </c>
      <c r="B54" s="141">
        <f t="shared" si="0"/>
        <v>0</v>
      </c>
      <c r="C54" s="141">
        <f t="shared" si="1"/>
        <v>0</v>
      </c>
      <c r="D54" s="142" t="str">
        <f t="shared" si="2"/>
        <v/>
      </c>
      <c r="E54" s="141">
        <f t="shared" si="3"/>
        <v>0</v>
      </c>
      <c r="F54" s="141">
        <f t="shared" si="4"/>
        <v>0</v>
      </c>
      <c r="G54" s="141">
        <f t="shared" si="5"/>
        <v>2013</v>
      </c>
      <c r="H54" s="141">
        <f t="shared" si="6"/>
        <v>0</v>
      </c>
      <c r="I54" s="141">
        <f t="shared" si="7"/>
        <v>0</v>
      </c>
      <c r="J54" s="141">
        <f t="shared" si="8"/>
        <v>0</v>
      </c>
      <c r="K54" s="141">
        <f t="shared" si="9"/>
        <v>0</v>
      </c>
      <c r="L54" s="141">
        <f t="shared" si="10"/>
        <v>0</v>
      </c>
      <c r="M54" s="141">
        <f t="shared" si="11"/>
        <v>0</v>
      </c>
      <c r="N54" s="141">
        <f t="shared" si="12"/>
        <v>0</v>
      </c>
      <c r="O54" s="141">
        <f t="shared" si="13"/>
        <v>0</v>
      </c>
      <c r="P54" s="141">
        <f t="shared" si="14"/>
        <v>0</v>
      </c>
      <c r="Q54" s="141">
        <f t="shared" si="15"/>
        <v>0</v>
      </c>
      <c r="R54" s="141">
        <f t="shared" si="16"/>
        <v>0</v>
      </c>
      <c r="S54" s="141">
        <f t="shared" si="17"/>
        <v>0</v>
      </c>
      <c r="T54" s="141">
        <f t="shared" si="18"/>
        <v>0</v>
      </c>
      <c r="U54" s="141">
        <f t="shared" si="19"/>
        <v>0</v>
      </c>
      <c r="V54" s="141">
        <f t="shared" si="20"/>
        <v>0</v>
      </c>
      <c r="W54" s="141">
        <f t="shared" si="21"/>
        <v>0</v>
      </c>
      <c r="X54" s="141">
        <f t="shared" si="22"/>
        <v>0</v>
      </c>
      <c r="Y54" s="141">
        <f t="shared" si="23"/>
        <v>0</v>
      </c>
      <c r="Z54" s="141">
        <f t="shared" si="24"/>
        <v>0</v>
      </c>
      <c r="AA54" s="141">
        <f t="shared" si="25"/>
        <v>0</v>
      </c>
      <c r="AB54" s="141">
        <f t="shared" si="26"/>
        <v>0</v>
      </c>
      <c r="AC54" s="141">
        <f t="shared" si="27"/>
        <v>0</v>
      </c>
      <c r="AD54" s="141">
        <f t="shared" si="28"/>
        <v>0</v>
      </c>
      <c r="AE54" s="141">
        <f t="shared" si="29"/>
        <v>0</v>
      </c>
      <c r="AF54" s="143">
        <f t="shared" si="30"/>
        <v>0</v>
      </c>
      <c r="AG54" s="144">
        <f>'Occupancy Worksheet'!$BC$9</f>
        <v>0</v>
      </c>
      <c r="AH54" s="144">
        <f>'Occupancy Worksheet'!$BC$10</f>
        <v>0</v>
      </c>
      <c r="AI54" s="144">
        <f>'Occupancy Worksheet'!$BC$11</f>
        <v>0</v>
      </c>
      <c r="AJ54" s="144">
        <f>'Occupancy Worksheet'!$BC$12</f>
        <v>0</v>
      </c>
      <c r="AK54" s="144">
        <f>'Occupancy Worksheet'!$BC$13</f>
        <v>0</v>
      </c>
      <c r="AL54" s="144">
        <f>'Occupancy Worksheet'!$BC$14</f>
        <v>0</v>
      </c>
      <c r="AM54" s="144">
        <f>'Occupancy Worksheet'!$BC$15</f>
        <v>0</v>
      </c>
      <c r="AN54" s="144" t="str">
        <f>'Occupancy Worksheet'!$BC$16</f>
        <v>No</v>
      </c>
      <c r="AO54" s="140">
        <f>'Occupancy Worksheet'!$BC$17</f>
        <v>0</v>
      </c>
      <c r="AP54" s="140">
        <f>'Occupancy Worksheet'!$BC$18</f>
        <v>0</v>
      </c>
      <c r="AQ54" s="140">
        <f>'Occupancy Worksheet'!$BC$19</f>
        <v>0</v>
      </c>
      <c r="AR54" s="145">
        <f>'Occupancy Worksheet'!$BC$20</f>
        <v>0</v>
      </c>
      <c r="AS54" s="146">
        <f>'Occupancy Worksheet'!$BC$21</f>
        <v>0</v>
      </c>
      <c r="AT54" s="146">
        <f>'Occupancy Worksheet'!$BC$22</f>
        <v>0</v>
      </c>
      <c r="AU54" s="146">
        <f>'Occupancy Worksheet'!$BC$23</f>
        <v>0</v>
      </c>
      <c r="AV54" s="146">
        <f>'Occupancy Worksheet'!$BC$24</f>
        <v>0</v>
      </c>
      <c r="AW54" s="146">
        <f>'Occupancy Worksheet'!$BC$25</f>
        <v>0</v>
      </c>
      <c r="AX54" s="146">
        <f>'Occupancy Worksheet'!$BC$26</f>
        <v>0</v>
      </c>
      <c r="AY54" s="145">
        <f>'Occupancy Worksheet'!$BC$27</f>
        <v>0</v>
      </c>
      <c r="AZ54" s="146">
        <f>'Occupancy Worksheet'!$BC$28</f>
        <v>0</v>
      </c>
      <c r="BA54" s="146">
        <f>'Occupancy Worksheet'!$BC$29</f>
        <v>0</v>
      </c>
      <c r="BB54" s="146">
        <f>'Occupancy Worksheet'!$BC$30</f>
        <v>0</v>
      </c>
      <c r="BC54" s="146">
        <f>'Occupancy Worksheet'!$BC$31</f>
        <v>0</v>
      </c>
      <c r="BD54" s="146">
        <f>'Occupancy Worksheet'!$BC$32</f>
        <v>0</v>
      </c>
      <c r="BE54" s="146">
        <f>'Occupancy Worksheet'!$BC$33</f>
        <v>0</v>
      </c>
      <c r="BF54" s="145">
        <f>'Occupancy Worksheet'!$BC$34</f>
        <v>0</v>
      </c>
      <c r="BG54" s="146">
        <f>'Occupancy Worksheet'!$BC$35</f>
        <v>0</v>
      </c>
      <c r="BH54" s="147">
        <f>'Occupancy Worksheet'!$BC$36</f>
        <v>0</v>
      </c>
      <c r="BI54" s="146">
        <f>'Occupancy Worksheet'!$BC$37</f>
        <v>0</v>
      </c>
      <c r="BJ54" s="146" t="str">
        <f>'Occupancy Worksheet'!$BC$38</f>
        <v>N/A</v>
      </c>
      <c r="BK54" s="140" t="str">
        <f>'Occupancy Worksheet'!$BC$39</f>
        <v>Class Rate</v>
      </c>
      <c r="BL54" s="146">
        <f>'Occupancy Worksheet'!$BC$40</f>
        <v>0</v>
      </c>
      <c r="BM54" s="146" t="str">
        <f>'Occupancy Worksheet'!$BC$41</f>
        <v>-</v>
      </c>
      <c r="BN54" s="148">
        <f>'Occupancy Worksheet'!$BC$42</f>
        <v>0</v>
      </c>
      <c r="BO54" s="146">
        <f>'Occupancy Worksheet'!$BC$43</f>
        <v>0</v>
      </c>
      <c r="BP54" s="149">
        <f>'Occupancy Worksheet'!$BC$44</f>
        <v>0</v>
      </c>
      <c r="BQ54" s="146">
        <f>'Occupancy Worksheet'!$BC$45</f>
        <v>0</v>
      </c>
      <c r="BR54" s="146">
        <f>'Occupancy Worksheet'!$BC$46</f>
        <v>0</v>
      </c>
      <c r="BS54" s="146">
        <f>'Occupancy Worksheet'!$BC$47</f>
        <v>0</v>
      </c>
      <c r="BT54" s="146">
        <f>'Occupancy Worksheet'!$BC$48</f>
        <v>0</v>
      </c>
      <c r="BU54" s="146">
        <f>'Occupancy Worksheet'!$BC$49</f>
        <v>0</v>
      </c>
      <c r="BV54" s="150">
        <f>'Occupancy Worksheet'!$BC$50</f>
        <v>0</v>
      </c>
      <c r="BW54" s="140">
        <f>'Occupancy Worksheet'!$BC$51</f>
        <v>0</v>
      </c>
      <c r="BX54" s="149">
        <f>'Occupancy Worksheet'!$BC$52</f>
        <v>0</v>
      </c>
      <c r="BY54" s="149">
        <f>'Occupancy Worksheet'!$BC$53</f>
        <v>0</v>
      </c>
      <c r="BZ54" s="149">
        <f>'Occupancy Worksheet'!$BC$54</f>
        <v>0</v>
      </c>
      <c r="CA54" s="149">
        <f>'Occupancy Worksheet'!$BC$55</f>
        <v>0</v>
      </c>
      <c r="CB54" s="149">
        <f>'Occupancy Worksheet'!$BC$56</f>
        <v>0</v>
      </c>
      <c r="CC54" s="149">
        <f>'Occupancy Worksheet'!$BC$57</f>
        <v>0</v>
      </c>
      <c r="CD54" s="149">
        <f>'Occupancy Worksheet'!$BC$58</f>
        <v>0</v>
      </c>
      <c r="CE54" s="149">
        <f>'Occupancy Worksheet'!$BC$59</f>
        <v>0</v>
      </c>
      <c r="CF54" s="149">
        <f>'Occupancy Worksheet'!$BC$60</f>
        <v>0</v>
      </c>
      <c r="CG54" s="149">
        <f>'Occupancy Worksheet'!$BC$61</f>
        <v>0</v>
      </c>
      <c r="CH54" s="149">
        <f>'Occupancy Worksheet'!$BC$62</f>
        <v>0</v>
      </c>
    </row>
    <row r="55" spans="1:86" x14ac:dyDescent="0.25">
      <c r="A55" s="140" t="str">
        <f>'Occupancy Worksheet'!$BD$8</f>
        <v>Column 54</v>
      </c>
      <c r="B55" s="141">
        <f t="shared" si="0"/>
        <v>0</v>
      </c>
      <c r="C55" s="141">
        <f t="shared" si="1"/>
        <v>0</v>
      </c>
      <c r="D55" s="142" t="str">
        <f t="shared" si="2"/>
        <v/>
      </c>
      <c r="E55" s="141">
        <f t="shared" si="3"/>
        <v>0</v>
      </c>
      <c r="F55" s="141">
        <f t="shared" si="4"/>
        <v>0</v>
      </c>
      <c r="G55" s="141">
        <f t="shared" si="5"/>
        <v>2013</v>
      </c>
      <c r="H55" s="141">
        <f t="shared" si="6"/>
        <v>0</v>
      </c>
      <c r="I55" s="141">
        <f t="shared" si="7"/>
        <v>0</v>
      </c>
      <c r="J55" s="141">
        <f t="shared" si="8"/>
        <v>0</v>
      </c>
      <c r="K55" s="141">
        <f t="shared" si="9"/>
        <v>0</v>
      </c>
      <c r="L55" s="141">
        <f t="shared" si="10"/>
        <v>0</v>
      </c>
      <c r="M55" s="141">
        <f t="shared" si="11"/>
        <v>0</v>
      </c>
      <c r="N55" s="141">
        <f t="shared" si="12"/>
        <v>0</v>
      </c>
      <c r="O55" s="141">
        <f t="shared" si="13"/>
        <v>0</v>
      </c>
      <c r="P55" s="141">
        <f t="shared" si="14"/>
        <v>0</v>
      </c>
      <c r="Q55" s="141">
        <f t="shared" si="15"/>
        <v>0</v>
      </c>
      <c r="R55" s="141">
        <f t="shared" si="16"/>
        <v>0</v>
      </c>
      <c r="S55" s="141">
        <f t="shared" si="17"/>
        <v>0</v>
      </c>
      <c r="T55" s="141">
        <f t="shared" si="18"/>
        <v>0</v>
      </c>
      <c r="U55" s="141">
        <f t="shared" si="19"/>
        <v>0</v>
      </c>
      <c r="V55" s="141">
        <f t="shared" si="20"/>
        <v>0</v>
      </c>
      <c r="W55" s="141">
        <f t="shared" si="21"/>
        <v>0</v>
      </c>
      <c r="X55" s="141">
        <f t="shared" si="22"/>
        <v>0</v>
      </c>
      <c r="Y55" s="141">
        <f t="shared" si="23"/>
        <v>0</v>
      </c>
      <c r="Z55" s="141">
        <f t="shared" si="24"/>
        <v>0</v>
      </c>
      <c r="AA55" s="141">
        <f t="shared" si="25"/>
        <v>0</v>
      </c>
      <c r="AB55" s="141">
        <f t="shared" si="26"/>
        <v>0</v>
      </c>
      <c r="AC55" s="141">
        <f t="shared" si="27"/>
        <v>0</v>
      </c>
      <c r="AD55" s="141">
        <f t="shared" si="28"/>
        <v>0</v>
      </c>
      <c r="AE55" s="141">
        <f t="shared" si="29"/>
        <v>0</v>
      </c>
      <c r="AF55" s="143">
        <f t="shared" si="30"/>
        <v>0</v>
      </c>
      <c r="AG55" s="144">
        <f>'Occupancy Worksheet'!$BD$9</f>
        <v>0</v>
      </c>
      <c r="AH55" s="144">
        <f>'Occupancy Worksheet'!$BD$10</f>
        <v>0</v>
      </c>
      <c r="AI55" s="144">
        <f>'Occupancy Worksheet'!$BD$11</f>
        <v>0</v>
      </c>
      <c r="AJ55" s="144">
        <f>'Occupancy Worksheet'!$BD$12</f>
        <v>0</v>
      </c>
      <c r="AK55" s="144">
        <f>'Occupancy Worksheet'!$BD$13</f>
        <v>0</v>
      </c>
      <c r="AL55" s="144">
        <f>'Occupancy Worksheet'!$BD$14</f>
        <v>0</v>
      </c>
      <c r="AM55" s="144">
        <f>'Occupancy Worksheet'!$BD$15</f>
        <v>0</v>
      </c>
      <c r="AN55" s="144" t="str">
        <f>'Occupancy Worksheet'!$BD$16</f>
        <v>No</v>
      </c>
      <c r="AO55" s="140">
        <f>'Occupancy Worksheet'!$BD$17</f>
        <v>0</v>
      </c>
      <c r="AP55" s="140">
        <f>'Occupancy Worksheet'!$BD$18</f>
        <v>0</v>
      </c>
      <c r="AQ55" s="140">
        <f>'Occupancy Worksheet'!$BD$19</f>
        <v>0</v>
      </c>
      <c r="AR55" s="145">
        <f>'Occupancy Worksheet'!$BD$20</f>
        <v>0</v>
      </c>
      <c r="AS55" s="146">
        <f>'Occupancy Worksheet'!$BD$21</f>
        <v>0</v>
      </c>
      <c r="AT55" s="146">
        <f>'Occupancy Worksheet'!$BD$22</f>
        <v>0</v>
      </c>
      <c r="AU55" s="146">
        <f>'Occupancy Worksheet'!$BD$23</f>
        <v>0</v>
      </c>
      <c r="AV55" s="146">
        <f>'Occupancy Worksheet'!$BD$24</f>
        <v>0</v>
      </c>
      <c r="AW55" s="146">
        <f>'Occupancy Worksheet'!$BD$25</f>
        <v>0</v>
      </c>
      <c r="AX55" s="146">
        <f>'Occupancy Worksheet'!$BD$26</f>
        <v>0</v>
      </c>
      <c r="AY55" s="145">
        <f>'Occupancy Worksheet'!$BD$27</f>
        <v>0</v>
      </c>
      <c r="AZ55" s="146">
        <f>'Occupancy Worksheet'!$BD$28</f>
        <v>0</v>
      </c>
      <c r="BA55" s="146">
        <f>'Occupancy Worksheet'!$BD$29</f>
        <v>0</v>
      </c>
      <c r="BB55" s="146">
        <f>'Occupancy Worksheet'!$BD$30</f>
        <v>0</v>
      </c>
      <c r="BC55" s="146">
        <f>'Occupancy Worksheet'!$BD$31</f>
        <v>0</v>
      </c>
      <c r="BD55" s="146">
        <f>'Occupancy Worksheet'!$BD$32</f>
        <v>0</v>
      </c>
      <c r="BE55" s="146">
        <f>'Occupancy Worksheet'!$BD$33</f>
        <v>0</v>
      </c>
      <c r="BF55" s="145">
        <f>'Occupancy Worksheet'!$BD$34</f>
        <v>0</v>
      </c>
      <c r="BG55" s="146">
        <f>'Occupancy Worksheet'!$BD$35</f>
        <v>0</v>
      </c>
      <c r="BH55" s="147">
        <f>'Occupancy Worksheet'!$BD$36</f>
        <v>0</v>
      </c>
      <c r="BI55" s="146">
        <f>'Occupancy Worksheet'!$BD$37</f>
        <v>0</v>
      </c>
      <c r="BJ55" s="146" t="str">
        <f>'Occupancy Worksheet'!$BD$38</f>
        <v>N/A</v>
      </c>
      <c r="BK55" s="140" t="str">
        <f>'Occupancy Worksheet'!$BD$39</f>
        <v>Class Rate</v>
      </c>
      <c r="BL55" s="146">
        <f>'Occupancy Worksheet'!$BD$40</f>
        <v>0</v>
      </c>
      <c r="BM55" s="146" t="str">
        <f>'Occupancy Worksheet'!$BD$41</f>
        <v>-</v>
      </c>
      <c r="BN55" s="148">
        <f>'Occupancy Worksheet'!$BD$42</f>
        <v>0</v>
      </c>
      <c r="BO55" s="146">
        <f>'Occupancy Worksheet'!$BD$43</f>
        <v>0</v>
      </c>
      <c r="BP55" s="149">
        <f>'Occupancy Worksheet'!$BD$44</f>
        <v>0</v>
      </c>
      <c r="BQ55" s="146">
        <f>'Occupancy Worksheet'!$BD$45</f>
        <v>0</v>
      </c>
      <c r="BR55" s="146">
        <f>'Occupancy Worksheet'!$BD$46</f>
        <v>0</v>
      </c>
      <c r="BS55" s="146">
        <f>'Occupancy Worksheet'!$BD$47</f>
        <v>0</v>
      </c>
      <c r="BT55" s="146">
        <f>'Occupancy Worksheet'!$BD$48</f>
        <v>0</v>
      </c>
      <c r="BU55" s="146">
        <f>'Occupancy Worksheet'!$BD$49</f>
        <v>0</v>
      </c>
      <c r="BV55" s="150">
        <f>'Occupancy Worksheet'!$BD$50</f>
        <v>0</v>
      </c>
      <c r="BW55" s="140">
        <f>'Occupancy Worksheet'!$BD$51</f>
        <v>0</v>
      </c>
      <c r="BX55" s="149">
        <f>'Occupancy Worksheet'!$BD$52</f>
        <v>0</v>
      </c>
      <c r="BY55" s="149">
        <f>'Occupancy Worksheet'!$BD$53</f>
        <v>0</v>
      </c>
      <c r="BZ55" s="149">
        <f>'Occupancy Worksheet'!$BD$54</f>
        <v>0</v>
      </c>
      <c r="CA55" s="149">
        <f>'Occupancy Worksheet'!$BD$55</f>
        <v>0</v>
      </c>
      <c r="CB55" s="149">
        <f>'Occupancy Worksheet'!$BD$56</f>
        <v>0</v>
      </c>
      <c r="CC55" s="149">
        <f>'Occupancy Worksheet'!$BD$57</f>
        <v>0</v>
      </c>
      <c r="CD55" s="149">
        <f>'Occupancy Worksheet'!$BD$58</f>
        <v>0</v>
      </c>
      <c r="CE55" s="149">
        <f>'Occupancy Worksheet'!$BD$59</f>
        <v>0</v>
      </c>
      <c r="CF55" s="149">
        <f>'Occupancy Worksheet'!$BD$60</f>
        <v>0</v>
      </c>
      <c r="CG55" s="149">
        <f>'Occupancy Worksheet'!$BD$61</f>
        <v>0</v>
      </c>
      <c r="CH55" s="149">
        <f>'Occupancy Worksheet'!$BD$62</f>
        <v>0</v>
      </c>
    </row>
    <row r="56" spans="1:86" x14ac:dyDescent="0.25">
      <c r="A56" s="140" t="str">
        <f>'Occupancy Worksheet'!$BE$8</f>
        <v>Column 55</v>
      </c>
      <c r="B56" s="141">
        <f t="shared" si="0"/>
        <v>0</v>
      </c>
      <c r="C56" s="141">
        <f t="shared" si="1"/>
        <v>0</v>
      </c>
      <c r="D56" s="142" t="str">
        <f t="shared" si="2"/>
        <v/>
      </c>
      <c r="E56" s="141">
        <f t="shared" si="3"/>
        <v>0</v>
      </c>
      <c r="F56" s="141">
        <f t="shared" si="4"/>
        <v>0</v>
      </c>
      <c r="G56" s="141">
        <f t="shared" si="5"/>
        <v>2013</v>
      </c>
      <c r="H56" s="141">
        <f t="shared" si="6"/>
        <v>0</v>
      </c>
      <c r="I56" s="141">
        <f t="shared" si="7"/>
        <v>0</v>
      </c>
      <c r="J56" s="141">
        <f t="shared" si="8"/>
        <v>0</v>
      </c>
      <c r="K56" s="141">
        <f t="shared" si="9"/>
        <v>0</v>
      </c>
      <c r="L56" s="141">
        <f t="shared" si="10"/>
        <v>0</v>
      </c>
      <c r="M56" s="141">
        <f t="shared" si="11"/>
        <v>0</v>
      </c>
      <c r="N56" s="141">
        <f t="shared" si="12"/>
        <v>0</v>
      </c>
      <c r="O56" s="141">
        <f t="shared" si="13"/>
        <v>0</v>
      </c>
      <c r="P56" s="141">
        <f t="shared" si="14"/>
        <v>0</v>
      </c>
      <c r="Q56" s="141">
        <f t="shared" si="15"/>
        <v>0</v>
      </c>
      <c r="R56" s="141">
        <f t="shared" si="16"/>
        <v>0</v>
      </c>
      <c r="S56" s="141">
        <f t="shared" si="17"/>
        <v>0</v>
      </c>
      <c r="T56" s="141">
        <f t="shared" si="18"/>
        <v>0</v>
      </c>
      <c r="U56" s="141">
        <f t="shared" si="19"/>
        <v>0</v>
      </c>
      <c r="V56" s="141">
        <f t="shared" si="20"/>
        <v>0</v>
      </c>
      <c r="W56" s="141">
        <f t="shared" si="21"/>
        <v>0</v>
      </c>
      <c r="X56" s="141">
        <f t="shared" si="22"/>
        <v>0</v>
      </c>
      <c r="Y56" s="141">
        <f t="shared" si="23"/>
        <v>0</v>
      </c>
      <c r="Z56" s="141">
        <f t="shared" si="24"/>
        <v>0</v>
      </c>
      <c r="AA56" s="141">
        <f t="shared" si="25"/>
        <v>0</v>
      </c>
      <c r="AB56" s="141">
        <f t="shared" si="26"/>
        <v>0</v>
      </c>
      <c r="AC56" s="141">
        <f t="shared" si="27"/>
        <v>0</v>
      </c>
      <c r="AD56" s="141">
        <f t="shared" si="28"/>
        <v>0</v>
      </c>
      <c r="AE56" s="141">
        <f t="shared" si="29"/>
        <v>0</v>
      </c>
      <c r="AF56" s="143">
        <f t="shared" si="30"/>
        <v>0</v>
      </c>
      <c r="AG56" s="144">
        <f>'Occupancy Worksheet'!$BE$9</f>
        <v>0</v>
      </c>
      <c r="AH56" s="144">
        <f>'Occupancy Worksheet'!$BE$10</f>
        <v>0</v>
      </c>
      <c r="AI56" s="144">
        <f>'Occupancy Worksheet'!$BE$11</f>
        <v>0</v>
      </c>
      <c r="AJ56" s="144">
        <f>'Occupancy Worksheet'!$BE$12</f>
        <v>0</v>
      </c>
      <c r="AK56" s="144">
        <f>'Occupancy Worksheet'!$BE$13</f>
        <v>0</v>
      </c>
      <c r="AL56" s="144">
        <f>'Occupancy Worksheet'!$BE$14</f>
        <v>0</v>
      </c>
      <c r="AM56" s="144">
        <f>'Occupancy Worksheet'!$BE$15</f>
        <v>0</v>
      </c>
      <c r="AN56" s="144" t="str">
        <f>'Occupancy Worksheet'!$BE$16</f>
        <v>No</v>
      </c>
      <c r="AO56" s="140">
        <f>'Occupancy Worksheet'!$BE$17</f>
        <v>0</v>
      </c>
      <c r="AP56" s="140">
        <f>'Occupancy Worksheet'!$BE$18</f>
        <v>0</v>
      </c>
      <c r="AQ56" s="140">
        <f>'Occupancy Worksheet'!$BE$19</f>
        <v>0</v>
      </c>
      <c r="AR56" s="145">
        <f>'Occupancy Worksheet'!$BE$20</f>
        <v>0</v>
      </c>
      <c r="AS56" s="146">
        <f>'Occupancy Worksheet'!$BE$21</f>
        <v>0</v>
      </c>
      <c r="AT56" s="146">
        <f>'Occupancy Worksheet'!$BE$22</f>
        <v>0</v>
      </c>
      <c r="AU56" s="146">
        <f>'Occupancy Worksheet'!$BE$23</f>
        <v>0</v>
      </c>
      <c r="AV56" s="146">
        <f>'Occupancy Worksheet'!$BE$24</f>
        <v>0</v>
      </c>
      <c r="AW56" s="146">
        <f>'Occupancy Worksheet'!$BE$25</f>
        <v>0</v>
      </c>
      <c r="AX56" s="146">
        <f>'Occupancy Worksheet'!$BE$26</f>
        <v>0</v>
      </c>
      <c r="AY56" s="145">
        <f>'Occupancy Worksheet'!$BE$27</f>
        <v>0</v>
      </c>
      <c r="AZ56" s="146">
        <f>'Occupancy Worksheet'!$BE$28</f>
        <v>0</v>
      </c>
      <c r="BA56" s="146">
        <f>'Occupancy Worksheet'!$BE$29</f>
        <v>0</v>
      </c>
      <c r="BB56" s="146">
        <f>'Occupancy Worksheet'!$BE$30</f>
        <v>0</v>
      </c>
      <c r="BC56" s="146">
        <f>'Occupancy Worksheet'!$BE$31</f>
        <v>0</v>
      </c>
      <c r="BD56" s="146">
        <f>'Occupancy Worksheet'!$BE$32</f>
        <v>0</v>
      </c>
      <c r="BE56" s="146">
        <f>'Occupancy Worksheet'!$BE$33</f>
        <v>0</v>
      </c>
      <c r="BF56" s="145">
        <f>'Occupancy Worksheet'!$BE$34</f>
        <v>0</v>
      </c>
      <c r="BG56" s="146">
        <f>'Occupancy Worksheet'!$BE$35</f>
        <v>0</v>
      </c>
      <c r="BH56" s="147">
        <f>'Occupancy Worksheet'!$BE$36</f>
        <v>0</v>
      </c>
      <c r="BI56" s="146">
        <f>'Occupancy Worksheet'!$BE$37</f>
        <v>0</v>
      </c>
      <c r="BJ56" s="146" t="str">
        <f>'Occupancy Worksheet'!$BE$38</f>
        <v>N/A</v>
      </c>
      <c r="BK56" s="140" t="str">
        <f>'Occupancy Worksheet'!$BE$39</f>
        <v>Class Rate</v>
      </c>
      <c r="BL56" s="146">
        <f>'Occupancy Worksheet'!$BE$40</f>
        <v>0</v>
      </c>
      <c r="BM56" s="146" t="str">
        <f>'Occupancy Worksheet'!$BE$41</f>
        <v>-</v>
      </c>
      <c r="BN56" s="148">
        <f>'Occupancy Worksheet'!$BE$42</f>
        <v>0</v>
      </c>
      <c r="BO56" s="146">
        <f>'Occupancy Worksheet'!$BE$43</f>
        <v>0</v>
      </c>
      <c r="BP56" s="149">
        <f>'Occupancy Worksheet'!$BE$44</f>
        <v>0</v>
      </c>
      <c r="BQ56" s="146">
        <f>'Occupancy Worksheet'!$BE$45</f>
        <v>0</v>
      </c>
      <c r="BR56" s="146">
        <f>'Occupancy Worksheet'!$BE$46</f>
        <v>0</v>
      </c>
      <c r="BS56" s="146">
        <f>'Occupancy Worksheet'!$BE$47</f>
        <v>0</v>
      </c>
      <c r="BT56" s="146">
        <f>'Occupancy Worksheet'!$BE$48</f>
        <v>0</v>
      </c>
      <c r="BU56" s="146">
        <f>'Occupancy Worksheet'!$BE$49</f>
        <v>0</v>
      </c>
      <c r="BV56" s="150">
        <f>'Occupancy Worksheet'!$BE$50</f>
        <v>0</v>
      </c>
      <c r="BW56" s="140">
        <f>'Occupancy Worksheet'!$BE$51</f>
        <v>0</v>
      </c>
      <c r="BX56" s="149">
        <f>'Occupancy Worksheet'!$BE$52</f>
        <v>0</v>
      </c>
      <c r="BY56" s="149">
        <f>'Occupancy Worksheet'!$BE$53</f>
        <v>0</v>
      </c>
      <c r="BZ56" s="149">
        <f>'Occupancy Worksheet'!$BE$54</f>
        <v>0</v>
      </c>
      <c r="CA56" s="149">
        <f>'Occupancy Worksheet'!$BE$55</f>
        <v>0</v>
      </c>
      <c r="CB56" s="149">
        <f>'Occupancy Worksheet'!$BE$56</f>
        <v>0</v>
      </c>
      <c r="CC56" s="149">
        <f>'Occupancy Worksheet'!$BE$57</f>
        <v>0</v>
      </c>
      <c r="CD56" s="149">
        <f>'Occupancy Worksheet'!$BE$58</f>
        <v>0</v>
      </c>
      <c r="CE56" s="149">
        <f>'Occupancy Worksheet'!$BE$59</f>
        <v>0</v>
      </c>
      <c r="CF56" s="149">
        <f>'Occupancy Worksheet'!$BE$60</f>
        <v>0</v>
      </c>
      <c r="CG56" s="149">
        <f>'Occupancy Worksheet'!$BE$61</f>
        <v>0</v>
      </c>
      <c r="CH56" s="149">
        <f>'Occupancy Worksheet'!$BE$62</f>
        <v>0</v>
      </c>
    </row>
    <row r="57" spans="1:86" x14ac:dyDescent="0.25">
      <c r="A57" s="140" t="str">
        <f>'Occupancy Worksheet'!$BF$8</f>
        <v>Column 56</v>
      </c>
      <c r="B57" s="141">
        <f t="shared" si="0"/>
        <v>0</v>
      </c>
      <c r="C57" s="141">
        <f t="shared" si="1"/>
        <v>0</v>
      </c>
      <c r="D57" s="142" t="str">
        <f t="shared" si="2"/>
        <v/>
      </c>
      <c r="E57" s="141">
        <f t="shared" si="3"/>
        <v>0</v>
      </c>
      <c r="F57" s="141">
        <f t="shared" si="4"/>
        <v>0</v>
      </c>
      <c r="G57" s="141">
        <f t="shared" si="5"/>
        <v>2013</v>
      </c>
      <c r="H57" s="141">
        <f t="shared" si="6"/>
        <v>0</v>
      </c>
      <c r="I57" s="141">
        <f t="shared" si="7"/>
        <v>0</v>
      </c>
      <c r="J57" s="141">
        <f t="shared" si="8"/>
        <v>0</v>
      </c>
      <c r="K57" s="141">
        <f t="shared" si="9"/>
        <v>0</v>
      </c>
      <c r="L57" s="141">
        <f t="shared" si="10"/>
        <v>0</v>
      </c>
      <c r="M57" s="141">
        <f t="shared" si="11"/>
        <v>0</v>
      </c>
      <c r="N57" s="141">
        <f t="shared" si="12"/>
        <v>0</v>
      </c>
      <c r="O57" s="141">
        <f t="shared" si="13"/>
        <v>0</v>
      </c>
      <c r="P57" s="141">
        <f t="shared" si="14"/>
        <v>0</v>
      </c>
      <c r="Q57" s="141">
        <f t="shared" si="15"/>
        <v>0</v>
      </c>
      <c r="R57" s="141">
        <f t="shared" si="16"/>
        <v>0</v>
      </c>
      <c r="S57" s="141">
        <f t="shared" si="17"/>
        <v>0</v>
      </c>
      <c r="T57" s="141">
        <f t="shared" si="18"/>
        <v>0</v>
      </c>
      <c r="U57" s="141">
        <f t="shared" si="19"/>
        <v>0</v>
      </c>
      <c r="V57" s="141">
        <f t="shared" si="20"/>
        <v>0</v>
      </c>
      <c r="W57" s="141">
        <f t="shared" si="21"/>
        <v>0</v>
      </c>
      <c r="X57" s="141">
        <f t="shared" si="22"/>
        <v>0</v>
      </c>
      <c r="Y57" s="141">
        <f t="shared" si="23"/>
        <v>0</v>
      </c>
      <c r="Z57" s="141">
        <f t="shared" si="24"/>
        <v>0</v>
      </c>
      <c r="AA57" s="141">
        <f t="shared" si="25"/>
        <v>0</v>
      </c>
      <c r="AB57" s="141">
        <f t="shared" si="26"/>
        <v>0</v>
      </c>
      <c r="AC57" s="141">
        <f t="shared" si="27"/>
        <v>0</v>
      </c>
      <c r="AD57" s="141">
        <f t="shared" si="28"/>
        <v>0</v>
      </c>
      <c r="AE57" s="141">
        <f t="shared" si="29"/>
        <v>0</v>
      </c>
      <c r="AF57" s="143">
        <f t="shared" si="30"/>
        <v>0</v>
      </c>
      <c r="AG57" s="144">
        <f>'Occupancy Worksheet'!$BF$9</f>
        <v>0</v>
      </c>
      <c r="AH57" s="144">
        <f>'Occupancy Worksheet'!$BF$10</f>
        <v>0</v>
      </c>
      <c r="AI57" s="144">
        <f>'Occupancy Worksheet'!$BF$11</f>
        <v>0</v>
      </c>
      <c r="AJ57" s="144">
        <f>'Occupancy Worksheet'!$BF$12</f>
        <v>0</v>
      </c>
      <c r="AK57" s="144">
        <f>'Occupancy Worksheet'!$BF$13</f>
        <v>0</v>
      </c>
      <c r="AL57" s="144">
        <f>'Occupancy Worksheet'!$BF$14</f>
        <v>0</v>
      </c>
      <c r="AM57" s="144">
        <f>'Occupancy Worksheet'!$BF$15</f>
        <v>0</v>
      </c>
      <c r="AN57" s="144" t="str">
        <f>'Occupancy Worksheet'!$BF$16</f>
        <v>No</v>
      </c>
      <c r="AO57" s="140">
        <f>'Occupancy Worksheet'!$BF$17</f>
        <v>0</v>
      </c>
      <c r="AP57" s="140">
        <f>'Occupancy Worksheet'!$BF$18</f>
        <v>0</v>
      </c>
      <c r="AQ57" s="140">
        <f>'Occupancy Worksheet'!$BF$19</f>
        <v>0</v>
      </c>
      <c r="AR57" s="145">
        <f>'Occupancy Worksheet'!$BF$20</f>
        <v>0</v>
      </c>
      <c r="AS57" s="146">
        <f>'Occupancy Worksheet'!$BF$21</f>
        <v>0</v>
      </c>
      <c r="AT57" s="146">
        <f>'Occupancy Worksheet'!$BF$22</f>
        <v>0</v>
      </c>
      <c r="AU57" s="146">
        <f>'Occupancy Worksheet'!$BF$23</f>
        <v>0</v>
      </c>
      <c r="AV57" s="146">
        <f>'Occupancy Worksheet'!$BF$24</f>
        <v>0</v>
      </c>
      <c r="AW57" s="146">
        <f>'Occupancy Worksheet'!$BF$25</f>
        <v>0</v>
      </c>
      <c r="AX57" s="146">
        <f>'Occupancy Worksheet'!$BF$26</f>
        <v>0</v>
      </c>
      <c r="AY57" s="145">
        <f>'Occupancy Worksheet'!$BF$27</f>
        <v>0</v>
      </c>
      <c r="AZ57" s="146">
        <f>'Occupancy Worksheet'!$BF$28</f>
        <v>0</v>
      </c>
      <c r="BA57" s="146">
        <f>'Occupancy Worksheet'!$BF$29</f>
        <v>0</v>
      </c>
      <c r="BB57" s="146">
        <f>'Occupancy Worksheet'!$BF$30</f>
        <v>0</v>
      </c>
      <c r="BC57" s="146">
        <f>'Occupancy Worksheet'!$BF$31</f>
        <v>0</v>
      </c>
      <c r="BD57" s="146">
        <f>'Occupancy Worksheet'!$BF$32</f>
        <v>0</v>
      </c>
      <c r="BE57" s="146">
        <f>'Occupancy Worksheet'!$BF$33</f>
        <v>0</v>
      </c>
      <c r="BF57" s="145">
        <f>'Occupancy Worksheet'!$BF$34</f>
        <v>0</v>
      </c>
      <c r="BG57" s="146">
        <f>'Occupancy Worksheet'!$BF$35</f>
        <v>0</v>
      </c>
      <c r="BH57" s="147">
        <f>'Occupancy Worksheet'!$BF$36</f>
        <v>0</v>
      </c>
      <c r="BI57" s="146">
        <f>'Occupancy Worksheet'!$BF$37</f>
        <v>0</v>
      </c>
      <c r="BJ57" s="146" t="str">
        <f>'Occupancy Worksheet'!$BF$38</f>
        <v>N/A</v>
      </c>
      <c r="BK57" s="140" t="str">
        <f>'Occupancy Worksheet'!$BF$39</f>
        <v>Class Rate</v>
      </c>
      <c r="BL57" s="146">
        <f>'Occupancy Worksheet'!$BF$40</f>
        <v>0</v>
      </c>
      <c r="BM57" s="146" t="str">
        <f>'Occupancy Worksheet'!$BF$41</f>
        <v>-</v>
      </c>
      <c r="BN57" s="148">
        <f>'Occupancy Worksheet'!$BF$42</f>
        <v>0</v>
      </c>
      <c r="BO57" s="146">
        <f>'Occupancy Worksheet'!$BF$43</f>
        <v>0</v>
      </c>
      <c r="BP57" s="149">
        <f>'Occupancy Worksheet'!$BF$44</f>
        <v>0</v>
      </c>
      <c r="BQ57" s="146">
        <f>'Occupancy Worksheet'!$BF$45</f>
        <v>0</v>
      </c>
      <c r="BR57" s="146">
        <f>'Occupancy Worksheet'!$BF$46</f>
        <v>0</v>
      </c>
      <c r="BS57" s="146">
        <f>'Occupancy Worksheet'!$BF$47</f>
        <v>0</v>
      </c>
      <c r="BT57" s="146">
        <f>'Occupancy Worksheet'!$BF$48</f>
        <v>0</v>
      </c>
      <c r="BU57" s="146">
        <f>'Occupancy Worksheet'!$BF$49</f>
        <v>0</v>
      </c>
      <c r="BV57" s="150">
        <f>'Occupancy Worksheet'!$BF$50</f>
        <v>0</v>
      </c>
      <c r="BW57" s="140">
        <f>'Occupancy Worksheet'!$BF$51</f>
        <v>0</v>
      </c>
      <c r="BX57" s="149">
        <f>'Occupancy Worksheet'!$BF$52</f>
        <v>0</v>
      </c>
      <c r="BY57" s="149">
        <f>'Occupancy Worksheet'!$BF$53</f>
        <v>0</v>
      </c>
      <c r="BZ57" s="149">
        <f>'Occupancy Worksheet'!$BF$54</f>
        <v>0</v>
      </c>
      <c r="CA57" s="149">
        <f>'Occupancy Worksheet'!$BF$55</f>
        <v>0</v>
      </c>
      <c r="CB57" s="149">
        <f>'Occupancy Worksheet'!$BF$56</f>
        <v>0</v>
      </c>
      <c r="CC57" s="149">
        <f>'Occupancy Worksheet'!$BF$57</f>
        <v>0</v>
      </c>
      <c r="CD57" s="149">
        <f>'Occupancy Worksheet'!$BF$58</f>
        <v>0</v>
      </c>
      <c r="CE57" s="149">
        <f>'Occupancy Worksheet'!$BF$59</f>
        <v>0</v>
      </c>
      <c r="CF57" s="149">
        <f>'Occupancy Worksheet'!$BF$60</f>
        <v>0</v>
      </c>
      <c r="CG57" s="149">
        <f>'Occupancy Worksheet'!$BF$61</f>
        <v>0</v>
      </c>
      <c r="CH57" s="149">
        <f>'Occupancy Worksheet'!$BF$62</f>
        <v>0</v>
      </c>
    </row>
    <row r="58" spans="1:86" x14ac:dyDescent="0.25">
      <c r="A58" s="140" t="str">
        <f>'Occupancy Worksheet'!$BG$8</f>
        <v>Column 57</v>
      </c>
      <c r="B58" s="141">
        <f t="shared" si="0"/>
        <v>0</v>
      </c>
      <c r="C58" s="141">
        <f t="shared" si="1"/>
        <v>0</v>
      </c>
      <c r="D58" s="142" t="str">
        <f t="shared" si="2"/>
        <v/>
      </c>
      <c r="E58" s="141">
        <f t="shared" si="3"/>
        <v>0</v>
      </c>
      <c r="F58" s="141">
        <f t="shared" si="4"/>
        <v>0</v>
      </c>
      <c r="G58" s="141">
        <f t="shared" si="5"/>
        <v>2013</v>
      </c>
      <c r="H58" s="141">
        <f t="shared" si="6"/>
        <v>0</v>
      </c>
      <c r="I58" s="141">
        <f t="shared" si="7"/>
        <v>0</v>
      </c>
      <c r="J58" s="141">
        <f t="shared" si="8"/>
        <v>0</v>
      </c>
      <c r="K58" s="141">
        <f t="shared" si="9"/>
        <v>0</v>
      </c>
      <c r="L58" s="141">
        <f t="shared" si="10"/>
        <v>0</v>
      </c>
      <c r="M58" s="141">
        <f t="shared" si="11"/>
        <v>0</v>
      </c>
      <c r="N58" s="141">
        <f t="shared" si="12"/>
        <v>0</v>
      </c>
      <c r="O58" s="141">
        <f t="shared" si="13"/>
        <v>0</v>
      </c>
      <c r="P58" s="141">
        <f t="shared" si="14"/>
        <v>0</v>
      </c>
      <c r="Q58" s="141">
        <f t="shared" si="15"/>
        <v>0</v>
      </c>
      <c r="R58" s="141">
        <f t="shared" si="16"/>
        <v>0</v>
      </c>
      <c r="S58" s="141">
        <f t="shared" si="17"/>
        <v>0</v>
      </c>
      <c r="T58" s="141">
        <f t="shared" si="18"/>
        <v>0</v>
      </c>
      <c r="U58" s="141">
        <f t="shared" si="19"/>
        <v>0</v>
      </c>
      <c r="V58" s="141">
        <f t="shared" si="20"/>
        <v>0</v>
      </c>
      <c r="W58" s="141">
        <f t="shared" si="21"/>
        <v>0</v>
      </c>
      <c r="X58" s="141">
        <f t="shared" si="22"/>
        <v>0</v>
      </c>
      <c r="Y58" s="141">
        <f t="shared" si="23"/>
        <v>0</v>
      </c>
      <c r="Z58" s="141">
        <f t="shared" si="24"/>
        <v>0</v>
      </c>
      <c r="AA58" s="141">
        <f t="shared" si="25"/>
        <v>0</v>
      </c>
      <c r="AB58" s="141">
        <f t="shared" si="26"/>
        <v>0</v>
      </c>
      <c r="AC58" s="141">
        <f t="shared" si="27"/>
        <v>0</v>
      </c>
      <c r="AD58" s="141">
        <f t="shared" si="28"/>
        <v>0</v>
      </c>
      <c r="AE58" s="141">
        <f t="shared" si="29"/>
        <v>0</v>
      </c>
      <c r="AF58" s="143">
        <f t="shared" si="30"/>
        <v>0</v>
      </c>
      <c r="AG58" s="144">
        <f>'Occupancy Worksheet'!$BG$9</f>
        <v>0</v>
      </c>
      <c r="AH58" s="144">
        <f>'Occupancy Worksheet'!$BG$10</f>
        <v>0</v>
      </c>
      <c r="AI58" s="144">
        <f>'Occupancy Worksheet'!$BG$11</f>
        <v>0</v>
      </c>
      <c r="AJ58" s="144">
        <f>'Occupancy Worksheet'!$BG$12</f>
        <v>0</v>
      </c>
      <c r="AK58" s="144">
        <f>'Occupancy Worksheet'!$BG$13</f>
        <v>0</v>
      </c>
      <c r="AL58" s="144">
        <f>'Occupancy Worksheet'!$BG$14</f>
        <v>0</v>
      </c>
      <c r="AM58" s="144">
        <f>'Occupancy Worksheet'!$BG$15</f>
        <v>0</v>
      </c>
      <c r="AN58" s="144" t="str">
        <f>'Occupancy Worksheet'!$BG$16</f>
        <v>No</v>
      </c>
      <c r="AO58" s="140">
        <f>'Occupancy Worksheet'!$BG$17</f>
        <v>0</v>
      </c>
      <c r="AP58" s="140">
        <f>'Occupancy Worksheet'!$BG$18</f>
        <v>0</v>
      </c>
      <c r="AQ58" s="140">
        <f>'Occupancy Worksheet'!$BG$19</f>
        <v>0</v>
      </c>
      <c r="AR58" s="145">
        <f>'Occupancy Worksheet'!$BG$20</f>
        <v>0</v>
      </c>
      <c r="AS58" s="146">
        <f>'Occupancy Worksheet'!$BG$21</f>
        <v>0</v>
      </c>
      <c r="AT58" s="146">
        <f>'Occupancy Worksheet'!$BG$22</f>
        <v>0</v>
      </c>
      <c r="AU58" s="146">
        <f>'Occupancy Worksheet'!$BG$23</f>
        <v>0</v>
      </c>
      <c r="AV58" s="146">
        <f>'Occupancy Worksheet'!$BG$24</f>
        <v>0</v>
      </c>
      <c r="AW58" s="146">
        <f>'Occupancy Worksheet'!$BG$25</f>
        <v>0</v>
      </c>
      <c r="AX58" s="146">
        <f>'Occupancy Worksheet'!$BG$26</f>
        <v>0</v>
      </c>
      <c r="AY58" s="145">
        <f>'Occupancy Worksheet'!$BG$27</f>
        <v>0</v>
      </c>
      <c r="AZ58" s="146">
        <f>'Occupancy Worksheet'!$BG$28</f>
        <v>0</v>
      </c>
      <c r="BA58" s="146">
        <f>'Occupancy Worksheet'!$BG$29</f>
        <v>0</v>
      </c>
      <c r="BB58" s="146">
        <f>'Occupancy Worksheet'!$BG$30</f>
        <v>0</v>
      </c>
      <c r="BC58" s="146">
        <f>'Occupancy Worksheet'!$BG$31</f>
        <v>0</v>
      </c>
      <c r="BD58" s="146">
        <f>'Occupancy Worksheet'!$BG$32</f>
        <v>0</v>
      </c>
      <c r="BE58" s="146">
        <f>'Occupancy Worksheet'!$BG$33</f>
        <v>0</v>
      </c>
      <c r="BF58" s="145">
        <f>'Occupancy Worksheet'!$BG$34</f>
        <v>0</v>
      </c>
      <c r="BG58" s="146">
        <f>'Occupancy Worksheet'!$BG$35</f>
        <v>0</v>
      </c>
      <c r="BH58" s="147">
        <f>'Occupancy Worksheet'!$BG$36</f>
        <v>0</v>
      </c>
      <c r="BI58" s="146">
        <f>'Occupancy Worksheet'!$BG$37</f>
        <v>0</v>
      </c>
      <c r="BJ58" s="146" t="str">
        <f>'Occupancy Worksheet'!$BG$38</f>
        <v>N/A</v>
      </c>
      <c r="BK58" s="140" t="str">
        <f>'Occupancy Worksheet'!$BG$39</f>
        <v>Class Rate</v>
      </c>
      <c r="BL58" s="146">
        <f>'Occupancy Worksheet'!$BG$40</f>
        <v>0</v>
      </c>
      <c r="BM58" s="146" t="str">
        <f>'Occupancy Worksheet'!$BG$41</f>
        <v>-</v>
      </c>
      <c r="BN58" s="148">
        <f>'Occupancy Worksheet'!$BG$42</f>
        <v>0</v>
      </c>
      <c r="BO58" s="146">
        <f>'Occupancy Worksheet'!$BG$43</f>
        <v>0</v>
      </c>
      <c r="BP58" s="149">
        <f>'Occupancy Worksheet'!$BG$44</f>
        <v>0</v>
      </c>
      <c r="BQ58" s="146">
        <f>'Occupancy Worksheet'!$BG$45</f>
        <v>0</v>
      </c>
      <c r="BR58" s="146">
        <f>'Occupancy Worksheet'!$BG$46</f>
        <v>0</v>
      </c>
      <c r="BS58" s="146">
        <f>'Occupancy Worksheet'!$BG$47</f>
        <v>0</v>
      </c>
      <c r="BT58" s="146">
        <f>'Occupancy Worksheet'!$BG$48</f>
        <v>0</v>
      </c>
      <c r="BU58" s="146">
        <f>'Occupancy Worksheet'!$BG$49</f>
        <v>0</v>
      </c>
      <c r="BV58" s="150">
        <f>'Occupancy Worksheet'!$BG$50</f>
        <v>0</v>
      </c>
      <c r="BW58" s="140">
        <f>'Occupancy Worksheet'!$BG$51</f>
        <v>0</v>
      </c>
      <c r="BX58" s="149">
        <f>'Occupancy Worksheet'!$BG$52</f>
        <v>0</v>
      </c>
      <c r="BY58" s="149">
        <f>'Occupancy Worksheet'!$BG$53</f>
        <v>0</v>
      </c>
      <c r="BZ58" s="149">
        <f>'Occupancy Worksheet'!$BG$54</f>
        <v>0</v>
      </c>
      <c r="CA58" s="149">
        <f>'Occupancy Worksheet'!$BG$55</f>
        <v>0</v>
      </c>
      <c r="CB58" s="149">
        <f>'Occupancy Worksheet'!$BG$56</f>
        <v>0</v>
      </c>
      <c r="CC58" s="149">
        <f>'Occupancy Worksheet'!$BG$57</f>
        <v>0</v>
      </c>
      <c r="CD58" s="149">
        <f>'Occupancy Worksheet'!$BG$58</f>
        <v>0</v>
      </c>
      <c r="CE58" s="149">
        <f>'Occupancy Worksheet'!$BG$59</f>
        <v>0</v>
      </c>
      <c r="CF58" s="149">
        <f>'Occupancy Worksheet'!$BG$60</f>
        <v>0</v>
      </c>
      <c r="CG58" s="149">
        <f>'Occupancy Worksheet'!$BG$61</f>
        <v>0</v>
      </c>
      <c r="CH58" s="149">
        <f>'Occupancy Worksheet'!$BG$62</f>
        <v>0</v>
      </c>
    </row>
    <row r="59" spans="1:86" x14ac:dyDescent="0.25">
      <c r="A59" s="140" t="str">
        <f>'Occupancy Worksheet'!$BH$8</f>
        <v>Column 58</v>
      </c>
      <c r="B59" s="141">
        <f t="shared" si="0"/>
        <v>0</v>
      </c>
      <c r="C59" s="141">
        <f t="shared" si="1"/>
        <v>0</v>
      </c>
      <c r="D59" s="142" t="str">
        <f t="shared" si="2"/>
        <v/>
      </c>
      <c r="E59" s="141">
        <f t="shared" si="3"/>
        <v>0</v>
      </c>
      <c r="F59" s="141">
        <f t="shared" si="4"/>
        <v>0</v>
      </c>
      <c r="G59" s="141">
        <f t="shared" si="5"/>
        <v>2013</v>
      </c>
      <c r="H59" s="141">
        <f t="shared" si="6"/>
        <v>0</v>
      </c>
      <c r="I59" s="141">
        <f t="shared" si="7"/>
        <v>0</v>
      </c>
      <c r="J59" s="141">
        <f t="shared" si="8"/>
        <v>0</v>
      </c>
      <c r="K59" s="141">
        <f t="shared" si="9"/>
        <v>0</v>
      </c>
      <c r="L59" s="141">
        <f t="shared" si="10"/>
        <v>0</v>
      </c>
      <c r="M59" s="141">
        <f t="shared" si="11"/>
        <v>0</v>
      </c>
      <c r="N59" s="141">
        <f t="shared" si="12"/>
        <v>0</v>
      </c>
      <c r="O59" s="141">
        <f t="shared" si="13"/>
        <v>0</v>
      </c>
      <c r="P59" s="141">
        <f t="shared" si="14"/>
        <v>0</v>
      </c>
      <c r="Q59" s="141">
        <f t="shared" si="15"/>
        <v>0</v>
      </c>
      <c r="R59" s="141">
        <f t="shared" si="16"/>
        <v>0</v>
      </c>
      <c r="S59" s="141">
        <f t="shared" si="17"/>
        <v>0</v>
      </c>
      <c r="T59" s="141">
        <f t="shared" si="18"/>
        <v>0</v>
      </c>
      <c r="U59" s="141">
        <f t="shared" si="19"/>
        <v>0</v>
      </c>
      <c r="V59" s="141">
        <f t="shared" si="20"/>
        <v>0</v>
      </c>
      <c r="W59" s="141">
        <f t="shared" si="21"/>
        <v>0</v>
      </c>
      <c r="X59" s="141">
        <f t="shared" si="22"/>
        <v>0</v>
      </c>
      <c r="Y59" s="141">
        <f t="shared" si="23"/>
        <v>0</v>
      </c>
      <c r="Z59" s="141">
        <f t="shared" si="24"/>
        <v>0</v>
      </c>
      <c r="AA59" s="141">
        <f t="shared" si="25"/>
        <v>0</v>
      </c>
      <c r="AB59" s="141">
        <f t="shared" si="26"/>
        <v>0</v>
      </c>
      <c r="AC59" s="141">
        <f t="shared" si="27"/>
        <v>0</v>
      </c>
      <c r="AD59" s="141">
        <f t="shared" si="28"/>
        <v>0</v>
      </c>
      <c r="AE59" s="141">
        <f t="shared" si="29"/>
        <v>0</v>
      </c>
      <c r="AF59" s="143">
        <f t="shared" si="30"/>
        <v>0</v>
      </c>
      <c r="AG59" s="144">
        <f>'Occupancy Worksheet'!$BH$9</f>
        <v>0</v>
      </c>
      <c r="AH59" s="144">
        <f>'Occupancy Worksheet'!$BH$10</f>
        <v>0</v>
      </c>
      <c r="AI59" s="144">
        <f>'Occupancy Worksheet'!$BH$11</f>
        <v>0</v>
      </c>
      <c r="AJ59" s="144">
        <f>'Occupancy Worksheet'!$BH$12</f>
        <v>0</v>
      </c>
      <c r="AK59" s="144">
        <f>'Occupancy Worksheet'!$BH$13</f>
        <v>0</v>
      </c>
      <c r="AL59" s="144">
        <f>'Occupancy Worksheet'!$BH$14</f>
        <v>0</v>
      </c>
      <c r="AM59" s="144">
        <f>'Occupancy Worksheet'!$BH$15</f>
        <v>0</v>
      </c>
      <c r="AN59" s="144" t="str">
        <f>'Occupancy Worksheet'!$BH$16</f>
        <v>No</v>
      </c>
      <c r="AO59" s="140">
        <f>'Occupancy Worksheet'!$BH$17</f>
        <v>0</v>
      </c>
      <c r="AP59" s="140">
        <f>'Occupancy Worksheet'!$BH$18</f>
        <v>0</v>
      </c>
      <c r="AQ59" s="140">
        <f>'Occupancy Worksheet'!$BH$19</f>
        <v>0</v>
      </c>
      <c r="AR59" s="145">
        <f>'Occupancy Worksheet'!$BH$20</f>
        <v>0</v>
      </c>
      <c r="AS59" s="146">
        <f>'Occupancy Worksheet'!$BH$21</f>
        <v>0</v>
      </c>
      <c r="AT59" s="146">
        <f>'Occupancy Worksheet'!$BH$22</f>
        <v>0</v>
      </c>
      <c r="AU59" s="146">
        <f>'Occupancy Worksheet'!$BH$23</f>
        <v>0</v>
      </c>
      <c r="AV59" s="146">
        <f>'Occupancy Worksheet'!$BH$24</f>
        <v>0</v>
      </c>
      <c r="AW59" s="146">
        <f>'Occupancy Worksheet'!$BH$25</f>
        <v>0</v>
      </c>
      <c r="AX59" s="146">
        <f>'Occupancy Worksheet'!$BH$26</f>
        <v>0</v>
      </c>
      <c r="AY59" s="145">
        <f>'Occupancy Worksheet'!$BH$27</f>
        <v>0</v>
      </c>
      <c r="AZ59" s="146">
        <f>'Occupancy Worksheet'!$BH$28</f>
        <v>0</v>
      </c>
      <c r="BA59" s="146">
        <f>'Occupancy Worksheet'!$BH$29</f>
        <v>0</v>
      </c>
      <c r="BB59" s="146">
        <f>'Occupancy Worksheet'!$BH$30</f>
        <v>0</v>
      </c>
      <c r="BC59" s="146">
        <f>'Occupancy Worksheet'!$BH$31</f>
        <v>0</v>
      </c>
      <c r="BD59" s="146">
        <f>'Occupancy Worksheet'!$BH$32</f>
        <v>0</v>
      </c>
      <c r="BE59" s="146">
        <f>'Occupancy Worksheet'!$BH$33</f>
        <v>0</v>
      </c>
      <c r="BF59" s="145">
        <f>'Occupancy Worksheet'!$BH$34</f>
        <v>0</v>
      </c>
      <c r="BG59" s="146">
        <f>'Occupancy Worksheet'!$BH$35</f>
        <v>0</v>
      </c>
      <c r="BH59" s="147">
        <f>'Occupancy Worksheet'!$BH$36</f>
        <v>0</v>
      </c>
      <c r="BI59" s="146">
        <f>'Occupancy Worksheet'!$BH$37</f>
        <v>0</v>
      </c>
      <c r="BJ59" s="146" t="str">
        <f>'Occupancy Worksheet'!$BH$38</f>
        <v>N/A</v>
      </c>
      <c r="BK59" s="140" t="str">
        <f>'Occupancy Worksheet'!$BH$39</f>
        <v>Class Rate</v>
      </c>
      <c r="BL59" s="146">
        <f>'Occupancy Worksheet'!$BH$40</f>
        <v>0</v>
      </c>
      <c r="BM59" s="146" t="str">
        <f>'Occupancy Worksheet'!$BH$41</f>
        <v>-</v>
      </c>
      <c r="BN59" s="148">
        <f>'Occupancy Worksheet'!$BH$42</f>
        <v>0</v>
      </c>
      <c r="BO59" s="146">
        <f>'Occupancy Worksheet'!$BH$43</f>
        <v>0</v>
      </c>
      <c r="BP59" s="149">
        <f>'Occupancy Worksheet'!$BH$44</f>
        <v>0</v>
      </c>
      <c r="BQ59" s="146">
        <f>'Occupancy Worksheet'!$BH$45</f>
        <v>0</v>
      </c>
      <c r="BR59" s="146">
        <f>'Occupancy Worksheet'!$BH$46</f>
        <v>0</v>
      </c>
      <c r="BS59" s="146">
        <f>'Occupancy Worksheet'!$BH$47</f>
        <v>0</v>
      </c>
      <c r="BT59" s="146">
        <f>'Occupancy Worksheet'!$BH$48</f>
        <v>0</v>
      </c>
      <c r="BU59" s="146">
        <f>'Occupancy Worksheet'!$BH$49</f>
        <v>0</v>
      </c>
      <c r="BV59" s="150">
        <f>'Occupancy Worksheet'!$BH$50</f>
        <v>0</v>
      </c>
      <c r="BW59" s="140">
        <f>'Occupancy Worksheet'!$BH$51</f>
        <v>0</v>
      </c>
      <c r="BX59" s="149">
        <f>'Occupancy Worksheet'!$BH$52</f>
        <v>0</v>
      </c>
      <c r="BY59" s="149">
        <f>'Occupancy Worksheet'!$BH$53</f>
        <v>0</v>
      </c>
      <c r="BZ59" s="149">
        <f>'Occupancy Worksheet'!$BH$54</f>
        <v>0</v>
      </c>
      <c r="CA59" s="149">
        <f>'Occupancy Worksheet'!$BH$55</f>
        <v>0</v>
      </c>
      <c r="CB59" s="149">
        <f>'Occupancy Worksheet'!$BH$56</f>
        <v>0</v>
      </c>
      <c r="CC59" s="149">
        <f>'Occupancy Worksheet'!$BH$57</f>
        <v>0</v>
      </c>
      <c r="CD59" s="149">
        <f>'Occupancy Worksheet'!$BH$58</f>
        <v>0</v>
      </c>
      <c r="CE59" s="149">
        <f>'Occupancy Worksheet'!$BH$59</f>
        <v>0</v>
      </c>
      <c r="CF59" s="149">
        <f>'Occupancy Worksheet'!$BH$60</f>
        <v>0</v>
      </c>
      <c r="CG59" s="149">
        <f>'Occupancy Worksheet'!$BH$61</f>
        <v>0</v>
      </c>
      <c r="CH59" s="149">
        <f>'Occupancy Worksheet'!$BH$62</f>
        <v>0</v>
      </c>
    </row>
    <row r="60" spans="1:86" x14ac:dyDescent="0.25">
      <c r="A60" s="140" t="str">
        <f>'Occupancy Worksheet'!$BI$8</f>
        <v>Column 59</v>
      </c>
      <c r="B60" s="141">
        <f t="shared" si="0"/>
        <v>0</v>
      </c>
      <c r="C60" s="141">
        <f t="shared" si="1"/>
        <v>0</v>
      </c>
      <c r="D60" s="142" t="str">
        <f t="shared" si="2"/>
        <v/>
      </c>
      <c r="E60" s="141">
        <f t="shared" si="3"/>
        <v>0</v>
      </c>
      <c r="F60" s="141">
        <f t="shared" si="4"/>
        <v>0</v>
      </c>
      <c r="G60" s="141">
        <f t="shared" si="5"/>
        <v>2013</v>
      </c>
      <c r="H60" s="141">
        <f t="shared" si="6"/>
        <v>0</v>
      </c>
      <c r="I60" s="141">
        <f t="shared" si="7"/>
        <v>0</v>
      </c>
      <c r="J60" s="141">
        <f t="shared" si="8"/>
        <v>0</v>
      </c>
      <c r="K60" s="141">
        <f t="shared" si="9"/>
        <v>0</v>
      </c>
      <c r="L60" s="141">
        <f t="shared" si="10"/>
        <v>0</v>
      </c>
      <c r="M60" s="141">
        <f t="shared" si="11"/>
        <v>0</v>
      </c>
      <c r="N60" s="141">
        <f t="shared" si="12"/>
        <v>0</v>
      </c>
      <c r="O60" s="141">
        <f t="shared" si="13"/>
        <v>0</v>
      </c>
      <c r="P60" s="141">
        <f t="shared" si="14"/>
        <v>0</v>
      </c>
      <c r="Q60" s="141">
        <f t="shared" si="15"/>
        <v>0</v>
      </c>
      <c r="R60" s="141">
        <f t="shared" si="16"/>
        <v>0</v>
      </c>
      <c r="S60" s="141">
        <f t="shared" si="17"/>
        <v>0</v>
      </c>
      <c r="T60" s="141">
        <f t="shared" si="18"/>
        <v>0</v>
      </c>
      <c r="U60" s="141">
        <f t="shared" si="19"/>
        <v>0</v>
      </c>
      <c r="V60" s="141">
        <f t="shared" si="20"/>
        <v>0</v>
      </c>
      <c r="W60" s="141">
        <f t="shared" si="21"/>
        <v>0</v>
      </c>
      <c r="X60" s="141">
        <f t="shared" si="22"/>
        <v>0</v>
      </c>
      <c r="Y60" s="141">
        <f t="shared" si="23"/>
        <v>0</v>
      </c>
      <c r="Z60" s="141">
        <f t="shared" si="24"/>
        <v>0</v>
      </c>
      <c r="AA60" s="141">
        <f t="shared" si="25"/>
        <v>0</v>
      </c>
      <c r="AB60" s="141">
        <f t="shared" si="26"/>
        <v>0</v>
      </c>
      <c r="AC60" s="141">
        <f t="shared" si="27"/>
        <v>0</v>
      </c>
      <c r="AD60" s="141">
        <f t="shared" si="28"/>
        <v>0</v>
      </c>
      <c r="AE60" s="141">
        <f t="shared" si="29"/>
        <v>0</v>
      </c>
      <c r="AF60" s="143">
        <f t="shared" si="30"/>
        <v>0</v>
      </c>
      <c r="AG60" s="144">
        <f>'Occupancy Worksheet'!$BI$9</f>
        <v>0</v>
      </c>
      <c r="AH60" s="144">
        <f>'Occupancy Worksheet'!$BI$10</f>
        <v>0</v>
      </c>
      <c r="AI60" s="144">
        <f>'Occupancy Worksheet'!$BI$11</f>
        <v>0</v>
      </c>
      <c r="AJ60" s="144">
        <f>'Occupancy Worksheet'!$BI$12</f>
        <v>0</v>
      </c>
      <c r="AK60" s="144">
        <f>'Occupancy Worksheet'!$BI$13</f>
        <v>0</v>
      </c>
      <c r="AL60" s="144">
        <f>'Occupancy Worksheet'!$BI$14</f>
        <v>0</v>
      </c>
      <c r="AM60" s="144">
        <f>'Occupancy Worksheet'!$BI$15</f>
        <v>0</v>
      </c>
      <c r="AN60" s="144" t="str">
        <f>'Occupancy Worksheet'!$BI$16</f>
        <v>No</v>
      </c>
      <c r="AO60" s="140">
        <f>'Occupancy Worksheet'!$BI$17</f>
        <v>0</v>
      </c>
      <c r="AP60" s="140">
        <f>'Occupancy Worksheet'!$BI$18</f>
        <v>0</v>
      </c>
      <c r="AQ60" s="140">
        <f>'Occupancy Worksheet'!$BI$19</f>
        <v>0</v>
      </c>
      <c r="AR60" s="145">
        <f>'Occupancy Worksheet'!$BI$20</f>
        <v>0</v>
      </c>
      <c r="AS60" s="146">
        <f>'Occupancy Worksheet'!$BI$21</f>
        <v>0</v>
      </c>
      <c r="AT60" s="146">
        <f>'Occupancy Worksheet'!$BI$22</f>
        <v>0</v>
      </c>
      <c r="AU60" s="146">
        <f>'Occupancy Worksheet'!$BI$23</f>
        <v>0</v>
      </c>
      <c r="AV60" s="146">
        <f>'Occupancy Worksheet'!$BI$24</f>
        <v>0</v>
      </c>
      <c r="AW60" s="146">
        <f>'Occupancy Worksheet'!$BI$25</f>
        <v>0</v>
      </c>
      <c r="AX60" s="146">
        <f>'Occupancy Worksheet'!$BI$26</f>
        <v>0</v>
      </c>
      <c r="AY60" s="145">
        <f>'Occupancy Worksheet'!$BI$27</f>
        <v>0</v>
      </c>
      <c r="AZ60" s="146">
        <f>'Occupancy Worksheet'!$BI$28</f>
        <v>0</v>
      </c>
      <c r="BA60" s="146">
        <f>'Occupancy Worksheet'!$BI$29</f>
        <v>0</v>
      </c>
      <c r="BB60" s="146">
        <f>'Occupancy Worksheet'!$BI$30</f>
        <v>0</v>
      </c>
      <c r="BC60" s="146">
        <f>'Occupancy Worksheet'!$BI$31</f>
        <v>0</v>
      </c>
      <c r="BD60" s="146">
        <f>'Occupancy Worksheet'!$BI$32</f>
        <v>0</v>
      </c>
      <c r="BE60" s="146">
        <f>'Occupancy Worksheet'!$BI$33</f>
        <v>0</v>
      </c>
      <c r="BF60" s="145">
        <f>'Occupancy Worksheet'!$BI$34</f>
        <v>0</v>
      </c>
      <c r="BG60" s="146">
        <f>'Occupancy Worksheet'!$BI$35</f>
        <v>0</v>
      </c>
      <c r="BH60" s="147">
        <f>'Occupancy Worksheet'!$BI$36</f>
        <v>0</v>
      </c>
      <c r="BI60" s="146">
        <f>'Occupancy Worksheet'!$BI$37</f>
        <v>0</v>
      </c>
      <c r="BJ60" s="146" t="str">
        <f>'Occupancy Worksheet'!$BI$38</f>
        <v>N/A</v>
      </c>
      <c r="BK60" s="140" t="str">
        <f>'Occupancy Worksheet'!$BI$39</f>
        <v>Class Rate</v>
      </c>
      <c r="BL60" s="146">
        <f>'Occupancy Worksheet'!$BI$40</f>
        <v>0</v>
      </c>
      <c r="BM60" s="146" t="str">
        <f>'Occupancy Worksheet'!$BI$41</f>
        <v>-</v>
      </c>
      <c r="BN60" s="148">
        <f>'Occupancy Worksheet'!$BI$42</f>
        <v>0</v>
      </c>
      <c r="BO60" s="146">
        <f>'Occupancy Worksheet'!$BI$43</f>
        <v>0</v>
      </c>
      <c r="BP60" s="149">
        <f>'Occupancy Worksheet'!$BI$44</f>
        <v>0</v>
      </c>
      <c r="BQ60" s="146">
        <f>'Occupancy Worksheet'!$BI$45</f>
        <v>0</v>
      </c>
      <c r="BR60" s="146">
        <f>'Occupancy Worksheet'!$BI$46</f>
        <v>0</v>
      </c>
      <c r="BS60" s="146">
        <f>'Occupancy Worksheet'!$BI$47</f>
        <v>0</v>
      </c>
      <c r="BT60" s="146">
        <f>'Occupancy Worksheet'!$BI$48</f>
        <v>0</v>
      </c>
      <c r="BU60" s="146">
        <f>'Occupancy Worksheet'!$BI$49</f>
        <v>0</v>
      </c>
      <c r="BV60" s="150">
        <f>'Occupancy Worksheet'!$BI$50</f>
        <v>0</v>
      </c>
      <c r="BW60" s="140">
        <f>'Occupancy Worksheet'!$BI$51</f>
        <v>0</v>
      </c>
      <c r="BX60" s="149">
        <f>'Occupancy Worksheet'!$BI$52</f>
        <v>0</v>
      </c>
      <c r="BY60" s="149">
        <f>'Occupancy Worksheet'!$BI$53</f>
        <v>0</v>
      </c>
      <c r="BZ60" s="149">
        <f>'Occupancy Worksheet'!$BI$54</f>
        <v>0</v>
      </c>
      <c r="CA60" s="149">
        <f>'Occupancy Worksheet'!$BI$55</f>
        <v>0</v>
      </c>
      <c r="CB60" s="149">
        <f>'Occupancy Worksheet'!$BI$56</f>
        <v>0</v>
      </c>
      <c r="CC60" s="149">
        <f>'Occupancy Worksheet'!$BI$57</f>
        <v>0</v>
      </c>
      <c r="CD60" s="149">
        <f>'Occupancy Worksheet'!$BI$58</f>
        <v>0</v>
      </c>
      <c r="CE60" s="149">
        <f>'Occupancy Worksheet'!$BI$59</f>
        <v>0</v>
      </c>
      <c r="CF60" s="149">
        <f>'Occupancy Worksheet'!$BI$60</f>
        <v>0</v>
      </c>
      <c r="CG60" s="149">
        <f>'Occupancy Worksheet'!$BI$61</f>
        <v>0</v>
      </c>
      <c r="CH60" s="149">
        <f>'Occupancy Worksheet'!$BI$62</f>
        <v>0</v>
      </c>
    </row>
    <row r="1048226" spans="10:10" x14ac:dyDescent="0.25">
      <c r="J1048226" s="152" t="s">
        <v>124</v>
      </c>
    </row>
  </sheetData>
  <sheetProtection password="DBEC" sheet="1" objects="1" scenario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6"/>
  <sheetViews>
    <sheetView workbookViewId="0">
      <selection activeCell="Q22" sqref="Q22"/>
    </sheetView>
  </sheetViews>
  <sheetFormatPr defaultColWidth="9.140625" defaultRowHeight="15" x14ac:dyDescent="0.25"/>
  <cols>
    <col min="1" max="1" width="18.7109375" style="36" customWidth="1"/>
    <col min="2" max="3" width="9.140625" style="36"/>
    <col min="4" max="4" width="15.28515625" style="36" customWidth="1"/>
    <col min="5" max="5" width="37.5703125" style="36" customWidth="1"/>
    <col min="6" max="6" width="5.5703125" style="36" customWidth="1"/>
    <col min="7" max="7" width="21.5703125" style="36" customWidth="1"/>
    <col min="8" max="8" width="4.140625" style="36" customWidth="1"/>
    <col min="9" max="9" width="6.7109375" style="36" customWidth="1"/>
    <col min="10" max="10" width="18.7109375" style="36" hidden="1" customWidth="1"/>
    <col min="11" max="14" width="9.140625" style="36"/>
    <col min="15" max="15" width="5.140625" style="36" customWidth="1"/>
    <col min="16" max="16" width="14.140625" style="36" customWidth="1"/>
    <col min="17" max="17" width="26.42578125" style="36" customWidth="1"/>
    <col min="18" max="20" width="9.140625" style="36"/>
    <col min="21" max="21" width="15.85546875" style="36" customWidth="1"/>
    <col min="22" max="22" width="23.5703125" style="36" customWidth="1"/>
    <col min="23" max="16384" width="9.140625" style="36"/>
  </cols>
  <sheetData>
    <row r="1" spans="1:16" ht="30" x14ac:dyDescent="0.25">
      <c r="A1" s="101" t="s">
        <v>16</v>
      </c>
      <c r="B1" s="101" t="s">
        <v>17</v>
      </c>
      <c r="C1" s="102" t="s">
        <v>18</v>
      </c>
      <c r="E1" s="103" t="s">
        <v>166</v>
      </c>
      <c r="G1" s="104" t="s">
        <v>115</v>
      </c>
      <c r="J1" s="105" t="s">
        <v>21</v>
      </c>
      <c r="K1" s="105" t="s">
        <v>19</v>
      </c>
      <c r="L1" s="105" t="s">
        <v>20</v>
      </c>
      <c r="M1" s="105"/>
      <c r="N1" s="105" t="s">
        <v>22</v>
      </c>
      <c r="P1" s="106" t="s">
        <v>188</v>
      </c>
    </row>
    <row r="2" spans="1:16" x14ac:dyDescent="0.25">
      <c r="A2" s="107">
        <v>0.01</v>
      </c>
      <c r="B2" s="107">
        <v>12.76</v>
      </c>
      <c r="C2" s="108">
        <v>11.91</v>
      </c>
      <c r="D2" s="109"/>
      <c r="E2" s="36" t="s">
        <v>101</v>
      </c>
      <c r="G2" s="36" t="s">
        <v>116</v>
      </c>
      <c r="J2" s="36" t="s">
        <v>85</v>
      </c>
      <c r="K2" s="36" t="s">
        <v>23</v>
      </c>
      <c r="L2" s="36" t="s">
        <v>84</v>
      </c>
      <c r="N2" s="36" t="s">
        <v>24</v>
      </c>
      <c r="P2" s="110" t="s">
        <v>189</v>
      </c>
    </row>
    <row r="3" spans="1:16" x14ac:dyDescent="0.25">
      <c r="A3" s="107">
        <v>12.77</v>
      </c>
      <c r="B3" s="107">
        <v>17.22</v>
      </c>
      <c r="C3" s="108">
        <v>16.52</v>
      </c>
      <c r="D3" s="37"/>
      <c r="E3" s="36" t="s">
        <v>87</v>
      </c>
      <c r="G3" s="36" t="s">
        <v>117</v>
      </c>
      <c r="J3" s="36" t="s">
        <v>27</v>
      </c>
      <c r="K3" s="36" t="s">
        <v>25</v>
      </c>
      <c r="L3" s="36" t="s">
        <v>26</v>
      </c>
      <c r="N3" s="36" t="s">
        <v>24</v>
      </c>
      <c r="P3" s="110">
        <v>1601</v>
      </c>
    </row>
    <row r="4" spans="1:16" x14ac:dyDescent="0.25">
      <c r="A4" s="107">
        <v>17.23</v>
      </c>
      <c r="B4" s="107">
        <v>21.68</v>
      </c>
      <c r="C4" s="108">
        <v>20.72</v>
      </c>
      <c r="D4" s="111"/>
      <c r="E4" s="36" t="s">
        <v>88</v>
      </c>
      <c r="G4" s="36" t="s">
        <v>118</v>
      </c>
      <c r="J4" s="36" t="s">
        <v>27</v>
      </c>
      <c r="K4" s="36" t="s">
        <v>28</v>
      </c>
      <c r="L4" s="36" t="s">
        <v>29</v>
      </c>
      <c r="N4" s="36" t="s">
        <v>24</v>
      </c>
      <c r="P4" s="110">
        <v>1732</v>
      </c>
    </row>
    <row r="5" spans="1:16" x14ac:dyDescent="0.25">
      <c r="A5" s="107">
        <v>21.69</v>
      </c>
      <c r="B5" s="107">
        <v>26.15</v>
      </c>
      <c r="C5" s="108">
        <v>25.39</v>
      </c>
      <c r="D5" s="111"/>
      <c r="E5" s="36" t="s">
        <v>89</v>
      </c>
      <c r="J5" s="36" t="s">
        <v>27</v>
      </c>
      <c r="K5" s="36" t="s">
        <v>30</v>
      </c>
      <c r="L5" s="36" t="s">
        <v>31</v>
      </c>
      <c r="N5" s="36" t="s">
        <v>24</v>
      </c>
      <c r="P5" s="110">
        <v>1871</v>
      </c>
    </row>
    <row r="6" spans="1:16" x14ac:dyDescent="0.25">
      <c r="A6" s="107">
        <v>26.16</v>
      </c>
      <c r="B6" s="107">
        <v>30.6</v>
      </c>
      <c r="C6" s="108">
        <v>29.89</v>
      </c>
      <c r="D6" s="111"/>
      <c r="E6" s="36" t="s">
        <v>90</v>
      </c>
      <c r="G6" s="104" t="s">
        <v>119</v>
      </c>
      <c r="J6" s="36" t="s">
        <v>27</v>
      </c>
      <c r="K6" s="36" t="s">
        <v>32</v>
      </c>
      <c r="L6" s="36" t="s">
        <v>33</v>
      </c>
      <c r="N6" s="36" t="s">
        <v>24</v>
      </c>
      <c r="P6" s="110">
        <v>1966</v>
      </c>
    </row>
    <row r="7" spans="1:16" x14ac:dyDescent="0.25">
      <c r="A7" s="107">
        <v>30.61</v>
      </c>
      <c r="B7" s="107">
        <v>35.07</v>
      </c>
      <c r="C7" s="108">
        <v>34.21</v>
      </c>
      <c r="D7" s="111"/>
      <c r="E7" s="36" t="s">
        <v>91</v>
      </c>
      <c r="G7" s="36" t="s">
        <v>120</v>
      </c>
      <c r="J7" s="36" t="s">
        <v>27</v>
      </c>
      <c r="K7" s="36" t="s">
        <v>34</v>
      </c>
      <c r="L7" s="36" t="s">
        <v>35</v>
      </c>
      <c r="N7" s="36" t="s">
        <v>24</v>
      </c>
      <c r="P7" s="110">
        <v>2136</v>
      </c>
    </row>
    <row r="8" spans="1:16" x14ac:dyDescent="0.25">
      <c r="A8" s="107">
        <v>35.08</v>
      </c>
      <c r="B8" s="107">
        <v>39.520000000000003</v>
      </c>
      <c r="C8" s="108">
        <v>38.64</v>
      </c>
      <c r="D8" s="111"/>
      <c r="E8" s="36" t="s">
        <v>92</v>
      </c>
      <c r="G8" s="36" t="s">
        <v>121</v>
      </c>
      <c r="J8" s="36" t="s">
        <v>27</v>
      </c>
      <c r="K8" s="36" t="s">
        <v>36</v>
      </c>
      <c r="L8" s="36" t="s">
        <v>37</v>
      </c>
      <c r="N8" s="36" t="s">
        <v>24</v>
      </c>
      <c r="P8" s="110">
        <v>2286</v>
      </c>
    </row>
    <row r="9" spans="1:16" x14ac:dyDescent="0.25">
      <c r="A9" s="107">
        <v>39.53</v>
      </c>
      <c r="B9" s="107">
        <v>43.98</v>
      </c>
      <c r="C9" s="108">
        <v>43.05</v>
      </c>
      <c r="D9" s="111"/>
      <c r="E9" s="36" t="s">
        <v>93</v>
      </c>
      <c r="G9" s="36" t="s">
        <v>122</v>
      </c>
      <c r="J9" s="36" t="s">
        <v>27</v>
      </c>
      <c r="K9" s="36" t="s">
        <v>38</v>
      </c>
      <c r="L9" s="36" t="s">
        <v>39</v>
      </c>
      <c r="N9" s="36" t="s">
        <v>24</v>
      </c>
      <c r="P9" s="112"/>
    </row>
    <row r="10" spans="1:16" x14ac:dyDescent="0.25">
      <c r="A10" s="107">
        <v>43.99</v>
      </c>
      <c r="B10" s="107">
        <v>48.44</v>
      </c>
      <c r="C10" s="108">
        <v>47.82</v>
      </c>
      <c r="D10" s="111"/>
      <c r="E10" s="36" t="s">
        <v>98</v>
      </c>
      <c r="J10" s="36" t="s">
        <v>42</v>
      </c>
      <c r="K10" s="36" t="s">
        <v>40</v>
      </c>
      <c r="L10" s="36" t="s">
        <v>41</v>
      </c>
      <c r="N10" s="36" t="s">
        <v>24</v>
      </c>
      <c r="P10" s="112"/>
    </row>
    <row r="11" spans="1:16" x14ac:dyDescent="0.25">
      <c r="A11" s="107">
        <v>48.45</v>
      </c>
      <c r="B11" s="107">
        <v>52.9</v>
      </c>
      <c r="C11" s="108">
        <v>52.62</v>
      </c>
      <c r="D11" s="111"/>
      <c r="E11" s="36" t="s">
        <v>94</v>
      </c>
      <c r="G11" s="104" t="s">
        <v>125</v>
      </c>
      <c r="J11" s="36" t="s">
        <v>42</v>
      </c>
      <c r="K11" s="36" t="s">
        <v>43</v>
      </c>
      <c r="L11" s="36" t="s">
        <v>44</v>
      </c>
      <c r="N11" s="36" t="s">
        <v>24</v>
      </c>
      <c r="P11" s="112"/>
    </row>
    <row r="12" spans="1:16" x14ac:dyDescent="0.25">
      <c r="A12" s="107">
        <v>52.91</v>
      </c>
      <c r="B12" s="107">
        <v>57.36</v>
      </c>
      <c r="C12" s="108">
        <v>56.94</v>
      </c>
      <c r="D12" s="111"/>
      <c r="E12" s="36" t="s">
        <v>95</v>
      </c>
      <c r="G12" s="36" t="s">
        <v>129</v>
      </c>
      <c r="J12" s="36" t="s">
        <v>42</v>
      </c>
      <c r="K12" s="36" t="s">
        <v>45</v>
      </c>
      <c r="L12" s="36" t="s">
        <v>46</v>
      </c>
      <c r="N12" s="36" t="s">
        <v>24</v>
      </c>
      <c r="P12" s="112"/>
    </row>
    <row r="13" spans="1:16" x14ac:dyDescent="0.25">
      <c r="A13" s="107">
        <v>57.37</v>
      </c>
      <c r="B13" s="107">
        <v>61.82</v>
      </c>
      <c r="C13" s="108">
        <v>61.51</v>
      </c>
      <c r="D13" s="111"/>
      <c r="E13" s="36" t="s">
        <v>96</v>
      </c>
      <c r="G13" s="36" t="s">
        <v>130</v>
      </c>
      <c r="J13" s="36" t="s">
        <v>42</v>
      </c>
      <c r="K13" s="36" t="s">
        <v>47</v>
      </c>
      <c r="L13" s="36" t="s">
        <v>48</v>
      </c>
      <c r="N13" s="36" t="s">
        <v>24</v>
      </c>
      <c r="P13" s="112"/>
    </row>
    <row r="14" spans="1:16" x14ac:dyDescent="0.25">
      <c r="A14" s="107">
        <v>61.83</v>
      </c>
      <c r="B14" s="107">
        <v>66.28</v>
      </c>
      <c r="C14" s="108">
        <v>64.64</v>
      </c>
      <c r="D14" s="111"/>
      <c r="E14" s="36" t="s">
        <v>97</v>
      </c>
      <c r="G14" s="36" t="s">
        <v>126</v>
      </c>
      <c r="J14" s="36" t="s">
        <v>51</v>
      </c>
      <c r="K14" s="36" t="s">
        <v>49</v>
      </c>
      <c r="L14" s="36" t="s">
        <v>50</v>
      </c>
      <c r="N14" s="36" t="s">
        <v>24</v>
      </c>
      <c r="P14" s="112"/>
    </row>
    <row r="15" spans="1:16" x14ac:dyDescent="0.25">
      <c r="A15" s="107">
        <v>66.290000000000006</v>
      </c>
      <c r="B15" s="107">
        <v>70.739999999999995</v>
      </c>
      <c r="C15" s="108">
        <v>70.239999999999995</v>
      </c>
      <c r="D15" s="111"/>
      <c r="E15" s="36" t="s">
        <v>99</v>
      </c>
      <c r="G15" s="36" t="s">
        <v>127</v>
      </c>
      <c r="J15" s="36" t="s">
        <v>51</v>
      </c>
      <c r="K15" s="36" t="s">
        <v>52</v>
      </c>
      <c r="L15" s="36" t="s">
        <v>53</v>
      </c>
      <c r="N15" s="36" t="s">
        <v>24</v>
      </c>
      <c r="P15" s="112"/>
    </row>
    <row r="16" spans="1:16" x14ac:dyDescent="0.25">
      <c r="A16" s="107">
        <v>70.75</v>
      </c>
      <c r="B16" s="107">
        <v>75.2</v>
      </c>
      <c r="C16" s="108">
        <v>75.14</v>
      </c>
      <c r="D16" s="111"/>
      <c r="E16" s="36" t="s">
        <v>102</v>
      </c>
      <c r="G16" s="36" t="s">
        <v>128</v>
      </c>
      <c r="J16" s="36" t="s">
        <v>51</v>
      </c>
      <c r="K16" s="36" t="s">
        <v>54</v>
      </c>
      <c r="L16" s="36" t="s">
        <v>55</v>
      </c>
      <c r="N16" s="36" t="s">
        <v>24</v>
      </c>
      <c r="P16" s="112"/>
    </row>
    <row r="17" spans="1:16" x14ac:dyDescent="0.25">
      <c r="A17" s="107">
        <v>75.209999999999994</v>
      </c>
      <c r="B17" s="107">
        <v>79.66</v>
      </c>
      <c r="C17" s="108">
        <v>79.58</v>
      </c>
      <c r="D17" s="111"/>
      <c r="E17" s="36" t="s">
        <v>103</v>
      </c>
      <c r="G17" s="36" t="s">
        <v>86</v>
      </c>
      <c r="J17" s="36" t="s">
        <v>51</v>
      </c>
      <c r="K17" s="36" t="s">
        <v>56</v>
      </c>
      <c r="L17" s="36" t="s">
        <v>57</v>
      </c>
      <c r="N17" s="36" t="s">
        <v>24</v>
      </c>
      <c r="P17" s="112"/>
    </row>
    <row r="18" spans="1:16" x14ac:dyDescent="0.25">
      <c r="A18" s="107">
        <v>79.67</v>
      </c>
      <c r="B18" s="107">
        <v>84.12</v>
      </c>
      <c r="C18" s="108">
        <v>84.62</v>
      </c>
      <c r="D18" s="111"/>
      <c r="E18" s="36" t="s">
        <v>105</v>
      </c>
      <c r="J18" s="36" t="s">
        <v>51</v>
      </c>
      <c r="K18" s="36" t="s">
        <v>58</v>
      </c>
      <c r="L18" s="36" t="s">
        <v>59</v>
      </c>
      <c r="N18" s="36" t="s">
        <v>24</v>
      </c>
      <c r="P18" s="112"/>
    </row>
    <row r="19" spans="1:16" x14ac:dyDescent="0.25">
      <c r="A19" s="107">
        <v>84.13</v>
      </c>
      <c r="B19" s="107">
        <v>88.58</v>
      </c>
      <c r="C19" s="108">
        <v>89.52</v>
      </c>
      <c r="D19" s="111"/>
      <c r="E19" s="36" t="s">
        <v>104</v>
      </c>
      <c r="J19" s="36" t="s">
        <v>62</v>
      </c>
      <c r="K19" s="36" t="s">
        <v>60</v>
      </c>
      <c r="L19" s="36" t="s">
        <v>61</v>
      </c>
      <c r="N19" s="36" t="s">
        <v>24</v>
      </c>
      <c r="P19" s="112"/>
    </row>
    <row r="20" spans="1:16" x14ac:dyDescent="0.25">
      <c r="A20" s="107">
        <v>88.59</v>
      </c>
      <c r="B20" s="107">
        <v>94.15</v>
      </c>
      <c r="C20" s="108">
        <v>94.47</v>
      </c>
      <c r="D20" s="111"/>
      <c r="E20" s="36" t="s">
        <v>106</v>
      </c>
      <c r="J20" s="36" t="s">
        <v>62</v>
      </c>
      <c r="K20" s="36" t="s">
        <v>63</v>
      </c>
      <c r="L20" s="36" t="s">
        <v>64</v>
      </c>
      <c r="N20" s="36" t="s">
        <v>24</v>
      </c>
      <c r="P20" s="112"/>
    </row>
    <row r="21" spans="1:16" x14ac:dyDescent="0.25">
      <c r="A21" s="107">
        <v>94.16</v>
      </c>
      <c r="B21" s="107">
        <v>99.73</v>
      </c>
      <c r="C21" s="108">
        <v>99.34</v>
      </c>
      <c r="D21" s="111"/>
      <c r="E21" s="36" t="s">
        <v>100</v>
      </c>
      <c r="J21" s="36" t="s">
        <v>62</v>
      </c>
      <c r="K21" s="36" t="s">
        <v>65</v>
      </c>
      <c r="L21" s="36" t="s">
        <v>66</v>
      </c>
      <c r="N21" s="36" t="s">
        <v>24</v>
      </c>
      <c r="P21" s="112"/>
    </row>
    <row r="22" spans="1:16" x14ac:dyDescent="0.25">
      <c r="A22" s="107">
        <v>99.74</v>
      </c>
      <c r="B22" s="107">
        <v>103.07</v>
      </c>
      <c r="C22" s="108">
        <v>102.75</v>
      </c>
      <c r="D22" s="111"/>
      <c r="E22" s="36" t="s">
        <v>107</v>
      </c>
      <c r="J22" s="36" t="s">
        <v>62</v>
      </c>
      <c r="K22" s="36" t="s">
        <v>67</v>
      </c>
      <c r="L22" s="36" t="s">
        <v>68</v>
      </c>
      <c r="N22" s="36" t="s">
        <v>24</v>
      </c>
      <c r="P22" s="112"/>
    </row>
    <row r="23" spans="1:16" x14ac:dyDescent="0.25">
      <c r="A23" s="113">
        <v>103.08</v>
      </c>
      <c r="B23" s="113">
        <v>107.53</v>
      </c>
      <c r="C23" s="108">
        <v>107.38</v>
      </c>
      <c r="D23" s="111"/>
      <c r="E23" s="36" t="s">
        <v>108</v>
      </c>
      <c r="J23" s="36" t="s">
        <v>71</v>
      </c>
      <c r="K23" s="36" t="s">
        <v>69</v>
      </c>
      <c r="L23" s="36" t="s">
        <v>70</v>
      </c>
      <c r="N23" s="36" t="s">
        <v>24</v>
      </c>
      <c r="P23" s="112"/>
    </row>
    <row r="24" spans="1:16" x14ac:dyDescent="0.25">
      <c r="A24" s="113">
        <v>107.54</v>
      </c>
      <c r="B24" s="113">
        <v>111.99</v>
      </c>
      <c r="C24" s="108">
        <v>112</v>
      </c>
      <c r="D24" s="111"/>
      <c r="E24" s="36" t="s">
        <v>109</v>
      </c>
      <c r="J24" s="36" t="s">
        <v>71</v>
      </c>
      <c r="K24" s="36" t="s">
        <v>72</v>
      </c>
      <c r="L24" s="36" t="s">
        <v>73</v>
      </c>
      <c r="N24" s="36" t="s">
        <v>24</v>
      </c>
      <c r="P24" s="112"/>
    </row>
    <row r="25" spans="1:16" x14ac:dyDescent="0.25">
      <c r="A25" s="113">
        <v>112</v>
      </c>
      <c r="B25" s="113">
        <v>116.45</v>
      </c>
      <c r="C25" s="108">
        <v>116.63</v>
      </c>
      <c r="D25" s="114"/>
      <c r="E25" s="36" t="s">
        <v>110</v>
      </c>
      <c r="J25" s="36" t="s">
        <v>71</v>
      </c>
      <c r="K25" s="36" t="s">
        <v>74</v>
      </c>
      <c r="L25" s="36" t="s">
        <v>75</v>
      </c>
      <c r="N25" s="36" t="s">
        <v>24</v>
      </c>
      <c r="P25" s="112"/>
    </row>
    <row r="26" spans="1:16" x14ac:dyDescent="0.25">
      <c r="A26" s="113">
        <v>116.46</v>
      </c>
      <c r="B26" s="113">
        <v>120.91</v>
      </c>
      <c r="C26" s="108">
        <v>121.26</v>
      </c>
      <c r="D26" s="115"/>
      <c r="E26" s="36" t="s">
        <v>111</v>
      </c>
      <c r="J26" s="36" t="s">
        <v>71</v>
      </c>
      <c r="K26" s="36" t="s">
        <v>76</v>
      </c>
      <c r="L26" s="36" t="s">
        <v>77</v>
      </c>
      <c r="N26" s="36" t="s">
        <v>24</v>
      </c>
      <c r="P26" s="112"/>
    </row>
    <row r="27" spans="1:16" x14ac:dyDescent="0.25">
      <c r="A27" s="113">
        <v>120.92</v>
      </c>
      <c r="B27" s="113">
        <v>125.37</v>
      </c>
      <c r="C27" s="108">
        <v>125.9</v>
      </c>
      <c r="D27" s="116"/>
      <c r="E27" s="36" t="s">
        <v>112</v>
      </c>
      <c r="J27" s="36" t="s">
        <v>71</v>
      </c>
      <c r="K27" s="36" t="s">
        <v>78</v>
      </c>
      <c r="L27" s="36" t="s">
        <v>79</v>
      </c>
      <c r="N27" s="36" t="s">
        <v>24</v>
      </c>
      <c r="P27" s="112"/>
    </row>
    <row r="28" spans="1:16" x14ac:dyDescent="0.25">
      <c r="A28" s="113">
        <v>125.38</v>
      </c>
      <c r="B28" s="113">
        <v>129.83000000000001</v>
      </c>
      <c r="C28" s="108">
        <v>130.53</v>
      </c>
      <c r="D28" s="116"/>
      <c r="E28" s="36" t="s">
        <v>113</v>
      </c>
      <c r="J28" s="36" t="s">
        <v>71</v>
      </c>
      <c r="K28" s="36" t="s">
        <v>80</v>
      </c>
      <c r="L28" s="36" t="s">
        <v>81</v>
      </c>
      <c r="N28" s="36" t="s">
        <v>24</v>
      </c>
      <c r="P28" s="112"/>
    </row>
    <row r="29" spans="1:16" x14ac:dyDescent="0.25">
      <c r="A29" s="113">
        <v>129.84</v>
      </c>
      <c r="B29" s="113">
        <v>134.29</v>
      </c>
      <c r="C29" s="108">
        <v>135.15</v>
      </c>
      <c r="D29" s="116"/>
      <c r="E29" s="36" t="s">
        <v>86</v>
      </c>
      <c r="J29" s="36" t="s">
        <v>71</v>
      </c>
      <c r="K29" s="36" t="s">
        <v>82</v>
      </c>
      <c r="L29" s="36" t="s">
        <v>83</v>
      </c>
      <c r="N29" s="36" t="s">
        <v>24</v>
      </c>
      <c r="P29" s="112"/>
    </row>
    <row r="30" spans="1:16" x14ac:dyDescent="0.25">
      <c r="A30" s="113">
        <v>134.30000000000001</v>
      </c>
      <c r="B30" s="113">
        <v>138.75</v>
      </c>
      <c r="C30" s="108">
        <v>139.78</v>
      </c>
      <c r="D30" s="116"/>
      <c r="P30" s="112"/>
    </row>
    <row r="31" spans="1:16" x14ac:dyDescent="0.25">
      <c r="A31" s="113">
        <v>138.76</v>
      </c>
      <c r="B31" s="113">
        <v>143.21</v>
      </c>
      <c r="C31" s="108">
        <v>144.41</v>
      </c>
      <c r="D31" s="116"/>
      <c r="P31" s="112"/>
    </row>
    <row r="32" spans="1:16" x14ac:dyDescent="0.25">
      <c r="A32" s="113">
        <v>143.22</v>
      </c>
      <c r="B32" s="113">
        <v>300</v>
      </c>
      <c r="C32" s="108">
        <v>149.69999999999999</v>
      </c>
      <c r="D32" s="116"/>
      <c r="P32" s="112"/>
    </row>
    <row r="33" spans="1:16" x14ac:dyDescent="0.25">
      <c r="A33" s="117"/>
      <c r="B33" s="117"/>
      <c r="C33" s="117"/>
      <c r="D33" s="116"/>
      <c r="E33" s="118"/>
      <c r="P33" s="112"/>
    </row>
    <row r="34" spans="1:16" x14ac:dyDescent="0.25">
      <c r="E34" s="119"/>
      <c r="P34" s="112"/>
    </row>
    <row r="35" spans="1:16" x14ac:dyDescent="0.25">
      <c r="P35" s="112"/>
    </row>
    <row r="36" spans="1:16" x14ac:dyDescent="0.25">
      <c r="A36" s="112"/>
      <c r="B36" s="112"/>
      <c r="N36" s="112"/>
    </row>
    <row r="37" spans="1:16" x14ac:dyDescent="0.25">
      <c r="A37" s="112"/>
      <c r="B37" s="112"/>
      <c r="N37" s="112"/>
    </row>
    <row r="38" spans="1:16" x14ac:dyDescent="0.25">
      <c r="A38" s="112"/>
      <c r="B38" s="112"/>
      <c r="N38" s="112"/>
    </row>
    <row r="39" spans="1:16" x14ac:dyDescent="0.25">
      <c r="A39" s="112"/>
      <c r="B39" s="112"/>
      <c r="N39" s="112"/>
    </row>
    <row r="40" spans="1:16" x14ac:dyDescent="0.25">
      <c r="A40" s="112"/>
      <c r="B40" s="112"/>
      <c r="N40" s="112"/>
    </row>
    <row r="41" spans="1:16" x14ac:dyDescent="0.25">
      <c r="A41" s="112"/>
      <c r="B41" s="112"/>
      <c r="N41" s="112"/>
    </row>
    <row r="42" spans="1:16" x14ac:dyDescent="0.25">
      <c r="A42" s="112"/>
      <c r="B42" s="112"/>
      <c r="M42" s="112"/>
    </row>
    <row r="43" spans="1:16" x14ac:dyDescent="0.25">
      <c r="A43" s="112"/>
      <c r="B43" s="112"/>
      <c r="M43" s="112"/>
    </row>
    <row r="44" spans="1:16" x14ac:dyDescent="0.25">
      <c r="A44" s="112"/>
      <c r="B44" s="112"/>
      <c r="M44" s="112"/>
    </row>
    <row r="45" spans="1:16" x14ac:dyDescent="0.25">
      <c r="A45" s="112"/>
      <c r="B45" s="112"/>
      <c r="M45" s="112"/>
    </row>
    <row r="46" spans="1:16" x14ac:dyDescent="0.25">
      <c r="A46" s="112"/>
      <c r="B46" s="112"/>
      <c r="M46" s="112"/>
    </row>
    <row r="47" spans="1:16" x14ac:dyDescent="0.25">
      <c r="A47" s="112"/>
      <c r="B47" s="112"/>
      <c r="N47" s="112"/>
    </row>
    <row r="48" spans="1:16" x14ac:dyDescent="0.25">
      <c r="A48" s="112"/>
      <c r="B48" s="112"/>
      <c r="N48" s="112"/>
    </row>
    <row r="49" spans="1:14" x14ac:dyDescent="0.25">
      <c r="A49" s="112"/>
      <c r="B49" s="112"/>
      <c r="N49" s="112"/>
    </row>
    <row r="50" spans="1:14" x14ac:dyDescent="0.25">
      <c r="A50" s="112"/>
      <c r="B50" s="112"/>
      <c r="N50" s="112"/>
    </row>
    <row r="51" spans="1:14" x14ac:dyDescent="0.25">
      <c r="A51" s="112"/>
      <c r="B51" s="112"/>
      <c r="N51" s="112"/>
    </row>
    <row r="52" spans="1:14" x14ac:dyDescent="0.25">
      <c r="A52" s="112"/>
      <c r="B52" s="112"/>
      <c r="N52" s="112"/>
    </row>
    <row r="53" spans="1:14" x14ac:dyDescent="0.25">
      <c r="A53" s="112"/>
      <c r="B53" s="112"/>
      <c r="N53" s="112"/>
    </row>
    <row r="54" spans="1:14" x14ac:dyDescent="0.25">
      <c r="A54" s="112"/>
      <c r="B54" s="112"/>
      <c r="N54" s="112"/>
    </row>
    <row r="55" spans="1:14" x14ac:dyDescent="0.25">
      <c r="A55" s="112"/>
      <c r="B55" s="112"/>
      <c r="N55" s="112"/>
    </row>
    <row r="56" spans="1:14" x14ac:dyDescent="0.25">
      <c r="A56" s="112"/>
      <c r="B56" s="112"/>
      <c r="N56" s="112"/>
    </row>
    <row r="57" spans="1:14" x14ac:dyDescent="0.25">
      <c r="A57" s="112"/>
      <c r="B57" s="112"/>
      <c r="N57" s="112"/>
    </row>
    <row r="58" spans="1:14" x14ac:dyDescent="0.25">
      <c r="A58" s="112"/>
      <c r="B58" s="112"/>
      <c r="N58" s="112"/>
    </row>
    <row r="59" spans="1:14" x14ac:dyDescent="0.25">
      <c r="A59" s="112"/>
      <c r="B59" s="112"/>
      <c r="N59" s="112"/>
    </row>
    <row r="60" spans="1:14" x14ac:dyDescent="0.25">
      <c r="A60" s="112"/>
      <c r="B60" s="112"/>
      <c r="N60" s="112"/>
    </row>
    <row r="61" spans="1:14" x14ac:dyDescent="0.25">
      <c r="A61" s="112"/>
      <c r="B61" s="112"/>
      <c r="N61" s="112"/>
    </row>
    <row r="62" spans="1:14" x14ac:dyDescent="0.25">
      <c r="A62" s="112"/>
      <c r="B62" s="112"/>
      <c r="N62" s="112"/>
    </row>
    <row r="63" spans="1:14" x14ac:dyDescent="0.25">
      <c r="A63" s="112"/>
      <c r="B63" s="112"/>
      <c r="N63" s="112"/>
    </row>
    <row r="64" spans="1:14" x14ac:dyDescent="0.25">
      <c r="A64" s="112"/>
      <c r="B64" s="112"/>
      <c r="N64" s="112"/>
    </row>
    <row r="65" spans="1:14" x14ac:dyDescent="0.25">
      <c r="A65" s="112"/>
      <c r="B65" s="112"/>
      <c r="N65" s="112"/>
    </row>
    <row r="66" spans="1:14" x14ac:dyDescent="0.25">
      <c r="A66" s="112"/>
      <c r="B66" s="112"/>
      <c r="N66" s="112"/>
    </row>
    <row r="67" spans="1:14" x14ac:dyDescent="0.25">
      <c r="A67" s="112"/>
      <c r="B67" s="112"/>
      <c r="N67" s="112"/>
    </row>
    <row r="68" spans="1:14" x14ac:dyDescent="0.25">
      <c r="A68" s="112"/>
      <c r="B68" s="112"/>
      <c r="N68" s="112"/>
    </row>
    <row r="69" spans="1:14" x14ac:dyDescent="0.25">
      <c r="A69" s="112"/>
      <c r="B69" s="112"/>
      <c r="N69" s="112"/>
    </row>
    <row r="70" spans="1:14" x14ac:dyDescent="0.25">
      <c r="A70" s="112"/>
      <c r="B70" s="112"/>
      <c r="N70" s="112"/>
    </row>
    <row r="71" spans="1:14" x14ac:dyDescent="0.25">
      <c r="A71" s="112"/>
      <c r="B71" s="112"/>
      <c r="N71" s="112"/>
    </row>
    <row r="72" spans="1:14" x14ac:dyDescent="0.25">
      <c r="A72" s="112"/>
      <c r="B72" s="112"/>
      <c r="N72" s="112"/>
    </row>
    <row r="73" spans="1:14" x14ac:dyDescent="0.25">
      <c r="A73" s="112"/>
      <c r="B73" s="112"/>
      <c r="N73" s="112"/>
    </row>
    <row r="74" spans="1:14" x14ac:dyDescent="0.25">
      <c r="A74" s="112"/>
      <c r="B74" s="112"/>
      <c r="N74" s="112"/>
    </row>
    <row r="75" spans="1:14" x14ac:dyDescent="0.25">
      <c r="A75" s="112"/>
      <c r="B75" s="112"/>
      <c r="N75" s="112"/>
    </row>
    <row r="76" spans="1:14" x14ac:dyDescent="0.25">
      <c r="A76" s="112"/>
      <c r="B76" s="112"/>
      <c r="N76" s="112"/>
    </row>
    <row r="77" spans="1:14" x14ac:dyDescent="0.25">
      <c r="A77" s="112"/>
      <c r="B77" s="112"/>
      <c r="N77" s="112"/>
    </row>
    <row r="78" spans="1:14" x14ac:dyDescent="0.25">
      <c r="A78" s="112"/>
      <c r="B78" s="112"/>
      <c r="N78" s="112"/>
    </row>
    <row r="79" spans="1:14" x14ac:dyDescent="0.25">
      <c r="A79" s="112"/>
      <c r="B79" s="112"/>
      <c r="N79" s="112"/>
    </row>
    <row r="80" spans="1:14" x14ac:dyDescent="0.25">
      <c r="A80" s="112"/>
      <c r="B80" s="112"/>
      <c r="N80" s="112"/>
    </row>
    <row r="81" spans="1:14" x14ac:dyDescent="0.25">
      <c r="A81" s="112"/>
      <c r="B81" s="112"/>
      <c r="N81" s="112"/>
    </row>
    <row r="82" spans="1:14" x14ac:dyDescent="0.25">
      <c r="A82" s="112"/>
      <c r="B82" s="112"/>
      <c r="N82" s="112"/>
    </row>
    <row r="83" spans="1:14" x14ac:dyDescent="0.25">
      <c r="A83" s="112"/>
      <c r="B83" s="112"/>
      <c r="N83" s="112"/>
    </row>
    <row r="84" spans="1:14" x14ac:dyDescent="0.25">
      <c r="A84" s="112"/>
      <c r="B84" s="112"/>
      <c r="N84" s="112"/>
    </row>
    <row r="85" spans="1:14" x14ac:dyDescent="0.25">
      <c r="A85" s="112"/>
      <c r="B85" s="112"/>
      <c r="N85" s="112"/>
    </row>
    <row r="86" spans="1:14" x14ac:dyDescent="0.25">
      <c r="A86" s="112"/>
      <c r="B86" s="112"/>
      <c r="N86" s="112"/>
    </row>
    <row r="87" spans="1:14" x14ac:dyDescent="0.25">
      <c r="A87" s="112"/>
      <c r="B87" s="112"/>
      <c r="N87" s="112"/>
    </row>
    <row r="88" spans="1:14" x14ac:dyDescent="0.25">
      <c r="A88" s="112"/>
      <c r="B88" s="112"/>
      <c r="N88" s="112"/>
    </row>
    <row r="89" spans="1:14" x14ac:dyDescent="0.25">
      <c r="A89" s="112"/>
      <c r="B89" s="112"/>
      <c r="N89" s="112"/>
    </row>
    <row r="90" spans="1:14" x14ac:dyDescent="0.25">
      <c r="A90" s="112"/>
      <c r="B90" s="112"/>
      <c r="N90" s="112"/>
    </row>
    <row r="91" spans="1:14" x14ac:dyDescent="0.25">
      <c r="A91" s="112"/>
      <c r="B91" s="112"/>
      <c r="N91" s="112"/>
    </row>
    <row r="92" spans="1:14" x14ac:dyDescent="0.25">
      <c r="A92" s="112"/>
      <c r="B92" s="112"/>
      <c r="N92" s="112"/>
    </row>
    <row r="93" spans="1:14" x14ac:dyDescent="0.25">
      <c r="A93" s="112"/>
      <c r="B93" s="112"/>
      <c r="N93" s="112"/>
    </row>
    <row r="94" spans="1:14" x14ac:dyDescent="0.25">
      <c r="A94" s="112"/>
      <c r="B94" s="112"/>
      <c r="N94" s="112"/>
    </row>
    <row r="95" spans="1:14" x14ac:dyDescent="0.25">
      <c r="A95" s="112"/>
      <c r="B95" s="112"/>
      <c r="N95" s="112"/>
    </row>
    <row r="96" spans="1:14" x14ac:dyDescent="0.25">
      <c r="A96" s="112"/>
      <c r="B96" s="112"/>
      <c r="N96" s="112"/>
    </row>
    <row r="97" spans="1:14" x14ac:dyDescent="0.25">
      <c r="A97" s="112"/>
      <c r="B97" s="112"/>
      <c r="N97" s="112"/>
    </row>
    <row r="98" spans="1:14" x14ac:dyDescent="0.25">
      <c r="A98" s="112"/>
      <c r="B98" s="112"/>
      <c r="N98" s="112"/>
    </row>
    <row r="99" spans="1:14" x14ac:dyDescent="0.25">
      <c r="A99" s="112"/>
      <c r="B99" s="112"/>
      <c r="N99" s="112"/>
    </row>
    <row r="100" spans="1:14" x14ac:dyDescent="0.25">
      <c r="A100" s="112"/>
      <c r="B100" s="112"/>
      <c r="N100" s="112"/>
    </row>
    <row r="101" spans="1:14" x14ac:dyDescent="0.25">
      <c r="A101" s="112"/>
      <c r="B101" s="112"/>
      <c r="N101" s="112"/>
    </row>
    <row r="102" spans="1:14" x14ac:dyDescent="0.25">
      <c r="A102" s="112"/>
      <c r="B102" s="112"/>
      <c r="N102" s="112"/>
    </row>
    <row r="103" spans="1:14" x14ac:dyDescent="0.25">
      <c r="A103" s="112"/>
      <c r="B103" s="112"/>
      <c r="N103" s="112"/>
    </row>
    <row r="104" spans="1:14" x14ac:dyDescent="0.25">
      <c r="A104" s="112"/>
      <c r="B104" s="112"/>
      <c r="N104" s="112"/>
    </row>
    <row r="105" spans="1:14" x14ac:dyDescent="0.25">
      <c r="A105" s="112"/>
      <c r="B105" s="112"/>
      <c r="N105" s="112"/>
    </row>
    <row r="106" spans="1:14" x14ac:dyDescent="0.25">
      <c r="A106" s="112"/>
      <c r="B106" s="112"/>
      <c r="N106" s="112"/>
    </row>
    <row r="107" spans="1:14" x14ac:dyDescent="0.25">
      <c r="A107" s="112"/>
      <c r="B107" s="112"/>
      <c r="N107" s="112"/>
    </row>
    <row r="108" spans="1:14" x14ac:dyDescent="0.25">
      <c r="A108" s="112"/>
      <c r="B108" s="112"/>
      <c r="N108" s="112"/>
    </row>
    <row r="109" spans="1:14" x14ac:dyDescent="0.25">
      <c r="A109" s="112"/>
      <c r="B109" s="112"/>
      <c r="N109" s="112"/>
    </row>
    <row r="110" spans="1:14" x14ac:dyDescent="0.25">
      <c r="A110" s="112"/>
      <c r="B110" s="112"/>
      <c r="N110" s="112"/>
    </row>
    <row r="111" spans="1:14" x14ac:dyDescent="0.25">
      <c r="A111" s="112"/>
      <c r="B111" s="112"/>
      <c r="N111" s="112"/>
    </row>
    <row r="112" spans="1:14" x14ac:dyDescent="0.25">
      <c r="A112" s="112"/>
      <c r="B112" s="112"/>
      <c r="N112" s="112"/>
    </row>
    <row r="113" spans="1:14" x14ac:dyDescent="0.25">
      <c r="A113" s="112"/>
      <c r="B113" s="112"/>
      <c r="N113" s="112"/>
    </row>
    <row r="114" spans="1:14" x14ac:dyDescent="0.25">
      <c r="A114" s="112"/>
      <c r="B114" s="112"/>
      <c r="N114" s="112"/>
    </row>
    <row r="115" spans="1:14" x14ac:dyDescent="0.25">
      <c r="A115" s="112"/>
      <c r="B115" s="112"/>
      <c r="N115" s="112"/>
    </row>
    <row r="116" spans="1:14" x14ac:dyDescent="0.25">
      <c r="A116" s="112"/>
      <c r="B116" s="112"/>
      <c r="N116" s="112"/>
    </row>
    <row r="117" spans="1:14" x14ac:dyDescent="0.25">
      <c r="A117" s="112"/>
      <c r="B117" s="112"/>
      <c r="N117" s="112"/>
    </row>
    <row r="118" spans="1:14" x14ac:dyDescent="0.25">
      <c r="A118" s="112"/>
      <c r="B118" s="112"/>
      <c r="N118" s="112"/>
    </row>
    <row r="119" spans="1:14" x14ac:dyDescent="0.25">
      <c r="A119" s="112"/>
      <c r="B119" s="112"/>
      <c r="N119" s="112"/>
    </row>
    <row r="120" spans="1:14" x14ac:dyDescent="0.25">
      <c r="A120" s="112"/>
      <c r="B120" s="112"/>
      <c r="N120" s="112"/>
    </row>
    <row r="121" spans="1:14" x14ac:dyDescent="0.25">
      <c r="A121" s="112"/>
      <c r="B121" s="112"/>
      <c r="N121" s="112"/>
    </row>
    <row r="122" spans="1:14" x14ac:dyDescent="0.25">
      <c r="A122" s="112"/>
      <c r="B122" s="112"/>
      <c r="N122" s="112"/>
    </row>
    <row r="123" spans="1:14" x14ac:dyDescent="0.25">
      <c r="A123" s="112"/>
      <c r="B123" s="112"/>
      <c r="N123" s="112"/>
    </row>
    <row r="124" spans="1:14" x14ac:dyDescent="0.25">
      <c r="A124" s="112"/>
      <c r="B124" s="112"/>
      <c r="N124" s="112"/>
    </row>
    <row r="125" spans="1:14" x14ac:dyDescent="0.25">
      <c r="A125" s="112"/>
      <c r="B125" s="112"/>
      <c r="N125" s="112"/>
    </row>
    <row r="126" spans="1:14" x14ac:dyDescent="0.25">
      <c r="A126" s="112"/>
      <c r="B126" s="112"/>
      <c r="N126" s="112"/>
    </row>
    <row r="127" spans="1:14" x14ac:dyDescent="0.25">
      <c r="A127" s="112"/>
      <c r="B127" s="112"/>
      <c r="N127" s="112"/>
    </row>
    <row r="128" spans="1:14" x14ac:dyDescent="0.25">
      <c r="A128" s="112"/>
      <c r="B128" s="112"/>
      <c r="N128" s="112"/>
    </row>
    <row r="129" spans="1:14" x14ac:dyDescent="0.25">
      <c r="A129" s="112"/>
      <c r="B129" s="112"/>
      <c r="N129" s="112"/>
    </row>
    <row r="130" spans="1:14" x14ac:dyDescent="0.25">
      <c r="A130" s="112"/>
      <c r="B130" s="112"/>
      <c r="N130" s="112"/>
    </row>
    <row r="131" spans="1:14" x14ac:dyDescent="0.25">
      <c r="A131" s="112"/>
      <c r="B131" s="112"/>
      <c r="N131" s="112"/>
    </row>
    <row r="132" spans="1:14" x14ac:dyDescent="0.25">
      <c r="A132" s="112"/>
      <c r="B132" s="112"/>
      <c r="N132" s="112"/>
    </row>
    <row r="133" spans="1:14" x14ac:dyDescent="0.25">
      <c r="A133" s="112"/>
      <c r="B133" s="112"/>
      <c r="N133" s="112"/>
    </row>
    <row r="134" spans="1:14" x14ac:dyDescent="0.25">
      <c r="A134" s="112"/>
      <c r="B134" s="112"/>
      <c r="N134" s="112"/>
    </row>
    <row r="135" spans="1:14" x14ac:dyDescent="0.25">
      <c r="A135" s="112"/>
      <c r="B135" s="112"/>
      <c r="N135" s="112"/>
    </row>
    <row r="136" spans="1:14" x14ac:dyDescent="0.25">
      <c r="A136" s="112"/>
      <c r="B136" s="112"/>
      <c r="N136" s="112"/>
    </row>
    <row r="137" spans="1:14" x14ac:dyDescent="0.25">
      <c r="A137" s="112"/>
      <c r="B137" s="112"/>
      <c r="N137" s="112"/>
    </row>
    <row r="138" spans="1:14" x14ac:dyDescent="0.25">
      <c r="A138" s="112"/>
      <c r="B138" s="112"/>
      <c r="N138" s="112"/>
    </row>
    <row r="139" spans="1:14" x14ac:dyDescent="0.25">
      <c r="A139" s="112"/>
      <c r="B139" s="112"/>
      <c r="N139" s="112"/>
    </row>
    <row r="140" spans="1:14" x14ac:dyDescent="0.25">
      <c r="A140" s="112"/>
      <c r="B140" s="112"/>
      <c r="N140" s="112"/>
    </row>
    <row r="141" spans="1:14" x14ac:dyDescent="0.25">
      <c r="A141" s="112"/>
      <c r="B141" s="112"/>
      <c r="N141" s="112"/>
    </row>
    <row r="142" spans="1:14" x14ac:dyDescent="0.25">
      <c r="A142" s="112"/>
      <c r="B142" s="112"/>
      <c r="N142" s="112"/>
    </row>
    <row r="143" spans="1:14" x14ac:dyDescent="0.25">
      <c r="A143" s="112"/>
      <c r="B143" s="112"/>
      <c r="N143" s="112"/>
    </row>
    <row r="144" spans="1:14" x14ac:dyDescent="0.25">
      <c r="A144" s="112"/>
      <c r="B144" s="112"/>
      <c r="N144" s="112"/>
    </row>
    <row r="145" spans="1:14" x14ac:dyDescent="0.25">
      <c r="A145" s="112"/>
      <c r="B145" s="112"/>
      <c r="N145" s="112"/>
    </row>
    <row r="146" spans="1:14" x14ac:dyDescent="0.25">
      <c r="A146" s="112"/>
      <c r="B146" s="112"/>
      <c r="N146" s="112"/>
    </row>
    <row r="147" spans="1:14" x14ac:dyDescent="0.25">
      <c r="A147" s="112"/>
      <c r="B147" s="112"/>
      <c r="N147" s="112"/>
    </row>
    <row r="148" spans="1:14" x14ac:dyDescent="0.25">
      <c r="A148" s="112"/>
      <c r="B148" s="112"/>
      <c r="N148" s="112"/>
    </row>
    <row r="149" spans="1:14" x14ac:dyDescent="0.25">
      <c r="A149" s="112"/>
      <c r="B149" s="112"/>
      <c r="N149" s="112"/>
    </row>
    <row r="150" spans="1:14" x14ac:dyDescent="0.25">
      <c r="A150" s="112"/>
      <c r="B150" s="112"/>
      <c r="N150" s="112"/>
    </row>
    <row r="151" spans="1:14" x14ac:dyDescent="0.25">
      <c r="A151" s="112"/>
      <c r="B151" s="112"/>
      <c r="N151" s="112"/>
    </row>
    <row r="152" spans="1:14" x14ac:dyDescent="0.25">
      <c r="A152" s="112"/>
      <c r="B152" s="112"/>
      <c r="N152" s="112"/>
    </row>
    <row r="153" spans="1:14" x14ac:dyDescent="0.25">
      <c r="A153" s="112"/>
      <c r="B153" s="112"/>
      <c r="N153" s="112"/>
    </row>
    <row r="154" spans="1:14" x14ac:dyDescent="0.25">
      <c r="A154" s="112"/>
      <c r="B154" s="112"/>
      <c r="N154" s="112"/>
    </row>
    <row r="155" spans="1:14" x14ac:dyDescent="0.25">
      <c r="A155" s="112"/>
      <c r="B155" s="112"/>
      <c r="N155" s="112"/>
    </row>
    <row r="156" spans="1:14" x14ac:dyDescent="0.25">
      <c r="A156" s="112"/>
      <c r="B156" s="112"/>
      <c r="N156" s="112"/>
    </row>
    <row r="157" spans="1:14" x14ac:dyDescent="0.25">
      <c r="A157" s="112"/>
      <c r="B157" s="112"/>
      <c r="N157" s="112"/>
    </row>
    <row r="158" spans="1:14" x14ac:dyDescent="0.25">
      <c r="A158" s="112"/>
      <c r="B158" s="112"/>
      <c r="N158" s="112"/>
    </row>
    <row r="159" spans="1:14" x14ac:dyDescent="0.25">
      <c r="A159" s="112"/>
      <c r="B159" s="112"/>
      <c r="N159" s="112"/>
    </row>
    <row r="160" spans="1:14" x14ac:dyDescent="0.25">
      <c r="A160" s="112"/>
      <c r="B160" s="112"/>
      <c r="N160" s="112"/>
    </row>
    <row r="161" spans="1:14" x14ac:dyDescent="0.25">
      <c r="A161" s="112"/>
      <c r="B161" s="112"/>
      <c r="N161" s="112"/>
    </row>
    <row r="162" spans="1:14" x14ac:dyDescent="0.25">
      <c r="A162" s="112"/>
      <c r="B162" s="112"/>
      <c r="N162" s="112"/>
    </row>
    <row r="163" spans="1:14" x14ac:dyDescent="0.25">
      <c r="A163" s="112"/>
      <c r="B163" s="112"/>
      <c r="N163" s="112"/>
    </row>
    <row r="164" spans="1:14" x14ac:dyDescent="0.25">
      <c r="A164" s="112"/>
      <c r="B164" s="112"/>
      <c r="N164" s="112"/>
    </row>
    <row r="165" spans="1:14" x14ac:dyDescent="0.25">
      <c r="A165" s="112"/>
      <c r="B165" s="112"/>
      <c r="N165" s="112"/>
    </row>
    <row r="166" spans="1:14" x14ac:dyDescent="0.25">
      <c r="A166" s="112"/>
      <c r="B166" s="112"/>
      <c r="N166" s="112"/>
    </row>
    <row r="167" spans="1:14" x14ac:dyDescent="0.25">
      <c r="A167" s="112"/>
      <c r="B167" s="112"/>
      <c r="N167" s="112"/>
    </row>
    <row r="168" spans="1:14" x14ac:dyDescent="0.25">
      <c r="A168" s="112"/>
      <c r="B168" s="112"/>
      <c r="N168" s="112"/>
    </row>
    <row r="169" spans="1:14" x14ac:dyDescent="0.25">
      <c r="A169" s="112"/>
      <c r="B169" s="112"/>
      <c r="N169" s="112"/>
    </row>
    <row r="170" spans="1:14" x14ac:dyDescent="0.25">
      <c r="A170" s="112"/>
      <c r="B170" s="112"/>
      <c r="N170" s="112"/>
    </row>
    <row r="171" spans="1:14" x14ac:dyDescent="0.25">
      <c r="A171" s="112"/>
      <c r="B171" s="112"/>
      <c r="N171" s="112"/>
    </row>
    <row r="172" spans="1:14" x14ac:dyDescent="0.25">
      <c r="A172" s="112"/>
      <c r="B172" s="112"/>
      <c r="N172" s="112"/>
    </row>
    <row r="173" spans="1:14" x14ac:dyDescent="0.25">
      <c r="A173" s="112"/>
      <c r="B173" s="112"/>
      <c r="N173" s="112"/>
    </row>
    <row r="174" spans="1:14" x14ac:dyDescent="0.25">
      <c r="A174" s="112"/>
      <c r="B174" s="112"/>
      <c r="N174" s="112"/>
    </row>
    <row r="175" spans="1:14" x14ac:dyDescent="0.25">
      <c r="A175" s="112"/>
      <c r="B175" s="112"/>
      <c r="N175" s="112"/>
    </row>
    <row r="176" spans="1:14" x14ac:dyDescent="0.25">
      <c r="A176" s="112"/>
      <c r="B176" s="112"/>
      <c r="N176" s="112"/>
    </row>
    <row r="177" spans="1:14" x14ac:dyDescent="0.25">
      <c r="A177" s="112"/>
      <c r="B177" s="112"/>
      <c r="N177" s="112"/>
    </row>
    <row r="178" spans="1:14" x14ac:dyDescent="0.25">
      <c r="A178" s="112"/>
      <c r="B178" s="112"/>
      <c r="N178" s="112"/>
    </row>
    <row r="179" spans="1:14" x14ac:dyDescent="0.25">
      <c r="A179" s="112"/>
      <c r="B179" s="112"/>
      <c r="N179" s="112"/>
    </row>
    <row r="180" spans="1:14" x14ac:dyDescent="0.25">
      <c r="A180" s="112"/>
      <c r="B180" s="112"/>
      <c r="N180" s="112"/>
    </row>
    <row r="181" spans="1:14" x14ac:dyDescent="0.25">
      <c r="A181" s="112"/>
      <c r="B181" s="112"/>
      <c r="N181" s="112"/>
    </row>
    <row r="182" spans="1:14" x14ac:dyDescent="0.25">
      <c r="A182" s="112"/>
      <c r="B182" s="112"/>
      <c r="N182" s="112"/>
    </row>
    <row r="183" spans="1:14" x14ac:dyDescent="0.25">
      <c r="A183" s="112"/>
      <c r="B183" s="112"/>
      <c r="N183" s="112"/>
    </row>
    <row r="184" spans="1:14" x14ac:dyDescent="0.25">
      <c r="A184" s="112"/>
      <c r="B184" s="112"/>
      <c r="N184" s="112"/>
    </row>
    <row r="185" spans="1:14" x14ac:dyDescent="0.25">
      <c r="A185" s="112"/>
      <c r="B185" s="112"/>
      <c r="N185" s="112"/>
    </row>
    <row r="186" spans="1:14" x14ac:dyDescent="0.25">
      <c r="A186" s="112"/>
      <c r="B186" s="112"/>
      <c r="N186" s="112"/>
    </row>
    <row r="187" spans="1:14" x14ac:dyDescent="0.25">
      <c r="A187" s="112"/>
      <c r="B187" s="112"/>
      <c r="N187" s="112"/>
    </row>
    <row r="188" spans="1:14" x14ac:dyDescent="0.25">
      <c r="A188" s="112"/>
      <c r="B188" s="112"/>
      <c r="N188" s="112"/>
    </row>
    <row r="189" spans="1:14" x14ac:dyDescent="0.25">
      <c r="A189" s="112"/>
      <c r="B189" s="112"/>
      <c r="N189" s="112"/>
    </row>
    <row r="190" spans="1:14" x14ac:dyDescent="0.25">
      <c r="A190" s="112"/>
      <c r="B190" s="112"/>
      <c r="N190" s="112"/>
    </row>
    <row r="191" spans="1:14" x14ac:dyDescent="0.25">
      <c r="A191" s="112"/>
      <c r="B191" s="112"/>
      <c r="N191" s="112"/>
    </row>
    <row r="192" spans="1:14" x14ac:dyDescent="0.25">
      <c r="A192" s="112"/>
      <c r="B192" s="112"/>
      <c r="N192" s="112"/>
    </row>
    <row r="193" spans="1:14" x14ac:dyDescent="0.25">
      <c r="A193" s="112"/>
      <c r="B193" s="112"/>
      <c r="N193" s="112"/>
    </row>
    <row r="194" spans="1:14" x14ac:dyDescent="0.25">
      <c r="A194" s="112"/>
      <c r="B194" s="112"/>
      <c r="N194" s="112"/>
    </row>
    <row r="195" spans="1:14" x14ac:dyDescent="0.25">
      <c r="A195" s="112"/>
      <c r="B195" s="112"/>
      <c r="N195" s="112"/>
    </row>
    <row r="196" spans="1:14" x14ac:dyDescent="0.25">
      <c r="A196" s="112"/>
      <c r="B196" s="112"/>
      <c r="N196" s="112"/>
    </row>
    <row r="197" spans="1:14" x14ac:dyDescent="0.25">
      <c r="A197" s="112"/>
      <c r="B197" s="112"/>
      <c r="N197" s="112"/>
    </row>
    <row r="198" spans="1:14" x14ac:dyDescent="0.25">
      <c r="A198" s="112"/>
      <c r="B198" s="112"/>
      <c r="N198" s="112"/>
    </row>
    <row r="199" spans="1:14" x14ac:dyDescent="0.25">
      <c r="A199" s="112"/>
      <c r="B199" s="112"/>
      <c r="N199" s="112"/>
    </row>
    <row r="200" spans="1:14" x14ac:dyDescent="0.25">
      <c r="A200" s="112"/>
      <c r="B200" s="112"/>
      <c r="N200" s="112"/>
    </row>
    <row r="201" spans="1:14" x14ac:dyDescent="0.25">
      <c r="A201" s="112"/>
      <c r="B201" s="112"/>
      <c r="N201" s="112"/>
    </row>
    <row r="202" spans="1:14" x14ac:dyDescent="0.25">
      <c r="A202" s="112"/>
      <c r="B202" s="112"/>
      <c r="N202" s="112"/>
    </row>
    <row r="203" spans="1:14" x14ac:dyDescent="0.25">
      <c r="A203" s="112"/>
      <c r="B203" s="112"/>
      <c r="N203" s="112"/>
    </row>
    <row r="204" spans="1:14" x14ac:dyDescent="0.25">
      <c r="A204" s="112"/>
      <c r="B204" s="112"/>
      <c r="N204" s="112"/>
    </row>
    <row r="205" spans="1:14" x14ac:dyDescent="0.25">
      <c r="A205" s="112"/>
      <c r="B205" s="112"/>
      <c r="N205" s="112"/>
    </row>
    <row r="206" spans="1:14" x14ac:dyDescent="0.25">
      <c r="A206" s="112"/>
      <c r="B206" s="112"/>
      <c r="N206" s="112"/>
    </row>
    <row r="207" spans="1:14" x14ac:dyDescent="0.25">
      <c r="A207" s="112"/>
      <c r="B207" s="112"/>
      <c r="N207" s="112"/>
    </row>
    <row r="208" spans="1:14" x14ac:dyDescent="0.25">
      <c r="A208" s="112"/>
      <c r="B208" s="112"/>
      <c r="N208" s="112"/>
    </row>
    <row r="209" spans="1:14" x14ac:dyDescent="0.25">
      <c r="A209" s="112"/>
      <c r="B209" s="112"/>
      <c r="N209" s="112"/>
    </row>
    <row r="210" spans="1:14" x14ac:dyDescent="0.25">
      <c r="A210" s="112"/>
      <c r="B210" s="112"/>
      <c r="N210" s="112"/>
    </row>
    <row r="211" spans="1:14" x14ac:dyDescent="0.25">
      <c r="A211" s="112"/>
      <c r="B211" s="112"/>
      <c r="N211" s="112"/>
    </row>
    <row r="212" spans="1:14" x14ac:dyDescent="0.25">
      <c r="A212" s="112"/>
      <c r="B212" s="112"/>
      <c r="N212" s="112"/>
    </row>
    <row r="213" spans="1:14" x14ac:dyDescent="0.25">
      <c r="A213" s="112"/>
      <c r="B213" s="112"/>
      <c r="N213" s="112"/>
    </row>
    <row r="214" spans="1:14" x14ac:dyDescent="0.25">
      <c r="A214" s="112"/>
      <c r="B214" s="112"/>
      <c r="N214" s="112"/>
    </row>
    <row r="215" spans="1:14" x14ac:dyDescent="0.25">
      <c r="A215" s="112"/>
      <c r="B215" s="112"/>
      <c r="N215" s="112"/>
    </row>
    <row r="216" spans="1:14" x14ac:dyDescent="0.25">
      <c r="A216" s="112"/>
      <c r="B216" s="112"/>
      <c r="N216" s="112"/>
    </row>
    <row r="217" spans="1:14" x14ac:dyDescent="0.25">
      <c r="A217" s="112"/>
      <c r="B217" s="112"/>
      <c r="N217" s="112"/>
    </row>
    <row r="218" spans="1:14" x14ac:dyDescent="0.25">
      <c r="A218" s="112"/>
      <c r="B218" s="112"/>
      <c r="N218" s="112"/>
    </row>
    <row r="219" spans="1:14" x14ac:dyDescent="0.25">
      <c r="A219" s="112"/>
      <c r="B219" s="112"/>
      <c r="N219" s="112"/>
    </row>
    <row r="220" spans="1:14" x14ac:dyDescent="0.25">
      <c r="A220" s="112"/>
      <c r="B220" s="112"/>
      <c r="N220" s="112"/>
    </row>
    <row r="221" spans="1:14" x14ac:dyDescent="0.25">
      <c r="A221" s="112"/>
      <c r="B221" s="112"/>
      <c r="N221" s="112"/>
    </row>
    <row r="222" spans="1:14" x14ac:dyDescent="0.25">
      <c r="A222" s="112"/>
      <c r="B222" s="112"/>
      <c r="N222" s="112"/>
    </row>
    <row r="223" spans="1:14" x14ac:dyDescent="0.25">
      <c r="A223" s="112"/>
      <c r="B223" s="112"/>
      <c r="N223" s="112"/>
    </row>
    <row r="224" spans="1:14" x14ac:dyDescent="0.25">
      <c r="A224" s="112"/>
      <c r="B224" s="112"/>
      <c r="N224" s="112"/>
    </row>
    <row r="225" spans="1:14" x14ac:dyDescent="0.25">
      <c r="A225" s="112"/>
      <c r="B225" s="112"/>
      <c r="N225" s="112"/>
    </row>
    <row r="226" spans="1:14" x14ac:dyDescent="0.25">
      <c r="A226" s="112"/>
      <c r="B226" s="112"/>
      <c r="N226" s="112"/>
    </row>
    <row r="227" spans="1:14" x14ac:dyDescent="0.25">
      <c r="A227" s="112"/>
      <c r="B227" s="112"/>
      <c r="N227" s="112"/>
    </row>
    <row r="228" spans="1:14" x14ac:dyDescent="0.25">
      <c r="A228" s="112"/>
      <c r="B228" s="112"/>
      <c r="N228" s="112"/>
    </row>
    <row r="229" spans="1:14" x14ac:dyDescent="0.25">
      <c r="A229" s="112"/>
      <c r="B229" s="112"/>
      <c r="N229" s="112"/>
    </row>
    <row r="230" spans="1:14" x14ac:dyDescent="0.25">
      <c r="A230" s="112"/>
      <c r="B230" s="112"/>
      <c r="N230" s="112"/>
    </row>
    <row r="231" spans="1:14" x14ac:dyDescent="0.25">
      <c r="A231" s="112"/>
      <c r="B231" s="112"/>
      <c r="N231" s="112"/>
    </row>
    <row r="232" spans="1:14" x14ac:dyDescent="0.25">
      <c r="A232" s="112"/>
      <c r="B232" s="112"/>
      <c r="N232" s="112"/>
    </row>
    <row r="233" spans="1:14" x14ac:dyDescent="0.25">
      <c r="A233" s="112"/>
      <c r="B233" s="112"/>
      <c r="N233" s="112"/>
    </row>
    <row r="234" spans="1:14" x14ac:dyDescent="0.25">
      <c r="A234" s="112"/>
      <c r="B234" s="112"/>
      <c r="N234" s="112"/>
    </row>
    <row r="235" spans="1:14" x14ac:dyDescent="0.25">
      <c r="A235" s="112"/>
      <c r="B235" s="112"/>
      <c r="N235" s="112"/>
    </row>
    <row r="236" spans="1:14" x14ac:dyDescent="0.25">
      <c r="A236" s="112"/>
      <c r="B236" s="112"/>
      <c r="N236" s="112"/>
    </row>
    <row r="237" spans="1:14" x14ac:dyDescent="0.25">
      <c r="A237" s="112"/>
      <c r="B237" s="112"/>
      <c r="N237" s="112"/>
    </row>
    <row r="238" spans="1:14" x14ac:dyDescent="0.25">
      <c r="A238" s="112"/>
      <c r="B238" s="112"/>
      <c r="N238" s="112"/>
    </row>
    <row r="239" spans="1:14" x14ac:dyDescent="0.25">
      <c r="A239" s="112"/>
      <c r="B239" s="112"/>
      <c r="N239" s="112"/>
    </row>
    <row r="240" spans="1:14" x14ac:dyDescent="0.25">
      <c r="A240" s="112"/>
      <c r="B240" s="112"/>
      <c r="N240" s="112"/>
    </row>
    <row r="241" spans="1:14" x14ac:dyDescent="0.25">
      <c r="A241" s="112"/>
      <c r="B241" s="112"/>
      <c r="N241" s="112"/>
    </row>
    <row r="242" spans="1:14" x14ac:dyDescent="0.25">
      <c r="A242" s="112"/>
      <c r="B242" s="112"/>
      <c r="N242" s="112"/>
    </row>
    <row r="243" spans="1:14" x14ac:dyDescent="0.25">
      <c r="A243" s="112"/>
      <c r="B243" s="112"/>
      <c r="N243" s="112"/>
    </row>
    <row r="244" spans="1:14" x14ac:dyDescent="0.25">
      <c r="A244" s="112"/>
      <c r="B244" s="112"/>
      <c r="N244" s="112"/>
    </row>
    <row r="245" spans="1:14" x14ac:dyDescent="0.25">
      <c r="A245" s="112"/>
      <c r="B245" s="112"/>
      <c r="N245" s="112"/>
    </row>
    <row r="246" spans="1:14" x14ac:dyDescent="0.25">
      <c r="A246" s="112"/>
      <c r="B246" s="112"/>
      <c r="N246" s="112"/>
    </row>
    <row r="247" spans="1:14" x14ac:dyDescent="0.25">
      <c r="A247" s="112"/>
      <c r="B247" s="112"/>
      <c r="N247" s="112"/>
    </row>
    <row r="248" spans="1:14" x14ac:dyDescent="0.25">
      <c r="A248" s="112"/>
      <c r="B248" s="112"/>
      <c r="N248" s="112"/>
    </row>
    <row r="249" spans="1:14" x14ac:dyDescent="0.25">
      <c r="A249" s="112"/>
      <c r="B249" s="112"/>
      <c r="N249" s="112"/>
    </row>
    <row r="250" spans="1:14" x14ac:dyDescent="0.25">
      <c r="A250" s="112"/>
      <c r="B250" s="112"/>
      <c r="N250" s="112"/>
    </row>
    <row r="251" spans="1:14" x14ac:dyDescent="0.25">
      <c r="A251" s="112"/>
      <c r="B251" s="112"/>
      <c r="N251" s="112"/>
    </row>
    <row r="252" spans="1:14" x14ac:dyDescent="0.25">
      <c r="A252" s="112"/>
      <c r="B252" s="112"/>
      <c r="N252" s="112"/>
    </row>
    <row r="253" spans="1:14" x14ac:dyDescent="0.25">
      <c r="A253" s="112"/>
      <c r="B253" s="112"/>
      <c r="N253" s="112"/>
    </row>
    <row r="254" spans="1:14" x14ac:dyDescent="0.25">
      <c r="A254" s="112"/>
      <c r="B254" s="112"/>
      <c r="N254" s="112"/>
    </row>
    <row r="255" spans="1:14" x14ac:dyDescent="0.25">
      <c r="A255" s="112"/>
      <c r="B255" s="112"/>
      <c r="N255" s="112"/>
    </row>
    <row r="256" spans="1:14" x14ac:dyDescent="0.25">
      <c r="A256" s="112"/>
      <c r="B256" s="112"/>
      <c r="N256" s="112"/>
    </row>
    <row r="257" spans="1:14" x14ac:dyDescent="0.25">
      <c r="A257" s="112"/>
      <c r="B257" s="112"/>
      <c r="N257" s="112"/>
    </row>
    <row r="258" spans="1:14" x14ac:dyDescent="0.25">
      <c r="A258" s="112"/>
      <c r="B258" s="112"/>
      <c r="N258" s="112"/>
    </row>
    <row r="259" spans="1:14" x14ac:dyDescent="0.25">
      <c r="A259" s="112"/>
      <c r="B259" s="112"/>
      <c r="N259" s="112"/>
    </row>
    <row r="260" spans="1:14" x14ac:dyDescent="0.25">
      <c r="A260" s="112"/>
      <c r="B260" s="112"/>
      <c r="N260" s="112"/>
    </row>
    <row r="261" spans="1:14" x14ac:dyDescent="0.25">
      <c r="A261" s="112"/>
      <c r="B261" s="112"/>
      <c r="N261" s="112"/>
    </row>
    <row r="262" spans="1:14" x14ac:dyDescent="0.25">
      <c r="A262" s="112"/>
      <c r="B262" s="112"/>
      <c r="N262" s="112"/>
    </row>
    <row r="263" spans="1:14" x14ac:dyDescent="0.25">
      <c r="A263" s="112"/>
      <c r="B263" s="112"/>
      <c r="N263" s="112"/>
    </row>
    <row r="264" spans="1:14" x14ac:dyDescent="0.25">
      <c r="A264" s="112"/>
      <c r="B264" s="112"/>
      <c r="N264" s="112"/>
    </row>
    <row r="265" spans="1:14" x14ac:dyDescent="0.25">
      <c r="A265" s="112"/>
      <c r="B265" s="112"/>
      <c r="N265" s="112"/>
    </row>
    <row r="266" spans="1:14" x14ac:dyDescent="0.25">
      <c r="A266" s="112"/>
      <c r="B266" s="112"/>
      <c r="N266" s="112"/>
    </row>
    <row r="267" spans="1:14" x14ac:dyDescent="0.25">
      <c r="A267" s="112"/>
      <c r="B267" s="112"/>
      <c r="N267" s="112"/>
    </row>
    <row r="268" spans="1:14" x14ac:dyDescent="0.25">
      <c r="A268" s="112"/>
      <c r="B268" s="112"/>
      <c r="N268" s="112"/>
    </row>
    <row r="269" spans="1:14" x14ac:dyDescent="0.25">
      <c r="A269" s="112"/>
      <c r="B269" s="112"/>
      <c r="N269" s="112"/>
    </row>
    <row r="270" spans="1:14" x14ac:dyDescent="0.25">
      <c r="A270" s="112"/>
      <c r="B270" s="112"/>
      <c r="N270" s="112"/>
    </row>
    <row r="271" spans="1:14" x14ac:dyDescent="0.25">
      <c r="A271" s="112"/>
      <c r="B271" s="112"/>
      <c r="N271" s="112"/>
    </row>
    <row r="272" spans="1:14" x14ac:dyDescent="0.25">
      <c r="A272" s="112"/>
      <c r="B272" s="112"/>
      <c r="N272" s="112"/>
    </row>
    <row r="273" spans="1:14" x14ac:dyDescent="0.25">
      <c r="A273" s="112"/>
      <c r="B273" s="112"/>
      <c r="N273" s="112"/>
    </row>
    <row r="274" spans="1:14" x14ac:dyDescent="0.25">
      <c r="A274" s="112"/>
      <c r="B274" s="112"/>
      <c r="N274" s="112"/>
    </row>
    <row r="275" spans="1:14" x14ac:dyDescent="0.25">
      <c r="A275" s="112"/>
      <c r="B275" s="112"/>
      <c r="N275" s="112"/>
    </row>
    <row r="276" spans="1:14" x14ac:dyDescent="0.25">
      <c r="A276" s="112"/>
      <c r="B276" s="112"/>
      <c r="N276" s="112"/>
    </row>
    <row r="277" spans="1:14" x14ac:dyDescent="0.25">
      <c r="A277" s="112"/>
      <c r="B277" s="112"/>
      <c r="N277" s="112"/>
    </row>
    <row r="278" spans="1:14" x14ac:dyDescent="0.25">
      <c r="A278" s="112"/>
      <c r="B278" s="112"/>
      <c r="N278" s="112"/>
    </row>
    <row r="279" spans="1:14" x14ac:dyDescent="0.25">
      <c r="A279" s="112"/>
      <c r="B279" s="112"/>
      <c r="N279" s="112"/>
    </row>
    <row r="280" spans="1:14" x14ac:dyDescent="0.25">
      <c r="A280" s="112"/>
      <c r="B280" s="112"/>
      <c r="N280" s="112"/>
    </row>
    <row r="281" spans="1:14" x14ac:dyDescent="0.25">
      <c r="A281" s="112"/>
      <c r="B281" s="112"/>
      <c r="N281" s="112"/>
    </row>
    <row r="282" spans="1:14" x14ac:dyDescent="0.25">
      <c r="A282" s="112"/>
      <c r="B282" s="112"/>
      <c r="N282" s="112"/>
    </row>
    <row r="283" spans="1:14" x14ac:dyDescent="0.25">
      <c r="A283" s="112"/>
      <c r="B283" s="112"/>
      <c r="N283" s="112"/>
    </row>
    <row r="284" spans="1:14" x14ac:dyDescent="0.25">
      <c r="A284" s="112"/>
      <c r="B284" s="112"/>
      <c r="N284" s="112"/>
    </row>
    <row r="285" spans="1:14" x14ac:dyDescent="0.25">
      <c r="A285" s="112"/>
      <c r="B285" s="112"/>
      <c r="N285" s="112"/>
    </row>
    <row r="286" spans="1:14" x14ac:dyDescent="0.25">
      <c r="A286" s="112"/>
      <c r="B286" s="112"/>
      <c r="N286" s="112"/>
    </row>
    <row r="287" spans="1:14" x14ac:dyDescent="0.25">
      <c r="A287" s="112"/>
      <c r="B287" s="112"/>
      <c r="N287" s="112"/>
    </row>
    <row r="288" spans="1:14" x14ac:dyDescent="0.25">
      <c r="A288" s="112"/>
      <c r="B288" s="112"/>
      <c r="N288" s="112"/>
    </row>
    <row r="289" spans="1:14" x14ac:dyDescent="0.25">
      <c r="A289" s="112"/>
      <c r="B289" s="112"/>
      <c r="N289" s="112"/>
    </row>
    <row r="290" spans="1:14" x14ac:dyDescent="0.25">
      <c r="A290" s="112"/>
      <c r="B290" s="112"/>
      <c r="N290" s="112"/>
    </row>
    <row r="291" spans="1:14" x14ac:dyDescent="0.25">
      <c r="A291" s="112"/>
      <c r="B291" s="112"/>
      <c r="N291" s="112"/>
    </row>
    <row r="292" spans="1:14" x14ac:dyDescent="0.25">
      <c r="A292" s="112"/>
      <c r="B292" s="112"/>
      <c r="N292" s="112"/>
    </row>
    <row r="293" spans="1:14" x14ac:dyDescent="0.25">
      <c r="A293" s="112"/>
      <c r="B293" s="112"/>
      <c r="N293" s="112"/>
    </row>
    <row r="294" spans="1:14" x14ac:dyDescent="0.25">
      <c r="A294" s="112"/>
      <c r="B294" s="112"/>
      <c r="N294" s="112"/>
    </row>
    <row r="295" spans="1:14" x14ac:dyDescent="0.25">
      <c r="A295" s="112"/>
      <c r="B295" s="112"/>
      <c r="N295" s="112"/>
    </row>
    <row r="296" spans="1:14" x14ac:dyDescent="0.25">
      <c r="A296" s="112"/>
      <c r="B296" s="112"/>
      <c r="N296" s="112"/>
    </row>
    <row r="297" spans="1:14" x14ac:dyDescent="0.25">
      <c r="A297" s="112"/>
      <c r="B297" s="112"/>
      <c r="N297" s="112"/>
    </row>
    <row r="298" spans="1:14" x14ac:dyDescent="0.25">
      <c r="A298" s="112"/>
      <c r="B298" s="112"/>
      <c r="N298" s="112"/>
    </row>
    <row r="299" spans="1:14" x14ac:dyDescent="0.25">
      <c r="A299" s="112"/>
      <c r="B299" s="112"/>
      <c r="N299" s="112"/>
    </row>
    <row r="300" spans="1:14" x14ac:dyDescent="0.25">
      <c r="A300" s="112"/>
      <c r="B300" s="112"/>
      <c r="N300" s="112"/>
    </row>
    <row r="301" spans="1:14" x14ac:dyDescent="0.25">
      <c r="A301" s="112"/>
      <c r="B301" s="112"/>
      <c r="N301" s="112"/>
    </row>
    <row r="302" spans="1:14" x14ac:dyDescent="0.25">
      <c r="A302" s="112"/>
      <c r="B302" s="112"/>
      <c r="N302" s="112"/>
    </row>
    <row r="303" spans="1:14" x14ac:dyDescent="0.25">
      <c r="A303" s="112"/>
      <c r="B303" s="112"/>
      <c r="N303" s="112"/>
    </row>
    <row r="304" spans="1:14" x14ac:dyDescent="0.25">
      <c r="A304" s="112"/>
      <c r="B304" s="112"/>
      <c r="N304" s="112"/>
    </row>
    <row r="305" spans="1:14" x14ac:dyDescent="0.25">
      <c r="A305" s="112"/>
      <c r="B305" s="112"/>
      <c r="N305" s="112"/>
    </row>
    <row r="306" spans="1:14" x14ac:dyDescent="0.25">
      <c r="A306" s="112"/>
      <c r="B306" s="112"/>
      <c r="N306" s="112"/>
    </row>
    <row r="307" spans="1:14" x14ac:dyDescent="0.25">
      <c r="A307" s="112"/>
      <c r="B307" s="112"/>
      <c r="N307" s="112"/>
    </row>
    <row r="308" spans="1:14" x14ac:dyDescent="0.25">
      <c r="A308" s="112"/>
      <c r="B308" s="112"/>
      <c r="N308" s="112"/>
    </row>
    <row r="309" spans="1:14" x14ac:dyDescent="0.25">
      <c r="A309" s="112"/>
      <c r="B309" s="112"/>
      <c r="N309" s="112"/>
    </row>
    <row r="310" spans="1:14" x14ac:dyDescent="0.25">
      <c r="A310" s="112"/>
      <c r="B310" s="112"/>
      <c r="N310" s="112"/>
    </row>
    <row r="311" spans="1:14" x14ac:dyDescent="0.25">
      <c r="A311" s="112"/>
      <c r="B311" s="112"/>
      <c r="N311" s="112"/>
    </row>
    <row r="312" spans="1:14" x14ac:dyDescent="0.25">
      <c r="A312" s="112"/>
      <c r="B312" s="112"/>
      <c r="N312" s="112"/>
    </row>
    <row r="313" spans="1:14" x14ac:dyDescent="0.25">
      <c r="A313" s="112"/>
      <c r="B313" s="112"/>
      <c r="N313" s="112"/>
    </row>
    <row r="314" spans="1:14" x14ac:dyDescent="0.25">
      <c r="A314" s="112"/>
      <c r="B314" s="112"/>
      <c r="N314" s="112"/>
    </row>
    <row r="315" spans="1:14" x14ac:dyDescent="0.25">
      <c r="A315" s="112"/>
      <c r="B315" s="112"/>
      <c r="N315" s="112"/>
    </row>
    <row r="316" spans="1:14" x14ac:dyDescent="0.25">
      <c r="A316" s="112"/>
      <c r="B316" s="112"/>
      <c r="N316" s="112"/>
    </row>
    <row r="317" spans="1:14" x14ac:dyDescent="0.25">
      <c r="A317" s="112"/>
      <c r="B317" s="112"/>
      <c r="N317" s="112"/>
    </row>
    <row r="318" spans="1:14" x14ac:dyDescent="0.25">
      <c r="A318" s="112"/>
      <c r="B318" s="112"/>
      <c r="N318" s="112"/>
    </row>
    <row r="319" spans="1:14" x14ac:dyDescent="0.25">
      <c r="A319" s="112"/>
      <c r="B319" s="112"/>
      <c r="N319" s="112"/>
    </row>
    <row r="320" spans="1:14" x14ac:dyDescent="0.25">
      <c r="A320" s="112"/>
      <c r="B320" s="112"/>
      <c r="N320" s="112"/>
    </row>
    <row r="321" spans="1:14" x14ac:dyDescent="0.25">
      <c r="A321" s="112"/>
      <c r="B321" s="112"/>
      <c r="N321" s="112"/>
    </row>
    <row r="322" spans="1:14" x14ac:dyDescent="0.25">
      <c r="A322" s="112"/>
      <c r="B322" s="112"/>
      <c r="N322" s="112"/>
    </row>
    <row r="323" spans="1:14" x14ac:dyDescent="0.25">
      <c r="A323" s="112"/>
      <c r="B323" s="112"/>
      <c r="N323" s="112"/>
    </row>
    <row r="324" spans="1:14" x14ac:dyDescent="0.25">
      <c r="A324" s="112"/>
      <c r="B324" s="112"/>
      <c r="N324" s="112"/>
    </row>
    <row r="325" spans="1:14" x14ac:dyDescent="0.25">
      <c r="A325" s="112"/>
      <c r="B325" s="112"/>
      <c r="N325" s="112"/>
    </row>
    <row r="326" spans="1:14" x14ac:dyDescent="0.25">
      <c r="A326" s="112"/>
      <c r="B326" s="112"/>
      <c r="N326" s="112"/>
    </row>
    <row r="327" spans="1:14" x14ac:dyDescent="0.25">
      <c r="A327" s="112"/>
      <c r="B327" s="112"/>
      <c r="N327" s="112"/>
    </row>
    <row r="328" spans="1:14" x14ac:dyDescent="0.25">
      <c r="A328" s="112"/>
      <c r="B328" s="112"/>
      <c r="N328" s="112"/>
    </row>
    <row r="329" spans="1:14" x14ac:dyDescent="0.25">
      <c r="A329" s="112"/>
      <c r="B329" s="112"/>
      <c r="N329" s="112"/>
    </row>
    <row r="330" spans="1:14" x14ac:dyDescent="0.25">
      <c r="A330" s="112"/>
      <c r="B330" s="112"/>
      <c r="N330" s="112"/>
    </row>
    <row r="331" spans="1:14" x14ac:dyDescent="0.25">
      <c r="A331" s="112"/>
      <c r="B331" s="112"/>
      <c r="N331" s="112"/>
    </row>
    <row r="332" spans="1:14" x14ac:dyDescent="0.25">
      <c r="A332" s="112"/>
      <c r="B332" s="112"/>
      <c r="N332" s="112"/>
    </row>
    <row r="333" spans="1:14" x14ac:dyDescent="0.25">
      <c r="A333" s="112"/>
      <c r="B333" s="112"/>
      <c r="N333" s="112"/>
    </row>
    <row r="334" spans="1:14" x14ac:dyDescent="0.25">
      <c r="A334" s="112"/>
      <c r="B334" s="112"/>
      <c r="N334" s="112"/>
    </row>
    <row r="335" spans="1:14" x14ac:dyDescent="0.25">
      <c r="A335" s="112"/>
      <c r="B335" s="112"/>
      <c r="N335" s="112"/>
    </row>
    <row r="336" spans="1:14" x14ac:dyDescent="0.25">
      <c r="A336" s="112"/>
      <c r="B336" s="112"/>
      <c r="N336" s="112"/>
    </row>
    <row r="337" spans="1:14" x14ac:dyDescent="0.25">
      <c r="A337" s="112"/>
      <c r="B337" s="112"/>
      <c r="N337" s="112"/>
    </row>
    <row r="338" spans="1:14" x14ac:dyDescent="0.25">
      <c r="A338" s="112"/>
      <c r="B338" s="112"/>
      <c r="N338" s="112"/>
    </row>
    <row r="339" spans="1:14" x14ac:dyDescent="0.25">
      <c r="A339" s="112"/>
      <c r="B339" s="112"/>
      <c r="N339" s="112"/>
    </row>
    <row r="340" spans="1:14" x14ac:dyDescent="0.25">
      <c r="A340" s="112"/>
      <c r="B340" s="112"/>
      <c r="N340" s="112"/>
    </row>
    <row r="341" spans="1:14" x14ac:dyDescent="0.25">
      <c r="A341" s="112"/>
      <c r="B341" s="112"/>
      <c r="N341" s="112"/>
    </row>
    <row r="342" spans="1:14" x14ac:dyDescent="0.25">
      <c r="A342" s="112"/>
      <c r="B342" s="112"/>
      <c r="N342" s="112"/>
    </row>
    <row r="343" spans="1:14" x14ac:dyDescent="0.25">
      <c r="A343" s="112"/>
      <c r="B343" s="112"/>
      <c r="N343" s="112"/>
    </row>
    <row r="344" spans="1:14" x14ac:dyDescent="0.25">
      <c r="A344" s="112"/>
      <c r="B344" s="112"/>
      <c r="N344" s="112"/>
    </row>
    <row r="345" spans="1:14" x14ac:dyDescent="0.25">
      <c r="A345" s="112"/>
      <c r="B345" s="112"/>
      <c r="N345" s="112"/>
    </row>
    <row r="346" spans="1:14" x14ac:dyDescent="0.25">
      <c r="A346" s="112"/>
      <c r="B346" s="112"/>
      <c r="N346" s="112"/>
    </row>
    <row r="347" spans="1:14" x14ac:dyDescent="0.25">
      <c r="A347" s="112"/>
      <c r="B347" s="112"/>
      <c r="N347" s="112"/>
    </row>
    <row r="348" spans="1:14" x14ac:dyDescent="0.25">
      <c r="A348" s="112"/>
      <c r="B348" s="112"/>
      <c r="N348" s="112"/>
    </row>
    <row r="349" spans="1:14" x14ac:dyDescent="0.25">
      <c r="A349" s="112"/>
      <c r="B349" s="112"/>
      <c r="N349" s="112"/>
    </row>
    <row r="350" spans="1:14" x14ac:dyDescent="0.25">
      <c r="A350" s="112"/>
      <c r="B350" s="112"/>
      <c r="N350" s="112"/>
    </row>
    <row r="351" spans="1:14" x14ac:dyDescent="0.25">
      <c r="A351" s="112"/>
      <c r="B351" s="112"/>
      <c r="N351" s="112"/>
    </row>
    <row r="352" spans="1:14" x14ac:dyDescent="0.25">
      <c r="A352" s="112"/>
      <c r="B352" s="112"/>
      <c r="N352" s="112"/>
    </row>
    <row r="353" spans="1:14" x14ac:dyDescent="0.25">
      <c r="A353" s="112"/>
      <c r="B353" s="112"/>
      <c r="N353" s="112"/>
    </row>
    <row r="354" spans="1:14" x14ac:dyDescent="0.25">
      <c r="A354" s="112"/>
      <c r="B354" s="112"/>
      <c r="N354" s="112"/>
    </row>
    <row r="355" spans="1:14" x14ac:dyDescent="0.25">
      <c r="A355" s="112"/>
      <c r="B355" s="112"/>
      <c r="N355" s="112"/>
    </row>
    <row r="356" spans="1:14" x14ac:dyDescent="0.25">
      <c r="A356" s="112"/>
      <c r="B356" s="112"/>
      <c r="N356" s="112"/>
    </row>
    <row r="357" spans="1:14" x14ac:dyDescent="0.25">
      <c r="A357" s="112"/>
      <c r="B357" s="112"/>
      <c r="N357" s="112"/>
    </row>
    <row r="358" spans="1:14" x14ac:dyDescent="0.25">
      <c r="A358" s="112"/>
      <c r="B358" s="112"/>
      <c r="N358" s="112"/>
    </row>
    <row r="359" spans="1:14" x14ac:dyDescent="0.25">
      <c r="A359" s="112"/>
      <c r="B359" s="112"/>
      <c r="N359" s="112"/>
    </row>
    <row r="360" spans="1:14" x14ac:dyDescent="0.25">
      <c r="A360" s="112"/>
      <c r="B360" s="112"/>
      <c r="N360" s="112"/>
    </row>
    <row r="361" spans="1:14" x14ac:dyDescent="0.25">
      <c r="A361" s="112"/>
      <c r="B361" s="112"/>
      <c r="N361" s="112"/>
    </row>
    <row r="362" spans="1:14" x14ac:dyDescent="0.25">
      <c r="A362" s="112"/>
      <c r="B362" s="112"/>
      <c r="N362" s="112"/>
    </row>
    <row r="363" spans="1:14" x14ac:dyDescent="0.25">
      <c r="A363" s="112"/>
      <c r="B363" s="112"/>
      <c r="N363" s="112"/>
    </row>
    <row r="364" spans="1:14" x14ac:dyDescent="0.25">
      <c r="A364" s="112"/>
      <c r="B364" s="112"/>
      <c r="N364" s="112"/>
    </row>
    <row r="365" spans="1:14" x14ac:dyDescent="0.25">
      <c r="A365" s="112"/>
      <c r="B365" s="112"/>
      <c r="N365" s="112"/>
    </row>
    <row r="366" spans="1:14" x14ac:dyDescent="0.25">
      <c r="A366" s="112"/>
      <c r="B366" s="112"/>
      <c r="N366" s="112"/>
    </row>
    <row r="367" spans="1:14" x14ac:dyDescent="0.25">
      <c r="A367" s="112"/>
      <c r="B367" s="112"/>
      <c r="N367" s="112"/>
    </row>
    <row r="368" spans="1:14" x14ac:dyDescent="0.25">
      <c r="A368" s="112"/>
      <c r="B368" s="112"/>
      <c r="N368" s="112"/>
    </row>
    <row r="369" spans="1:14" x14ac:dyDescent="0.25">
      <c r="A369" s="112"/>
      <c r="B369" s="112"/>
      <c r="N369" s="112"/>
    </row>
    <row r="370" spans="1:14" x14ac:dyDescent="0.25">
      <c r="A370" s="112"/>
      <c r="B370" s="112"/>
      <c r="N370" s="112"/>
    </row>
    <row r="371" spans="1:14" x14ac:dyDescent="0.25">
      <c r="A371" s="112"/>
      <c r="B371" s="112"/>
      <c r="N371" s="112"/>
    </row>
    <row r="372" spans="1:14" x14ac:dyDescent="0.25">
      <c r="A372" s="112"/>
      <c r="B372" s="112"/>
      <c r="N372" s="112"/>
    </row>
    <row r="373" spans="1:14" x14ac:dyDescent="0.25">
      <c r="A373" s="112"/>
      <c r="B373" s="112"/>
      <c r="N373" s="112"/>
    </row>
    <row r="374" spans="1:14" x14ac:dyDescent="0.25">
      <c r="A374" s="112"/>
      <c r="B374" s="112"/>
      <c r="N374" s="112"/>
    </row>
    <row r="375" spans="1:14" x14ac:dyDescent="0.25">
      <c r="A375" s="112"/>
      <c r="B375" s="112"/>
      <c r="N375" s="112"/>
    </row>
    <row r="376" spans="1:14" x14ac:dyDescent="0.25">
      <c r="A376" s="112"/>
      <c r="B376" s="112"/>
      <c r="N376" s="112"/>
    </row>
    <row r="377" spans="1:14" x14ac:dyDescent="0.25">
      <c r="A377" s="112"/>
      <c r="B377" s="112"/>
      <c r="C377" s="112"/>
      <c r="D377" s="112"/>
      <c r="N377" s="112"/>
    </row>
    <row r="378" spans="1:14" x14ac:dyDescent="0.25">
      <c r="D378" s="112"/>
      <c r="N378" s="112"/>
    </row>
    <row r="379" spans="1:14" x14ac:dyDescent="0.25">
      <c r="D379" s="112"/>
      <c r="N379" s="112"/>
    </row>
    <row r="380" spans="1:14" x14ac:dyDescent="0.25">
      <c r="D380" s="112"/>
      <c r="N380" s="112"/>
    </row>
    <row r="381" spans="1:14" x14ac:dyDescent="0.25">
      <c r="N381" s="112"/>
    </row>
    <row r="382" spans="1:14" x14ac:dyDescent="0.25">
      <c r="N382" s="112"/>
    </row>
    <row r="383" spans="1:14" x14ac:dyDescent="0.25">
      <c r="N383" s="112"/>
    </row>
    <row r="384" spans="1:14" x14ac:dyDescent="0.25">
      <c r="N384" s="112"/>
    </row>
    <row r="385" spans="1:16" x14ac:dyDescent="0.25">
      <c r="N385" s="112"/>
    </row>
    <row r="386" spans="1:16" x14ac:dyDescent="0.25">
      <c r="N386" s="112"/>
    </row>
    <row r="387" spans="1:16" x14ac:dyDescent="0.25">
      <c r="N387" s="112"/>
    </row>
    <row r="388" spans="1:16" x14ac:dyDescent="0.25">
      <c r="P388" s="112"/>
    </row>
    <row r="389" spans="1:16" x14ac:dyDescent="0.25">
      <c r="P389" s="112"/>
    </row>
    <row r="390" spans="1:16" ht="15.75" thickBot="1" x14ac:dyDescent="0.3">
      <c r="P390" s="112"/>
    </row>
    <row r="391" spans="1:16" x14ac:dyDescent="0.25">
      <c r="A391" s="203" t="s">
        <v>243</v>
      </c>
      <c r="B391" s="204"/>
      <c r="C391" s="205"/>
      <c r="P391" s="112"/>
    </row>
    <row r="392" spans="1:16" x14ac:dyDescent="0.25">
      <c r="A392" s="120" t="s">
        <v>244</v>
      </c>
      <c r="B392" s="121"/>
      <c r="C392" s="122">
        <v>2136</v>
      </c>
      <c r="P392" s="112"/>
    </row>
    <row r="393" spans="1:16" ht="15.75" thickBot="1" x14ac:dyDescent="0.3">
      <c r="A393" s="123" t="s">
        <v>245</v>
      </c>
      <c r="B393" s="124"/>
      <c r="C393" s="125">
        <v>2286</v>
      </c>
      <c r="P393" s="112"/>
    </row>
    <row r="394" spans="1:16" x14ac:dyDescent="0.25">
      <c r="P394" s="112"/>
    </row>
    <row r="395" spans="1:16" x14ac:dyDescent="0.25">
      <c r="P395" s="112"/>
    </row>
    <row r="396" spans="1:16" x14ac:dyDescent="0.25">
      <c r="P396" s="112"/>
    </row>
    <row r="397" spans="1:16" x14ac:dyDescent="0.25">
      <c r="P397" s="112"/>
    </row>
    <row r="398" spans="1:16" x14ac:dyDescent="0.25">
      <c r="P398" s="112"/>
    </row>
    <row r="399" spans="1:16" x14ac:dyDescent="0.25">
      <c r="P399" s="112"/>
    </row>
    <row r="400" spans="1:16" x14ac:dyDescent="0.25">
      <c r="P400" s="112"/>
    </row>
    <row r="401" spans="16:16" x14ac:dyDescent="0.25">
      <c r="P401" s="112"/>
    </row>
    <row r="402" spans="16:16" x14ac:dyDescent="0.25">
      <c r="P402" s="112"/>
    </row>
    <row r="403" spans="16:16" x14ac:dyDescent="0.25">
      <c r="P403" s="112"/>
    </row>
    <row r="404" spans="16:16" x14ac:dyDescent="0.25">
      <c r="P404" s="112"/>
    </row>
    <row r="405" spans="16:16" x14ac:dyDescent="0.25">
      <c r="P405" s="112"/>
    </row>
    <row r="406" spans="16:16" x14ac:dyDescent="0.25">
      <c r="P406" s="112"/>
    </row>
    <row r="407" spans="16:16" x14ac:dyDescent="0.25">
      <c r="P407" s="112"/>
    </row>
    <row r="408" spans="16:16" x14ac:dyDescent="0.25">
      <c r="P408" s="112"/>
    </row>
    <row r="409" spans="16:16" x14ac:dyDescent="0.25">
      <c r="P409" s="112"/>
    </row>
    <row r="410" spans="16:16" x14ac:dyDescent="0.25">
      <c r="P410" s="112"/>
    </row>
    <row r="411" spans="16:16" x14ac:dyDescent="0.25">
      <c r="P411" s="112"/>
    </row>
    <row r="412" spans="16:16" x14ac:dyDescent="0.25">
      <c r="P412" s="112"/>
    </row>
    <row r="413" spans="16:16" x14ac:dyDescent="0.25">
      <c r="P413" s="112"/>
    </row>
    <row r="414" spans="16:16" x14ac:dyDescent="0.25">
      <c r="P414" s="112"/>
    </row>
    <row r="415" spans="16:16" x14ac:dyDescent="0.25">
      <c r="P415" s="112"/>
    </row>
    <row r="416" spans="16:16" x14ac:dyDescent="0.25">
      <c r="P416" s="112"/>
    </row>
    <row r="417" spans="16:16" x14ac:dyDescent="0.25">
      <c r="P417" s="112"/>
    </row>
    <row r="418" spans="16:16" x14ac:dyDescent="0.25">
      <c r="P418" s="112"/>
    </row>
    <row r="419" spans="16:16" x14ac:dyDescent="0.25">
      <c r="P419" s="112"/>
    </row>
    <row r="420" spans="16:16" x14ac:dyDescent="0.25">
      <c r="P420" s="112"/>
    </row>
    <row r="421" spans="16:16" x14ac:dyDescent="0.25">
      <c r="P421" s="112"/>
    </row>
    <row r="422" spans="16:16" x14ac:dyDescent="0.25">
      <c r="P422" s="112"/>
    </row>
    <row r="423" spans="16:16" x14ac:dyDescent="0.25">
      <c r="P423" s="112"/>
    </row>
    <row r="424" spans="16:16" x14ac:dyDescent="0.25">
      <c r="P424" s="112"/>
    </row>
    <row r="425" spans="16:16" x14ac:dyDescent="0.25">
      <c r="P425" s="112"/>
    </row>
    <row r="426" spans="16:16" x14ac:dyDescent="0.25">
      <c r="P426" s="112"/>
    </row>
    <row r="427" spans="16:16" x14ac:dyDescent="0.25">
      <c r="P427" s="112"/>
    </row>
    <row r="428" spans="16:16" x14ac:dyDescent="0.25">
      <c r="P428" s="112"/>
    </row>
    <row r="429" spans="16:16" x14ac:dyDescent="0.25">
      <c r="P429" s="112"/>
    </row>
    <row r="430" spans="16:16" x14ac:dyDescent="0.25">
      <c r="P430" s="112"/>
    </row>
    <row r="431" spans="16:16" x14ac:dyDescent="0.25">
      <c r="P431" s="112"/>
    </row>
    <row r="432" spans="16:16" x14ac:dyDescent="0.25">
      <c r="P432" s="112"/>
    </row>
    <row r="433" spans="16:16" x14ac:dyDescent="0.25">
      <c r="P433" s="112"/>
    </row>
    <row r="434" spans="16:16" x14ac:dyDescent="0.25">
      <c r="P434" s="112"/>
    </row>
    <row r="435" spans="16:16" x14ac:dyDescent="0.25">
      <c r="P435" s="112"/>
    </row>
    <row r="436" spans="16:16" x14ac:dyDescent="0.25">
      <c r="P436" s="112"/>
    </row>
    <row r="437" spans="16:16" x14ac:dyDescent="0.25">
      <c r="P437" s="112"/>
    </row>
    <row r="438" spans="16:16" x14ac:dyDescent="0.25">
      <c r="P438" s="112"/>
    </row>
    <row r="439" spans="16:16" x14ac:dyDescent="0.25">
      <c r="P439" s="112"/>
    </row>
    <row r="440" spans="16:16" x14ac:dyDescent="0.25">
      <c r="P440" s="112"/>
    </row>
    <row r="441" spans="16:16" x14ac:dyDescent="0.25">
      <c r="P441" s="112"/>
    </row>
    <row r="442" spans="16:16" x14ac:dyDescent="0.25">
      <c r="P442" s="112"/>
    </row>
    <row r="443" spans="16:16" x14ac:dyDescent="0.25">
      <c r="P443" s="112"/>
    </row>
    <row r="444" spans="16:16" x14ac:dyDescent="0.25">
      <c r="P444" s="112"/>
    </row>
    <row r="445" spans="16:16" x14ac:dyDescent="0.25">
      <c r="P445" s="112"/>
    </row>
    <row r="446" spans="16:16" x14ac:dyDescent="0.25">
      <c r="P446" s="112"/>
    </row>
    <row r="447" spans="16:16" x14ac:dyDescent="0.25">
      <c r="P447" s="112"/>
    </row>
    <row r="448" spans="16:16" x14ac:dyDescent="0.25">
      <c r="P448" s="112"/>
    </row>
    <row r="449" spans="16:16" x14ac:dyDescent="0.25">
      <c r="P449" s="112"/>
    </row>
    <row r="450" spans="16:16" x14ac:dyDescent="0.25">
      <c r="P450" s="112"/>
    </row>
    <row r="451" spans="16:16" x14ac:dyDescent="0.25">
      <c r="P451" s="112"/>
    </row>
    <row r="452" spans="16:16" x14ac:dyDescent="0.25">
      <c r="P452" s="112"/>
    </row>
    <row r="453" spans="16:16" x14ac:dyDescent="0.25">
      <c r="P453" s="112"/>
    </row>
    <row r="454" spans="16:16" x14ac:dyDescent="0.25">
      <c r="P454" s="112"/>
    </row>
    <row r="455" spans="16:16" x14ac:dyDescent="0.25">
      <c r="P455" s="112"/>
    </row>
    <row r="456" spans="16:16" x14ac:dyDescent="0.25">
      <c r="P456" s="112"/>
    </row>
    <row r="457" spans="16:16" x14ac:dyDescent="0.25">
      <c r="P457" s="112"/>
    </row>
    <row r="458" spans="16:16" x14ac:dyDescent="0.25">
      <c r="P458" s="112"/>
    </row>
    <row r="459" spans="16:16" x14ac:dyDescent="0.25">
      <c r="P459" s="112"/>
    </row>
    <row r="460" spans="16:16" x14ac:dyDescent="0.25">
      <c r="P460" s="112"/>
    </row>
    <row r="461" spans="16:16" x14ac:dyDescent="0.25">
      <c r="P461" s="112"/>
    </row>
    <row r="462" spans="16:16" x14ac:dyDescent="0.25">
      <c r="P462" s="112"/>
    </row>
    <row r="463" spans="16:16" x14ac:dyDescent="0.25">
      <c r="P463" s="112"/>
    </row>
    <row r="464" spans="16:16" x14ac:dyDescent="0.25">
      <c r="P464" s="112"/>
    </row>
    <row r="465" spans="16:16" x14ac:dyDescent="0.25">
      <c r="P465" s="112"/>
    </row>
    <row r="466" spans="16:16" x14ac:dyDescent="0.25">
      <c r="P466" s="112"/>
    </row>
    <row r="467" spans="16:16" x14ac:dyDescent="0.25">
      <c r="P467" s="112"/>
    </row>
    <row r="468" spans="16:16" x14ac:dyDescent="0.25">
      <c r="P468" s="112"/>
    </row>
    <row r="469" spans="16:16" x14ac:dyDescent="0.25">
      <c r="P469" s="112"/>
    </row>
    <row r="470" spans="16:16" x14ac:dyDescent="0.25">
      <c r="P470" s="112"/>
    </row>
    <row r="471" spans="16:16" x14ac:dyDescent="0.25">
      <c r="P471" s="112"/>
    </row>
    <row r="472" spans="16:16" x14ac:dyDescent="0.25">
      <c r="P472" s="112"/>
    </row>
    <row r="473" spans="16:16" x14ac:dyDescent="0.25">
      <c r="P473" s="112"/>
    </row>
    <row r="474" spans="16:16" x14ac:dyDescent="0.25">
      <c r="P474" s="112"/>
    </row>
    <row r="475" spans="16:16" x14ac:dyDescent="0.25">
      <c r="P475" s="112"/>
    </row>
    <row r="476" spans="16:16" x14ac:dyDescent="0.25">
      <c r="P476" s="112"/>
    </row>
    <row r="477" spans="16:16" x14ac:dyDescent="0.25">
      <c r="P477" s="112"/>
    </row>
    <row r="478" spans="16:16" x14ac:dyDescent="0.25">
      <c r="P478" s="112"/>
    </row>
    <row r="479" spans="16:16" x14ac:dyDescent="0.25">
      <c r="P479" s="112"/>
    </row>
    <row r="480" spans="16:16" x14ac:dyDescent="0.25">
      <c r="P480" s="112"/>
    </row>
    <row r="481" spans="16:16" x14ac:dyDescent="0.25">
      <c r="P481" s="112"/>
    </row>
    <row r="482" spans="16:16" x14ac:dyDescent="0.25">
      <c r="P482" s="112"/>
    </row>
    <row r="483" spans="16:16" x14ac:dyDescent="0.25">
      <c r="P483" s="112"/>
    </row>
    <row r="484" spans="16:16" x14ac:dyDescent="0.25">
      <c r="P484" s="112"/>
    </row>
    <row r="485" spans="16:16" x14ac:dyDescent="0.25">
      <c r="P485" s="112"/>
    </row>
    <row r="486" spans="16:16" x14ac:dyDescent="0.25">
      <c r="P486" s="112"/>
    </row>
    <row r="487" spans="16:16" x14ac:dyDescent="0.25">
      <c r="P487" s="112"/>
    </row>
    <row r="488" spans="16:16" x14ac:dyDescent="0.25">
      <c r="P488" s="112"/>
    </row>
    <row r="489" spans="16:16" x14ac:dyDescent="0.25">
      <c r="P489" s="112"/>
    </row>
    <row r="490" spans="16:16" x14ac:dyDescent="0.25">
      <c r="P490" s="112"/>
    </row>
    <row r="491" spans="16:16" x14ac:dyDescent="0.25">
      <c r="P491" s="112"/>
    </row>
    <row r="492" spans="16:16" x14ac:dyDescent="0.25">
      <c r="P492" s="112"/>
    </row>
    <row r="493" spans="16:16" x14ac:dyDescent="0.25">
      <c r="P493" s="112"/>
    </row>
    <row r="494" spans="16:16" x14ac:dyDescent="0.25">
      <c r="P494" s="112"/>
    </row>
    <row r="495" spans="16:16" x14ac:dyDescent="0.25">
      <c r="P495" s="112"/>
    </row>
    <row r="496" spans="16:16" x14ac:dyDescent="0.25">
      <c r="P496" s="112"/>
    </row>
    <row r="497" spans="16:16" x14ac:dyDescent="0.25">
      <c r="P497" s="112"/>
    </row>
    <row r="498" spans="16:16" x14ac:dyDescent="0.25">
      <c r="P498" s="112"/>
    </row>
    <row r="499" spans="16:16" x14ac:dyDescent="0.25">
      <c r="P499" s="112"/>
    </row>
    <row r="500" spans="16:16" x14ac:dyDescent="0.25">
      <c r="P500" s="112"/>
    </row>
    <row r="501" spans="16:16" x14ac:dyDescent="0.25">
      <c r="P501" s="112"/>
    </row>
    <row r="502" spans="16:16" x14ac:dyDescent="0.25">
      <c r="P502" s="112"/>
    </row>
    <row r="503" spans="16:16" x14ac:dyDescent="0.25">
      <c r="P503" s="112"/>
    </row>
    <row r="504" spans="16:16" x14ac:dyDescent="0.25">
      <c r="P504" s="112"/>
    </row>
    <row r="505" spans="16:16" x14ac:dyDescent="0.25">
      <c r="P505" s="112"/>
    </row>
    <row r="506" spans="16:16" x14ac:dyDescent="0.25">
      <c r="P506" s="112"/>
    </row>
    <row r="507" spans="16:16" x14ac:dyDescent="0.25">
      <c r="P507" s="112"/>
    </row>
    <row r="508" spans="16:16" x14ac:dyDescent="0.25">
      <c r="P508" s="112"/>
    </row>
    <row r="509" spans="16:16" x14ac:dyDescent="0.25">
      <c r="P509" s="112"/>
    </row>
    <row r="510" spans="16:16" x14ac:dyDescent="0.25">
      <c r="P510" s="112"/>
    </row>
    <row r="511" spans="16:16" x14ac:dyDescent="0.25">
      <c r="P511" s="112"/>
    </row>
    <row r="512" spans="16:16" x14ac:dyDescent="0.25">
      <c r="P512" s="112"/>
    </row>
    <row r="513" spans="16:16" x14ac:dyDescent="0.25">
      <c r="P513" s="112"/>
    </row>
    <row r="514" spans="16:16" x14ac:dyDescent="0.25">
      <c r="P514" s="112"/>
    </row>
    <row r="515" spans="16:16" x14ac:dyDescent="0.25">
      <c r="P515" s="112"/>
    </row>
    <row r="516" spans="16:16" x14ac:dyDescent="0.25">
      <c r="P516" s="112"/>
    </row>
    <row r="517" spans="16:16" x14ac:dyDescent="0.25">
      <c r="P517" s="112"/>
    </row>
    <row r="518" spans="16:16" x14ac:dyDescent="0.25">
      <c r="P518" s="112"/>
    </row>
    <row r="519" spans="16:16" x14ac:dyDescent="0.25">
      <c r="P519" s="112"/>
    </row>
    <row r="520" spans="16:16" x14ac:dyDescent="0.25">
      <c r="P520" s="112"/>
    </row>
    <row r="521" spans="16:16" x14ac:dyDescent="0.25">
      <c r="P521" s="112"/>
    </row>
    <row r="522" spans="16:16" x14ac:dyDescent="0.25">
      <c r="P522" s="112"/>
    </row>
    <row r="523" spans="16:16" x14ac:dyDescent="0.25">
      <c r="P523" s="112"/>
    </row>
    <row r="524" spans="16:16" x14ac:dyDescent="0.25">
      <c r="P524" s="112"/>
    </row>
    <row r="525" spans="16:16" x14ac:dyDescent="0.25">
      <c r="P525" s="112"/>
    </row>
    <row r="526" spans="16:16" x14ac:dyDescent="0.25">
      <c r="P526" s="112"/>
    </row>
    <row r="527" spans="16:16" x14ac:dyDescent="0.25">
      <c r="P527" s="112"/>
    </row>
    <row r="528" spans="16:16" x14ac:dyDescent="0.25">
      <c r="P528" s="112"/>
    </row>
    <row r="529" spans="16:16" x14ac:dyDescent="0.25">
      <c r="P529" s="112"/>
    </row>
    <row r="530" spans="16:16" x14ac:dyDescent="0.25">
      <c r="P530" s="112"/>
    </row>
    <row r="531" spans="16:16" x14ac:dyDescent="0.25">
      <c r="P531" s="112"/>
    </row>
    <row r="532" spans="16:16" x14ac:dyDescent="0.25">
      <c r="P532" s="112"/>
    </row>
    <row r="533" spans="16:16" x14ac:dyDescent="0.25">
      <c r="P533" s="112"/>
    </row>
    <row r="534" spans="16:16" x14ac:dyDescent="0.25">
      <c r="P534" s="112"/>
    </row>
    <row r="535" spans="16:16" x14ac:dyDescent="0.25">
      <c r="P535" s="112"/>
    </row>
    <row r="536" spans="16:16" x14ac:dyDescent="0.25">
      <c r="P536" s="112"/>
    </row>
    <row r="537" spans="16:16" x14ac:dyDescent="0.25">
      <c r="P537" s="112"/>
    </row>
    <row r="538" spans="16:16" x14ac:dyDescent="0.25">
      <c r="P538" s="112"/>
    </row>
    <row r="539" spans="16:16" x14ac:dyDescent="0.25">
      <c r="P539" s="112"/>
    </row>
    <row r="540" spans="16:16" x14ac:dyDescent="0.25">
      <c r="P540" s="112"/>
    </row>
    <row r="541" spans="16:16" x14ac:dyDescent="0.25">
      <c r="P541" s="112"/>
    </row>
    <row r="542" spans="16:16" x14ac:dyDescent="0.25">
      <c r="P542" s="112"/>
    </row>
    <row r="543" spans="16:16" x14ac:dyDescent="0.25">
      <c r="P543" s="112"/>
    </row>
    <row r="544" spans="16:16" x14ac:dyDescent="0.25">
      <c r="P544" s="112"/>
    </row>
    <row r="545" spans="16:16" x14ac:dyDescent="0.25">
      <c r="P545" s="112"/>
    </row>
    <row r="546" spans="16:16" x14ac:dyDescent="0.25">
      <c r="P546" s="112"/>
    </row>
    <row r="547" spans="16:16" x14ac:dyDescent="0.25">
      <c r="P547" s="112"/>
    </row>
    <row r="548" spans="16:16" x14ac:dyDescent="0.25">
      <c r="P548" s="112"/>
    </row>
    <row r="549" spans="16:16" x14ac:dyDescent="0.25">
      <c r="P549" s="112"/>
    </row>
    <row r="550" spans="16:16" x14ac:dyDescent="0.25">
      <c r="P550" s="112"/>
    </row>
    <row r="551" spans="16:16" x14ac:dyDescent="0.25">
      <c r="P551" s="112"/>
    </row>
    <row r="552" spans="16:16" x14ac:dyDescent="0.25">
      <c r="P552" s="112"/>
    </row>
    <row r="553" spans="16:16" x14ac:dyDescent="0.25">
      <c r="P553" s="112"/>
    </row>
    <row r="554" spans="16:16" x14ac:dyDescent="0.25">
      <c r="P554" s="112"/>
    </row>
    <row r="555" spans="16:16" x14ac:dyDescent="0.25">
      <c r="P555" s="112"/>
    </row>
    <row r="556" spans="16:16" x14ac:dyDescent="0.25">
      <c r="P556" s="112"/>
    </row>
    <row r="557" spans="16:16" x14ac:dyDescent="0.25">
      <c r="P557" s="112"/>
    </row>
    <row r="558" spans="16:16" x14ac:dyDescent="0.25">
      <c r="P558" s="112"/>
    </row>
    <row r="559" spans="16:16" x14ac:dyDescent="0.25">
      <c r="P559" s="112"/>
    </row>
    <row r="560" spans="16:16" x14ac:dyDescent="0.25">
      <c r="P560" s="112"/>
    </row>
    <row r="561" spans="16:16" x14ac:dyDescent="0.25">
      <c r="P561" s="112"/>
    </row>
    <row r="562" spans="16:16" x14ac:dyDescent="0.25">
      <c r="P562" s="112"/>
    </row>
    <row r="563" spans="16:16" x14ac:dyDescent="0.25">
      <c r="P563" s="112"/>
    </row>
    <row r="564" spans="16:16" x14ac:dyDescent="0.25">
      <c r="P564" s="112"/>
    </row>
    <row r="565" spans="16:16" x14ac:dyDescent="0.25">
      <c r="P565" s="112"/>
    </row>
    <row r="566" spans="16:16" x14ac:dyDescent="0.25">
      <c r="P566" s="112"/>
    </row>
    <row r="567" spans="16:16" x14ac:dyDescent="0.25">
      <c r="P567" s="112"/>
    </row>
    <row r="568" spans="16:16" x14ac:dyDescent="0.25">
      <c r="P568" s="112"/>
    </row>
    <row r="569" spans="16:16" x14ac:dyDescent="0.25">
      <c r="P569" s="112"/>
    </row>
    <row r="570" spans="16:16" x14ac:dyDescent="0.25">
      <c r="P570" s="112"/>
    </row>
    <row r="571" spans="16:16" x14ac:dyDescent="0.25">
      <c r="P571" s="112"/>
    </row>
    <row r="572" spans="16:16" x14ac:dyDescent="0.25">
      <c r="P572" s="112"/>
    </row>
    <row r="573" spans="16:16" x14ac:dyDescent="0.25">
      <c r="P573" s="112"/>
    </row>
    <row r="574" spans="16:16" x14ac:dyDescent="0.25">
      <c r="P574" s="112"/>
    </row>
    <row r="575" spans="16:16" x14ac:dyDescent="0.25">
      <c r="P575" s="112"/>
    </row>
    <row r="576" spans="16:16" x14ac:dyDescent="0.25">
      <c r="P576" s="112"/>
    </row>
    <row r="577" spans="16:16" x14ac:dyDescent="0.25">
      <c r="P577" s="112"/>
    </row>
    <row r="578" spans="16:16" x14ac:dyDescent="0.25">
      <c r="P578" s="112"/>
    </row>
    <row r="579" spans="16:16" x14ac:dyDescent="0.25">
      <c r="P579" s="112"/>
    </row>
    <row r="580" spans="16:16" x14ac:dyDescent="0.25">
      <c r="P580" s="112"/>
    </row>
    <row r="581" spans="16:16" x14ac:dyDescent="0.25">
      <c r="P581" s="112"/>
    </row>
    <row r="582" spans="16:16" x14ac:dyDescent="0.25">
      <c r="P582" s="112"/>
    </row>
    <row r="583" spans="16:16" x14ac:dyDescent="0.25">
      <c r="P583" s="112"/>
    </row>
    <row r="584" spans="16:16" x14ac:dyDescent="0.25">
      <c r="P584" s="112"/>
    </row>
    <row r="585" spans="16:16" x14ac:dyDescent="0.25">
      <c r="P585" s="112"/>
    </row>
    <row r="586" spans="16:16" x14ac:dyDescent="0.25">
      <c r="P586" s="112"/>
    </row>
    <row r="587" spans="16:16" x14ac:dyDescent="0.25">
      <c r="P587" s="112"/>
    </row>
    <row r="588" spans="16:16" x14ac:dyDescent="0.25">
      <c r="P588" s="112"/>
    </row>
    <row r="589" spans="16:16" x14ac:dyDescent="0.25">
      <c r="P589" s="112"/>
    </row>
    <row r="590" spans="16:16" x14ac:dyDescent="0.25">
      <c r="P590" s="112"/>
    </row>
    <row r="591" spans="16:16" x14ac:dyDescent="0.25">
      <c r="P591" s="112"/>
    </row>
    <row r="592" spans="16:16" x14ac:dyDescent="0.25">
      <c r="P592" s="112"/>
    </row>
    <row r="593" spans="16:16" x14ac:dyDescent="0.25">
      <c r="P593" s="112"/>
    </row>
    <row r="594" spans="16:16" x14ac:dyDescent="0.25">
      <c r="P594" s="112"/>
    </row>
    <row r="595" spans="16:16" x14ac:dyDescent="0.25">
      <c r="P595" s="112"/>
    </row>
    <row r="596" spans="16:16" x14ac:dyDescent="0.25">
      <c r="P596" s="112"/>
    </row>
    <row r="597" spans="16:16" x14ac:dyDescent="0.25">
      <c r="P597" s="112"/>
    </row>
    <row r="598" spans="16:16" x14ac:dyDescent="0.25">
      <c r="P598" s="112"/>
    </row>
    <row r="599" spans="16:16" x14ac:dyDescent="0.25">
      <c r="P599" s="112"/>
    </row>
    <row r="600" spans="16:16" x14ac:dyDescent="0.25">
      <c r="P600" s="112"/>
    </row>
    <row r="601" spans="16:16" x14ac:dyDescent="0.25">
      <c r="P601" s="112"/>
    </row>
    <row r="602" spans="16:16" x14ac:dyDescent="0.25">
      <c r="P602" s="112"/>
    </row>
    <row r="603" spans="16:16" x14ac:dyDescent="0.25">
      <c r="P603" s="112"/>
    </row>
    <row r="604" spans="16:16" x14ac:dyDescent="0.25">
      <c r="P604" s="112"/>
    </row>
    <row r="605" spans="16:16" x14ac:dyDescent="0.25">
      <c r="P605" s="112"/>
    </row>
    <row r="606" spans="16:16" x14ac:dyDescent="0.25">
      <c r="P606" s="112"/>
    </row>
    <row r="607" spans="16:16" x14ac:dyDescent="0.25">
      <c r="P607" s="112"/>
    </row>
    <row r="608" spans="16:16" x14ac:dyDescent="0.25">
      <c r="P608" s="112"/>
    </row>
    <row r="609" spans="16:16" x14ac:dyDescent="0.25">
      <c r="P609" s="112"/>
    </row>
    <row r="610" spans="16:16" x14ac:dyDescent="0.25">
      <c r="P610" s="112"/>
    </row>
    <row r="611" spans="16:16" x14ac:dyDescent="0.25">
      <c r="P611" s="112"/>
    </row>
    <row r="612" spans="16:16" x14ac:dyDescent="0.25">
      <c r="P612" s="112"/>
    </row>
    <row r="613" spans="16:16" x14ac:dyDescent="0.25">
      <c r="P613" s="112"/>
    </row>
    <row r="614" spans="16:16" x14ac:dyDescent="0.25">
      <c r="P614" s="112"/>
    </row>
    <row r="615" spans="16:16" x14ac:dyDescent="0.25">
      <c r="P615" s="112"/>
    </row>
    <row r="616" spans="16:16" x14ac:dyDescent="0.25">
      <c r="P616" s="112"/>
    </row>
    <row r="617" spans="16:16" x14ac:dyDescent="0.25">
      <c r="P617" s="112"/>
    </row>
    <row r="618" spans="16:16" x14ac:dyDescent="0.25">
      <c r="P618" s="112"/>
    </row>
    <row r="619" spans="16:16" x14ac:dyDescent="0.25">
      <c r="P619" s="112"/>
    </row>
    <row r="620" spans="16:16" x14ac:dyDescent="0.25">
      <c r="P620" s="112"/>
    </row>
    <row r="621" spans="16:16" x14ac:dyDescent="0.25">
      <c r="P621" s="112"/>
    </row>
    <row r="622" spans="16:16" x14ac:dyDescent="0.25">
      <c r="P622" s="112"/>
    </row>
    <row r="623" spans="16:16" x14ac:dyDescent="0.25">
      <c r="P623" s="112"/>
    </row>
    <row r="624" spans="16:16" x14ac:dyDescent="0.25">
      <c r="P624" s="112"/>
    </row>
    <row r="625" spans="16:16" x14ac:dyDescent="0.25">
      <c r="P625" s="112"/>
    </row>
    <row r="626" spans="16:16" x14ac:dyDescent="0.25">
      <c r="P626" s="112"/>
    </row>
    <row r="627" spans="16:16" x14ac:dyDescent="0.25">
      <c r="P627" s="112"/>
    </row>
    <row r="628" spans="16:16" x14ac:dyDescent="0.25">
      <c r="P628" s="112"/>
    </row>
    <row r="629" spans="16:16" x14ac:dyDescent="0.25">
      <c r="P629" s="112"/>
    </row>
    <row r="630" spans="16:16" x14ac:dyDescent="0.25">
      <c r="P630" s="112"/>
    </row>
    <row r="631" spans="16:16" x14ac:dyDescent="0.25">
      <c r="P631" s="112"/>
    </row>
    <row r="632" spans="16:16" x14ac:dyDescent="0.25">
      <c r="P632" s="112"/>
    </row>
    <row r="633" spans="16:16" x14ac:dyDescent="0.25">
      <c r="P633" s="112"/>
    </row>
    <row r="634" spans="16:16" x14ac:dyDescent="0.25">
      <c r="P634" s="112"/>
    </row>
    <row r="635" spans="16:16" x14ac:dyDescent="0.25">
      <c r="P635" s="112"/>
    </row>
    <row r="636" spans="16:16" x14ac:dyDescent="0.25">
      <c r="P636" s="112"/>
    </row>
    <row r="637" spans="16:16" x14ac:dyDescent="0.25">
      <c r="P637" s="112"/>
    </row>
    <row r="638" spans="16:16" x14ac:dyDescent="0.25">
      <c r="P638" s="112"/>
    </row>
    <row r="639" spans="16:16" x14ac:dyDescent="0.25">
      <c r="P639" s="112"/>
    </row>
    <row r="640" spans="16:16" x14ac:dyDescent="0.25">
      <c r="P640" s="112"/>
    </row>
    <row r="641" spans="16:16" x14ac:dyDescent="0.25">
      <c r="P641" s="112"/>
    </row>
    <row r="642" spans="16:16" x14ac:dyDescent="0.25">
      <c r="P642" s="112"/>
    </row>
    <row r="643" spans="16:16" x14ac:dyDescent="0.25">
      <c r="P643" s="112"/>
    </row>
    <row r="644" spans="16:16" x14ac:dyDescent="0.25">
      <c r="P644" s="112"/>
    </row>
    <row r="645" spans="16:16" x14ac:dyDescent="0.25">
      <c r="P645" s="112"/>
    </row>
    <row r="646" spans="16:16" x14ac:dyDescent="0.25">
      <c r="P646" s="112"/>
    </row>
    <row r="647" spans="16:16" x14ac:dyDescent="0.25">
      <c r="P647" s="112"/>
    </row>
    <row r="648" spans="16:16" x14ac:dyDescent="0.25">
      <c r="P648" s="112"/>
    </row>
    <row r="649" spans="16:16" x14ac:dyDescent="0.25">
      <c r="P649" s="112"/>
    </row>
    <row r="650" spans="16:16" x14ac:dyDescent="0.25">
      <c r="P650" s="112"/>
    </row>
    <row r="651" spans="16:16" x14ac:dyDescent="0.25">
      <c r="P651" s="112"/>
    </row>
    <row r="652" spans="16:16" x14ac:dyDescent="0.25">
      <c r="P652" s="112"/>
    </row>
    <row r="653" spans="16:16" x14ac:dyDescent="0.25">
      <c r="P653" s="112"/>
    </row>
    <row r="654" spans="16:16" x14ac:dyDescent="0.25">
      <c r="P654" s="112"/>
    </row>
    <row r="655" spans="16:16" x14ac:dyDescent="0.25">
      <c r="P655" s="112"/>
    </row>
    <row r="656" spans="16:16" x14ac:dyDescent="0.25">
      <c r="P656" s="112"/>
    </row>
    <row r="657" spans="16:16" x14ac:dyDescent="0.25">
      <c r="P657" s="112"/>
    </row>
    <row r="658" spans="16:16" x14ac:dyDescent="0.25">
      <c r="P658" s="112"/>
    </row>
    <row r="659" spans="16:16" x14ac:dyDescent="0.25">
      <c r="P659" s="112"/>
    </row>
    <row r="660" spans="16:16" x14ac:dyDescent="0.25">
      <c r="P660" s="112"/>
    </row>
    <row r="661" spans="16:16" x14ac:dyDescent="0.25">
      <c r="P661" s="112"/>
    </row>
    <row r="662" spans="16:16" x14ac:dyDescent="0.25">
      <c r="P662" s="112"/>
    </row>
    <row r="663" spans="16:16" x14ac:dyDescent="0.25">
      <c r="P663" s="112"/>
    </row>
    <row r="664" spans="16:16" x14ac:dyDescent="0.25">
      <c r="P664" s="112"/>
    </row>
    <row r="665" spans="16:16" x14ac:dyDescent="0.25">
      <c r="P665" s="112"/>
    </row>
    <row r="666" spans="16:16" x14ac:dyDescent="0.25">
      <c r="P666" s="112"/>
    </row>
    <row r="667" spans="16:16" x14ac:dyDescent="0.25">
      <c r="P667" s="112"/>
    </row>
    <row r="668" spans="16:16" x14ac:dyDescent="0.25">
      <c r="P668" s="112"/>
    </row>
    <row r="669" spans="16:16" x14ac:dyDescent="0.25">
      <c r="P669" s="112"/>
    </row>
    <row r="670" spans="16:16" x14ac:dyDescent="0.25">
      <c r="P670" s="112"/>
    </row>
    <row r="671" spans="16:16" x14ac:dyDescent="0.25">
      <c r="P671" s="112"/>
    </row>
    <row r="672" spans="16:16" x14ac:dyDescent="0.25">
      <c r="P672" s="112"/>
    </row>
    <row r="673" spans="16:16" x14ac:dyDescent="0.25">
      <c r="P673" s="112"/>
    </row>
    <row r="674" spans="16:16" x14ac:dyDescent="0.25">
      <c r="P674" s="112"/>
    </row>
    <row r="675" spans="16:16" x14ac:dyDescent="0.25">
      <c r="P675" s="112"/>
    </row>
    <row r="676" spans="16:16" x14ac:dyDescent="0.25">
      <c r="P676" s="112"/>
    </row>
    <row r="677" spans="16:16" x14ac:dyDescent="0.25">
      <c r="P677" s="112"/>
    </row>
    <row r="678" spans="16:16" x14ac:dyDescent="0.25">
      <c r="P678" s="112"/>
    </row>
    <row r="679" spans="16:16" x14ac:dyDescent="0.25">
      <c r="P679" s="112"/>
    </row>
    <row r="680" spans="16:16" x14ac:dyDescent="0.25">
      <c r="P680" s="112"/>
    </row>
    <row r="681" spans="16:16" x14ac:dyDescent="0.25">
      <c r="P681" s="112"/>
    </row>
    <row r="682" spans="16:16" x14ac:dyDescent="0.25">
      <c r="P682" s="112"/>
    </row>
    <row r="683" spans="16:16" x14ac:dyDescent="0.25">
      <c r="P683" s="112"/>
    </row>
    <row r="684" spans="16:16" x14ac:dyDescent="0.25">
      <c r="P684" s="112"/>
    </row>
    <row r="685" spans="16:16" x14ac:dyDescent="0.25">
      <c r="P685" s="112"/>
    </row>
    <row r="686" spans="16:16" x14ac:dyDescent="0.25">
      <c r="P686" s="112"/>
    </row>
    <row r="687" spans="16:16" x14ac:dyDescent="0.25">
      <c r="P687" s="112"/>
    </row>
    <row r="688" spans="16:16" x14ac:dyDescent="0.25">
      <c r="P688" s="112"/>
    </row>
    <row r="689" spans="16:16" x14ac:dyDescent="0.25">
      <c r="P689" s="112"/>
    </row>
    <row r="690" spans="16:16" x14ac:dyDescent="0.25">
      <c r="P690" s="112"/>
    </row>
    <row r="691" spans="16:16" x14ac:dyDescent="0.25">
      <c r="P691" s="112"/>
    </row>
    <row r="692" spans="16:16" x14ac:dyDescent="0.25">
      <c r="P692" s="112"/>
    </row>
    <row r="693" spans="16:16" x14ac:dyDescent="0.25">
      <c r="P693" s="112"/>
    </row>
    <row r="694" spans="16:16" x14ac:dyDescent="0.25">
      <c r="P694" s="112"/>
    </row>
    <row r="695" spans="16:16" x14ac:dyDescent="0.25">
      <c r="P695" s="112"/>
    </row>
    <row r="696" spans="16:16" x14ac:dyDescent="0.25">
      <c r="P696" s="112"/>
    </row>
    <row r="697" spans="16:16" x14ac:dyDescent="0.25">
      <c r="P697" s="112"/>
    </row>
    <row r="698" spans="16:16" x14ac:dyDescent="0.25">
      <c r="P698" s="112"/>
    </row>
    <row r="699" spans="16:16" x14ac:dyDescent="0.25">
      <c r="P699" s="112"/>
    </row>
    <row r="700" spans="16:16" x14ac:dyDescent="0.25">
      <c r="P700" s="112"/>
    </row>
    <row r="701" spans="16:16" x14ac:dyDescent="0.25">
      <c r="P701" s="112"/>
    </row>
    <row r="702" spans="16:16" x14ac:dyDescent="0.25">
      <c r="P702" s="112"/>
    </row>
    <row r="703" spans="16:16" x14ac:dyDescent="0.25">
      <c r="P703" s="112"/>
    </row>
    <row r="704" spans="16:16" x14ac:dyDescent="0.25">
      <c r="P704" s="112"/>
    </row>
    <row r="705" spans="16:16" x14ac:dyDescent="0.25">
      <c r="P705" s="112"/>
    </row>
    <row r="706" spans="16:16" x14ac:dyDescent="0.25">
      <c r="P706" s="112"/>
    </row>
  </sheetData>
  <sheetProtection password="DBEC" sheet="1" objects="1" scenarios="1" selectLockedCells="1" selectUnlockedCells="1"/>
  <sortState ref="A37:A43">
    <sortCondition ref="A37:A43"/>
  </sortState>
  <mergeCells count="1">
    <mergeCell ref="A391:C3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51</vt:i4>
      </vt:variant>
    </vt:vector>
  </HeadingPairs>
  <TitlesOfParts>
    <vt:vector size="55" baseType="lpstr">
      <vt:lpstr>Read Me First</vt:lpstr>
      <vt:lpstr>Occupancy Worksheet</vt:lpstr>
      <vt:lpstr>Data</vt:lpstr>
      <vt:lpstr>Lookups</vt:lpstr>
      <vt:lpstr>CalcTotalPaymentLevel</vt:lpstr>
      <vt:lpstr>Capacity</vt:lpstr>
      <vt:lpstr>CapacityOtherContracts</vt:lpstr>
      <vt:lpstr>ClassRate</vt:lpstr>
      <vt:lpstr>DailyRate</vt:lpstr>
      <vt:lpstr>DateCompleted</vt:lpstr>
      <vt:lpstr>DocID</vt:lpstr>
      <vt:lpstr>Line13E</vt:lpstr>
      <vt:lpstr>Line13EAdj</vt:lpstr>
      <vt:lpstr>Line14E</vt:lpstr>
      <vt:lpstr>Line14EAdj</vt:lpstr>
      <vt:lpstr>Line15E</vt:lpstr>
      <vt:lpstr>Line15EAdj</vt:lpstr>
      <vt:lpstr>Line16E</vt:lpstr>
      <vt:lpstr>Line16EAdj</vt:lpstr>
      <vt:lpstr>Line24E</vt:lpstr>
      <vt:lpstr>Line24EAdj</vt:lpstr>
      <vt:lpstr>luOtherPurchaser</vt:lpstr>
      <vt:lpstr>luOwnership</vt:lpstr>
      <vt:lpstr>luRateCaps</vt:lpstr>
      <vt:lpstr>luSiteTypes</vt:lpstr>
      <vt:lpstr>luStateOffice</vt:lpstr>
      <vt:lpstr>MonthlyBillingRate</vt:lpstr>
      <vt:lpstr>NetExp</vt:lpstr>
      <vt:lpstr>NetExpense</vt:lpstr>
      <vt:lpstr>NetPaymentAfterOffsets</vt:lpstr>
      <vt:lpstr>NetPaymentForSite</vt:lpstr>
      <vt:lpstr>OfficeResponsible</vt:lpstr>
      <vt:lpstr>PostUFRAdjustments</vt:lpstr>
      <vt:lpstr>'Occupancy Worksheet'!Print_Area</vt:lpstr>
      <vt:lpstr>'Read Me First'!Print_Area</vt:lpstr>
      <vt:lpstr>'Occupancy Worksheet'!Print_Titles</vt:lpstr>
      <vt:lpstr>ProvContact</vt:lpstr>
      <vt:lpstr>ProvEmail</vt:lpstr>
      <vt:lpstr>ProviderName</vt:lpstr>
      <vt:lpstr>RateBasis</vt:lpstr>
      <vt:lpstr>RateCapMonthly</vt:lpstr>
      <vt:lpstr>RateCaps</vt:lpstr>
      <vt:lpstr>RateLookup</vt:lpstr>
      <vt:lpstr>TotalCFC</vt:lpstr>
      <vt:lpstr>TotalOffsets</vt:lpstr>
      <vt:lpstr>TotalOtherOffsets</vt:lpstr>
      <vt:lpstr>TotalPaymentLevel</vt:lpstr>
      <vt:lpstr>TotalSec8</vt:lpstr>
      <vt:lpstr>TotalSiteCapacity</vt:lpstr>
      <vt:lpstr>TotalSNAP</vt:lpstr>
      <vt:lpstr>TotalUFRAdj</vt:lpstr>
      <vt:lpstr>TotalUFRExp</vt:lpstr>
      <vt:lpstr>TotOffsets</vt:lpstr>
      <vt:lpstr>UFRExpenditures</vt:lpstr>
      <vt:lpstr>UFRYear</vt:lpstr>
    </vt:vector>
  </TitlesOfParts>
  <Company>EOHHS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dc:creator>
  <cp:lastModifiedBy> Russ Clift</cp:lastModifiedBy>
  <cp:lastPrinted>2019-05-16T19:53:01Z</cp:lastPrinted>
  <dcterms:created xsi:type="dcterms:W3CDTF">2018-03-01T21:28:07Z</dcterms:created>
  <dcterms:modified xsi:type="dcterms:W3CDTF">2019-05-17T13:10:06Z</dcterms:modified>
</cp:coreProperties>
</file>