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Sousa\OneDrive - Commonwealth of Massachusetts\HomeDrive\07-21-23\"/>
    </mc:Choice>
  </mc:AlternateContent>
  <xr:revisionPtr revIDLastSave="0" documentId="8_{45664310-ACB5-4E33-89E5-29165014360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AF calc" sheetId="1" r:id="rId1"/>
    <sheet name="Hospital List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D31" i="1"/>
  <c r="F33" i="1" s="1"/>
  <c r="C8" i="1"/>
  <c r="F8" i="1"/>
  <c r="E47" i="1"/>
  <c r="D47" i="1"/>
  <c r="F50" i="1" l="1"/>
  <c r="F38" i="1"/>
</calcChain>
</file>

<file path=xl/sharedStrings.xml><?xml version="1.0" encoding="utf-8"?>
<sst xmlns="http://schemas.openxmlformats.org/spreadsheetml/2006/main" count="131" uniqueCount="130">
  <si>
    <t>TYP</t>
  </si>
  <si>
    <t>12P</t>
  </si>
  <si>
    <t>Inpatient - Part B OPPS</t>
  </si>
  <si>
    <t>13A</t>
  </si>
  <si>
    <t>Outpatient - All Other (MSP-LCC)</t>
  </si>
  <si>
    <t>13P</t>
  </si>
  <si>
    <t>Outpatient – OPPS</t>
  </si>
  <si>
    <t>Outpatient - Cost Reimbursed</t>
  </si>
  <si>
    <t>Outpatient - Part B Vaccine</t>
  </si>
  <si>
    <t>Outpatient - Fee Reimbursed</t>
  </si>
  <si>
    <t>14A</t>
  </si>
  <si>
    <t>Outpatient/Other (MSP-LCC)</t>
  </si>
  <si>
    <t>14P</t>
  </si>
  <si>
    <t>Outpatient/Other – OPPS</t>
  </si>
  <si>
    <t>Outpatient/Other - All Other Cost Reimbursed</t>
  </si>
  <si>
    <t>Outpatient/ Other – Vaccines</t>
  </si>
  <si>
    <t>Outpatient/Other - Fee Reimbursed</t>
  </si>
  <si>
    <t>72A</t>
  </si>
  <si>
    <t>Hospital Based Or Independent Renal Dialysis Center (MSP-LCC)</t>
  </si>
  <si>
    <t>Hospital Based Or Independent Renal Dialysis Center (Composite Rate)</t>
  </si>
  <si>
    <t>Hospital Based Or Independent Renal Dialysis Center -Fee Reimbursed</t>
  </si>
  <si>
    <t>Other1:</t>
  </si>
  <si>
    <t>Other2:</t>
  </si>
  <si>
    <t>Use Tab Key to Navigate Report</t>
  </si>
  <si>
    <t>Hospital Name:</t>
  </si>
  <si>
    <t>Medicare Provider #:</t>
  </si>
  <si>
    <t>Category</t>
  </si>
  <si>
    <t>1) Outpatient PPS</t>
  </si>
  <si>
    <t>Calculations: Yellow cells</t>
  </si>
  <si>
    <t>(a) 
CHARGES</t>
  </si>
  <si>
    <t>(b)   GROSS REIMBURSEMENT</t>
  </si>
  <si>
    <t>Source</t>
  </si>
  <si>
    <t>PSR - Report #OD44203</t>
  </si>
  <si>
    <t>Report Type 1000</t>
  </si>
  <si>
    <t xml:space="preserve">PSR PAF  </t>
  </si>
  <si>
    <t>2) Graduate Medical Education ( Medicare 2552 - Worksheet E, Part B, Line 28 )</t>
  </si>
  <si>
    <t xml:space="preserve">(c) </t>
  </si>
  <si>
    <t>Other Categories (Explain Sources Below)</t>
  </si>
  <si>
    <t>CHARGES</t>
  </si>
  <si>
    <t>PAYMENT</t>
  </si>
  <si>
    <t>3) Other Pass-Throughs</t>
  </si>
  <si>
    <t xml:space="preserve">    Medicare 2552 Worksheet E, Part B, Lines 9, 10, 22, and 23</t>
  </si>
  <si>
    <t>4) Other</t>
  </si>
  <si>
    <t xml:space="preserve"> (d) </t>
  </si>
  <si>
    <t xml:space="preserve"> (e) </t>
  </si>
  <si>
    <t>Subtotal Other</t>
  </si>
  <si>
    <t>TOTAL OUTPATIENT</t>
  </si>
  <si>
    <t xml:space="preserve">TOTAL PAF  </t>
  </si>
  <si>
    <t>Hospital Contact Name</t>
  </si>
  <si>
    <t>E-mail completed report as an attachment to:</t>
  </si>
  <si>
    <t>HSN.Data@state.ma.us</t>
  </si>
  <si>
    <t>Column (b)  /  Column (a)</t>
  </si>
  <si>
    <t>[ Column (b) + Line (c) ] / Column (a)</t>
  </si>
  <si>
    <t xml:space="preserve"> [ Column (b) + Line (c) + Line (e) ] /  [ Column (a) + Line (d) ]</t>
  </si>
  <si>
    <t>PaymentOrgID</t>
  </si>
  <si>
    <t>Anna Jaques Hospital</t>
  </si>
  <si>
    <t>Baystate Franklin Medical Center</t>
  </si>
  <si>
    <t>Baystate Mary Lane Hospital</t>
  </si>
  <si>
    <t>Baystate Medical Center</t>
  </si>
  <si>
    <t>Berkshire Medical Center</t>
  </si>
  <si>
    <t>Beth Israel Deaconess Hospital - Milton</t>
  </si>
  <si>
    <t>Beth Israel Deaconess Hospital - Needham</t>
  </si>
  <si>
    <t>Beth Israel Deaconess Medical Center</t>
  </si>
  <si>
    <t>Boston Medical Center</t>
  </si>
  <si>
    <t>Brigham and Women's Faulkner Hospital</t>
  </si>
  <si>
    <t>Brigham and Women's Hospital</t>
  </si>
  <si>
    <t>Cambridge Health Alliance</t>
  </si>
  <si>
    <t>Cape Cod Hospital</t>
  </si>
  <si>
    <t>Clinton Hospital</t>
  </si>
  <si>
    <t>Cooley Dickinson Hospital</t>
  </si>
  <si>
    <t>Emerson Hospital</t>
  </si>
  <si>
    <t>Falmouth Hospital</t>
  </si>
  <si>
    <t>Hallmark Health</t>
  </si>
  <si>
    <t>Harrington Memorial Hospital</t>
  </si>
  <si>
    <t>Health Alliance Hospital</t>
  </si>
  <si>
    <t>Heywood Hospital</t>
  </si>
  <si>
    <t>Holyoke Medical Center</t>
  </si>
  <si>
    <t>Lahey Hospital and Medical Center</t>
  </si>
  <si>
    <t>Lawrence General Hospital</t>
  </si>
  <si>
    <t>Lowell General Hospital</t>
  </si>
  <si>
    <t>Marlborough Hospital</t>
  </si>
  <si>
    <t>Massachusetts Eye and Ear Infirmary</t>
  </si>
  <si>
    <t>Massachusetts General Hospital</t>
  </si>
  <si>
    <t>Mercy Medical Center</t>
  </si>
  <si>
    <t>MetroWest Medical Center</t>
  </si>
  <si>
    <t>Milford Regional Medical Center</t>
  </si>
  <si>
    <t>Mount Auburn Hospital</t>
  </si>
  <si>
    <t>Nantucket Cottage Hospital</t>
  </si>
  <si>
    <t>New England Baptist Hospital</t>
  </si>
  <si>
    <t>Newton-Wellesley Hospital</t>
  </si>
  <si>
    <t>Noble Hospital</t>
  </si>
  <si>
    <t>North Adams Regional Hospital</t>
  </si>
  <si>
    <t>North Shore Medical Center</t>
  </si>
  <si>
    <t>Northeast Hospital</t>
  </si>
  <si>
    <t>Saint Vincent Hospital</t>
  </si>
  <si>
    <t>Saints Medical Center</t>
  </si>
  <si>
    <t>Shriners Hospitals for Children Boston</t>
  </si>
  <si>
    <t>Shriners Hospitals for Children Springfield</t>
  </si>
  <si>
    <t>Signature Healthcare Brockton Hospital</t>
  </si>
  <si>
    <t>South Shore Hospital</t>
  </si>
  <si>
    <t>Southcoast Hospitals Group</t>
  </si>
  <si>
    <t>Steward Carney Hospital</t>
  </si>
  <si>
    <t>Steward Good Samaritan Medical Center</t>
  </si>
  <si>
    <t>Steward Holy Family Hospital</t>
  </si>
  <si>
    <t>Steward Merrimack Valley Hospital</t>
  </si>
  <si>
    <t>Steward Morton Hospital</t>
  </si>
  <si>
    <t>Steward Nashoba Valley Medical Center</t>
  </si>
  <si>
    <t>Steward Norwood Hospital</t>
  </si>
  <si>
    <t>Steward Quincy Medical Center</t>
  </si>
  <si>
    <t>Steward Saint Anne's Hospital</t>
  </si>
  <si>
    <t>Steward St. Elizabeth's Medical Center</t>
  </si>
  <si>
    <t>Sturdy Memorial Hospital</t>
  </si>
  <si>
    <t>Tufts Medical Center</t>
  </si>
  <si>
    <t>UMass Memorial Medical Center</t>
  </si>
  <si>
    <t>Winchester Hospital</t>
  </si>
  <si>
    <t>Hospital Name</t>
  </si>
  <si>
    <t>Kindred Hospital Boston</t>
  </si>
  <si>
    <t>Kindred Hospital Boston-North Shore</t>
  </si>
  <si>
    <t>Medicare</t>
  </si>
  <si>
    <t>HSN Payment Org ID:</t>
  </si>
  <si>
    <t xml:space="preserve">PSR &amp; GME  PAF  </t>
  </si>
  <si>
    <t>Email Address</t>
  </si>
  <si>
    <t xml:space="preserve">Phone Number </t>
  </si>
  <si>
    <t>Beth Israel Deaconess Hospital - Plymouth</t>
  </si>
  <si>
    <t>Wing Memorial Hospital</t>
  </si>
  <si>
    <t>User Input: Blue cells</t>
  </si>
  <si>
    <t xml:space="preserve">FY2024 HSN Outpatient Payment on Account Factor Submission Form </t>
  </si>
  <si>
    <t>Completed report and supporting documentation are due to the Health Safety Net by 5:00 PM on Friday July 28, 2023.</t>
  </si>
  <si>
    <t>FY22:   10/1/2021 - 9/30/2022</t>
  </si>
  <si>
    <t>Data Represents: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</si>
</sst>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1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81">
    <xf numFmtId="0" fontId="0" fillId="0" borderId="0" xfId="0"/>
    <xf numFmtId="0" fontId="3" fillId="0" borderId="3" xfId="0" applyFont="1" applyBorder="1" applyAlignment="1">
      <alignment horizontal="left" wrapText="1"/>
    </xf>
    <xf numFmtId="0" fontId="3" fillId="0" borderId="3" xfId="0" applyFont="1" applyBorder="1" applyAlignment="1">
      <alignment wrapText="1"/>
    </xf>
    <xf numFmtId="0" fontId="0" fillId="0" borderId="0" xfId="0" applyAlignment="1">
      <alignment horizontal="left"/>
    </xf>
    <xf numFmtId="0" fontId="0" fillId="4" borderId="0" xfId="0" applyFill="1"/>
    <xf numFmtId="0" fontId="0" fillId="4" borderId="0" xfId="0" applyFill="1" applyAlignment="1">
      <alignment horizontal="left"/>
    </xf>
    <xf numFmtId="164" fontId="5" fillId="0" borderId="0" xfId="0" applyNumberFormat="1" applyFont="1"/>
    <xf numFmtId="164" fontId="5" fillId="3" borderId="1" xfId="0" applyNumberFormat="1" applyFont="1" applyFill="1" applyBorder="1"/>
    <xf numFmtId="164" fontId="5" fillId="3" borderId="1" xfId="1" applyNumberFormat="1" applyFont="1" applyFill="1" applyBorder="1" applyProtection="1"/>
    <xf numFmtId="164" fontId="0" fillId="0" borderId="0" xfId="0" applyNumberFormat="1"/>
    <xf numFmtId="164" fontId="3" fillId="3" borderId="1" xfId="1" applyNumberFormat="1" applyFont="1" applyFill="1" applyBorder="1" applyProtection="1"/>
    <xf numFmtId="164" fontId="5" fillId="0" borderId="0" xfId="0" applyNumberFormat="1" applyFont="1" applyAlignment="1">
      <alignment horizontal="center"/>
    </xf>
    <xf numFmtId="164" fontId="13" fillId="0" borderId="0" xfId="0" applyNumberFormat="1" applyFont="1"/>
    <xf numFmtId="164" fontId="14" fillId="0" borderId="0" xfId="0" applyNumberFormat="1" applyFont="1"/>
    <xf numFmtId="1" fontId="5" fillId="0" borderId="0" xfId="0" applyNumberFormat="1" applyFont="1"/>
    <xf numFmtId="164" fontId="0" fillId="5" borderId="20" xfId="0" applyNumberFormat="1" applyFill="1" applyBorder="1" applyAlignment="1" applyProtection="1">
      <alignment horizontal="left"/>
      <protection hidden="1"/>
    </xf>
    <xf numFmtId="164" fontId="0" fillId="5" borderId="20" xfId="0" applyNumberFormat="1" applyFill="1" applyBorder="1" applyAlignment="1" applyProtection="1">
      <alignment horizontal="center"/>
      <protection hidden="1"/>
    </xf>
    <xf numFmtId="164" fontId="5" fillId="5" borderId="1" xfId="0" applyNumberFormat="1" applyFont="1" applyFill="1" applyBorder="1" applyProtection="1">
      <protection locked="0"/>
    </xf>
    <xf numFmtId="164" fontId="5" fillId="5" borderId="1" xfId="2" applyNumberFormat="1" applyFont="1" applyFill="1" applyBorder="1" applyProtection="1">
      <protection locked="0"/>
    </xf>
    <xf numFmtId="164" fontId="5" fillId="5" borderId="1" xfId="0" applyNumberFormat="1" applyFont="1" applyFill="1" applyBorder="1" applyAlignment="1" applyProtection="1">
      <alignment horizontal="left"/>
      <protection locked="0"/>
    </xf>
    <xf numFmtId="164" fontId="5" fillId="0" borderId="0" xfId="0" applyNumberFormat="1" applyFont="1" applyProtection="1">
      <protection locked="0"/>
    </xf>
    <xf numFmtId="1" fontId="5" fillId="0" borderId="0" xfId="0" applyNumberFormat="1" applyFont="1" applyProtection="1">
      <protection locked="0"/>
    </xf>
    <xf numFmtId="164" fontId="12" fillId="0" borderId="0" xfId="0" applyNumberFormat="1" applyFont="1" applyAlignment="1" applyProtection="1">
      <alignment horizontal="center"/>
      <protection locked="0"/>
    </xf>
    <xf numFmtId="164" fontId="11" fillId="0" borderId="0" xfId="0" applyNumberFormat="1" applyFont="1" applyAlignment="1" applyProtection="1">
      <alignment horizontal="right"/>
      <protection locked="0"/>
    </xf>
    <xf numFmtId="164" fontId="8" fillId="0" borderId="0" xfId="0" applyNumberFormat="1" applyFont="1" applyProtection="1">
      <protection locked="0"/>
    </xf>
    <xf numFmtId="164" fontId="13" fillId="0" borderId="0" xfId="0" applyNumberFormat="1" applyFont="1" applyProtection="1">
      <protection locked="0"/>
    </xf>
    <xf numFmtId="1" fontId="13" fillId="0" borderId="0" xfId="0" applyNumberFormat="1" applyFont="1" applyProtection="1">
      <protection locked="0"/>
    </xf>
    <xf numFmtId="164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164" fontId="14" fillId="0" borderId="0" xfId="0" applyNumberFormat="1" applyFont="1" applyProtection="1">
      <protection locked="0"/>
    </xf>
    <xf numFmtId="1" fontId="14" fillId="0" borderId="0" xfId="0" applyNumberFormat="1" applyFont="1" applyProtection="1">
      <protection locked="0"/>
    </xf>
    <xf numFmtId="164" fontId="8" fillId="0" borderId="0" xfId="0" applyNumberFormat="1" applyFont="1" applyAlignment="1">
      <alignment horizontal="center" vertical="top"/>
    </xf>
    <xf numFmtId="1" fontId="8" fillId="0" borderId="0" xfId="0" applyNumberFormat="1" applyFont="1" applyAlignment="1">
      <alignment horizontal="center" vertical="top"/>
    </xf>
    <xf numFmtId="164" fontId="5" fillId="5" borderId="0" xfId="0" applyNumberFormat="1" applyFont="1" applyFill="1"/>
    <xf numFmtId="1" fontId="5" fillId="5" borderId="0" xfId="0" applyNumberFormat="1" applyFont="1" applyFill="1"/>
    <xf numFmtId="164" fontId="5" fillId="2" borderId="0" xfId="0" applyNumberFormat="1" applyFont="1" applyFill="1"/>
    <xf numFmtId="1" fontId="5" fillId="3" borderId="0" xfId="0" applyNumberFormat="1" applyFont="1" applyFill="1"/>
    <xf numFmtId="1" fontId="6" fillId="0" borderId="0" xfId="0" applyNumberFormat="1" applyFont="1"/>
    <xf numFmtId="164" fontId="7" fillId="0" borderId="0" xfId="0" applyNumberFormat="1" applyFont="1" applyAlignment="1">
      <alignment horizontal="left"/>
    </xf>
    <xf numFmtId="164" fontId="4" fillId="0" borderId="0" xfId="0" applyNumberFormat="1" applyFont="1"/>
    <xf numFmtId="164" fontId="8" fillId="0" borderId="0" xfId="0" applyNumberFormat="1" applyFont="1" applyAlignment="1">
      <alignment horizontal="center"/>
    </xf>
    <xf numFmtId="164" fontId="9" fillId="0" borderId="0" xfId="0" applyNumberFormat="1" applyFont="1"/>
    <xf numFmtId="1" fontId="10" fillId="0" borderId="0" xfId="0" applyNumberFormat="1" applyFont="1"/>
    <xf numFmtId="164" fontId="5" fillId="0" borderId="0" xfId="0" applyNumberFormat="1" applyFont="1" applyAlignment="1">
      <alignment horizontal="center" wrapText="1"/>
    </xf>
    <xf numFmtId="1" fontId="5" fillId="0" borderId="1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wrapText="1"/>
    </xf>
    <xf numFmtId="1" fontId="5" fillId="0" borderId="1" xfId="0" applyNumberFormat="1" applyFont="1" applyBorder="1"/>
    <xf numFmtId="164" fontId="5" fillId="5" borderId="1" xfId="0" applyNumberFormat="1" applyFont="1" applyFill="1" applyBorder="1"/>
    <xf numFmtId="1" fontId="5" fillId="0" borderId="2" xfId="0" applyNumberFormat="1" applyFont="1" applyBorder="1"/>
    <xf numFmtId="164" fontId="5" fillId="5" borderId="2" xfId="0" applyNumberFormat="1" applyFont="1" applyFill="1" applyBorder="1"/>
    <xf numFmtId="164" fontId="5" fillId="0" borderId="0" xfId="0" applyNumberFormat="1" applyFont="1" applyAlignment="1" applyProtection="1">
      <alignment horizontal="center"/>
      <protection locked="0"/>
    </xf>
    <xf numFmtId="164" fontId="3" fillId="0" borderId="0" xfId="0" applyNumberFormat="1" applyFont="1" applyAlignment="1">
      <alignment horizontal="right"/>
    </xf>
    <xf numFmtId="164" fontId="12" fillId="0" borderId="0" xfId="0" applyNumberFormat="1" applyFont="1"/>
    <xf numFmtId="164" fontId="8" fillId="0" borderId="0" xfId="0" applyNumberFormat="1" applyFont="1"/>
    <xf numFmtId="164" fontId="8" fillId="0" borderId="0" xfId="0" applyNumberFormat="1" applyFont="1" applyAlignment="1">
      <alignment horizontal="right"/>
    </xf>
    <xf numFmtId="164" fontId="14" fillId="0" borderId="0" xfId="3" applyNumberFormat="1" applyFont="1" applyProtection="1"/>
    <xf numFmtId="164" fontId="5" fillId="0" borderId="0" xfId="0" applyNumberFormat="1" applyFont="1" applyAlignment="1">
      <alignment horizontal="right"/>
    </xf>
    <xf numFmtId="164" fontId="5" fillId="5" borderId="17" xfId="0" applyNumberFormat="1" applyFont="1" applyFill="1" applyBorder="1" applyAlignment="1" applyProtection="1">
      <alignment horizontal="left"/>
      <protection locked="0"/>
    </xf>
    <xf numFmtId="164" fontId="5" fillId="5" borderId="18" xfId="0" applyNumberFormat="1" applyFont="1" applyFill="1" applyBorder="1" applyAlignment="1" applyProtection="1">
      <alignment horizontal="left"/>
      <protection locked="0"/>
    </xf>
    <xf numFmtId="164" fontId="13" fillId="0" borderId="0" xfId="0" applyNumberFormat="1" applyFont="1" applyAlignment="1">
      <alignment horizontal="center" vertical="top"/>
    </xf>
    <xf numFmtId="164" fontId="15" fillId="0" borderId="4" xfId="0" applyNumberFormat="1" applyFont="1" applyBorder="1" applyAlignment="1">
      <alignment horizontal="center" vertical="center"/>
    </xf>
    <xf numFmtId="164" fontId="15" fillId="0" borderId="5" xfId="0" applyNumberFormat="1" applyFont="1" applyBorder="1" applyAlignment="1">
      <alignment horizontal="center" vertical="center"/>
    </xf>
    <xf numFmtId="164" fontId="15" fillId="0" borderId="6" xfId="0" applyNumberFormat="1" applyFont="1" applyBorder="1" applyAlignment="1">
      <alignment horizontal="center" vertical="center"/>
    </xf>
    <xf numFmtId="164" fontId="15" fillId="0" borderId="7" xfId="0" applyNumberFormat="1" applyFont="1" applyBorder="1" applyAlignment="1">
      <alignment horizontal="center" vertical="center"/>
    </xf>
    <xf numFmtId="164" fontId="15" fillId="0" borderId="3" xfId="0" applyNumberFormat="1" applyFont="1" applyBorder="1" applyAlignment="1">
      <alignment horizontal="center" vertical="center"/>
    </xf>
    <xf numFmtId="164" fontId="15" fillId="0" borderId="8" xfId="0" applyNumberFormat="1" applyFont="1" applyBorder="1" applyAlignment="1">
      <alignment horizontal="center" vertical="center"/>
    </xf>
    <xf numFmtId="164" fontId="10" fillId="5" borderId="9" xfId="0" applyNumberFormat="1" applyFont="1" applyFill="1" applyBorder="1" applyAlignment="1" applyProtection="1">
      <alignment horizontal="left" vertical="top" wrapText="1"/>
      <protection locked="0"/>
    </xf>
    <xf numFmtId="164" fontId="10" fillId="5" borderId="10" xfId="0" applyNumberFormat="1" applyFont="1" applyFill="1" applyBorder="1" applyAlignment="1" applyProtection="1">
      <alignment horizontal="left" vertical="top" wrapText="1"/>
      <protection locked="0"/>
    </xf>
    <xf numFmtId="164" fontId="10" fillId="5" borderId="11" xfId="0" applyNumberFormat="1" applyFont="1" applyFill="1" applyBorder="1" applyAlignment="1" applyProtection="1">
      <alignment horizontal="left" vertical="top" wrapText="1"/>
      <protection locked="0"/>
    </xf>
    <xf numFmtId="164" fontId="10" fillId="5" borderId="12" xfId="0" applyNumberFormat="1" applyFont="1" applyFill="1" applyBorder="1" applyAlignment="1" applyProtection="1">
      <alignment horizontal="left" vertical="top" wrapText="1"/>
      <protection locked="0"/>
    </xf>
    <xf numFmtId="164" fontId="10" fillId="5" borderId="0" xfId="0" applyNumberFormat="1" applyFont="1" applyFill="1" applyAlignment="1" applyProtection="1">
      <alignment horizontal="left" vertical="top" wrapText="1"/>
      <protection locked="0"/>
    </xf>
    <xf numFmtId="164" fontId="10" fillId="5" borderId="13" xfId="0" applyNumberFormat="1" applyFont="1" applyFill="1" applyBorder="1" applyAlignment="1" applyProtection="1">
      <alignment horizontal="left" vertical="top" wrapText="1"/>
      <protection locked="0"/>
    </xf>
    <xf numFmtId="164" fontId="10" fillId="5" borderId="14" xfId="0" applyNumberFormat="1" applyFont="1" applyFill="1" applyBorder="1" applyAlignment="1" applyProtection="1">
      <alignment horizontal="left" vertical="top" wrapText="1"/>
      <protection locked="0"/>
    </xf>
    <xf numFmtId="164" fontId="10" fillId="5" borderId="15" xfId="0" applyNumberFormat="1" applyFont="1" applyFill="1" applyBorder="1" applyAlignment="1" applyProtection="1">
      <alignment horizontal="left" vertical="top" wrapText="1"/>
      <protection locked="0"/>
    </xf>
    <xf numFmtId="164" fontId="10" fillId="5" borderId="16" xfId="0" applyNumberFormat="1" applyFont="1" applyFill="1" applyBorder="1" applyAlignment="1" applyProtection="1">
      <alignment horizontal="left" vertical="top" wrapText="1"/>
      <protection locked="0"/>
    </xf>
    <xf numFmtId="164" fontId="8" fillId="0" borderId="17" xfId="0" applyNumberFormat="1" applyFont="1" applyBorder="1" applyAlignment="1">
      <alignment horizontal="left"/>
    </xf>
    <xf numFmtId="164" fontId="8" fillId="0" borderId="18" xfId="0" applyNumberFormat="1" applyFont="1" applyBorder="1" applyAlignment="1">
      <alignment horizontal="left"/>
    </xf>
    <xf numFmtId="164" fontId="5" fillId="5" borderId="19" xfId="0" applyNumberFormat="1" applyFont="1" applyFill="1" applyBorder="1" applyAlignment="1" applyProtection="1">
      <alignment horizontal="left"/>
      <protection locked="0"/>
    </xf>
    <xf numFmtId="164" fontId="0" fillId="5" borderId="17" xfId="0" applyNumberFormat="1" applyFill="1" applyBorder="1" applyAlignment="1" applyProtection="1">
      <alignment horizontal="left"/>
      <protection locked="0"/>
    </xf>
    <xf numFmtId="164" fontId="0" fillId="5" borderId="19" xfId="0" applyNumberFormat="1" applyFill="1" applyBorder="1" applyAlignment="1" applyProtection="1">
      <alignment horizontal="left"/>
      <protection locked="0"/>
    </xf>
    <xf numFmtId="164" fontId="0" fillId="5" borderId="18" xfId="0" applyNumberForma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SN.Data@state.ma.u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78"/>
  <sheetViews>
    <sheetView showGridLines="0" tabSelected="1" zoomScaleNormal="100" workbookViewId="0">
      <selection activeCell="E18" sqref="E18"/>
    </sheetView>
  </sheetViews>
  <sheetFormatPr defaultColWidth="9.1796875" defaultRowHeight="12" x14ac:dyDescent="0.3"/>
  <cols>
    <col min="1" max="1" width="10.453125" style="6" customWidth="1"/>
    <col min="2" max="2" width="10.7265625" style="14" customWidth="1"/>
    <col min="3" max="3" width="37.54296875" style="6" customWidth="1"/>
    <col min="4" max="7" width="18.7265625" style="6" customWidth="1"/>
    <col min="8" max="16384" width="9.1796875" style="6"/>
  </cols>
  <sheetData>
    <row r="1" spans="1:6" ht="24" customHeight="1" x14ac:dyDescent="0.3">
      <c r="A1" s="59" t="s">
        <v>126</v>
      </c>
      <c r="B1" s="59"/>
      <c r="C1" s="59"/>
      <c r="D1" s="59"/>
      <c r="E1" s="59"/>
      <c r="F1" s="59"/>
    </row>
    <row r="2" spans="1:6" ht="15.75" customHeight="1" x14ac:dyDescent="0.3">
      <c r="A2" s="31"/>
      <c r="B2" s="32"/>
      <c r="C2" s="31"/>
      <c r="D2" s="31"/>
      <c r="E2" s="31"/>
      <c r="F2" s="31"/>
    </row>
    <row r="3" spans="1:6" x14ac:dyDescent="0.3">
      <c r="A3" s="33" t="s">
        <v>125</v>
      </c>
      <c r="B3" s="34"/>
      <c r="C3" s="60" t="s">
        <v>23</v>
      </c>
      <c r="D3" s="61"/>
      <c r="E3" s="61"/>
      <c r="F3" s="62"/>
    </row>
    <row r="4" spans="1:6" x14ac:dyDescent="0.3">
      <c r="A4" s="35" t="s">
        <v>28</v>
      </c>
      <c r="B4" s="36"/>
      <c r="C4" s="63"/>
      <c r="D4" s="64"/>
      <c r="E4" s="64"/>
      <c r="F4" s="65"/>
    </row>
    <row r="5" spans="1:6" x14ac:dyDescent="0.3">
      <c r="B5" s="37"/>
    </row>
    <row r="6" spans="1:6" ht="14.5" x14ac:dyDescent="0.35">
      <c r="A6" s="38" t="s">
        <v>129</v>
      </c>
      <c r="C6" s="39" t="s">
        <v>128</v>
      </c>
    </row>
    <row r="7" spans="1:6" ht="14.5" x14ac:dyDescent="0.35">
      <c r="A7" s="38" t="s">
        <v>24</v>
      </c>
      <c r="C7" s="78"/>
      <c r="D7" s="79"/>
      <c r="E7" s="79"/>
      <c r="F7" s="80"/>
    </row>
    <row r="8" spans="1:6" ht="14.5" x14ac:dyDescent="0.35">
      <c r="A8" s="38" t="s">
        <v>25</v>
      </c>
      <c r="C8" s="15" t="str">
        <f>IFERROR(INDEX('Hospital List'!$C$2:$C$65,MATCH('PAF calc'!C7,'Hospital List'!$A$2:$A$65,0)),"")</f>
        <v/>
      </c>
      <c r="E8" s="40" t="s">
        <v>119</v>
      </c>
      <c r="F8" s="16" t="str">
        <f>IFERROR(INDEX('Hospital List'!$B$2:$B$65,MATCH('PAF calc'!C7,'Hospital List'!$A$2:$A$65,0)),"")</f>
        <v/>
      </c>
    </row>
    <row r="11" spans="1:6" ht="13" x14ac:dyDescent="0.3">
      <c r="A11" s="41" t="s">
        <v>26</v>
      </c>
      <c r="B11" s="42"/>
      <c r="C11" s="41" t="s">
        <v>31</v>
      </c>
    </row>
    <row r="12" spans="1:6" x14ac:dyDescent="0.3">
      <c r="A12" s="6" t="s">
        <v>27</v>
      </c>
      <c r="C12" s="6" t="s">
        <v>32</v>
      </c>
    </row>
    <row r="13" spans="1:6" x14ac:dyDescent="0.3">
      <c r="C13" s="6" t="s">
        <v>33</v>
      </c>
    </row>
    <row r="14" spans="1:6" ht="24" x14ac:dyDescent="0.3">
      <c r="B14" s="14" t="s">
        <v>0</v>
      </c>
      <c r="D14" s="43" t="s">
        <v>29</v>
      </c>
      <c r="E14" s="43" t="s">
        <v>30</v>
      </c>
    </row>
    <row r="15" spans="1:6" x14ac:dyDescent="0.3">
      <c r="B15" s="44" t="s">
        <v>1</v>
      </c>
      <c r="C15" s="45" t="s">
        <v>2</v>
      </c>
      <c r="D15" s="17"/>
      <c r="E15" s="17"/>
    </row>
    <row r="16" spans="1:6" x14ac:dyDescent="0.3">
      <c r="B16" s="44">
        <v>130</v>
      </c>
      <c r="C16" s="45" t="s">
        <v>7</v>
      </c>
      <c r="D16" s="17"/>
      <c r="E16" s="17"/>
    </row>
    <row r="17" spans="1:5" x14ac:dyDescent="0.3">
      <c r="B17" s="44">
        <v>132</v>
      </c>
      <c r="C17" s="45" t="s">
        <v>8</v>
      </c>
      <c r="D17" s="17"/>
      <c r="E17" s="17"/>
    </row>
    <row r="18" spans="1:5" x14ac:dyDescent="0.3">
      <c r="B18" s="44">
        <v>135</v>
      </c>
      <c r="C18" s="45" t="s">
        <v>9</v>
      </c>
      <c r="D18" s="17"/>
      <c r="E18" s="17"/>
    </row>
    <row r="19" spans="1:5" x14ac:dyDescent="0.3">
      <c r="B19" s="44" t="s">
        <v>5</v>
      </c>
      <c r="C19" s="45" t="s">
        <v>6</v>
      </c>
      <c r="D19" s="17"/>
      <c r="E19" s="17"/>
    </row>
    <row r="20" spans="1:5" x14ac:dyDescent="0.3">
      <c r="B20" s="44">
        <v>140</v>
      </c>
      <c r="C20" s="45" t="s">
        <v>14</v>
      </c>
      <c r="D20" s="17"/>
      <c r="E20" s="17"/>
    </row>
    <row r="21" spans="1:5" x14ac:dyDescent="0.3">
      <c r="B21" s="44">
        <v>142</v>
      </c>
      <c r="C21" s="45" t="s">
        <v>15</v>
      </c>
      <c r="D21" s="17"/>
      <c r="E21" s="17"/>
    </row>
    <row r="22" spans="1:5" x14ac:dyDescent="0.3">
      <c r="B22" s="44">
        <v>145</v>
      </c>
      <c r="C22" s="45" t="s">
        <v>16</v>
      </c>
      <c r="D22" s="17"/>
      <c r="E22" s="17"/>
    </row>
    <row r="23" spans="1:5" x14ac:dyDescent="0.3">
      <c r="B23" s="44" t="s">
        <v>12</v>
      </c>
      <c r="C23" s="45" t="s">
        <v>13</v>
      </c>
      <c r="D23" s="17"/>
      <c r="E23" s="17"/>
    </row>
    <row r="24" spans="1:5" x14ac:dyDescent="0.3">
      <c r="B24" s="44" t="s">
        <v>3</v>
      </c>
      <c r="C24" s="45" t="s">
        <v>4</v>
      </c>
      <c r="D24" s="17"/>
      <c r="E24" s="17"/>
    </row>
    <row r="25" spans="1:5" x14ac:dyDescent="0.3">
      <c r="B25" s="44" t="s">
        <v>10</v>
      </c>
      <c r="C25" s="45" t="s">
        <v>11</v>
      </c>
      <c r="D25" s="17"/>
      <c r="E25" s="17"/>
    </row>
    <row r="26" spans="1:5" ht="24" x14ac:dyDescent="0.3">
      <c r="B26" s="44" t="s">
        <v>17</v>
      </c>
      <c r="C26" s="45" t="s">
        <v>18</v>
      </c>
      <c r="D26" s="17"/>
      <c r="E26" s="17"/>
    </row>
    <row r="27" spans="1:5" ht="24" x14ac:dyDescent="0.3">
      <c r="B27" s="44">
        <v>720</v>
      </c>
      <c r="C27" s="45" t="s">
        <v>19</v>
      </c>
      <c r="D27" s="17"/>
      <c r="E27" s="17"/>
    </row>
    <row r="28" spans="1:5" ht="24" x14ac:dyDescent="0.3">
      <c r="B28" s="44">
        <v>725</v>
      </c>
      <c r="C28" s="45" t="s">
        <v>20</v>
      </c>
      <c r="D28" s="17"/>
      <c r="E28" s="17"/>
    </row>
    <row r="29" spans="1:5" x14ac:dyDescent="0.3">
      <c r="B29" s="46" t="s">
        <v>21</v>
      </c>
      <c r="C29" s="47"/>
      <c r="D29" s="17"/>
      <c r="E29" s="17"/>
    </row>
    <row r="30" spans="1:5" x14ac:dyDescent="0.3">
      <c r="B30" s="48" t="s">
        <v>22</v>
      </c>
      <c r="C30" s="49"/>
      <c r="D30" s="17"/>
      <c r="E30" s="17"/>
    </row>
    <row r="31" spans="1:5" x14ac:dyDescent="0.3">
      <c r="B31" s="75" t="s">
        <v>46</v>
      </c>
      <c r="C31" s="76"/>
      <c r="D31" s="7">
        <f>SUM(D15:D30)</f>
        <v>0</v>
      </c>
      <c r="E31" s="7">
        <f>SUM(E15:E30)</f>
        <v>0</v>
      </c>
    </row>
    <row r="32" spans="1:5" x14ac:dyDescent="0.3">
      <c r="A32" s="20"/>
      <c r="B32" s="21"/>
      <c r="C32" s="20"/>
      <c r="D32" s="20"/>
      <c r="E32" s="20"/>
    </row>
    <row r="33" spans="1:6" x14ac:dyDescent="0.3">
      <c r="E33" s="56" t="s">
        <v>34</v>
      </c>
      <c r="F33" s="8">
        <f>IF(D31=0,0,(E31/D31))</f>
        <v>0</v>
      </c>
    </row>
    <row r="34" spans="1:6" x14ac:dyDescent="0.3">
      <c r="F34" s="23" t="s">
        <v>51</v>
      </c>
    </row>
    <row r="35" spans="1:6" x14ac:dyDescent="0.3">
      <c r="F35" s="20"/>
    </row>
    <row r="36" spans="1:6" x14ac:dyDescent="0.3">
      <c r="A36" s="6" t="s">
        <v>35</v>
      </c>
      <c r="E36" s="56" t="s">
        <v>36</v>
      </c>
      <c r="F36" s="18"/>
    </row>
    <row r="37" spans="1:6" x14ac:dyDescent="0.3">
      <c r="F37" s="20"/>
    </row>
    <row r="38" spans="1:6" x14ac:dyDescent="0.3">
      <c r="E38" s="56" t="s">
        <v>120</v>
      </c>
      <c r="F38" s="8">
        <f>IF(D31=0,0,((E31+F36)/D31))</f>
        <v>0</v>
      </c>
    </row>
    <row r="39" spans="1:6" x14ac:dyDescent="0.3">
      <c r="F39" s="23" t="s">
        <v>52</v>
      </c>
    </row>
    <row r="40" spans="1:6" x14ac:dyDescent="0.3">
      <c r="F40" s="20"/>
    </row>
    <row r="41" spans="1:6" x14ac:dyDescent="0.3">
      <c r="A41" s="52" t="s">
        <v>37</v>
      </c>
      <c r="D41" s="22" t="s">
        <v>38</v>
      </c>
      <c r="E41" s="22" t="s">
        <v>39</v>
      </c>
      <c r="F41" s="20"/>
    </row>
    <row r="42" spans="1:6" x14ac:dyDescent="0.3">
      <c r="A42" s="6" t="s">
        <v>40</v>
      </c>
      <c r="D42" s="20"/>
      <c r="E42" s="20"/>
      <c r="F42" s="20"/>
    </row>
    <row r="43" spans="1:6" x14ac:dyDescent="0.3">
      <c r="A43" s="6" t="s">
        <v>41</v>
      </c>
      <c r="D43" s="17"/>
      <c r="E43" s="17"/>
      <c r="F43" s="20"/>
    </row>
    <row r="44" spans="1:6" x14ac:dyDescent="0.3">
      <c r="F44" s="20"/>
    </row>
    <row r="45" spans="1:6" x14ac:dyDescent="0.3">
      <c r="A45" s="6" t="s">
        <v>42</v>
      </c>
      <c r="C45" s="56"/>
      <c r="D45" s="17"/>
      <c r="E45" s="17"/>
      <c r="F45" s="20"/>
    </row>
    <row r="46" spans="1:6" x14ac:dyDescent="0.3">
      <c r="F46" s="20"/>
    </row>
    <row r="47" spans="1:6" x14ac:dyDescent="0.3">
      <c r="A47" s="53" t="s">
        <v>45</v>
      </c>
      <c r="C47" s="56" t="s">
        <v>43</v>
      </c>
      <c r="D47" s="7">
        <f>SUM(D43:D45)</f>
        <v>0</v>
      </c>
      <c r="E47" s="7">
        <f>SUM(E43:E45)</f>
        <v>0</v>
      </c>
      <c r="F47" s="20" t="s">
        <v>44</v>
      </c>
    </row>
    <row r="48" spans="1:6" x14ac:dyDescent="0.3">
      <c r="A48" s="20"/>
      <c r="B48" s="21"/>
      <c r="C48" s="20"/>
      <c r="D48" s="20"/>
      <c r="E48" s="20"/>
      <c r="F48" s="20"/>
    </row>
    <row r="49" spans="1:6" x14ac:dyDescent="0.3">
      <c r="A49" s="20"/>
      <c r="B49" s="21"/>
      <c r="C49" s="20"/>
      <c r="D49" s="20"/>
      <c r="E49" s="20"/>
      <c r="F49" s="20"/>
    </row>
    <row r="50" spans="1:6" s="9" customFormat="1" ht="14.5" x14ac:dyDescent="0.35">
      <c r="A50" s="27"/>
      <c r="B50" s="28"/>
      <c r="C50" s="27"/>
      <c r="D50" s="27"/>
      <c r="E50" s="51" t="s">
        <v>47</v>
      </c>
      <c r="F50" s="10">
        <f>IF(D31+D47=0,0,(E31+F36+E47)/(D31+D47))</f>
        <v>0</v>
      </c>
    </row>
    <row r="51" spans="1:6" x14ac:dyDescent="0.3">
      <c r="A51" s="20"/>
      <c r="B51" s="21"/>
      <c r="C51" s="20"/>
      <c r="D51" s="20"/>
      <c r="E51" s="20"/>
      <c r="F51" s="23" t="s">
        <v>53</v>
      </c>
    </row>
    <row r="52" spans="1:6" x14ac:dyDescent="0.3">
      <c r="A52" s="20"/>
      <c r="B52" s="21"/>
      <c r="C52" s="20"/>
      <c r="D52" s="20"/>
      <c r="E52" s="20"/>
      <c r="F52" s="20"/>
    </row>
    <row r="53" spans="1:6" ht="12.5" thickBot="1" x14ac:dyDescent="0.35">
      <c r="A53" s="52" t="s">
        <v>37</v>
      </c>
      <c r="B53" s="21"/>
      <c r="C53" s="20"/>
      <c r="D53" s="20"/>
      <c r="E53" s="20"/>
      <c r="F53" s="20"/>
    </row>
    <row r="54" spans="1:6" s="20" customFormat="1" ht="13.5" customHeight="1" thickTop="1" x14ac:dyDescent="0.3">
      <c r="A54" s="66"/>
      <c r="B54" s="67"/>
      <c r="C54" s="67"/>
      <c r="D54" s="67"/>
      <c r="E54" s="67"/>
      <c r="F54" s="68"/>
    </row>
    <row r="55" spans="1:6" s="20" customFormat="1" ht="12.75" customHeight="1" x14ac:dyDescent="0.3">
      <c r="A55" s="69"/>
      <c r="B55" s="70"/>
      <c r="C55" s="70"/>
      <c r="D55" s="70"/>
      <c r="E55" s="70"/>
      <c r="F55" s="71"/>
    </row>
    <row r="56" spans="1:6" s="20" customFormat="1" ht="12.75" customHeight="1" x14ac:dyDescent="0.3">
      <c r="A56" s="69"/>
      <c r="B56" s="70"/>
      <c r="C56" s="70"/>
      <c r="D56" s="70"/>
      <c r="E56" s="70"/>
      <c r="F56" s="71"/>
    </row>
    <row r="57" spans="1:6" s="20" customFormat="1" ht="12.75" customHeight="1" x14ac:dyDescent="0.3">
      <c r="A57" s="69"/>
      <c r="B57" s="70"/>
      <c r="C57" s="70"/>
      <c r="D57" s="70"/>
      <c r="E57" s="70"/>
      <c r="F57" s="71"/>
    </row>
    <row r="58" spans="1:6" s="20" customFormat="1" ht="12.75" customHeight="1" x14ac:dyDescent="0.3">
      <c r="A58" s="69"/>
      <c r="B58" s="70"/>
      <c r="C58" s="70"/>
      <c r="D58" s="70"/>
      <c r="E58" s="70"/>
      <c r="F58" s="71"/>
    </row>
    <row r="59" spans="1:6" s="20" customFormat="1" ht="12.75" customHeight="1" x14ac:dyDescent="0.3">
      <c r="A59" s="69"/>
      <c r="B59" s="70"/>
      <c r="C59" s="70"/>
      <c r="D59" s="70"/>
      <c r="E59" s="70"/>
      <c r="F59" s="71"/>
    </row>
    <row r="60" spans="1:6" s="20" customFormat="1" ht="13.5" customHeight="1" thickBot="1" x14ac:dyDescent="0.35">
      <c r="A60" s="72"/>
      <c r="B60" s="73"/>
      <c r="C60" s="73"/>
      <c r="D60" s="73"/>
      <c r="E60" s="73"/>
      <c r="F60" s="74"/>
    </row>
    <row r="61" spans="1:6" ht="12.5" thickTop="1" x14ac:dyDescent="0.3">
      <c r="A61" s="20"/>
      <c r="B61" s="21"/>
      <c r="C61" s="20"/>
      <c r="D61" s="20"/>
      <c r="E61" s="20"/>
      <c r="F61" s="20"/>
    </row>
    <row r="62" spans="1:6" x14ac:dyDescent="0.3">
      <c r="A62" s="53" t="s">
        <v>48</v>
      </c>
      <c r="B62" s="21"/>
      <c r="C62" s="57"/>
      <c r="D62" s="77"/>
      <c r="E62" s="77"/>
      <c r="F62" s="58"/>
    </row>
    <row r="63" spans="1:6" ht="6.75" customHeight="1" x14ac:dyDescent="0.3">
      <c r="A63" s="24"/>
      <c r="B63" s="21"/>
      <c r="C63" s="50"/>
      <c r="D63" s="11"/>
      <c r="E63" s="11"/>
      <c r="F63" s="11"/>
    </row>
    <row r="64" spans="1:6" x14ac:dyDescent="0.3">
      <c r="A64" s="53" t="s">
        <v>121</v>
      </c>
      <c r="B64" s="21"/>
      <c r="C64" s="19"/>
      <c r="D64" s="54" t="s">
        <v>122</v>
      </c>
      <c r="E64" s="57"/>
      <c r="F64" s="58"/>
    </row>
    <row r="65" spans="1:7" x14ac:dyDescent="0.3">
      <c r="A65" s="20"/>
      <c r="B65" s="21"/>
      <c r="C65" s="20"/>
      <c r="D65" s="20"/>
      <c r="E65" s="20"/>
      <c r="F65" s="20"/>
      <c r="G65" s="20"/>
    </row>
    <row r="66" spans="1:7" x14ac:dyDescent="0.3">
      <c r="A66" s="20"/>
      <c r="B66" s="21"/>
      <c r="C66" s="20"/>
      <c r="D66" s="20"/>
      <c r="E66" s="20"/>
      <c r="F66" s="20"/>
      <c r="G66" s="20"/>
    </row>
    <row r="67" spans="1:7" x14ac:dyDescent="0.3">
      <c r="A67" s="20"/>
      <c r="B67" s="21"/>
      <c r="C67" s="20"/>
      <c r="D67" s="20"/>
      <c r="E67" s="20"/>
      <c r="F67" s="20"/>
      <c r="G67" s="20"/>
    </row>
    <row r="68" spans="1:7" s="12" customFormat="1" ht="15.5" x14ac:dyDescent="0.35">
      <c r="A68" s="12" t="s">
        <v>127</v>
      </c>
      <c r="B68" s="26"/>
      <c r="C68" s="25"/>
      <c r="D68" s="25"/>
      <c r="E68" s="25"/>
      <c r="F68" s="25"/>
      <c r="G68" s="25"/>
    </row>
    <row r="69" spans="1:7" s="9" customFormat="1" ht="14.5" x14ac:dyDescent="0.35">
      <c r="A69" s="27"/>
      <c r="B69" s="28"/>
      <c r="C69" s="27"/>
      <c r="D69" s="27"/>
      <c r="E69" s="27"/>
      <c r="F69" s="27"/>
      <c r="G69" s="27"/>
    </row>
    <row r="70" spans="1:7" s="13" customFormat="1" ht="14.5" x14ac:dyDescent="0.35">
      <c r="A70" s="13" t="s">
        <v>49</v>
      </c>
      <c r="B70" s="30"/>
      <c r="C70" s="29"/>
      <c r="D70" s="55" t="s">
        <v>50</v>
      </c>
      <c r="E70" s="29"/>
      <c r="F70" s="29"/>
      <c r="G70" s="29"/>
    </row>
    <row r="71" spans="1:7" x14ac:dyDescent="0.3">
      <c r="A71" s="20"/>
      <c r="B71" s="21"/>
      <c r="C71" s="20"/>
      <c r="D71" s="20"/>
      <c r="E71" s="20"/>
      <c r="F71" s="20"/>
      <c r="G71" s="20"/>
    </row>
    <row r="72" spans="1:7" x14ac:dyDescent="0.3">
      <c r="A72" s="20"/>
      <c r="B72" s="21"/>
      <c r="C72" s="20"/>
      <c r="D72" s="20"/>
      <c r="E72" s="20"/>
      <c r="F72" s="20"/>
      <c r="G72" s="20"/>
    </row>
    <row r="73" spans="1:7" x14ac:dyDescent="0.3">
      <c r="A73" s="20"/>
      <c r="B73" s="21"/>
      <c r="C73" s="20"/>
      <c r="D73" s="20"/>
      <c r="E73" s="20"/>
      <c r="F73" s="20"/>
      <c r="G73" s="20"/>
    </row>
    <row r="74" spans="1:7" x14ac:dyDescent="0.3">
      <c r="A74" s="20"/>
      <c r="B74" s="21"/>
      <c r="C74" s="20"/>
      <c r="D74" s="20"/>
      <c r="E74" s="20"/>
      <c r="F74" s="20"/>
      <c r="G74" s="20"/>
    </row>
    <row r="75" spans="1:7" x14ac:dyDescent="0.3">
      <c r="A75" s="20"/>
      <c r="B75" s="21"/>
      <c r="C75" s="20"/>
      <c r="D75" s="20"/>
      <c r="E75" s="20"/>
      <c r="F75" s="20"/>
      <c r="G75" s="20"/>
    </row>
    <row r="76" spans="1:7" x14ac:dyDescent="0.3">
      <c r="A76" s="20"/>
      <c r="B76" s="21"/>
      <c r="C76" s="20"/>
      <c r="D76" s="20"/>
      <c r="E76" s="20"/>
      <c r="F76" s="20"/>
      <c r="G76" s="20"/>
    </row>
    <row r="77" spans="1:7" x14ac:dyDescent="0.3">
      <c r="A77" s="20"/>
      <c r="B77" s="21"/>
      <c r="C77" s="20"/>
      <c r="D77" s="20"/>
      <c r="E77" s="20"/>
      <c r="F77" s="20"/>
      <c r="G77" s="20"/>
    </row>
    <row r="78" spans="1:7" x14ac:dyDescent="0.3">
      <c r="A78" s="20"/>
      <c r="B78" s="21"/>
      <c r="C78" s="20"/>
      <c r="D78" s="20"/>
      <c r="E78" s="20"/>
      <c r="F78" s="20"/>
      <c r="G78" s="20"/>
    </row>
  </sheetData>
  <sheetProtection algorithmName="SHA-512" hashValue="8STCci/D5ojZrcN5UDADB14Q5fu8CwTa5/VGtD07nx631qAgZm22SeorAeXgqQd1vTviWtRjzdJEoHZLdDPIMA==" saltValue="RiCQx1TIaxuyJcss5BaGwA==" spinCount="100000" sheet="1" scenarios="1" selectLockedCells="1"/>
  <mergeCells count="7">
    <mergeCell ref="E64:F64"/>
    <mergeCell ref="A1:F1"/>
    <mergeCell ref="C3:F4"/>
    <mergeCell ref="A54:F60"/>
    <mergeCell ref="B31:C31"/>
    <mergeCell ref="C62:F62"/>
    <mergeCell ref="C7:F7"/>
  </mergeCells>
  <hyperlinks>
    <hyperlink ref="D70" r:id="rId1" xr:uid="{00000000-0004-0000-0000-000000000000}"/>
  </hyperlinks>
  <printOptions horizontalCentered="1"/>
  <pageMargins left="0.25" right="0.25" top="0.25" bottom="0.25" header="0.15" footer="0.15"/>
  <pageSetup scale="83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errorTitle="Error: Hospital Name" error="The data you entered does not match our information.  Please select the name of your hospital from the drop-down menu or contact HSN.Data@state.ma.us if you have any concerns." promptTitle="Hospital Name" prompt="Please select the name of your hospital from the drop-down menu." xr:uid="{00000000-0002-0000-0000-000000000000}">
          <x14:formula1>
            <xm:f>'Hospital List'!$A$2:$A$65</xm:f>
          </x14:formula1>
          <xm:sqref>C7:F7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5"/>
  <sheetViews>
    <sheetView workbookViewId="0">
      <selection activeCell="A10" sqref="A10"/>
    </sheetView>
  </sheetViews>
  <sheetFormatPr defaultRowHeight="14.5" x14ac:dyDescent="0.35"/>
  <cols>
    <col min="1" max="1" width="45.81640625" customWidth="1"/>
  </cols>
  <sheetData>
    <row r="1" spans="1:3" ht="29" x14ac:dyDescent="0.35">
      <c r="A1" s="2" t="s">
        <v>115</v>
      </c>
      <c r="B1" s="1" t="s">
        <v>54</v>
      </c>
      <c r="C1" s="1" t="s">
        <v>118</v>
      </c>
    </row>
    <row r="2" spans="1:3" x14ac:dyDescent="0.35">
      <c r="A2" t="s">
        <v>55</v>
      </c>
      <c r="B2" s="3">
        <v>1</v>
      </c>
      <c r="C2">
        <v>220029</v>
      </c>
    </row>
    <row r="3" spans="1:3" x14ac:dyDescent="0.35">
      <c r="A3" t="s">
        <v>56</v>
      </c>
      <c r="B3" s="3">
        <v>5</v>
      </c>
      <c r="C3">
        <v>220016</v>
      </c>
    </row>
    <row r="4" spans="1:3" x14ac:dyDescent="0.35">
      <c r="A4" t="s">
        <v>57</v>
      </c>
      <c r="B4" s="3">
        <v>6</v>
      </c>
      <c r="C4">
        <v>220050</v>
      </c>
    </row>
    <row r="5" spans="1:3" x14ac:dyDescent="0.35">
      <c r="A5" t="s">
        <v>58</v>
      </c>
      <c r="B5" s="3">
        <v>4</v>
      </c>
      <c r="C5">
        <v>220077</v>
      </c>
    </row>
    <row r="6" spans="1:3" x14ac:dyDescent="0.35">
      <c r="A6" t="s">
        <v>59</v>
      </c>
      <c r="B6" s="3">
        <v>6309</v>
      </c>
      <c r="C6">
        <v>220046</v>
      </c>
    </row>
    <row r="7" spans="1:3" x14ac:dyDescent="0.35">
      <c r="A7" t="s">
        <v>60</v>
      </c>
      <c r="B7" s="3">
        <v>98</v>
      </c>
      <c r="C7">
        <v>220108</v>
      </c>
    </row>
    <row r="8" spans="1:3" x14ac:dyDescent="0.35">
      <c r="A8" t="s">
        <v>61</v>
      </c>
      <c r="B8" s="3">
        <v>53</v>
      </c>
      <c r="C8">
        <v>220083</v>
      </c>
    </row>
    <row r="9" spans="1:3" x14ac:dyDescent="0.35">
      <c r="A9" t="s">
        <v>123</v>
      </c>
      <c r="B9" s="3">
        <v>79</v>
      </c>
      <c r="C9">
        <v>220060</v>
      </c>
    </row>
    <row r="10" spans="1:3" x14ac:dyDescent="0.35">
      <c r="A10" t="s">
        <v>62</v>
      </c>
      <c r="B10" s="3">
        <v>8702</v>
      </c>
      <c r="C10">
        <v>220086</v>
      </c>
    </row>
    <row r="11" spans="1:3" x14ac:dyDescent="0.35">
      <c r="A11" t="s">
        <v>63</v>
      </c>
      <c r="B11" s="3">
        <v>3107</v>
      </c>
      <c r="C11">
        <v>220031</v>
      </c>
    </row>
    <row r="12" spans="1:3" x14ac:dyDescent="0.35">
      <c r="A12" t="s">
        <v>64</v>
      </c>
      <c r="B12" s="3">
        <v>59</v>
      </c>
      <c r="C12">
        <v>220119</v>
      </c>
    </row>
    <row r="13" spans="1:3" x14ac:dyDescent="0.35">
      <c r="A13" t="s">
        <v>65</v>
      </c>
      <c r="B13" s="3">
        <v>22</v>
      </c>
      <c r="C13">
        <v>220110</v>
      </c>
    </row>
    <row r="14" spans="1:3" x14ac:dyDescent="0.35">
      <c r="A14" t="s">
        <v>66</v>
      </c>
      <c r="B14" s="3">
        <v>3108</v>
      </c>
      <c r="C14">
        <v>220011</v>
      </c>
    </row>
    <row r="15" spans="1:3" x14ac:dyDescent="0.35">
      <c r="A15" t="s">
        <v>67</v>
      </c>
      <c r="B15" s="3">
        <v>39</v>
      </c>
      <c r="C15">
        <v>220012</v>
      </c>
    </row>
    <row r="16" spans="1:3" x14ac:dyDescent="0.35">
      <c r="A16" t="s">
        <v>68</v>
      </c>
      <c r="B16" s="3">
        <v>132</v>
      </c>
      <c r="C16">
        <v>220058</v>
      </c>
    </row>
    <row r="17" spans="1:3" x14ac:dyDescent="0.35">
      <c r="A17" t="s">
        <v>69</v>
      </c>
      <c r="B17" s="3">
        <v>50</v>
      </c>
      <c r="C17">
        <v>220015</v>
      </c>
    </row>
    <row r="18" spans="1:3" x14ac:dyDescent="0.35">
      <c r="A18" t="s">
        <v>70</v>
      </c>
      <c r="B18" s="3">
        <v>57</v>
      </c>
      <c r="C18">
        <v>220084</v>
      </c>
    </row>
    <row r="19" spans="1:3" x14ac:dyDescent="0.35">
      <c r="A19" t="s">
        <v>71</v>
      </c>
      <c r="B19" s="3">
        <v>40</v>
      </c>
      <c r="C19">
        <v>220135</v>
      </c>
    </row>
    <row r="20" spans="1:3" x14ac:dyDescent="0.35">
      <c r="A20" t="s">
        <v>72</v>
      </c>
      <c r="B20" s="3">
        <v>3111</v>
      </c>
      <c r="C20">
        <v>220070</v>
      </c>
    </row>
    <row r="21" spans="1:3" x14ac:dyDescent="0.35">
      <c r="A21" t="s">
        <v>73</v>
      </c>
      <c r="B21" s="3">
        <v>68</v>
      </c>
      <c r="C21">
        <v>220019</v>
      </c>
    </row>
    <row r="22" spans="1:3" x14ac:dyDescent="0.35">
      <c r="A22" t="s">
        <v>74</v>
      </c>
      <c r="B22" s="3">
        <v>71</v>
      </c>
      <c r="C22">
        <v>220001</v>
      </c>
    </row>
    <row r="23" spans="1:3" x14ac:dyDescent="0.35">
      <c r="A23" t="s">
        <v>75</v>
      </c>
      <c r="B23" s="3">
        <v>73</v>
      </c>
      <c r="C23">
        <v>220095</v>
      </c>
    </row>
    <row r="24" spans="1:3" x14ac:dyDescent="0.35">
      <c r="A24" t="s">
        <v>76</v>
      </c>
      <c r="B24" s="3">
        <v>77</v>
      </c>
      <c r="C24">
        <v>220024</v>
      </c>
    </row>
    <row r="25" spans="1:3" x14ac:dyDescent="0.35">
      <c r="A25" s="4" t="s">
        <v>116</v>
      </c>
      <c r="B25" s="5">
        <v>136</v>
      </c>
      <c r="C25" s="4"/>
    </row>
    <row r="26" spans="1:3" x14ac:dyDescent="0.35">
      <c r="A26" s="4" t="s">
        <v>117</v>
      </c>
      <c r="B26" s="5">
        <v>135</v>
      </c>
      <c r="C26" s="4"/>
    </row>
    <row r="27" spans="1:3" x14ac:dyDescent="0.35">
      <c r="A27" t="s">
        <v>77</v>
      </c>
      <c r="B27" s="3">
        <v>6546</v>
      </c>
      <c r="C27">
        <v>220171</v>
      </c>
    </row>
    <row r="28" spans="1:3" x14ac:dyDescent="0.35">
      <c r="A28" t="s">
        <v>78</v>
      </c>
      <c r="B28" s="3">
        <v>83</v>
      </c>
      <c r="C28">
        <v>220010</v>
      </c>
    </row>
    <row r="29" spans="1:3" x14ac:dyDescent="0.35">
      <c r="A29" t="s">
        <v>79</v>
      </c>
      <c r="B29" s="3">
        <v>85</v>
      </c>
      <c r="C29">
        <v>220063</v>
      </c>
    </row>
    <row r="30" spans="1:3" x14ac:dyDescent="0.35">
      <c r="A30" t="s">
        <v>80</v>
      </c>
      <c r="B30" s="3">
        <v>133</v>
      </c>
      <c r="C30">
        <v>220049</v>
      </c>
    </row>
    <row r="31" spans="1:3" x14ac:dyDescent="0.35">
      <c r="A31" t="s">
        <v>81</v>
      </c>
      <c r="B31" s="3">
        <v>89</v>
      </c>
      <c r="C31">
        <v>220075</v>
      </c>
    </row>
    <row r="32" spans="1:3" x14ac:dyDescent="0.35">
      <c r="A32" t="s">
        <v>82</v>
      </c>
      <c r="B32" s="3">
        <v>91</v>
      </c>
      <c r="C32">
        <v>220071</v>
      </c>
    </row>
    <row r="33" spans="1:3" x14ac:dyDescent="0.35">
      <c r="A33" t="s">
        <v>83</v>
      </c>
      <c r="B33" s="3">
        <v>6547</v>
      </c>
      <c r="C33">
        <v>220066</v>
      </c>
    </row>
    <row r="34" spans="1:3" x14ac:dyDescent="0.35">
      <c r="A34" t="s">
        <v>84</v>
      </c>
      <c r="B34" s="3">
        <v>3110</v>
      </c>
      <c r="C34">
        <v>220175</v>
      </c>
    </row>
    <row r="35" spans="1:3" x14ac:dyDescent="0.35">
      <c r="A35" t="s">
        <v>85</v>
      </c>
      <c r="B35" s="3">
        <v>97</v>
      </c>
      <c r="C35">
        <v>220090</v>
      </c>
    </row>
    <row r="36" spans="1:3" x14ac:dyDescent="0.35">
      <c r="A36" t="s">
        <v>86</v>
      </c>
      <c r="B36" s="3">
        <v>100</v>
      </c>
      <c r="C36">
        <v>220002</v>
      </c>
    </row>
    <row r="37" spans="1:3" x14ac:dyDescent="0.35">
      <c r="A37" t="s">
        <v>87</v>
      </c>
      <c r="B37" s="3">
        <v>101</v>
      </c>
      <c r="C37">
        <v>220177</v>
      </c>
    </row>
    <row r="38" spans="1:3" x14ac:dyDescent="0.35">
      <c r="A38" t="s">
        <v>88</v>
      </c>
      <c r="B38" s="3">
        <v>103</v>
      </c>
      <c r="C38">
        <v>220088</v>
      </c>
    </row>
    <row r="39" spans="1:3" x14ac:dyDescent="0.35">
      <c r="A39" t="s">
        <v>89</v>
      </c>
      <c r="B39" s="3">
        <v>105</v>
      </c>
      <c r="C39">
        <v>220101</v>
      </c>
    </row>
    <row r="40" spans="1:3" x14ac:dyDescent="0.35">
      <c r="A40" t="s">
        <v>90</v>
      </c>
      <c r="B40" s="3">
        <v>106</v>
      </c>
      <c r="C40">
        <v>220065</v>
      </c>
    </row>
    <row r="41" spans="1:3" x14ac:dyDescent="0.35">
      <c r="A41" s="4" t="s">
        <v>91</v>
      </c>
      <c r="B41" s="5">
        <v>107</v>
      </c>
      <c r="C41" s="4">
        <v>220051</v>
      </c>
    </row>
    <row r="42" spans="1:3" x14ac:dyDescent="0.35">
      <c r="A42" t="s">
        <v>92</v>
      </c>
      <c r="B42" s="3">
        <v>345</v>
      </c>
      <c r="C42">
        <v>220035</v>
      </c>
    </row>
    <row r="43" spans="1:3" x14ac:dyDescent="0.35">
      <c r="A43" t="s">
        <v>93</v>
      </c>
      <c r="B43" s="3">
        <v>3112</v>
      </c>
      <c r="C43">
        <v>220033</v>
      </c>
    </row>
    <row r="44" spans="1:3" x14ac:dyDescent="0.35">
      <c r="A44" t="s">
        <v>94</v>
      </c>
      <c r="B44" s="3">
        <v>127</v>
      </c>
      <c r="C44">
        <v>220176</v>
      </c>
    </row>
    <row r="45" spans="1:3" x14ac:dyDescent="0.35">
      <c r="A45" t="s">
        <v>95</v>
      </c>
      <c r="B45" s="3">
        <v>115</v>
      </c>
      <c r="C45">
        <v>220082</v>
      </c>
    </row>
    <row r="46" spans="1:3" x14ac:dyDescent="0.35">
      <c r="A46" s="4" t="s">
        <v>96</v>
      </c>
      <c r="B46" s="5">
        <v>6963</v>
      </c>
      <c r="C46" s="4"/>
    </row>
    <row r="47" spans="1:3" x14ac:dyDescent="0.35">
      <c r="A47" s="4" t="s">
        <v>97</v>
      </c>
      <c r="B47" s="5">
        <v>11718</v>
      </c>
      <c r="C47" s="4"/>
    </row>
    <row r="48" spans="1:3" x14ac:dyDescent="0.35">
      <c r="A48" t="s">
        <v>98</v>
      </c>
      <c r="B48" s="3">
        <v>25</v>
      </c>
      <c r="C48">
        <v>220052</v>
      </c>
    </row>
    <row r="49" spans="1:3" x14ac:dyDescent="0.35">
      <c r="A49" t="s">
        <v>99</v>
      </c>
      <c r="B49" s="3">
        <v>122</v>
      </c>
      <c r="C49">
        <v>220100</v>
      </c>
    </row>
    <row r="50" spans="1:3" x14ac:dyDescent="0.35">
      <c r="A50" t="s">
        <v>100</v>
      </c>
      <c r="B50" s="3">
        <v>3113</v>
      </c>
      <c r="C50">
        <v>220074</v>
      </c>
    </row>
    <row r="51" spans="1:3" x14ac:dyDescent="0.35">
      <c r="A51" t="s">
        <v>101</v>
      </c>
      <c r="B51" s="3">
        <v>42</v>
      </c>
      <c r="C51">
        <v>220017</v>
      </c>
    </row>
    <row r="52" spans="1:3" x14ac:dyDescent="0.35">
      <c r="A52" t="s">
        <v>102</v>
      </c>
      <c r="B52" s="3">
        <v>8701</v>
      </c>
      <c r="C52">
        <v>220111</v>
      </c>
    </row>
    <row r="53" spans="1:3" x14ac:dyDescent="0.35">
      <c r="A53" t="s">
        <v>103</v>
      </c>
      <c r="B53" s="3">
        <v>75</v>
      </c>
      <c r="C53">
        <v>220080</v>
      </c>
    </row>
    <row r="54" spans="1:3" x14ac:dyDescent="0.35">
      <c r="A54" t="s">
        <v>104</v>
      </c>
      <c r="B54" s="3">
        <v>11466</v>
      </c>
      <c r="C54">
        <v>220174</v>
      </c>
    </row>
    <row r="55" spans="1:3" x14ac:dyDescent="0.35">
      <c r="A55" t="s">
        <v>105</v>
      </c>
      <c r="B55" s="3">
        <v>99</v>
      </c>
      <c r="C55">
        <v>220073</v>
      </c>
    </row>
    <row r="56" spans="1:3" x14ac:dyDescent="0.35">
      <c r="A56" t="s">
        <v>106</v>
      </c>
      <c r="B56" s="3">
        <v>11467</v>
      </c>
      <c r="C56">
        <v>220098</v>
      </c>
    </row>
    <row r="57" spans="1:3" x14ac:dyDescent="0.35">
      <c r="A57" t="s">
        <v>107</v>
      </c>
      <c r="B57" s="3">
        <v>41</v>
      </c>
      <c r="C57">
        <v>220126</v>
      </c>
    </row>
    <row r="58" spans="1:3" x14ac:dyDescent="0.35">
      <c r="A58" t="s">
        <v>108</v>
      </c>
      <c r="B58" s="3">
        <v>112</v>
      </c>
      <c r="C58">
        <v>220067</v>
      </c>
    </row>
    <row r="59" spans="1:3" x14ac:dyDescent="0.35">
      <c r="A59" t="s">
        <v>109</v>
      </c>
      <c r="B59" s="3">
        <v>114</v>
      </c>
      <c r="C59">
        <v>220020</v>
      </c>
    </row>
    <row r="60" spans="1:3" x14ac:dyDescent="0.35">
      <c r="A60" t="s">
        <v>110</v>
      </c>
      <c r="B60" s="3">
        <v>126</v>
      </c>
      <c r="C60">
        <v>220036</v>
      </c>
    </row>
    <row r="61" spans="1:3" x14ac:dyDescent="0.35">
      <c r="A61" t="s">
        <v>111</v>
      </c>
      <c r="B61" s="3">
        <v>129</v>
      </c>
      <c r="C61">
        <v>220008</v>
      </c>
    </row>
    <row r="62" spans="1:3" x14ac:dyDescent="0.35">
      <c r="A62" t="s">
        <v>112</v>
      </c>
      <c r="B62" s="3">
        <v>104</v>
      </c>
      <c r="C62">
        <v>220116</v>
      </c>
    </row>
    <row r="63" spans="1:3" x14ac:dyDescent="0.35">
      <c r="A63" t="s">
        <v>113</v>
      </c>
      <c r="B63" s="3">
        <v>3115</v>
      </c>
      <c r="C63">
        <v>220163</v>
      </c>
    </row>
    <row r="64" spans="1:3" x14ac:dyDescent="0.35">
      <c r="A64" t="s">
        <v>114</v>
      </c>
      <c r="B64" s="3">
        <v>138</v>
      </c>
      <c r="C64">
        <v>220105</v>
      </c>
    </row>
    <row r="65" spans="1:3" x14ac:dyDescent="0.35">
      <c r="A65" t="s">
        <v>124</v>
      </c>
      <c r="B65" s="3">
        <v>139</v>
      </c>
      <c r="C65">
        <v>220030</v>
      </c>
    </row>
  </sheetData>
  <sortState xmlns:xlrd2="http://schemas.microsoft.com/office/spreadsheetml/2017/richdata2" ref="A2:C65">
    <sortCondition ref="A2:A65"/>
  </sortState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PAF calc</vt:lpstr>
      <vt:lpstr>Hospital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CKE</dc:creator>
  <cp:lastModifiedBy>Sousa, Pam (EHS)</cp:lastModifiedBy>
  <cp:lastPrinted>2013-07-19T15:55:56Z</cp:lastPrinted>
  <dcterms:created xsi:type="dcterms:W3CDTF">2013-07-19T13:50:09Z</dcterms:created>
  <dcterms:modified xsi:type="dcterms:W3CDTF">2023-07-24T16:35:36Z</dcterms:modified>
</cp:coreProperties>
</file>