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8"/>
  <workbookPr defaultThemeVersion="124226"/>
  <mc:AlternateContent xmlns:mc="http://schemas.openxmlformats.org/markup-compatibility/2006">
    <mc:Choice Requires="x15">
      <x15ac:absPath xmlns:x15ac="http://schemas.microsoft.com/office/spreadsheetml/2010/11/ac" url="https://massgov-my.sharepoint.com/personal/brendan_place_mass_gov/Documents/CPACE/"/>
    </mc:Choice>
  </mc:AlternateContent>
  <xr:revisionPtr revIDLastSave="0" documentId="8_{1EDAEEAD-6A92-4308-BB52-4207F0F4E016}" xr6:coauthVersionLast="45" xr6:coauthVersionMax="45" xr10:uidLastSave="{00000000-0000-0000-0000-000000000000}"/>
  <bookViews>
    <workbookView xWindow="-108" yWindow="-108" windowWidth="23256" windowHeight="12576" tabRatio="672" xr2:uid="{00000000-000D-0000-FFFF-FFFF00000000}"/>
  </bookViews>
  <sheets>
    <sheet name="Project Information" sheetId="5" r:id="rId1"/>
    <sheet name="Energy Consumption Red Meas" sheetId="8" r:id="rId2"/>
    <sheet name="Renewable Thermal Measures" sheetId="9" r:id="rId3"/>
    <sheet name="Renew Energy Measures" sheetId="3" r:id="rId4"/>
    <sheet name="Gas Line Extension" sheetId="4" r:id="rId5"/>
    <sheet name="SIR Calculator" sheetId="1" r:id="rId6"/>
  </sheets>
  <definedNames>
    <definedName name="_xlnm.Print_Area" localSheetId="1">'Energy Consumption Red Meas'!$A$1:$N$53</definedName>
    <definedName name="_xlnm.Print_Area" localSheetId="4">'Gas Line Extension'!$A$1:$G$14</definedName>
    <definedName name="_xlnm.Print_Area" localSheetId="0">'Project Information'!$A$1:$I$49</definedName>
    <definedName name="_xlnm.Print_Area" localSheetId="3">'Renew Energy Measures'!$A$1:$P$48</definedName>
    <definedName name="_xlnm.Print_Area" localSheetId="2">'Renewable Thermal Measures'!$A$1:$M$40</definedName>
    <definedName name="_xlnm.Print_Area" localSheetId="5">'SIR Calculator'!$A$1:$F$22</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1" i="8" l="1"/>
  <c r="C23" i="3" l="1"/>
  <c r="C24" i="9"/>
  <c r="C24" i="8"/>
  <c r="E8" i="1" l="1"/>
  <c r="P30" i="3" l="1"/>
  <c r="P31" i="3"/>
  <c r="P32" i="3"/>
  <c r="P33" i="3"/>
  <c r="P34" i="3"/>
  <c r="P35" i="3"/>
  <c r="P29" i="3"/>
  <c r="G17" i="9" l="1"/>
  <c r="C9" i="1" l="1"/>
  <c r="L20" i="9"/>
  <c r="K20" i="9"/>
  <c r="G20" i="9"/>
  <c r="L18" i="9"/>
  <c r="K18" i="9"/>
  <c r="G18" i="9"/>
  <c r="L17" i="9"/>
  <c r="K17" i="9"/>
  <c r="L16" i="9"/>
  <c r="K16" i="9"/>
  <c r="G16" i="9"/>
  <c r="L15" i="9"/>
  <c r="K15" i="9"/>
  <c r="G15" i="9"/>
  <c r="M31" i="9" s="1"/>
  <c r="L14" i="9"/>
  <c r="K14" i="9"/>
  <c r="K13" i="9"/>
  <c r="M32" i="9" l="1"/>
  <c r="M38" i="9"/>
  <c r="M37" i="9"/>
  <c r="M39" i="9"/>
  <c r="M36" i="9"/>
  <c r="M35" i="9"/>
  <c r="M34" i="9"/>
  <c r="M33" i="9"/>
  <c r="L19" i="3"/>
  <c r="L17" i="3"/>
  <c r="L16" i="3"/>
  <c r="L15" i="3"/>
  <c r="L14" i="3"/>
  <c r="L13" i="3"/>
  <c r="M40" i="9" l="1"/>
  <c r="D9" i="1" s="1"/>
  <c r="C8" i="1" l="1"/>
  <c r="M19" i="3" l="1"/>
  <c r="J19" i="3"/>
  <c r="G19" i="3"/>
  <c r="M17" i="3"/>
  <c r="J17" i="3"/>
  <c r="G17" i="3"/>
  <c r="M16" i="3"/>
  <c r="J16" i="3"/>
  <c r="G16" i="3"/>
  <c r="M15" i="3"/>
  <c r="J15" i="3"/>
  <c r="G15" i="3"/>
  <c r="M14" i="3"/>
  <c r="J14" i="3"/>
  <c r="G14" i="3"/>
  <c r="M13" i="3"/>
  <c r="J13" i="3"/>
  <c r="J12" i="3"/>
  <c r="G20" i="8"/>
  <c r="G18" i="8"/>
  <c r="G17" i="8"/>
  <c r="G16" i="8"/>
  <c r="G15" i="8"/>
  <c r="N32" i="8" l="1"/>
  <c r="N33" i="8"/>
  <c r="N34" i="8"/>
  <c r="N35" i="8"/>
  <c r="N36" i="8"/>
  <c r="N37" i="8"/>
  <c r="N38" i="8"/>
  <c r="N46" i="8"/>
  <c r="N39" i="8"/>
  <c r="N47" i="8"/>
  <c r="N40" i="8"/>
  <c r="N48" i="8"/>
  <c r="N41" i="8"/>
  <c r="N49" i="8"/>
  <c r="N42" i="8"/>
  <c r="N50" i="8"/>
  <c r="N43" i="8"/>
  <c r="N51" i="8"/>
  <c r="N44" i="8"/>
  <c r="N52" i="8"/>
  <c r="N45" i="8"/>
  <c r="D12" i="4"/>
  <c r="C11" i="1" s="1"/>
  <c r="C10" i="1"/>
  <c r="C15" i="1" s="1"/>
  <c r="C16" i="1" s="1"/>
  <c r="C17" i="1" s="1"/>
  <c r="N53" i="8" l="1"/>
  <c r="D8" i="1" s="1"/>
  <c r="P36" i="3"/>
  <c r="D10" i="1" s="1"/>
  <c r="D15" i="1" l="1"/>
  <c r="D17" i="1" s="1"/>
  <c r="D18" i="1" s="1"/>
  <c r="E15" i="1"/>
  <c r="E16" i="1"/>
</calcChain>
</file>

<file path=xl/sharedStrings.xml><?xml version="1.0" encoding="utf-8"?>
<sst xmlns="http://schemas.openxmlformats.org/spreadsheetml/2006/main" count="353" uniqueCount="148">
  <si>
    <t xml:space="preserve"> PACE Massachusetts Savings to Investment Ratio (SIR) Workbook</t>
  </si>
  <si>
    <r>
      <t xml:space="preserve">Directions: </t>
    </r>
    <r>
      <rPr>
        <sz val="11"/>
        <color theme="1"/>
        <rFont val="Calibri"/>
        <family val="2"/>
        <scheme val="minor"/>
      </rPr>
      <t>The PACE Massachusetts SIR Workbook must be submitted as part of a PACE Application. The SIR Workbook must be filled out by the designated Project Developer. Below, please fill out the PACE project contact information.</t>
    </r>
  </si>
  <si>
    <t>Project Applicant:</t>
  </si>
  <si>
    <t>Project Name:</t>
  </si>
  <si>
    <t>Project Location:</t>
  </si>
  <si>
    <t>Workbook Prepared By:</t>
  </si>
  <si>
    <r>
      <t xml:space="preserve">Purpose of the Workbook: </t>
    </r>
    <r>
      <rPr>
        <sz val="11"/>
        <color theme="1"/>
        <rFont val="Calibri"/>
        <family val="2"/>
        <scheme val="minor"/>
      </rPr>
      <t xml:space="preserve"> The following information, supported by PACE Massachusetts application documentation will be used to calculate the SIR for the project. All eligible projects must have an SIR greater than 1 to be eligible for financing under PACE Massachusetts.</t>
    </r>
  </si>
  <si>
    <r>
      <t>Directions:</t>
    </r>
    <r>
      <rPr>
        <sz val="11"/>
        <color theme="1"/>
        <rFont val="Calibri"/>
        <family val="2"/>
        <scheme val="minor"/>
      </rPr>
      <t xml:space="preserve"> All information submitted in the SIR workbook must be supported by relevant documents and assumptions.  All values in this workbook should be input as a positive, whole number.
Ensure the Renewable Thermal Measures tab contains all eligible APS renewable thermal technologies, Renewable Energy Measures tab contains all eligable RPS technologies and the Energy Consumption Reduction Measures tab contains all other measures. </t>
    </r>
  </si>
  <si>
    <t>Note: DOER and/or third party reviewers can inquire to follow-up on any assumptions or calculations.</t>
  </si>
  <si>
    <r>
      <t>Directions:</t>
    </r>
    <r>
      <rPr>
        <sz val="11"/>
        <color theme="1"/>
        <rFont val="Calibri"/>
        <family val="2"/>
        <scheme val="minor"/>
      </rPr>
      <t xml:space="preserve"> Fill-in all current Fuel Rates and Rate Assumptions in the tables below. The Rates should correlate with all the supporting documentation.</t>
    </r>
  </si>
  <si>
    <t>Table of Energy Rates</t>
  </si>
  <si>
    <t>Table of Assumptions</t>
  </si>
  <si>
    <t>Energy Type</t>
  </si>
  <si>
    <t>Unit of Measurement</t>
  </si>
  <si>
    <t>Cost per Unit ($)</t>
  </si>
  <si>
    <t>Assumption Category</t>
  </si>
  <si>
    <t>Rates</t>
  </si>
  <si>
    <t>Electricity</t>
  </si>
  <si>
    <t>kWh</t>
  </si>
  <si>
    <t>SMART Rate ($/kWh)</t>
  </si>
  <si>
    <t>Delivered Fuel</t>
  </si>
  <si>
    <t>Gallons</t>
  </si>
  <si>
    <t>REC Prices ($/REC)</t>
  </si>
  <si>
    <t>Natural Gas</t>
  </si>
  <si>
    <t>Therms</t>
  </si>
  <si>
    <t>AEC Prices ($/AEC)</t>
  </si>
  <si>
    <t>Exported Power</t>
  </si>
  <si>
    <t>CPEC Rate ($/CPEC)</t>
  </si>
  <si>
    <t>Other (?)</t>
  </si>
  <si>
    <t>Annual Electricity Price Escalation</t>
  </si>
  <si>
    <t>Annual Natural Gas Price Escalation</t>
  </si>
  <si>
    <t>Annual PV Panel Degradation Rate</t>
  </si>
  <si>
    <t>Supporting Documents</t>
  </si>
  <si>
    <t>For Reviewer Use:</t>
  </si>
  <si>
    <t>*By approving a project DOER and/or the reviewing party are not certifying or guaranteeing these assumptions.</t>
  </si>
  <si>
    <t>Full Engineering Drawings</t>
  </si>
  <si>
    <t>Equipment and Installation Cost Schedule</t>
  </si>
  <si>
    <t>Relevant Warranty Information</t>
  </si>
  <si>
    <t>Equipment Useful Life Assumptions</t>
  </si>
  <si>
    <t xml:space="preserve">Proof of Incentive </t>
  </si>
  <si>
    <t>Measurement and Verification Plan</t>
  </si>
  <si>
    <t>Commissioning Plan</t>
  </si>
  <si>
    <t>Operation and Maintenance Plan</t>
  </si>
  <si>
    <t>Dispatch Schedule</t>
  </si>
  <si>
    <t>Interconnection Agreement</t>
  </si>
  <si>
    <t>Tax Credit Schedule</t>
  </si>
  <si>
    <t>Full Savings Calculations</t>
  </si>
  <si>
    <t>Energy Generation Schedule</t>
  </si>
  <si>
    <t>SMART Payment Schedule</t>
  </si>
  <si>
    <t>RECs, AECs, &amp; CPECs Sales Schedule</t>
  </si>
  <si>
    <t>Energy Consumption Reduction Improvements Workbook</t>
  </si>
  <si>
    <r>
      <rPr>
        <b/>
        <sz val="11"/>
        <color theme="1"/>
        <rFont val="Calibri"/>
        <family val="2"/>
        <scheme val="minor"/>
      </rPr>
      <t>Directions</t>
    </r>
    <r>
      <rPr>
        <sz val="11"/>
        <color theme="1"/>
        <rFont val="Calibri"/>
        <family val="2"/>
        <scheme val="minor"/>
      </rPr>
      <t xml:space="preserve">: </t>
    </r>
  </si>
  <si>
    <t>1) The Investment and Savings inputs for the project must be completed by the project developer.</t>
  </si>
  <si>
    <t>2) Ensure all eligible renewable thermal technologies and eligible renewable energy technologies are input on their respective tabs.</t>
  </si>
  <si>
    <t>3) The Savings Inputs below should be completed with each energy efficiency measure on a separate line when possible.</t>
  </si>
  <si>
    <t>4) If necessary, all energy savings can be entered on one line item, but this must be noted to be clear to the reviewer.</t>
  </si>
  <si>
    <t xml:space="preserve">5) All values must be entered as a positive number (negative values  for incentives, tax credits, and other will be calculated as negative values automatically.) </t>
  </si>
  <si>
    <t>6) Back-up documentation of the savings and costs values inputted below are required as part of the full PACE application submission.</t>
  </si>
  <si>
    <t xml:space="preserve">7) If the energy consumption reduction measure increases energy usage through fuel switching, the project should input this value in the "Effective useful life increased energy use" tab as a positive value. </t>
  </si>
  <si>
    <t>Investment Inputs</t>
  </si>
  <si>
    <t>Investment Category</t>
  </si>
  <si>
    <t>Investment Amount ($)</t>
  </si>
  <si>
    <t>Project Design Cost</t>
  </si>
  <si>
    <t>Kwh</t>
  </si>
  <si>
    <r>
      <t xml:space="preserve">Installation Cost                           </t>
    </r>
    <r>
      <rPr>
        <i/>
        <sz val="11"/>
        <color theme="1"/>
        <rFont val="Calibri"/>
        <family val="2"/>
        <scheme val="minor"/>
      </rPr>
      <t>(Including equipment cost, procurement and labor)</t>
    </r>
  </si>
  <si>
    <t>Warranties</t>
  </si>
  <si>
    <t>Commissioning</t>
  </si>
  <si>
    <t>Utility Incentives</t>
  </si>
  <si>
    <t>Tax Credits</t>
  </si>
  <si>
    <t>Other Incentives</t>
  </si>
  <si>
    <t xml:space="preserve">Non-PACE Funds </t>
  </si>
  <si>
    <t>TOTAL to be Financed</t>
  </si>
  <si>
    <r>
      <rPr>
        <sz val="11"/>
        <rFont val="Calibri"/>
        <family val="2"/>
        <scheme val="minor"/>
      </rPr>
      <t>*</t>
    </r>
    <r>
      <rPr>
        <sz val="11"/>
        <color theme="1"/>
        <rFont val="Calibri"/>
        <family val="2"/>
        <scheme val="minor"/>
      </rPr>
      <t xml:space="preserve"> Lifetime Savings are to be calculated using proper escalations, efficiency depreciation, and demand savings calculations. Input PD findings here and include the assumptions in the attached PD affidavit and in the "Project Information" tab. 
** Demand Savings Value should be customer specific and account for savings in time of use rates or demand charges.</t>
    </r>
  </si>
  <si>
    <t>Savings Inputs</t>
  </si>
  <si>
    <t>Measure  Name</t>
  </si>
  <si>
    <t>Effective Useful Life</t>
  </si>
  <si>
    <t>Effective Useful Life Avoided Energy Use</t>
  </si>
  <si>
    <t>Effective Useful Life Increased Energy Use</t>
  </si>
  <si>
    <t>Demand Savings**</t>
  </si>
  <si>
    <t>Lifetime AEC Sales</t>
  </si>
  <si>
    <t>$*</t>
  </si>
  <si>
    <t>Electricity Savings</t>
  </si>
  <si>
    <t>Fuel Savings</t>
  </si>
  <si>
    <t>Years</t>
  </si>
  <si>
    <t>Units</t>
  </si>
  <si>
    <t>Quantity</t>
  </si>
  <si>
    <t>kW</t>
  </si>
  <si>
    <t>#</t>
  </si>
  <si>
    <t>Savings Total</t>
  </si>
  <si>
    <t>Renewable Thermal Measure Improvements Workbook</t>
  </si>
  <si>
    <t>2) The Savings Inputs below should be completed with each renewable thermal measure on a separate line when possible.</t>
  </si>
  <si>
    <t>3) If necessary, all renewable thermal measures can be entered on one line item, but this must be noted to be clear to the reviewer.</t>
  </si>
  <si>
    <t xml:space="preserve">4) All values must be entered as a positive number (negative values  for incentives, tax credits, and other will be calculated as negative values automatically.) </t>
  </si>
  <si>
    <t>5) Back-up documentation of the savings and costs values inputted below are required as part of the full PACE application submission.</t>
  </si>
  <si>
    <t xml:space="preserve">6) All eligible APS renewable thermal technologies should be reported on this tab. Including air source heat pumps, ground source heat pumps, solar thermal systems, and other eligible technologies. </t>
  </si>
  <si>
    <t xml:space="preserve">7) If the renewable thermal measure increases energy usage through fuel switching, the project should input this value in the "Effective useful life increased energy use" tab as a positive value. </t>
  </si>
  <si>
    <t xml:space="preserve">* Lifetime Savings are to be calculated using proper escalations, efficiency depreciation, demand savings and market AEC price calculators. Input PD findings here and include the assumptions in the attached PD affidavit and in the "Project Information" tab. 
** Demand Impact value should be customer specific and account for savings or increases in time of use rates or demand charges. </t>
  </si>
  <si>
    <t>Demand Impacts**</t>
  </si>
  <si>
    <t>Total RE Lifetime Value</t>
  </si>
  <si>
    <t>Energy Increases</t>
  </si>
  <si>
    <t>$</t>
  </si>
  <si>
    <t>Renewable Energy Measure Workbook</t>
  </si>
  <si>
    <t>1) The Investment and Savings information for the project must be completed by the project developer.</t>
  </si>
  <si>
    <t>2) The Savings Inputs below should be filled out with each renewable energy measure on a separate line when possible.</t>
  </si>
  <si>
    <t>3) If necessary, all energy savings can be entered as one line item, but this must be noted to be clear to the reviewer.</t>
  </si>
  <si>
    <t>4) All values must be entered as a positive number (negative values  for incentives, tax credits, and other will be calculated as negative values automatically.)</t>
  </si>
  <si>
    <t xml:space="preserve">6) All eligible RPS renewable energy technologies should be reported on this tab. Including, solar photovoltaic, solar thermal electric, wind energy, and other eligible technologies. </t>
  </si>
  <si>
    <t>Demand Cost per Unit ($)</t>
  </si>
  <si>
    <r>
      <t xml:space="preserve">Installation Cost                     </t>
    </r>
    <r>
      <rPr>
        <i/>
        <sz val="11"/>
        <color theme="1"/>
        <rFont val="Calibri"/>
        <family val="2"/>
        <scheme val="minor"/>
      </rPr>
      <t>(Including equipment cost, procurement and labor)</t>
    </r>
  </si>
  <si>
    <t>Qualified Upfront Rebates &amp; Incentives</t>
  </si>
  <si>
    <t>Non-PACE Funds</t>
  </si>
  <si>
    <t>* Lifetime Savings are to be calculated using proper escalations, efficiency depreciation, demand savings, and market REC/CPEC/SMART price calculators. Input PD findings here and include the assumptions in the attached PD affidavit.
** Demand Savings Value should be customer specific and account for savings in time of use rates or demand charges.</t>
  </si>
  <si>
    <t>Measure Name</t>
  </si>
  <si>
    <t>Lifetime  Generated Power that is used on site</t>
  </si>
  <si>
    <t>Lifetime Generated Power that is exported off site</t>
  </si>
  <si>
    <t>Lifetime REC Sales</t>
  </si>
  <si>
    <t>Lifetime CPEC Sales</t>
  </si>
  <si>
    <t>Lifetime SMART Incentives</t>
  </si>
  <si>
    <t>Gas Line Extension Workbook</t>
  </si>
  <si>
    <t>Directions:</t>
  </si>
  <si>
    <t>1) Enter costs associated with gas line installation as well as gas main extensions when applicable in the table below.</t>
  </si>
  <si>
    <t>2) Enter the term of the contract with the gas company in years, if any (max 10 years).</t>
  </si>
  <si>
    <t>3) Back-up documentation of the savings and costs values inputted below are required as part of the full PACE application submission.</t>
  </si>
  <si>
    <t>4) All energy savings associated with the gas line installations should be captured in Energy Consumption Reduction or Renewable Measures.</t>
  </si>
  <si>
    <t>Gas Line Cost</t>
  </si>
  <si>
    <t xml:space="preserve">Gas Main Cost </t>
  </si>
  <si>
    <t>Meter Cost</t>
  </si>
  <si>
    <t>Term of Contract with Gas Company</t>
  </si>
  <si>
    <t>Total</t>
  </si>
  <si>
    <t>PACE Massachusetts Savings to Investment Ratio Calculator</t>
  </si>
  <si>
    <r>
      <rPr>
        <b/>
        <sz val="11"/>
        <color theme="1"/>
        <rFont val="Calibri"/>
        <family val="2"/>
        <scheme val="minor"/>
      </rPr>
      <t>Directions</t>
    </r>
    <r>
      <rPr>
        <sz val="11"/>
        <color theme="1"/>
        <rFont val="Calibri"/>
        <family val="2"/>
        <scheme val="minor"/>
      </rPr>
      <t>:</t>
    </r>
  </si>
  <si>
    <r>
      <t xml:space="preserve">1) The green cells below must be filled out by the Project Developer. </t>
    </r>
    <r>
      <rPr>
        <b/>
        <sz val="11"/>
        <color theme="1"/>
        <rFont val="Calibri"/>
        <family val="2"/>
        <scheme val="minor"/>
      </rPr>
      <t>All other cells will auto populate.</t>
    </r>
  </si>
  <si>
    <t>2) Back-up documentation of the costs inputted below is required as part of the full application submission.</t>
  </si>
  <si>
    <t>Financeable Investment</t>
  </si>
  <si>
    <t>Savings</t>
  </si>
  <si>
    <t>Financing Term (Years)*</t>
  </si>
  <si>
    <t>Energy Consumption Reduction Measures</t>
  </si>
  <si>
    <t>Renewable Thermal Measures</t>
  </si>
  <si>
    <t>Renewable Energy Measure</t>
  </si>
  <si>
    <t xml:space="preserve">Gas Line Extension </t>
  </si>
  <si>
    <t>All savings to be calculated as EE savings</t>
  </si>
  <si>
    <t>M&amp;V Cost</t>
  </si>
  <si>
    <t>*Financing term is the longest useful life of a measure, or 20 years, whichever is shorter</t>
  </si>
  <si>
    <t>Energy Audit and Engineering Cost</t>
  </si>
  <si>
    <t>Renewable Feasibility Study Cost</t>
  </si>
  <si>
    <t>Sub Total</t>
  </si>
  <si>
    <t>PACE Financing Cost</t>
  </si>
  <si>
    <t>SIR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</si>
</sst>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0"/>
    <numFmt numFmtId="166" formatCode="_(* #,##0_);_(* \(#,##0\);_(* &quot;-&quot;??_);_(@_)"/>
  </numFmts>
  <fonts count="22">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i/>
      <sz val="16"/>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sz val="11"/>
      <name val="Calibri"/>
      <family val="2"/>
      <scheme val="minor"/>
    </font>
    <font>
      <b/>
      <sz val="11"/>
      <name val="Calibri"/>
      <family val="2"/>
      <scheme val="minor"/>
    </font>
    <font>
      <sz val="10"/>
      <color theme="1"/>
      <name val="Calibri"/>
      <family val="2"/>
      <scheme val="minor"/>
    </font>
    <font>
      <i/>
      <sz val="10.5"/>
      <color theme="1"/>
      <name val="Calibri"/>
      <family val="2"/>
      <scheme val="minor"/>
    </font>
    <font>
      <i/>
      <sz val="36"/>
      <color theme="1"/>
      <name val="Calibri"/>
      <family val="2"/>
      <scheme val="minor"/>
    </font>
    <font>
      <sz val="14"/>
      <color theme="1"/>
      <name val="Calibri"/>
      <family val="2"/>
      <scheme val="minor"/>
    </font>
    <font>
      <b/>
      <i/>
      <sz val="11"/>
      <color theme="1"/>
      <name val="Calibri"/>
      <family val="2"/>
      <scheme val="minor"/>
    </font>
    <font>
      <i/>
      <sz val="11"/>
      <name val="Calibri"/>
      <family val="2"/>
      <scheme val="minor"/>
    </font>
    <font>
      <b/>
      <i/>
      <sz val="14"/>
      <color theme="1"/>
      <name val="Calibri"/>
      <family val="2"/>
      <scheme val="minor"/>
    </font>
    <font>
      <sz val="11"/>
      <color theme="0"/>
      <name val="Calibri"/>
      <family val="2"/>
      <scheme val="minor"/>
    </font>
    <font>
      <b/>
      <i/>
      <sz val="16"/>
      <name val="Calibri"/>
      <family val="2"/>
      <scheme val="minor"/>
    </font>
    <font>
      <i/>
      <sz val="36"/>
      <name val="Calibri"/>
      <family val="2"/>
      <scheme val="minor"/>
    </font>
    <font>
      <b/>
      <sz val="11"/>
      <color theme="0"/>
      <name val="Calibri"/>
      <family val="2"/>
      <scheme val="minor"/>
    </font>
    <font>
      <b/>
      <sz val="16"/>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92D05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thin">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medium">
        <color indexed="64"/>
      </left>
      <right/>
      <top style="medium">
        <color indexed="64"/>
      </top>
      <bottom/>
      <diagonal/>
    </border>
  </borders>
  <cellStyleXfs count="4">
    <xf numFmtId="0" fontId="0" fillId="0" borderId="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320">
    <xf numFmtId="0" fontId="0" fillId="0" borderId="0" xfId="0"/>
    <xf numFmtId="0" fontId="0" fillId="2" borderId="0" xfId="0" applyFill="1"/>
    <xf numFmtId="0" fontId="4" fillId="2" borderId="0" xfId="0" applyFont="1" applyFill="1"/>
    <xf numFmtId="0" fontId="0" fillId="2" borderId="0" xfId="0" applyFill="1" applyBorder="1"/>
    <xf numFmtId="0" fontId="3" fillId="2" borderId="0" xfId="0" applyFont="1" applyFill="1" applyAlignment="1">
      <alignment horizontal="center"/>
    </xf>
    <xf numFmtId="0" fontId="0" fillId="2" borderId="0" xfId="0" applyFill="1" applyAlignment="1">
      <alignment vertical="top"/>
    </xf>
    <xf numFmtId="0" fontId="0" fillId="2" borderId="0" xfId="0" applyFill="1" applyBorder="1" applyAlignment="1">
      <alignment vertical="center" wrapText="1"/>
    </xf>
    <xf numFmtId="0" fontId="2" fillId="2" borderId="0" xfId="0" applyFont="1" applyFill="1" applyAlignment="1">
      <alignment horizontal="left" vertical="top"/>
    </xf>
    <xf numFmtId="0" fontId="2" fillId="2" borderId="0" xfId="0" applyFont="1" applyFill="1" applyAlignment="1">
      <alignment vertical="top"/>
    </xf>
    <xf numFmtId="0" fontId="2" fillId="2" borderId="13" xfId="0" applyFont="1" applyFill="1" applyBorder="1" applyAlignment="1">
      <alignment horizontal="left" vertical="top"/>
    </xf>
    <xf numFmtId="0" fontId="2" fillId="2" borderId="0" xfId="0" applyFont="1" applyFill="1" applyBorder="1"/>
    <xf numFmtId="0" fontId="2" fillId="2" borderId="0" xfId="0" applyFont="1" applyFill="1" applyBorder="1" applyAlignment="1">
      <alignment horizontal="left"/>
    </xf>
    <xf numFmtId="0" fontId="2" fillId="2" borderId="0" xfId="0" applyFont="1" applyFill="1" applyBorder="1" applyAlignment="1">
      <alignment horizontal="left" vertical="top"/>
    </xf>
    <xf numFmtId="0" fontId="0" fillId="2" borderId="13" xfId="0" applyFill="1" applyBorder="1"/>
    <xf numFmtId="0" fontId="6" fillId="2" borderId="0" xfId="0" applyFont="1" applyFill="1" applyBorder="1" applyAlignment="1">
      <alignment vertical="center" wrapText="1"/>
    </xf>
    <xf numFmtId="0" fontId="0" fillId="6" borderId="6" xfId="0" applyFill="1" applyBorder="1" applyAlignment="1">
      <alignment horizontal="center" vertical="center" wrapText="1"/>
    </xf>
    <xf numFmtId="0" fontId="0" fillId="6" borderId="12" xfId="0" applyFill="1" applyBorder="1" applyAlignment="1">
      <alignment horizontal="center" vertical="center" wrapText="1"/>
    </xf>
    <xf numFmtId="0" fontId="0" fillId="3" borderId="21" xfId="0" applyFill="1" applyBorder="1"/>
    <xf numFmtId="164" fontId="0" fillId="2" borderId="0" xfId="0" applyNumberFormat="1" applyFill="1"/>
    <xf numFmtId="164" fontId="0" fillId="2" borderId="0" xfId="0" applyNumberFormat="1" applyFill="1" applyAlignment="1">
      <alignment vertical="top"/>
    </xf>
    <xf numFmtId="164" fontId="0" fillId="2" borderId="0" xfId="0" applyNumberFormat="1" applyFill="1" applyBorder="1"/>
    <xf numFmtId="164" fontId="6" fillId="2" borderId="0" xfId="0" applyNumberFormat="1" applyFont="1" applyFill="1" applyBorder="1" applyAlignment="1">
      <alignment vertical="center" wrapText="1"/>
    </xf>
    <xf numFmtId="164" fontId="0" fillId="2" borderId="0" xfId="0" applyNumberFormat="1" applyFill="1" applyBorder="1" applyAlignment="1">
      <alignment vertical="center" wrapText="1"/>
    </xf>
    <xf numFmtId="164" fontId="0" fillId="2" borderId="0" xfId="0" applyNumberFormat="1" applyFill="1" applyBorder="1" applyAlignment="1">
      <alignment horizontal="center" vertical="center" wrapText="1"/>
    </xf>
    <xf numFmtId="164" fontId="0" fillId="2" borderId="0" xfId="1" applyNumberFormat="1" applyFont="1" applyFill="1" applyBorder="1" applyAlignment="1">
      <alignment horizontal="center" vertical="center" wrapText="1"/>
    </xf>
    <xf numFmtId="44" fontId="0" fillId="2" borderId="0" xfId="1" applyFont="1" applyFill="1" applyBorder="1" applyAlignment="1">
      <alignment horizontal="center" vertical="center" wrapText="1"/>
    </xf>
    <xf numFmtId="164" fontId="0" fillId="2" borderId="0" xfId="1" applyNumberFormat="1" applyFont="1" applyFill="1" applyBorder="1"/>
    <xf numFmtId="44" fontId="0" fillId="2" borderId="0" xfId="1" applyFont="1" applyFill="1" applyBorder="1"/>
    <xf numFmtId="2" fontId="0" fillId="2" borderId="0" xfId="0" applyNumberFormat="1" applyFill="1" applyBorder="1"/>
    <xf numFmtId="0" fontId="2" fillId="4" borderId="0" xfId="0" applyFont="1" applyFill="1" applyAlignment="1">
      <alignment horizontal="left" vertical="top"/>
    </xf>
    <xf numFmtId="0" fontId="0" fillId="2" borderId="0" xfId="0" applyFill="1" applyAlignment="1">
      <alignment horizontal="left" vertical="top"/>
    </xf>
    <xf numFmtId="0" fontId="0" fillId="4" borderId="0" xfId="0" applyFill="1" applyAlignment="1">
      <alignment vertical="top"/>
    </xf>
    <xf numFmtId="164" fontId="0" fillId="4" borderId="0" xfId="0" applyNumberFormat="1" applyFill="1" applyAlignment="1">
      <alignment vertical="top"/>
    </xf>
    <xf numFmtId="0" fontId="1" fillId="2" borderId="0" xfId="0" applyFont="1" applyFill="1" applyAlignment="1">
      <alignment horizontal="left"/>
    </xf>
    <xf numFmtId="0" fontId="4" fillId="2" borderId="0" xfId="0" applyFont="1" applyFill="1" applyAlignment="1">
      <alignment horizontal="left"/>
    </xf>
    <xf numFmtId="0" fontId="0" fillId="2" borderId="0" xfId="0" applyFill="1" applyAlignment="1">
      <alignment horizontal="left"/>
    </xf>
    <xf numFmtId="0" fontId="1" fillId="2" borderId="0" xfId="0" applyFont="1" applyFill="1" applyAlignment="1">
      <alignment horizontal="left" wrapText="1"/>
    </xf>
    <xf numFmtId="0" fontId="0" fillId="2" borderId="0" xfId="0" applyFill="1" applyAlignment="1">
      <alignment horizontal="left" wrapText="1"/>
    </xf>
    <xf numFmtId="0" fontId="1" fillId="2" borderId="0" xfId="0" applyFont="1" applyFill="1" applyBorder="1" applyAlignment="1">
      <alignment horizontal="left"/>
    </xf>
    <xf numFmtId="0" fontId="0" fillId="2" borderId="0" xfId="0" applyFill="1" applyBorder="1" applyAlignment="1">
      <alignment horizontal="left"/>
    </xf>
    <xf numFmtId="0" fontId="0" fillId="6" borderId="18" xfId="0" applyFont="1" applyFill="1" applyBorder="1" applyAlignment="1">
      <alignment horizontal="center" vertical="center" wrapText="1"/>
    </xf>
    <xf numFmtId="0" fontId="0" fillId="6" borderId="6" xfId="0" applyFont="1" applyFill="1" applyBorder="1" applyAlignment="1">
      <alignment horizontal="center" vertical="center" wrapText="1"/>
    </xf>
    <xf numFmtId="0" fontId="0" fillId="6" borderId="12" xfId="0" applyFont="1" applyFill="1" applyBorder="1" applyAlignment="1">
      <alignment horizontal="center" vertical="center" wrapText="1"/>
    </xf>
    <xf numFmtId="0" fontId="0" fillId="6" borderId="17" xfId="0" applyFont="1" applyFill="1" applyBorder="1" applyAlignment="1">
      <alignment horizontal="center" vertical="center" wrapText="1"/>
    </xf>
    <xf numFmtId="0" fontId="0" fillId="6" borderId="16" xfId="0" applyFont="1" applyFill="1" applyBorder="1" applyAlignment="1">
      <alignment horizontal="center" vertical="center" wrapText="1"/>
    </xf>
    <xf numFmtId="0" fontId="0" fillId="6" borderId="27" xfId="0" applyFont="1" applyFill="1" applyBorder="1" applyAlignment="1">
      <alignment horizontal="center" vertical="center" wrapText="1"/>
    </xf>
    <xf numFmtId="0" fontId="4" fillId="2" borderId="0" xfId="0" applyFont="1" applyFill="1" applyAlignment="1">
      <alignment vertical="top"/>
    </xf>
    <xf numFmtId="0" fontId="0" fillId="6" borderId="30" xfId="0" applyFont="1" applyFill="1" applyBorder="1" applyAlignment="1">
      <alignment horizontal="center" vertical="center" wrapText="1"/>
    </xf>
    <xf numFmtId="0" fontId="0" fillId="6" borderId="28" xfId="0" applyFont="1" applyFill="1" applyBorder="1" applyAlignment="1">
      <alignment horizontal="center" vertical="center" wrapText="1"/>
    </xf>
    <xf numFmtId="0" fontId="0" fillId="2" borderId="0" xfId="0" applyFill="1" applyBorder="1" applyAlignment="1"/>
    <xf numFmtId="44" fontId="0" fillId="2" borderId="0" xfId="0" applyNumberFormat="1" applyFill="1" applyAlignment="1">
      <alignment vertical="top"/>
    </xf>
    <xf numFmtId="0" fontId="0" fillId="2" borderId="0" xfId="0" applyFill="1" applyAlignment="1">
      <alignment vertical="top" wrapText="1"/>
    </xf>
    <xf numFmtId="0" fontId="0" fillId="2" borderId="0" xfId="0" applyFill="1" applyAlignment="1">
      <alignment horizontal="left" vertical="top" wrapText="1"/>
    </xf>
    <xf numFmtId="0" fontId="0" fillId="2" borderId="0" xfId="0" applyFill="1" applyBorder="1" applyAlignment="1">
      <alignment horizontal="center" wrapText="1"/>
    </xf>
    <xf numFmtId="2" fontId="0" fillId="2" borderId="0" xfId="0" applyNumberFormat="1" applyFill="1" applyBorder="1" applyAlignment="1">
      <alignment horizontal="center" vertical="center" wrapText="1"/>
    </xf>
    <xf numFmtId="0" fontId="0" fillId="3" borderId="36" xfId="0" applyFill="1" applyBorder="1"/>
    <xf numFmtId="0" fontId="6" fillId="2" borderId="0" xfId="0" applyFont="1" applyFill="1"/>
    <xf numFmtId="0" fontId="0" fillId="3" borderId="19" xfId="0" applyFill="1" applyBorder="1"/>
    <xf numFmtId="0" fontId="2" fillId="3" borderId="37" xfId="0" applyFont="1" applyFill="1" applyBorder="1"/>
    <xf numFmtId="0" fontId="2" fillId="2" borderId="0" xfId="0" applyFont="1" applyFill="1" applyBorder="1" applyAlignment="1">
      <alignment horizontal="center" wrapText="1"/>
    </xf>
    <xf numFmtId="0" fontId="0" fillId="2" borderId="25" xfId="0" applyFill="1" applyBorder="1"/>
    <xf numFmtId="0" fontId="0" fillId="2" borderId="25" xfId="0" applyFill="1" applyBorder="1" applyAlignment="1">
      <alignment horizontal="left" vertical="top"/>
    </xf>
    <xf numFmtId="0" fontId="0" fillId="2" borderId="25" xfId="0" applyFill="1" applyBorder="1" applyAlignment="1">
      <alignment vertical="top"/>
    </xf>
    <xf numFmtId="0" fontId="0" fillId="2" borderId="0" xfId="0" applyFill="1" applyBorder="1" applyAlignment="1">
      <alignment vertical="top"/>
    </xf>
    <xf numFmtId="0" fontId="0" fillId="3" borderId="21" xfId="0" applyFill="1" applyBorder="1" applyAlignment="1">
      <alignment wrapText="1"/>
    </xf>
    <xf numFmtId="0" fontId="0" fillId="6" borderId="18" xfId="0" applyFill="1" applyBorder="1" applyAlignment="1">
      <alignment horizontal="center"/>
    </xf>
    <xf numFmtId="0" fontId="0" fillId="2" borderId="25" xfId="0" applyFill="1" applyBorder="1" applyAlignment="1">
      <alignment vertical="center" wrapText="1"/>
    </xf>
    <xf numFmtId="44" fontId="2" fillId="2" borderId="0" xfId="0" applyNumberFormat="1" applyFont="1" applyFill="1" applyBorder="1" applyAlignment="1">
      <alignment horizontal="center" wrapText="1"/>
    </xf>
    <xf numFmtId="0" fontId="2" fillId="2" borderId="25" xfId="0" applyFont="1" applyFill="1" applyBorder="1" applyAlignment="1">
      <alignment vertical="top"/>
    </xf>
    <xf numFmtId="0" fontId="10" fillId="6" borderId="31" xfId="0" applyFont="1" applyFill="1" applyBorder="1" applyAlignment="1">
      <alignment horizontal="center" vertical="center" wrapText="1"/>
    </xf>
    <xf numFmtId="0" fontId="0" fillId="6" borderId="25" xfId="0" applyFill="1" applyBorder="1" applyAlignment="1">
      <alignment horizontal="center" vertical="center"/>
    </xf>
    <xf numFmtId="164" fontId="0" fillId="6" borderId="6" xfId="0" applyNumberFormat="1" applyFill="1" applyBorder="1" applyAlignment="1">
      <alignment horizontal="center" vertical="center" wrapText="1"/>
    </xf>
    <xf numFmtId="0" fontId="10" fillId="6" borderId="40" xfId="0" applyFont="1" applyFill="1" applyBorder="1" applyAlignment="1">
      <alignment horizontal="center" vertical="center" wrapText="1"/>
    </xf>
    <xf numFmtId="164" fontId="0" fillId="6" borderId="28" xfId="0" applyNumberFormat="1" applyFill="1" applyBorder="1" applyAlignment="1">
      <alignment horizontal="center" vertical="center" wrapText="1"/>
    </xf>
    <xf numFmtId="0" fontId="0" fillId="2" borderId="0" xfId="0" applyFill="1" applyBorder="1" applyAlignment="1">
      <alignment wrapText="1"/>
    </xf>
    <xf numFmtId="44" fontId="0" fillId="2" borderId="0" xfId="1" applyNumberFormat="1" applyFont="1" applyFill="1" applyBorder="1" applyAlignment="1">
      <alignment wrapText="1"/>
    </xf>
    <xf numFmtId="0" fontId="2" fillId="2" borderId="0" xfId="0" applyFont="1" applyFill="1" applyBorder="1" applyAlignment="1">
      <alignment wrapText="1"/>
    </xf>
    <xf numFmtId="44" fontId="2" fillId="3" borderId="38" xfId="0" applyNumberFormat="1" applyFont="1" applyFill="1" applyBorder="1" applyAlignment="1">
      <alignment wrapText="1"/>
    </xf>
    <xf numFmtId="0" fontId="0" fillId="2" borderId="15" xfId="0" applyFill="1" applyBorder="1" applyAlignment="1">
      <alignment horizontal="center" wrapText="1"/>
    </xf>
    <xf numFmtId="0" fontId="6" fillId="2" borderId="0" xfId="0" applyFont="1" applyFill="1" applyBorder="1" applyAlignment="1"/>
    <xf numFmtId="0" fontId="0" fillId="6" borderId="32" xfId="0" applyFill="1" applyBorder="1" applyAlignment="1">
      <alignment horizontal="center" vertical="center" wrapText="1"/>
    </xf>
    <xf numFmtId="44" fontId="0" fillId="3" borderId="38" xfId="0" applyNumberFormat="1" applyFill="1" applyBorder="1" applyAlignment="1">
      <alignment horizontal="left"/>
    </xf>
    <xf numFmtId="0" fontId="0" fillId="3" borderId="33" xfId="0" applyFill="1" applyBorder="1" applyAlignment="1"/>
    <xf numFmtId="0" fontId="0" fillId="3" borderId="34" xfId="0" applyFill="1" applyBorder="1" applyAlignment="1"/>
    <xf numFmtId="165" fontId="2" fillId="2" borderId="0" xfId="0" applyNumberFormat="1" applyFont="1" applyFill="1" applyBorder="1" applyAlignment="1">
      <alignment vertical="center"/>
    </xf>
    <xf numFmtId="164" fontId="0" fillId="2" borderId="0" xfId="0" applyNumberFormat="1" applyFill="1" applyBorder="1" applyAlignment="1"/>
    <xf numFmtId="0" fontId="0" fillId="3" borderId="33" xfId="0" applyFill="1" applyBorder="1"/>
    <xf numFmtId="0" fontId="0" fillId="3" borderId="34" xfId="0" applyFill="1" applyBorder="1" applyAlignment="1">
      <alignment horizontal="center" vertical="center" wrapText="1"/>
    </xf>
    <xf numFmtId="164" fontId="0" fillId="3" borderId="34" xfId="0" applyNumberFormat="1" applyFill="1" applyBorder="1" applyAlignment="1">
      <alignment horizontal="center" vertical="center" wrapText="1"/>
    </xf>
    <xf numFmtId="0" fontId="0" fillId="3" borderId="34" xfId="0" applyFill="1" applyBorder="1"/>
    <xf numFmtId="164" fontId="0" fillId="3" borderId="34" xfId="0" applyNumberFormat="1" applyFill="1" applyBorder="1"/>
    <xf numFmtId="0" fontId="3" fillId="2" borderId="0" xfId="0" applyFont="1" applyFill="1"/>
    <xf numFmtId="0" fontId="14" fillId="2" borderId="0" xfId="0" applyFont="1" applyFill="1" applyAlignment="1">
      <alignment horizontal="left" vertical="top"/>
    </xf>
    <xf numFmtId="0" fontId="2" fillId="6" borderId="2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3" borderId="21" xfId="0" applyFont="1" applyFill="1" applyBorder="1"/>
    <xf numFmtId="0" fontId="2" fillId="0" borderId="0" xfId="0" applyFont="1" applyFill="1" applyBorder="1" applyAlignment="1"/>
    <xf numFmtId="0" fontId="2" fillId="6" borderId="17" xfId="0" applyFont="1" applyFill="1" applyBorder="1" applyAlignment="1"/>
    <xf numFmtId="0" fontId="9" fillId="6" borderId="27" xfId="0" applyFont="1" applyFill="1" applyBorder="1" applyAlignment="1">
      <alignment horizontal="center"/>
    </xf>
    <xf numFmtId="0" fontId="3" fillId="5" borderId="42" xfId="0" applyFont="1" applyFill="1" applyBorder="1" applyAlignment="1">
      <alignment wrapText="1"/>
    </xf>
    <xf numFmtId="0" fontId="9" fillId="6" borderId="16" xfId="0" applyFont="1" applyFill="1" applyBorder="1"/>
    <xf numFmtId="0" fontId="2" fillId="3" borderId="21" xfId="0" applyFont="1" applyFill="1" applyBorder="1" applyAlignment="1">
      <alignment vertical="center"/>
    </xf>
    <xf numFmtId="44" fontId="3" fillId="3" borderId="1" xfId="0" applyNumberFormat="1" applyFont="1" applyFill="1" applyBorder="1"/>
    <xf numFmtId="0" fontId="2" fillId="3" borderId="21" xfId="0" applyFont="1" applyFill="1" applyBorder="1" applyAlignment="1">
      <alignment vertical="center" wrapText="1"/>
    </xf>
    <xf numFmtId="0" fontId="9" fillId="6" borderId="21" xfId="0" applyFont="1" applyFill="1" applyBorder="1"/>
    <xf numFmtId="44" fontId="15" fillId="6" borderId="1" xfId="0" applyNumberFormat="1" applyFont="1" applyFill="1" applyBorder="1"/>
    <xf numFmtId="44" fontId="15" fillId="6" borderId="5" xfId="0" applyNumberFormat="1" applyFont="1" applyFill="1" applyBorder="1"/>
    <xf numFmtId="44" fontId="0" fillId="6" borderId="6" xfId="0" applyNumberFormat="1" applyFill="1" applyBorder="1"/>
    <xf numFmtId="44" fontId="0" fillId="6" borderId="12" xfId="0" applyNumberFormat="1" applyFill="1" applyBorder="1"/>
    <xf numFmtId="0" fontId="2" fillId="6" borderId="18" xfId="0" applyFont="1" applyFill="1" applyBorder="1"/>
    <xf numFmtId="0" fontId="5" fillId="3" borderId="37" xfId="0" applyFont="1" applyFill="1" applyBorder="1" applyAlignment="1">
      <alignment vertical="center" wrapText="1"/>
    </xf>
    <xf numFmtId="2" fontId="16" fillId="3" borderId="38" xfId="0" applyNumberFormat="1" applyFont="1" applyFill="1" applyBorder="1" applyAlignment="1">
      <alignment horizontal="center" vertical="center"/>
    </xf>
    <xf numFmtId="44" fontId="3" fillId="2" borderId="0" xfId="0" applyNumberFormat="1" applyFont="1" applyFill="1" applyBorder="1"/>
    <xf numFmtId="0" fontId="9" fillId="6" borderId="30" xfId="0" applyFont="1" applyFill="1" applyBorder="1" applyAlignment="1">
      <alignment horizontal="center"/>
    </xf>
    <xf numFmtId="44" fontId="3" fillId="3" borderId="9" xfId="0" applyNumberFormat="1" applyFont="1" applyFill="1" applyBorder="1"/>
    <xf numFmtId="44" fontId="11" fillId="3" borderId="9" xfId="0" applyNumberFormat="1" applyFont="1" applyFill="1" applyBorder="1" applyAlignment="1">
      <alignment horizontal="center" vertical="center" wrapText="1"/>
    </xf>
    <xf numFmtId="0" fontId="9" fillId="2" borderId="0" xfId="0" applyFont="1" applyFill="1" applyBorder="1" applyAlignment="1">
      <alignment horizontal="center"/>
    </xf>
    <xf numFmtId="0" fontId="0" fillId="2" borderId="0" xfId="0" applyFont="1" applyFill="1"/>
    <xf numFmtId="0" fontId="14" fillId="6" borderId="46" xfId="0" applyFont="1" applyFill="1" applyBorder="1" applyAlignment="1">
      <alignment horizontal="center" vertical="center"/>
    </xf>
    <xf numFmtId="0" fontId="0" fillId="2" borderId="25" xfId="0" applyFont="1" applyFill="1" applyBorder="1"/>
    <xf numFmtId="44" fontId="3" fillId="3" borderId="1" xfId="0" applyNumberFormat="1" applyFont="1" applyFill="1" applyBorder="1" applyAlignment="1">
      <alignment wrapText="1"/>
    </xf>
    <xf numFmtId="0" fontId="0" fillId="2" borderId="0" xfId="0" applyFont="1" applyFill="1" applyAlignment="1">
      <alignment vertical="top"/>
    </xf>
    <xf numFmtId="0" fontId="2" fillId="6" borderId="21" xfId="0" applyFont="1" applyFill="1" applyBorder="1" applyAlignment="1"/>
    <xf numFmtId="0" fontId="2" fillId="6" borderId="5" xfId="0" applyFont="1" applyFill="1" applyBorder="1" applyAlignment="1"/>
    <xf numFmtId="0" fontId="0" fillId="3" borderId="21" xfId="0" applyFill="1" applyBorder="1" applyAlignment="1"/>
    <xf numFmtId="0" fontId="0" fillId="3" borderId="18" xfId="0" applyFill="1" applyBorder="1" applyAlignment="1"/>
    <xf numFmtId="0" fontId="0" fillId="6" borderId="12" xfId="0" applyFill="1" applyBorder="1" applyAlignment="1">
      <alignment horizontal="center" wrapText="1"/>
    </xf>
    <xf numFmtId="0" fontId="0" fillId="6" borderId="18" xfId="0" applyFill="1" applyBorder="1" applyAlignment="1">
      <alignment horizontal="center" vertical="center"/>
    </xf>
    <xf numFmtId="0" fontId="17" fillId="2" borderId="0" xfId="0" applyFont="1" applyFill="1"/>
    <xf numFmtId="0" fontId="18" fillId="2" borderId="0" xfId="0" applyFont="1" applyFill="1" applyAlignment="1">
      <alignment vertical="top"/>
    </xf>
    <xf numFmtId="0" fontId="18" fillId="2" borderId="0" xfId="0" applyFont="1" applyFill="1" applyAlignment="1">
      <alignment horizontal="left" vertical="top"/>
    </xf>
    <xf numFmtId="0" fontId="8" fillId="2" borderId="0" xfId="0" applyFont="1" applyFill="1"/>
    <xf numFmtId="0" fontId="19" fillId="2" borderId="0" xfId="0" applyFont="1" applyFill="1" applyBorder="1" applyAlignment="1">
      <alignment vertical="center"/>
    </xf>
    <xf numFmtId="0" fontId="15" fillId="2" borderId="0" xfId="0" applyFont="1" applyFill="1" applyBorder="1" applyAlignment="1">
      <alignment vertical="center"/>
    </xf>
    <xf numFmtId="0" fontId="0" fillId="2" borderId="0" xfId="0" applyFont="1" applyFill="1" applyAlignment="1">
      <alignment vertical="top" wrapText="1"/>
    </xf>
    <xf numFmtId="0" fontId="0" fillId="6" borderId="28" xfId="0" applyFill="1" applyBorder="1" applyAlignment="1">
      <alignment horizontal="center" vertical="center" wrapText="1"/>
    </xf>
    <xf numFmtId="44" fontId="0" fillId="3" borderId="25" xfId="1" applyFont="1" applyFill="1" applyBorder="1" applyAlignment="1"/>
    <xf numFmtId="0" fontId="2" fillId="6" borderId="1" xfId="0" applyFont="1" applyFill="1" applyBorder="1" applyAlignment="1">
      <alignment horizontal="center" vertical="center" wrapText="1"/>
    </xf>
    <xf numFmtId="0" fontId="0" fillId="3" borderId="1" xfId="0" applyFill="1" applyBorder="1" applyAlignment="1">
      <alignment horizontal="center"/>
    </xf>
    <xf numFmtId="0" fontId="17" fillId="2" borderId="0" xfId="0" applyFont="1" applyFill="1" applyBorder="1" applyAlignment="1">
      <alignment horizontal="center" vertical="center" wrapText="1"/>
    </xf>
    <xf numFmtId="0" fontId="21" fillId="2" borderId="0" xfId="0" applyFont="1" applyFill="1" applyBorder="1" applyAlignment="1"/>
    <xf numFmtId="0" fontId="17" fillId="2" borderId="0" xfId="0" applyFont="1" applyFill="1" applyBorder="1" applyAlignment="1">
      <alignment wrapText="1"/>
    </xf>
    <xf numFmtId="44" fontId="17" fillId="2" borderId="0" xfId="1" applyNumberFormat="1" applyFont="1" applyFill="1" applyBorder="1" applyAlignment="1">
      <alignment wrapText="1"/>
    </xf>
    <xf numFmtId="0" fontId="17" fillId="2" borderId="0" xfId="0" applyFont="1" applyFill="1" applyBorder="1"/>
    <xf numFmtId="0" fontId="20" fillId="2" borderId="0" xfId="0" applyFont="1" applyFill="1" applyBorder="1" applyAlignment="1">
      <alignment horizontal="center" vertical="center" wrapText="1"/>
    </xf>
    <xf numFmtId="0" fontId="20" fillId="2" borderId="0" xfId="0" applyFont="1" applyFill="1" applyBorder="1"/>
    <xf numFmtId="0" fontId="17" fillId="2" borderId="0" xfId="0" applyFont="1" applyFill="1" applyBorder="1" applyAlignment="1">
      <alignment horizontal="center"/>
    </xf>
    <xf numFmtId="0" fontId="17" fillId="2" borderId="0" xfId="0" applyFont="1" applyFill="1" applyBorder="1" applyAlignment="1">
      <alignment horizontal="center" wrapText="1"/>
    </xf>
    <xf numFmtId="0" fontId="0" fillId="3" borderId="19" xfId="0" applyFill="1" applyBorder="1" applyAlignment="1" applyProtection="1">
      <alignment horizontal="left" vertical="center" wrapText="1"/>
      <protection locked="0"/>
    </xf>
    <xf numFmtId="0" fontId="0" fillId="3" borderId="24" xfId="0" applyFill="1" applyBorder="1" applyAlignment="1" applyProtection="1">
      <alignment horizontal="center" vertical="center" wrapText="1"/>
      <protection locked="0"/>
    </xf>
    <xf numFmtId="166" fontId="0" fillId="3" borderId="20" xfId="2" applyNumberFormat="1" applyFont="1" applyFill="1" applyBorder="1" applyProtection="1">
      <protection locked="0"/>
    </xf>
    <xf numFmtId="0" fontId="0" fillId="3" borderId="21" xfId="0" applyFill="1" applyBorder="1" applyAlignment="1" applyProtection="1">
      <alignment horizontal="left"/>
      <protection locked="0"/>
    </xf>
    <xf numFmtId="0" fontId="0" fillId="3" borderId="9" xfId="0" applyFill="1" applyBorder="1" applyAlignment="1" applyProtection="1">
      <alignment horizontal="center" vertical="center" wrapText="1"/>
      <protection locked="0"/>
    </xf>
    <xf numFmtId="166" fontId="0" fillId="3" borderId="5" xfId="2" applyNumberFormat="1" applyFont="1" applyFill="1" applyBorder="1" applyProtection="1">
      <protection locked="0"/>
    </xf>
    <xf numFmtId="0" fontId="0" fillId="3" borderId="21" xfId="0" applyFill="1" applyBorder="1" applyProtection="1">
      <protection locked="0"/>
    </xf>
    <xf numFmtId="0" fontId="0" fillId="3" borderId="36" xfId="0" applyFill="1" applyBorder="1" applyProtection="1">
      <protection locked="0"/>
    </xf>
    <xf numFmtId="0" fontId="0" fillId="3" borderId="5" xfId="0" applyFill="1" applyBorder="1" applyProtection="1">
      <protection locked="0"/>
    </xf>
    <xf numFmtId="0" fontId="0" fillId="3" borderId="23" xfId="0" applyFill="1" applyBorder="1" applyAlignment="1" applyProtection="1">
      <alignment horizontal="center" vertical="center" wrapText="1"/>
      <protection locked="0"/>
    </xf>
    <xf numFmtId="0" fontId="0" fillId="3" borderId="12" xfId="0" applyFill="1" applyBorder="1" applyProtection="1">
      <protection locked="0"/>
    </xf>
    <xf numFmtId="44" fontId="0" fillId="3" borderId="17" xfId="1" applyNumberFormat="1" applyFont="1" applyFill="1" applyBorder="1" applyAlignment="1" applyProtection="1">
      <alignment wrapText="1"/>
      <protection locked="0"/>
    </xf>
    <xf numFmtId="44" fontId="0" fillId="3" borderId="5" xfId="1" applyNumberFormat="1" applyFont="1" applyFill="1" applyBorder="1" applyAlignment="1" applyProtection="1">
      <alignment wrapText="1"/>
      <protection locked="0"/>
    </xf>
    <xf numFmtId="44" fontId="0" fillId="3" borderId="29" xfId="1" applyNumberFormat="1" applyFont="1" applyFill="1" applyBorder="1" applyAlignment="1" applyProtection="1">
      <alignment wrapText="1"/>
      <protection locked="0"/>
    </xf>
    <xf numFmtId="44" fontId="0" fillId="3" borderId="12" xfId="1" applyNumberFormat="1" applyFont="1" applyFill="1" applyBorder="1" applyAlignment="1" applyProtection="1">
      <alignment wrapText="1"/>
      <protection locked="0"/>
    </xf>
    <xf numFmtId="0" fontId="0" fillId="3" borderId="5" xfId="0" applyFill="1" applyBorder="1" applyAlignment="1" applyProtection="1">
      <protection locked="0"/>
    </xf>
    <xf numFmtId="9" fontId="0" fillId="3" borderId="5" xfId="3" applyFont="1" applyFill="1" applyBorder="1" applyAlignment="1" applyProtection="1">
      <protection locked="0"/>
    </xf>
    <xf numFmtId="0" fontId="0" fillId="3" borderId="12" xfId="0" applyFill="1" applyBorder="1" applyAlignment="1" applyProtection="1">
      <protection locked="0"/>
    </xf>
    <xf numFmtId="0" fontId="2" fillId="3" borderId="5" xfId="0" applyFont="1" applyFill="1" applyBorder="1" applyAlignment="1" applyProtection="1">
      <alignment vertical="top"/>
      <protection locked="0"/>
    </xf>
    <xf numFmtId="0" fontId="2" fillId="3" borderId="12" xfId="0" applyFont="1" applyFill="1" applyBorder="1" applyAlignment="1" applyProtection="1">
      <alignment vertical="top"/>
      <protection locked="0"/>
    </xf>
    <xf numFmtId="44" fontId="0" fillId="3" borderId="11" xfId="1" applyFont="1" applyFill="1" applyBorder="1" applyAlignment="1" applyProtection="1">
      <alignment horizontal="left"/>
      <protection locked="0"/>
    </xf>
    <xf numFmtId="44" fontId="0" fillId="3" borderId="8" xfId="1" applyFont="1" applyFill="1" applyBorder="1" applyAlignment="1" applyProtection="1">
      <alignment horizontal="left"/>
      <protection locked="0"/>
    </xf>
    <xf numFmtId="44" fontId="3" fillId="7" borderId="1" xfId="1" applyNumberFormat="1" applyFont="1" applyFill="1" applyBorder="1" applyProtection="1">
      <protection locked="0"/>
    </xf>
    <xf numFmtId="164" fontId="0" fillId="3" borderId="53" xfId="0" applyNumberFormat="1" applyFill="1" applyBorder="1" applyProtection="1">
      <protection locked="0"/>
    </xf>
    <xf numFmtId="0" fontId="0" fillId="3" borderId="53" xfId="0" applyFill="1" applyBorder="1" applyProtection="1">
      <protection locked="0"/>
    </xf>
    <xf numFmtId="1" fontId="0" fillId="3" borderId="53" xfId="0" applyNumberFormat="1" applyFill="1" applyBorder="1" applyAlignment="1" applyProtection="1">
      <alignment horizontal="center" vertical="center" wrapText="1"/>
      <protection locked="0"/>
    </xf>
    <xf numFmtId="0" fontId="0" fillId="3" borderId="54" xfId="0" applyFill="1" applyBorder="1" applyAlignment="1" applyProtection="1">
      <alignment horizontal="center" vertical="center" wrapText="1"/>
      <protection locked="0"/>
    </xf>
    <xf numFmtId="0" fontId="0" fillId="3" borderId="55" xfId="0" applyFill="1" applyBorder="1" applyAlignment="1" applyProtection="1">
      <alignment horizontal="center" vertical="center" wrapText="1"/>
      <protection locked="0"/>
    </xf>
    <xf numFmtId="164" fontId="0" fillId="3" borderId="55" xfId="0" applyNumberFormat="1" applyFill="1" applyBorder="1" applyAlignment="1" applyProtection="1">
      <alignment horizontal="center" vertical="center" wrapText="1"/>
      <protection locked="0"/>
    </xf>
    <xf numFmtId="1" fontId="0" fillId="3" borderId="55" xfId="0" applyNumberFormat="1" applyFill="1" applyBorder="1" applyProtection="1">
      <protection locked="0"/>
    </xf>
    <xf numFmtId="164" fontId="0" fillId="3" borderId="55" xfId="0" applyNumberFormat="1" applyFill="1" applyBorder="1" applyProtection="1">
      <protection locked="0"/>
    </xf>
    <xf numFmtId="0" fontId="0" fillId="3" borderId="57" xfId="0" applyFill="1" applyBorder="1" applyProtection="1">
      <protection locked="0"/>
    </xf>
    <xf numFmtId="0" fontId="0" fillId="3" borderId="59" xfId="0" applyFill="1" applyBorder="1" applyProtection="1">
      <protection locked="0"/>
    </xf>
    <xf numFmtId="0" fontId="0" fillId="3" borderId="60" xfId="0" applyFill="1" applyBorder="1" applyProtection="1">
      <protection locked="0"/>
    </xf>
    <xf numFmtId="164" fontId="0" fillId="3" borderId="60" xfId="0" applyNumberFormat="1" applyFill="1" applyBorder="1" applyProtection="1">
      <protection locked="0"/>
    </xf>
    <xf numFmtId="1" fontId="0" fillId="3" borderId="60" xfId="0" applyNumberFormat="1" applyFill="1" applyBorder="1" applyAlignment="1" applyProtection="1">
      <alignment horizontal="center" vertical="center" wrapText="1"/>
      <protection locked="0"/>
    </xf>
    <xf numFmtId="0" fontId="0" fillId="3" borderId="56" xfId="0" applyFill="1" applyBorder="1" applyAlignment="1" applyProtection="1">
      <alignment horizontal="center" vertical="center" wrapText="1"/>
      <protection locked="0"/>
    </xf>
    <xf numFmtId="0" fontId="0" fillId="3" borderId="58" xfId="0" applyFill="1" applyBorder="1" applyAlignment="1" applyProtection="1">
      <alignment horizontal="center" vertical="center" wrapText="1"/>
      <protection locked="0"/>
    </xf>
    <xf numFmtId="0" fontId="0" fillId="3" borderId="61" xfId="0" applyFill="1" applyBorder="1" applyAlignment="1" applyProtection="1">
      <alignment horizontal="center" vertical="center" wrapText="1"/>
      <protection locked="0"/>
    </xf>
    <xf numFmtId="0" fontId="0" fillId="2" borderId="0" xfId="0" applyFill="1" applyAlignment="1">
      <alignment horizontal="center" wrapText="1"/>
    </xf>
    <xf numFmtId="164" fontId="0" fillId="6" borderId="30" xfId="0" applyNumberFormat="1" applyFill="1" applyBorder="1" applyAlignment="1">
      <alignment horizontal="center" vertical="center" wrapText="1"/>
    </xf>
    <xf numFmtId="166" fontId="0" fillId="3" borderId="39" xfId="1" applyNumberFormat="1" applyFont="1" applyFill="1" applyBorder="1" applyAlignment="1">
      <alignment horizontal="center" vertical="center" wrapText="1"/>
    </xf>
    <xf numFmtId="164" fontId="0" fillId="3" borderId="64" xfId="0" applyNumberFormat="1" applyFill="1" applyBorder="1" applyProtection="1">
      <protection locked="0"/>
    </xf>
    <xf numFmtId="164" fontId="0" fillId="3" borderId="65" xfId="0" applyNumberFormat="1" applyFill="1" applyBorder="1" applyProtection="1">
      <protection locked="0"/>
    </xf>
    <xf numFmtId="164" fontId="0" fillId="3" borderId="66" xfId="0" applyNumberFormat="1" applyFill="1" applyBorder="1" applyProtection="1">
      <protection locked="0"/>
    </xf>
    <xf numFmtId="164" fontId="0" fillId="3" borderId="67" xfId="0" applyNumberFormat="1" applyFill="1" applyBorder="1" applyProtection="1">
      <protection locked="0"/>
    </xf>
    <xf numFmtId="164" fontId="9" fillId="6" borderId="68" xfId="0" applyNumberFormat="1" applyFont="1" applyFill="1" applyBorder="1" applyAlignment="1">
      <alignment horizontal="center" vertical="center" wrapText="1"/>
    </xf>
    <xf numFmtId="164" fontId="8" fillId="6" borderId="69" xfId="0" applyNumberFormat="1" applyFont="1" applyFill="1" applyBorder="1" applyAlignment="1">
      <alignment horizontal="center" vertical="center" wrapText="1"/>
    </xf>
    <xf numFmtId="164" fontId="13" fillId="6" borderId="63" xfId="0" applyNumberFormat="1" applyFont="1" applyFill="1" applyBorder="1" applyAlignment="1">
      <alignment vertical="center"/>
    </xf>
    <xf numFmtId="44" fontId="13" fillId="6" borderId="63" xfId="1" applyFont="1" applyFill="1" applyBorder="1" applyAlignment="1">
      <alignment vertical="center"/>
    </xf>
    <xf numFmtId="164" fontId="8" fillId="3" borderId="70" xfId="0" applyNumberFormat="1" applyFont="1" applyFill="1" applyBorder="1"/>
    <xf numFmtId="166" fontId="0" fillId="3" borderId="17" xfId="2" applyNumberFormat="1" applyFont="1" applyFill="1" applyBorder="1" applyProtection="1">
      <protection locked="0"/>
    </xf>
    <xf numFmtId="44" fontId="13" fillId="6" borderId="35" xfId="1" applyFont="1" applyFill="1" applyBorder="1" applyAlignment="1">
      <alignment vertical="center"/>
    </xf>
    <xf numFmtId="0" fontId="2" fillId="3" borderId="29" xfId="0" applyFont="1" applyFill="1" applyBorder="1" applyAlignment="1" applyProtection="1">
      <alignment vertical="top"/>
      <protection locked="0"/>
    </xf>
    <xf numFmtId="0" fontId="0" fillId="3" borderId="6" xfId="0" applyFill="1" applyBorder="1" applyAlignment="1"/>
    <xf numFmtId="164" fontId="0" fillId="3" borderId="1" xfId="0" applyNumberFormat="1" applyFill="1" applyBorder="1" applyAlignment="1" applyProtection="1">
      <alignment horizontal="center" vertical="center" wrapText="1"/>
      <protection locked="0"/>
    </xf>
    <xf numFmtId="166" fontId="0" fillId="3" borderId="1" xfId="2" applyNumberFormat="1" applyFont="1" applyFill="1" applyBorder="1" applyProtection="1">
      <protection locked="0"/>
    </xf>
    <xf numFmtId="0" fontId="0" fillId="3" borderId="1" xfId="0" applyFill="1" applyBorder="1" applyProtection="1">
      <protection locked="0"/>
    </xf>
    <xf numFmtId="166" fontId="0" fillId="3" borderId="1" xfId="0" applyNumberFormat="1" applyFill="1" applyBorder="1" applyProtection="1">
      <protection locked="0"/>
    </xf>
    <xf numFmtId="164" fontId="0" fillId="3" borderId="16" xfId="0" applyNumberFormat="1" applyFill="1" applyBorder="1" applyAlignment="1" applyProtection="1">
      <alignment horizontal="center" vertical="center" wrapText="1"/>
      <protection locked="0"/>
    </xf>
    <xf numFmtId="166" fontId="0" fillId="3" borderId="27" xfId="2" applyNumberFormat="1" applyFont="1" applyFill="1" applyBorder="1" applyAlignment="1" applyProtection="1">
      <alignment horizontal="center" vertical="center" wrapText="1"/>
      <protection locked="0"/>
    </xf>
    <xf numFmtId="164" fontId="0" fillId="3" borderId="27" xfId="0" applyNumberFormat="1" applyFill="1" applyBorder="1" applyAlignment="1" applyProtection="1">
      <alignment horizontal="center" vertical="center" wrapText="1"/>
      <protection locked="0"/>
    </xf>
    <xf numFmtId="164" fontId="0" fillId="3" borderId="21" xfId="0" applyNumberFormat="1" applyFill="1" applyBorder="1" applyAlignment="1" applyProtection="1">
      <alignment horizontal="center" vertical="center" wrapText="1"/>
      <protection locked="0"/>
    </xf>
    <xf numFmtId="164" fontId="0" fillId="3" borderId="18" xfId="0" applyNumberFormat="1" applyFill="1" applyBorder="1" applyAlignment="1" applyProtection="1">
      <alignment horizontal="center" vertical="center" wrapText="1"/>
      <protection locked="0"/>
    </xf>
    <xf numFmtId="0" fontId="0" fillId="3" borderId="6" xfId="0" applyFill="1" applyBorder="1" applyProtection="1">
      <protection locked="0"/>
    </xf>
    <xf numFmtId="164" fontId="0" fillId="3" borderId="6" xfId="0" applyNumberFormat="1" applyFill="1" applyBorder="1" applyAlignment="1" applyProtection="1">
      <alignment horizontal="center" vertical="center" wrapText="1"/>
      <protection locked="0"/>
    </xf>
    <xf numFmtId="164" fontId="8" fillId="6" borderId="74" xfId="0" applyNumberFormat="1" applyFont="1" applyFill="1" applyBorder="1" applyAlignment="1">
      <alignment horizontal="center" vertical="center" wrapText="1"/>
    </xf>
    <xf numFmtId="164" fontId="0" fillId="3" borderId="19" xfId="0" applyNumberFormat="1" applyFill="1" applyBorder="1" applyAlignment="1" applyProtection="1">
      <alignment horizontal="center" vertical="center" wrapText="1"/>
      <protection locked="0"/>
    </xf>
    <xf numFmtId="166" fontId="0" fillId="3" borderId="4" xfId="2" applyNumberFormat="1" applyFont="1" applyFill="1" applyBorder="1" applyAlignment="1" applyProtection="1">
      <alignment horizontal="center" vertical="center" wrapText="1"/>
      <protection locked="0"/>
    </xf>
    <xf numFmtId="164" fontId="0" fillId="3" borderId="4" xfId="0" applyNumberFormat="1" applyFill="1" applyBorder="1" applyAlignment="1" applyProtection="1">
      <alignment horizontal="center" vertical="center" wrapText="1"/>
      <protection locked="0"/>
    </xf>
    <xf numFmtId="44" fontId="0" fillId="3" borderId="39" xfId="1" applyFont="1" applyFill="1" applyBorder="1" applyAlignment="1">
      <alignment horizontal="center" vertical="center" wrapText="1"/>
    </xf>
    <xf numFmtId="166" fontId="0" fillId="3" borderId="4" xfId="2" applyNumberFormat="1" applyFont="1" applyFill="1" applyBorder="1" applyProtection="1">
      <protection locked="0"/>
    </xf>
    <xf numFmtId="0" fontId="0" fillId="6" borderId="18" xfId="0" applyFill="1" applyBorder="1" applyAlignment="1">
      <alignment horizontal="center" vertical="center" wrapText="1"/>
    </xf>
    <xf numFmtId="164" fontId="0" fillId="6" borderId="12" xfId="0" applyNumberFormat="1" applyFill="1" applyBorder="1" applyAlignment="1">
      <alignment horizontal="center" vertical="center" wrapText="1"/>
    </xf>
    <xf numFmtId="0" fontId="0" fillId="6" borderId="36" xfId="0" applyFill="1" applyBorder="1" applyAlignment="1">
      <alignment horizontal="center" vertical="center" wrapText="1"/>
    </xf>
    <xf numFmtId="0" fontId="0" fillId="6" borderId="75" xfId="0" applyFill="1" applyBorder="1" applyAlignment="1">
      <alignment horizontal="center" vertical="center" wrapText="1"/>
    </xf>
    <xf numFmtId="164" fontId="0" fillId="6" borderId="75" xfId="0" applyNumberFormat="1" applyFill="1" applyBorder="1" applyAlignment="1">
      <alignment horizontal="center" vertical="center" wrapText="1"/>
    </xf>
    <xf numFmtId="164" fontId="0" fillId="6" borderId="29" xfId="0" applyNumberFormat="1" applyFill="1" applyBorder="1" applyAlignment="1">
      <alignment horizontal="center" vertical="center" wrapText="1"/>
    </xf>
    <xf numFmtId="1" fontId="0" fillId="3" borderId="1" xfId="0" applyNumberFormat="1" applyFill="1" applyBorder="1" applyProtection="1">
      <protection locked="0"/>
    </xf>
    <xf numFmtId="166" fontId="0" fillId="3" borderId="27" xfId="2" applyNumberFormat="1" applyFont="1" applyFill="1" applyBorder="1" applyProtection="1">
      <protection locked="0"/>
    </xf>
    <xf numFmtId="44" fontId="0" fillId="3" borderId="25" xfId="1" applyFont="1" applyFill="1" applyBorder="1"/>
    <xf numFmtId="44" fontId="0" fillId="3" borderId="20" xfId="1" applyNumberFormat="1" applyFont="1" applyFill="1" applyBorder="1" applyAlignment="1" applyProtection="1">
      <alignment wrapText="1"/>
      <protection locked="0"/>
    </xf>
    <xf numFmtId="0" fontId="0" fillId="3" borderId="9" xfId="0" applyFill="1" applyBorder="1"/>
    <xf numFmtId="44" fontId="0" fillId="3" borderId="7" xfId="1" applyNumberFormat="1" applyFont="1" applyFill="1" applyBorder="1" applyAlignment="1" applyProtection="1">
      <alignment wrapText="1"/>
      <protection locked="0"/>
    </xf>
    <xf numFmtId="0" fontId="0" fillId="3" borderId="19" xfId="0" applyFill="1" applyBorder="1" applyAlignment="1">
      <alignment wrapText="1"/>
    </xf>
    <xf numFmtId="0" fontId="4" fillId="2" borderId="0" xfId="0" applyFont="1" applyFill="1" applyAlignment="1">
      <alignment horizontal="left" vertical="top"/>
    </xf>
    <xf numFmtId="0" fontId="2" fillId="6" borderId="43" xfId="0" applyFont="1" applyFill="1" applyBorder="1" applyAlignment="1">
      <alignment horizontal="center"/>
    </xf>
    <xf numFmtId="0" fontId="0" fillId="2" borderId="0" xfId="0" applyFill="1" applyBorder="1" applyAlignment="1">
      <alignment horizontal="center" vertical="center" wrapText="1"/>
    </xf>
    <xf numFmtId="0" fontId="2" fillId="6" borderId="41" xfId="0" applyFont="1" applyFill="1" applyBorder="1" applyAlignment="1">
      <alignment horizontal="center"/>
    </xf>
    <xf numFmtId="0" fontId="0" fillId="4" borderId="0" xfId="0" applyFill="1" applyAlignment="1">
      <alignment horizontal="left" vertical="top"/>
    </xf>
    <xf numFmtId="0" fontId="0" fillId="4" borderId="0" xfId="0" applyFill="1" applyAlignment="1">
      <alignment horizontal="left" vertical="top" wrapText="1"/>
    </xf>
    <xf numFmtId="0" fontId="20" fillId="2" borderId="0" xfId="0" applyFont="1" applyFill="1" applyBorder="1" applyAlignment="1">
      <alignment horizontal="center"/>
    </xf>
    <xf numFmtId="0" fontId="0" fillId="4" borderId="0" xfId="0" applyFont="1" applyFill="1" applyAlignment="1">
      <alignment vertical="top" wrapText="1"/>
    </xf>
    <xf numFmtId="0" fontId="2" fillId="2" borderId="10" xfId="0" applyFont="1" applyFill="1" applyBorder="1" applyAlignment="1">
      <alignment horizontal="center"/>
    </xf>
    <xf numFmtId="0" fontId="2" fillId="4" borderId="0" xfId="0" applyFont="1" applyFill="1" applyBorder="1" applyAlignment="1">
      <alignment horizontal="center" vertical="top" wrapText="1"/>
    </xf>
    <xf numFmtId="0" fontId="0" fillId="3" borderId="50" xfId="0" applyFill="1" applyBorder="1" applyAlignment="1">
      <alignment horizontal="center"/>
    </xf>
    <xf numFmtId="0" fontId="0" fillId="3" borderId="7" xfId="0" applyFill="1" applyBorder="1" applyAlignment="1">
      <alignment horizontal="center"/>
    </xf>
    <xf numFmtId="0" fontId="0" fillId="2" borderId="15" xfId="0" applyFill="1" applyBorder="1" applyAlignment="1">
      <alignment horizontal="center" vertical="center" wrapText="1"/>
    </xf>
    <xf numFmtId="0" fontId="0" fillId="2" borderId="0" xfId="0" applyFill="1" applyBorder="1" applyAlignment="1">
      <alignment horizontal="center" vertical="center" wrapText="1"/>
    </xf>
    <xf numFmtId="0" fontId="2" fillId="6" borderId="43" xfId="0" applyFont="1" applyFill="1" applyBorder="1" applyAlignment="1">
      <alignment horizontal="center"/>
    </xf>
    <xf numFmtId="0" fontId="2" fillId="6" borderId="62" xfId="0" applyFont="1" applyFill="1" applyBorder="1" applyAlignment="1">
      <alignment horizontal="center"/>
    </xf>
    <xf numFmtId="0" fontId="2" fillId="6" borderId="41" xfId="0" applyFont="1" applyFill="1" applyBorder="1" applyAlignment="1">
      <alignment horizontal="center"/>
    </xf>
    <xf numFmtId="0" fontId="2" fillId="6" borderId="49" xfId="0" applyFont="1" applyFill="1" applyBorder="1" applyAlignment="1">
      <alignment horizontal="center"/>
    </xf>
    <xf numFmtId="0" fontId="4" fillId="2" borderId="0" xfId="0" applyFont="1" applyFill="1" applyAlignment="1">
      <alignment horizontal="left" vertical="top"/>
    </xf>
    <xf numFmtId="0" fontId="2" fillId="4" borderId="0" xfId="0" applyFont="1" applyFill="1" applyAlignment="1">
      <alignment horizontal="left" vertical="top" wrapText="1"/>
    </xf>
    <xf numFmtId="0" fontId="2" fillId="2" borderId="14" xfId="0" applyFont="1" applyFill="1" applyBorder="1" applyAlignment="1">
      <alignment horizontal="center"/>
    </xf>
    <xf numFmtId="0" fontId="0" fillId="3" borderId="44" xfId="0" applyFill="1" applyBorder="1" applyAlignment="1">
      <alignment horizontal="center"/>
    </xf>
    <xf numFmtId="0" fontId="0" fillId="3" borderId="31" xfId="0" applyFill="1" applyBorder="1" applyAlignment="1">
      <alignment horizontal="center"/>
    </xf>
    <xf numFmtId="44" fontId="5" fillId="6" borderId="73" xfId="1" applyFont="1" applyFill="1" applyBorder="1" applyAlignment="1">
      <alignment horizontal="center" vertical="center"/>
    </xf>
    <xf numFmtId="44" fontId="5" fillId="6" borderId="26" xfId="1" applyFont="1" applyFill="1" applyBorder="1" applyAlignment="1">
      <alignment horizontal="center" vertical="center"/>
    </xf>
    <xf numFmtId="0" fontId="0" fillId="6" borderId="72" xfId="0" applyFill="1" applyBorder="1" applyAlignment="1">
      <alignment horizontal="center" vertical="center" wrapText="1"/>
    </xf>
    <xf numFmtId="0" fontId="0" fillId="6" borderId="24" xfId="0" applyFill="1" applyBorder="1" applyAlignment="1">
      <alignment horizontal="center" vertical="center" wrapText="1"/>
    </xf>
    <xf numFmtId="0" fontId="0" fillId="4" borderId="0" xfId="0" applyFill="1" applyAlignment="1">
      <alignment horizontal="left" vertical="top" wrapText="1"/>
    </xf>
    <xf numFmtId="0" fontId="0" fillId="6" borderId="27" xfId="0" applyFill="1" applyBorder="1" applyAlignment="1">
      <alignment horizontal="center" vertical="center" wrapText="1"/>
    </xf>
    <xf numFmtId="0" fontId="0" fillId="6" borderId="17" xfId="0" applyFill="1" applyBorder="1" applyAlignment="1">
      <alignment horizontal="center" vertical="center" wrapText="1"/>
    </xf>
    <xf numFmtId="0" fontId="0" fillId="6" borderId="1" xfId="0" applyFill="1" applyBorder="1" applyAlignment="1">
      <alignment horizontal="center" vertical="center" wrapText="1"/>
    </xf>
    <xf numFmtId="0" fontId="0" fillId="6" borderId="5" xfId="0" applyFill="1" applyBorder="1" applyAlignment="1">
      <alignment horizontal="center" vertical="center" wrapText="1"/>
    </xf>
    <xf numFmtId="164" fontId="0" fillId="6" borderId="27" xfId="0" applyNumberFormat="1" applyFill="1" applyBorder="1" applyAlignment="1">
      <alignment horizontal="center" vertical="center" wrapText="1"/>
    </xf>
    <xf numFmtId="164" fontId="0" fillId="6" borderId="1" xfId="0" applyNumberFormat="1" applyFill="1" applyBorder="1" applyAlignment="1">
      <alignment horizontal="center" vertical="center" wrapText="1"/>
    </xf>
    <xf numFmtId="0" fontId="8" fillId="6" borderId="2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20" fillId="2" borderId="0" xfId="0" applyFont="1" applyFill="1" applyBorder="1" applyAlignment="1">
      <alignment horizontal="center"/>
    </xf>
    <xf numFmtId="0" fontId="0" fillId="2" borderId="25" xfId="0" applyFill="1" applyBorder="1" applyAlignment="1">
      <alignment horizontal="center" wrapText="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0" fillId="6" borderId="11" xfId="0" applyFill="1" applyBorder="1" applyAlignment="1">
      <alignment horizontal="center" vertical="center"/>
    </xf>
    <xf numFmtId="0" fontId="0" fillId="6" borderId="3" xfId="0" applyFill="1" applyBorder="1" applyAlignment="1">
      <alignment horizontal="center" vertical="center"/>
    </xf>
    <xf numFmtId="0" fontId="0" fillId="6" borderId="52" xfId="0" applyFill="1" applyBorder="1" applyAlignment="1">
      <alignment horizontal="center" vertical="center" wrapText="1"/>
    </xf>
    <xf numFmtId="0" fontId="0" fillId="6" borderId="71" xfId="0" applyFill="1" applyBorder="1" applyAlignment="1">
      <alignment horizontal="center" vertical="center" wrapText="1"/>
    </xf>
    <xf numFmtId="0" fontId="0" fillId="6" borderId="26" xfId="0"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6" fillId="6" borderId="43" xfId="0" applyFont="1" applyFill="1" applyBorder="1" applyAlignment="1">
      <alignment horizontal="center"/>
    </xf>
    <xf numFmtId="0" fontId="6" fillId="6" borderId="41" xfId="0" applyFont="1" applyFill="1" applyBorder="1" applyAlignment="1">
      <alignment horizontal="center"/>
    </xf>
    <xf numFmtId="0" fontId="8" fillId="6" borderId="72" xfId="0" applyFont="1" applyFill="1" applyBorder="1" applyAlignment="1">
      <alignment horizontal="center" vertical="center" wrapText="1"/>
    </xf>
    <xf numFmtId="0" fontId="8" fillId="6" borderId="76"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0" fillId="4" borderId="0" xfId="0" applyFill="1" applyAlignment="1">
      <alignment horizontal="left" vertical="top"/>
    </xf>
    <xf numFmtId="0" fontId="8" fillId="6" borderId="77" xfId="0" applyFont="1" applyFill="1" applyBorder="1" applyAlignment="1">
      <alignment horizontal="center" vertical="center" wrapText="1"/>
    </xf>
    <xf numFmtId="0" fontId="8" fillId="6" borderId="15" xfId="0" applyFont="1" applyFill="1" applyBorder="1" applyAlignment="1">
      <alignment horizontal="center" vertical="center" wrapText="1"/>
    </xf>
    <xf numFmtId="164" fontId="9" fillId="6" borderId="52" xfId="0" applyNumberFormat="1" applyFont="1" applyFill="1" applyBorder="1" applyAlignment="1">
      <alignment horizontal="center" vertical="center" wrapText="1"/>
    </xf>
    <xf numFmtId="164" fontId="9" fillId="6" borderId="39" xfId="0" applyNumberFormat="1" applyFont="1" applyFill="1" applyBorder="1" applyAlignment="1">
      <alignment horizontal="center" vertical="center" wrapText="1"/>
    </xf>
    <xf numFmtId="0" fontId="0" fillId="4" borderId="0" xfId="0" applyFill="1" applyAlignment="1">
      <alignment vertical="top" wrapText="1"/>
    </xf>
    <xf numFmtId="0" fontId="0" fillId="6" borderId="4" xfId="0" applyFill="1" applyBorder="1" applyAlignment="1">
      <alignment horizontal="center" vertical="center" wrapText="1"/>
    </xf>
    <xf numFmtId="164" fontId="0" fillId="6" borderId="4" xfId="0" applyNumberFormat="1" applyFill="1" applyBorder="1" applyAlignment="1">
      <alignment horizontal="center" vertical="center" wrapText="1"/>
    </xf>
    <xf numFmtId="0" fontId="0" fillId="6" borderId="11" xfId="0" applyFill="1" applyBorder="1" applyAlignment="1">
      <alignment horizontal="center" vertical="center" wrapText="1"/>
    </xf>
    <xf numFmtId="0" fontId="0" fillId="6" borderId="3" xfId="0" applyFill="1" applyBorder="1" applyAlignment="1">
      <alignment horizontal="center" vertical="center" wrapText="1"/>
    </xf>
    <xf numFmtId="0" fontId="6" fillId="6" borderId="52" xfId="0" applyFont="1" applyFill="1" applyBorder="1" applyAlignment="1">
      <alignment horizontal="center" vertical="center" wrapText="1"/>
    </xf>
    <xf numFmtId="0" fontId="0" fillId="2" borderId="25" xfId="0" applyFill="1" applyBorder="1" applyAlignment="1">
      <alignment horizontal="center" vertical="center" wrapText="1"/>
    </xf>
    <xf numFmtId="164" fontId="0" fillId="6" borderId="14" xfId="0" applyNumberFormat="1" applyFill="1" applyBorder="1" applyAlignment="1">
      <alignment horizontal="center" vertical="center" wrapText="1"/>
    </xf>
    <xf numFmtId="164" fontId="0" fillId="6" borderId="2" xfId="0" applyNumberFormat="1" applyFill="1" applyBorder="1" applyAlignment="1">
      <alignment horizontal="center" vertical="center" wrapText="1"/>
    </xf>
    <xf numFmtId="165" fontId="5" fillId="6" borderId="33" xfId="0" applyNumberFormat="1" applyFont="1" applyFill="1" applyBorder="1" applyAlignment="1">
      <alignment horizontal="center" vertical="center"/>
    </xf>
    <xf numFmtId="165" fontId="5" fillId="6" borderId="34" xfId="0" applyNumberFormat="1" applyFont="1" applyFill="1" applyBorder="1" applyAlignment="1">
      <alignment horizontal="center" vertical="center"/>
    </xf>
    <xf numFmtId="0" fontId="0" fillId="6" borderId="14" xfId="0" applyFill="1" applyBorder="1" applyAlignment="1">
      <alignment horizontal="center" vertical="center" wrapText="1"/>
    </xf>
    <xf numFmtId="0" fontId="0" fillId="6" borderId="2" xfId="0" applyFill="1" applyBorder="1" applyAlignment="1">
      <alignment horizontal="center" vertical="center" wrapText="1"/>
    </xf>
    <xf numFmtId="0" fontId="9" fillId="3" borderId="33" xfId="0" applyFont="1" applyFill="1" applyBorder="1" applyAlignment="1">
      <alignment horizontal="right"/>
    </xf>
    <xf numFmtId="0" fontId="9" fillId="3" borderId="45" xfId="0" applyFont="1" applyFill="1" applyBorder="1" applyAlignment="1">
      <alignment horizontal="right"/>
    </xf>
    <xf numFmtId="0" fontId="0" fillId="3" borderId="22" xfId="0" applyFill="1" applyBorder="1" applyAlignment="1" applyProtection="1">
      <alignment horizontal="center"/>
      <protection locked="0"/>
    </xf>
    <xf numFmtId="0" fontId="0" fillId="3" borderId="26" xfId="0" applyFill="1" applyBorder="1" applyAlignment="1" applyProtection="1">
      <alignment horizontal="center"/>
      <protection locked="0"/>
    </xf>
    <xf numFmtId="0" fontId="0" fillId="4" borderId="0" xfId="0" applyFont="1" applyFill="1" applyAlignment="1">
      <alignment vertical="top" wrapText="1"/>
    </xf>
    <xf numFmtId="0" fontId="0" fillId="4" borderId="0" xfId="0" applyFont="1" applyFill="1" applyAlignment="1">
      <alignment horizontal="left" vertical="top" wrapText="1"/>
    </xf>
    <xf numFmtId="0" fontId="2" fillId="2" borderId="0" xfId="0" applyFont="1" applyFill="1" applyBorder="1" applyAlignment="1">
      <alignment horizontal="center"/>
    </xf>
    <xf numFmtId="0" fontId="3" fillId="2" borderId="0" xfId="0" applyFont="1" applyFill="1" applyBorder="1" applyAlignment="1">
      <alignment horizontal="center" wrapText="1"/>
    </xf>
    <xf numFmtId="1" fontId="12" fillId="2" borderId="51" xfId="0" applyNumberFormat="1" applyFont="1" applyFill="1" applyBorder="1" applyAlignment="1">
      <alignment horizontal="center" vertical="center"/>
    </xf>
    <xf numFmtId="1" fontId="12" fillId="2" borderId="47" xfId="0" applyNumberFormat="1" applyFont="1" applyFill="1" applyBorder="1" applyAlignment="1">
      <alignment horizontal="center" vertical="center"/>
    </xf>
    <xf numFmtId="1" fontId="12" fillId="2" borderId="48" xfId="0" applyNumberFormat="1" applyFont="1" applyFill="1" applyBorder="1" applyAlignment="1">
      <alignment horizontal="center" vertical="center"/>
    </xf>
    <xf numFmtId="44" fontId="3" fillId="5" borderId="29" xfId="0" applyNumberFormat="1" applyFont="1" applyFill="1" applyBorder="1" applyAlignment="1">
      <alignment horizontal="center"/>
    </xf>
    <xf numFmtId="44" fontId="3" fillId="5" borderId="32" xfId="0" applyNumberFormat="1" applyFont="1" applyFill="1" applyBorder="1" applyAlignment="1">
      <alignment horizontal="center"/>
    </xf>
    <xf numFmtId="44" fontId="3" fillId="5" borderId="20" xfId="0" applyNumberFormat="1" applyFont="1" applyFill="1" applyBorder="1" applyAlignment="1">
      <alignment horizontal="center"/>
    </xf>
  </cellXfs>
  <cellStyles count="4">
    <cellStyle name="Comma" xfId="2" builtinId="3"/>
    <cellStyle name="Currency" xfId="1"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8"/>
  <sheetViews>
    <sheetView tabSelected="1" view="pageBreakPreview" topLeftCell="A4" zoomScale="70" zoomScaleNormal="80" zoomScaleSheetLayoutView="70" workbookViewId="0">
      <selection activeCell="D28" sqref="D28"/>
    </sheetView>
  </sheetViews>
  <sheetFormatPr defaultColWidth="9.140625" defaultRowHeight="14.45"/>
  <cols>
    <col min="1" max="1" width="6.5703125" style="1" customWidth="1"/>
    <col min="2" max="2" width="22.140625" style="1" customWidth="1"/>
    <col min="3" max="3" width="15.28515625" style="1" customWidth="1"/>
    <col min="4" max="4" width="23.28515625" style="1" customWidth="1"/>
    <col min="5" max="5" width="16.7109375" style="1" bestFit="1" customWidth="1"/>
    <col min="6" max="6" width="10.7109375" style="1" customWidth="1"/>
    <col min="7" max="7" width="32.140625" style="1" customWidth="1"/>
    <col min="8" max="8" width="14.28515625" style="1" customWidth="1"/>
    <col min="9" max="16384" width="9.140625" style="1"/>
  </cols>
  <sheetData>
    <row r="1" spans="1:9" ht="21">
      <c r="B1" s="251" t="s">
        <v>0</v>
      </c>
      <c r="C1" s="251"/>
      <c r="D1" s="251"/>
      <c r="E1" s="251"/>
      <c r="F1" s="251"/>
      <c r="G1" s="251"/>
    </row>
    <row r="2" spans="1:9" ht="21">
      <c r="B2" s="233"/>
      <c r="C2" s="233"/>
      <c r="D2" s="233"/>
      <c r="E2" s="233"/>
      <c r="F2" s="233"/>
      <c r="G2" s="233"/>
    </row>
    <row r="3" spans="1:9">
      <c r="B3" s="252" t="s">
        <v>1</v>
      </c>
      <c r="C3" s="252"/>
      <c r="D3" s="252"/>
      <c r="E3" s="252"/>
      <c r="F3" s="252"/>
      <c r="G3" s="252"/>
      <c r="H3" s="252"/>
    </row>
    <row r="4" spans="1:9">
      <c r="B4" s="252"/>
      <c r="C4" s="252"/>
      <c r="D4" s="252"/>
      <c r="E4" s="252"/>
      <c r="F4" s="252"/>
      <c r="G4" s="252"/>
      <c r="H4" s="252"/>
    </row>
    <row r="5" spans="1:9">
      <c r="B5" s="8"/>
      <c r="C5" s="8"/>
      <c r="D5" s="8"/>
      <c r="E5" s="8"/>
    </row>
    <row r="6" spans="1:9">
      <c r="B6" s="11" t="s">
        <v>2</v>
      </c>
      <c r="C6" s="253"/>
      <c r="D6" s="253"/>
      <c r="E6" s="253"/>
      <c r="F6" s="253"/>
      <c r="G6" s="253"/>
      <c r="H6" s="253"/>
    </row>
    <row r="7" spans="1:9">
      <c r="B7" s="11" t="s">
        <v>3</v>
      </c>
      <c r="C7" s="241"/>
      <c r="D7" s="241"/>
      <c r="E7" s="241"/>
      <c r="F7" s="241"/>
      <c r="G7" s="241"/>
      <c r="H7" s="241"/>
    </row>
    <row r="8" spans="1:9">
      <c r="B8" s="11" t="s">
        <v>4</v>
      </c>
      <c r="C8" s="241"/>
      <c r="D8" s="241"/>
      <c r="E8" s="241"/>
      <c r="F8" s="241"/>
      <c r="G8" s="241"/>
      <c r="H8" s="241"/>
    </row>
    <row r="9" spans="1:9">
      <c r="B9" s="11" t="s">
        <v>5</v>
      </c>
      <c r="C9" s="241"/>
      <c r="D9" s="241"/>
      <c r="E9" s="241"/>
      <c r="F9" s="241"/>
      <c r="G9" s="241"/>
      <c r="H9" s="241"/>
    </row>
    <row r="10" spans="1:9">
      <c r="B10" s="11"/>
      <c r="C10" s="11"/>
      <c r="D10" s="7"/>
      <c r="E10" s="7"/>
    </row>
    <row r="11" spans="1:9" ht="15" thickBot="1">
      <c r="A11" s="13"/>
      <c r="B11" s="9"/>
      <c r="C11" s="9"/>
      <c r="D11" s="9"/>
      <c r="E11" s="9"/>
      <c r="F11" s="13"/>
      <c r="G11" s="13"/>
      <c r="H11" s="13"/>
      <c r="I11" s="3"/>
    </row>
    <row r="12" spans="1:9" ht="15" thickTop="1">
      <c r="B12" s="12"/>
      <c r="C12" s="12"/>
      <c r="D12" s="12"/>
      <c r="E12" s="12"/>
    </row>
    <row r="13" spans="1:9" ht="15" customHeight="1">
      <c r="A13" s="242" t="s">
        <v>6</v>
      </c>
      <c r="B13" s="242"/>
      <c r="C13" s="242"/>
      <c r="D13" s="242"/>
      <c r="E13" s="242"/>
      <c r="F13" s="242"/>
      <c r="G13" s="242"/>
      <c r="H13" s="242"/>
    </row>
    <row r="14" spans="1:9">
      <c r="A14" s="242"/>
      <c r="B14" s="242"/>
      <c r="C14" s="242"/>
      <c r="D14" s="242"/>
      <c r="E14" s="242"/>
      <c r="F14" s="242"/>
      <c r="G14" s="242"/>
      <c r="H14" s="242"/>
    </row>
    <row r="16" spans="1:9" ht="15" customHeight="1">
      <c r="A16" s="242" t="s">
        <v>7</v>
      </c>
      <c r="B16" s="242"/>
      <c r="C16" s="242"/>
      <c r="D16" s="242"/>
      <c r="E16" s="242"/>
      <c r="F16" s="242"/>
      <c r="G16" s="242"/>
      <c r="H16" s="242"/>
    </row>
    <row r="17" spans="1:9" ht="48.75" customHeight="1">
      <c r="A17" s="242"/>
      <c r="B17" s="242"/>
      <c r="C17" s="242"/>
      <c r="D17" s="242"/>
      <c r="E17" s="242"/>
      <c r="F17" s="242"/>
      <c r="G17" s="242"/>
      <c r="H17" s="242"/>
    </row>
    <row r="18" spans="1:9">
      <c r="B18" s="91" t="s">
        <v>8</v>
      </c>
      <c r="C18" s="91"/>
      <c r="D18" s="92"/>
      <c r="E18" s="92"/>
      <c r="F18" s="91"/>
    </row>
    <row r="20" spans="1:9">
      <c r="A20" s="242" t="s">
        <v>9</v>
      </c>
      <c r="B20" s="242"/>
      <c r="C20" s="242"/>
      <c r="D20" s="242"/>
      <c r="E20" s="242"/>
      <c r="F20" s="242"/>
      <c r="G20" s="242"/>
      <c r="H20" s="242"/>
    </row>
    <row r="21" spans="1:9">
      <c r="A21" s="242"/>
      <c r="B21" s="242"/>
      <c r="C21" s="242"/>
      <c r="D21" s="242"/>
      <c r="E21" s="242"/>
      <c r="F21" s="242"/>
      <c r="G21" s="242"/>
      <c r="H21" s="242"/>
    </row>
    <row r="22" spans="1:9" ht="15" thickBot="1"/>
    <row r="23" spans="1:9">
      <c r="B23" s="247" t="s">
        <v>10</v>
      </c>
      <c r="C23" s="248"/>
      <c r="D23" s="249"/>
      <c r="G23" s="234" t="s">
        <v>11</v>
      </c>
      <c r="H23" s="236"/>
      <c r="I23" s="96"/>
    </row>
    <row r="24" spans="1:9" ht="28.9">
      <c r="B24" s="93" t="s">
        <v>12</v>
      </c>
      <c r="C24" s="137" t="s">
        <v>13</v>
      </c>
      <c r="D24" s="94" t="s">
        <v>14</v>
      </c>
      <c r="G24" s="122" t="s">
        <v>15</v>
      </c>
      <c r="H24" s="123" t="s">
        <v>16</v>
      </c>
    </row>
    <row r="25" spans="1:9">
      <c r="B25" s="95" t="s">
        <v>17</v>
      </c>
      <c r="C25" s="138" t="s">
        <v>18</v>
      </c>
      <c r="D25" s="156">
        <v>0.11</v>
      </c>
      <c r="G25" s="124" t="s">
        <v>19</v>
      </c>
      <c r="H25" s="163"/>
    </row>
    <row r="26" spans="1:9">
      <c r="B26" s="95" t="s">
        <v>20</v>
      </c>
      <c r="C26" s="138" t="s">
        <v>21</v>
      </c>
      <c r="D26" s="156">
        <v>3.7</v>
      </c>
      <c r="G26" s="17" t="s">
        <v>22</v>
      </c>
      <c r="H26" s="163"/>
    </row>
    <row r="27" spans="1:9">
      <c r="B27" s="95" t="s">
        <v>23</v>
      </c>
      <c r="C27" s="138" t="s">
        <v>24</v>
      </c>
      <c r="D27" s="156">
        <v>15</v>
      </c>
      <c r="G27" s="17" t="s">
        <v>25</v>
      </c>
      <c r="H27" s="164"/>
    </row>
    <row r="28" spans="1:9">
      <c r="B28" s="95" t="s">
        <v>26</v>
      </c>
      <c r="C28" s="138" t="s">
        <v>18</v>
      </c>
      <c r="D28" s="156"/>
      <c r="G28" s="124" t="s">
        <v>27</v>
      </c>
      <c r="H28" s="164"/>
    </row>
    <row r="29" spans="1:9">
      <c r="B29" s="125" t="s">
        <v>28</v>
      </c>
      <c r="C29" s="202"/>
      <c r="D29" s="158"/>
      <c r="G29" s="124" t="s">
        <v>29</v>
      </c>
      <c r="H29" s="164"/>
    </row>
    <row r="30" spans="1:9" ht="15" customHeight="1">
      <c r="G30" s="124" t="s">
        <v>30</v>
      </c>
      <c r="H30" s="164"/>
      <c r="I30" s="49"/>
    </row>
    <row r="31" spans="1:9" ht="15" customHeight="1" thickBot="1">
      <c r="G31" s="125" t="s">
        <v>31</v>
      </c>
      <c r="H31" s="165"/>
      <c r="I31" s="6"/>
    </row>
    <row r="32" spans="1:9" ht="12.6" customHeight="1" thickBot="1">
      <c r="I32" s="6"/>
    </row>
    <row r="33" spans="3:9" ht="15" customHeight="1">
      <c r="C33" s="247" t="s">
        <v>32</v>
      </c>
      <c r="D33" s="250"/>
      <c r="E33" s="97" t="s">
        <v>33</v>
      </c>
      <c r="G33" s="245" t="s">
        <v>34</v>
      </c>
      <c r="H33" s="245"/>
      <c r="I33" s="49"/>
    </row>
    <row r="34" spans="3:9">
      <c r="C34" s="243" t="s">
        <v>35</v>
      </c>
      <c r="D34" s="244"/>
      <c r="E34" s="166"/>
      <c r="G34" s="246"/>
      <c r="H34" s="246"/>
      <c r="I34" s="49"/>
    </row>
    <row r="35" spans="3:9">
      <c r="C35" s="243" t="s">
        <v>36</v>
      </c>
      <c r="D35" s="244"/>
      <c r="E35" s="166"/>
      <c r="G35" s="246"/>
      <c r="H35" s="246"/>
    </row>
    <row r="36" spans="3:9">
      <c r="C36" s="243" t="s">
        <v>37</v>
      </c>
      <c r="D36" s="244"/>
      <c r="E36" s="166"/>
      <c r="G36" s="6"/>
      <c r="H36" s="6"/>
    </row>
    <row r="37" spans="3:9">
      <c r="C37" s="243" t="s">
        <v>38</v>
      </c>
      <c r="D37" s="244"/>
      <c r="E37" s="166"/>
    </row>
    <row r="38" spans="3:9">
      <c r="C38" s="243" t="s">
        <v>39</v>
      </c>
      <c r="D38" s="244"/>
      <c r="E38" s="166"/>
    </row>
    <row r="39" spans="3:9">
      <c r="C39" s="243" t="s">
        <v>40</v>
      </c>
      <c r="D39" s="244"/>
      <c r="E39" s="166"/>
    </row>
    <row r="40" spans="3:9">
      <c r="C40" s="243" t="s">
        <v>41</v>
      </c>
      <c r="D40" s="244"/>
      <c r="E40" s="166"/>
    </row>
    <row r="41" spans="3:9">
      <c r="C41" s="243" t="s">
        <v>42</v>
      </c>
      <c r="D41" s="244"/>
      <c r="E41" s="166"/>
    </row>
    <row r="42" spans="3:9">
      <c r="C42" s="243" t="s">
        <v>43</v>
      </c>
      <c r="D42" s="244"/>
      <c r="E42" s="166"/>
    </row>
    <row r="43" spans="3:9">
      <c r="C43" s="243" t="s">
        <v>44</v>
      </c>
      <c r="D43" s="244"/>
      <c r="E43" s="166"/>
    </row>
    <row r="44" spans="3:9">
      <c r="C44" s="243" t="s">
        <v>45</v>
      </c>
      <c r="D44" s="244"/>
      <c r="E44" s="166"/>
    </row>
    <row r="45" spans="3:9">
      <c r="C45" s="243" t="s">
        <v>46</v>
      </c>
      <c r="D45" s="244"/>
      <c r="E45" s="166"/>
    </row>
    <row r="46" spans="3:9">
      <c r="C46" s="243" t="s">
        <v>47</v>
      </c>
      <c r="D46" s="244"/>
      <c r="E46" s="166"/>
    </row>
    <row r="47" spans="3:9" ht="14.45" customHeight="1">
      <c r="C47" s="243" t="s">
        <v>48</v>
      </c>
      <c r="D47" s="244"/>
      <c r="E47" s="201"/>
    </row>
    <row r="48" spans="3:9">
      <c r="C48" s="254" t="s">
        <v>49</v>
      </c>
      <c r="D48" s="255"/>
      <c r="E48" s="167"/>
    </row>
  </sheetData>
  <sheetProtection algorithmName="SHA-512" hashValue="Co8Dcfsrir6FjHoMosJGPJANi4zeOcUO+g+1iN/pmeBtD5J66yJfmfqDwgGieckQgSM6dZZ1RB80GlrC16geHg==" saltValue="PJCp6XsA5YCet0+XTS0yHw==" spinCount="100000" sheet="1" objects="1" scenarios="1"/>
  <mergeCells count="27">
    <mergeCell ref="C46:D46"/>
    <mergeCell ref="C48:D48"/>
    <mergeCell ref="C40:D40"/>
    <mergeCell ref="C42:D42"/>
    <mergeCell ref="C43:D43"/>
    <mergeCell ref="C44:D44"/>
    <mergeCell ref="C45:D45"/>
    <mergeCell ref="C41:D41"/>
    <mergeCell ref="C47:D47"/>
    <mergeCell ref="B1:G1"/>
    <mergeCell ref="B3:H4"/>
    <mergeCell ref="C6:H6"/>
    <mergeCell ref="C7:H7"/>
    <mergeCell ref="C8:H8"/>
    <mergeCell ref="C38:D38"/>
    <mergeCell ref="C39:D39"/>
    <mergeCell ref="C33:D33"/>
    <mergeCell ref="A13:H14"/>
    <mergeCell ref="A16:H17"/>
    <mergeCell ref="C35:D35"/>
    <mergeCell ref="C9:H9"/>
    <mergeCell ref="A20:H21"/>
    <mergeCell ref="C34:D34"/>
    <mergeCell ref="C36:D36"/>
    <mergeCell ref="C37:D37"/>
    <mergeCell ref="G33:H35"/>
    <mergeCell ref="B23:D23"/>
  </mergeCells>
  <pageMargins left="0.7" right="0.7" top="0.75" bottom="0.75" header="0.3" footer="0.3"/>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6CB96-F483-4BD0-8A86-E8CADEA6E7F4}">
  <dimension ref="A1:AE54"/>
  <sheetViews>
    <sheetView view="pageBreakPreview" topLeftCell="A19" zoomScale="110" zoomScaleNormal="80" zoomScaleSheetLayoutView="110" workbookViewId="0">
      <selection activeCell="B43" sqref="B43"/>
    </sheetView>
  </sheetViews>
  <sheetFormatPr defaultColWidth="9.140625" defaultRowHeight="14.45"/>
  <cols>
    <col min="1" max="1" width="4" style="1" customWidth="1"/>
    <col min="2" max="2" width="27.42578125" style="1" customWidth="1"/>
    <col min="3" max="3" width="22" style="1" customWidth="1"/>
    <col min="4" max="4" width="6.5703125" style="1" bestFit="1" customWidth="1"/>
    <col min="5" max="5" width="14.7109375" style="1" customWidth="1"/>
    <col min="6" max="6" width="9.140625" style="1" customWidth="1"/>
    <col min="7" max="7" width="14.7109375" style="1" customWidth="1"/>
    <col min="8" max="8" width="9" style="1" customWidth="1"/>
    <col min="9" max="9" width="14.7109375" style="1" customWidth="1"/>
    <col min="10" max="10" width="7.42578125" style="1" customWidth="1"/>
    <col min="11" max="13" width="12.5703125" style="1" customWidth="1"/>
    <col min="14" max="15" width="19.140625" style="1" customWidth="1"/>
    <col min="16" max="16" width="16.5703125" style="1" bestFit="1" customWidth="1"/>
    <col min="17" max="21" width="16.5703125" style="1" customWidth="1"/>
    <col min="22" max="22" width="13.85546875" style="1" customWidth="1"/>
    <col min="23" max="23" width="23" style="1" bestFit="1" customWidth="1"/>
    <col min="24" max="24" width="22.7109375" style="1" bestFit="1" customWidth="1"/>
    <col min="25" max="25" width="6.85546875" style="1" bestFit="1" customWidth="1"/>
    <col min="26" max="27" width="9.140625" style="3"/>
    <col min="28" max="16384" width="9.140625" style="1"/>
  </cols>
  <sheetData>
    <row r="1" spans="1:27" ht="21">
      <c r="B1" s="2" t="s">
        <v>50</v>
      </c>
    </row>
    <row r="2" spans="1:27" ht="21">
      <c r="B2" s="2"/>
    </row>
    <row r="3" spans="1:27">
      <c r="B3" s="31" t="s">
        <v>51</v>
      </c>
      <c r="C3" s="31"/>
      <c r="D3" s="31"/>
      <c r="E3" s="31"/>
      <c r="F3" s="31"/>
      <c r="G3" s="31"/>
      <c r="H3" s="31"/>
      <c r="I3" s="31"/>
      <c r="J3" s="31"/>
      <c r="K3" s="31"/>
      <c r="L3" s="31"/>
      <c r="M3" s="31"/>
      <c r="N3" s="5"/>
      <c r="O3" s="5"/>
      <c r="P3" s="5"/>
      <c r="Q3" s="5"/>
      <c r="R3" s="5"/>
      <c r="S3" s="5"/>
      <c r="T3" s="5"/>
      <c r="U3" s="5"/>
      <c r="V3" s="5"/>
      <c r="W3" s="5"/>
      <c r="X3" s="5"/>
      <c r="Y3" s="5"/>
    </row>
    <row r="4" spans="1:27">
      <c r="B4" s="288" t="s">
        <v>52</v>
      </c>
      <c r="C4" s="288"/>
      <c r="D4" s="288"/>
      <c r="E4" s="288"/>
      <c r="F4" s="288"/>
      <c r="G4" s="288"/>
      <c r="H4" s="288"/>
      <c r="I4" s="288"/>
      <c r="J4" s="288"/>
      <c r="K4" s="288"/>
      <c r="L4" s="237"/>
      <c r="M4" s="237"/>
      <c r="N4" s="5"/>
      <c r="O4" s="5"/>
      <c r="P4" s="50"/>
      <c r="Q4" s="5"/>
      <c r="R4" s="5"/>
      <c r="S4" s="5"/>
      <c r="T4" s="5"/>
      <c r="U4" s="5"/>
      <c r="V4" s="5"/>
      <c r="W4" s="5"/>
      <c r="X4" s="5"/>
      <c r="Y4" s="5"/>
    </row>
    <row r="5" spans="1:27">
      <c r="B5" s="260" t="s">
        <v>53</v>
      </c>
      <c r="C5" s="260"/>
      <c r="D5" s="260"/>
      <c r="E5" s="260"/>
      <c r="F5" s="260"/>
      <c r="G5" s="260"/>
      <c r="H5" s="260"/>
      <c r="I5" s="260"/>
      <c r="J5" s="260"/>
      <c r="K5" s="260"/>
      <c r="L5" s="238"/>
      <c r="M5" s="238"/>
      <c r="N5" s="5"/>
      <c r="O5" s="5"/>
      <c r="P5" s="5"/>
      <c r="Q5" s="5"/>
      <c r="R5" s="5"/>
      <c r="S5" s="5"/>
      <c r="T5" s="5"/>
      <c r="U5" s="5"/>
      <c r="V5" s="5"/>
      <c r="W5" s="5"/>
      <c r="X5" s="5"/>
      <c r="Y5" s="5"/>
    </row>
    <row r="6" spans="1:27">
      <c r="B6" s="288" t="s">
        <v>54</v>
      </c>
      <c r="C6" s="288"/>
      <c r="D6" s="288"/>
      <c r="E6" s="288"/>
      <c r="F6" s="288"/>
      <c r="G6" s="288"/>
      <c r="H6" s="288"/>
      <c r="I6" s="288"/>
      <c r="J6" s="288"/>
      <c r="K6" s="288"/>
      <c r="L6" s="237"/>
      <c r="M6" s="237"/>
      <c r="N6" s="5"/>
      <c r="O6" s="5"/>
      <c r="P6" s="5"/>
      <c r="Q6" s="5"/>
      <c r="R6" s="5"/>
      <c r="S6" s="5"/>
      <c r="T6" s="5"/>
      <c r="U6" s="5"/>
      <c r="V6" s="5"/>
      <c r="W6" s="5"/>
      <c r="X6" s="5"/>
      <c r="Y6" s="5"/>
    </row>
    <row r="7" spans="1:27">
      <c r="B7" s="288" t="s">
        <v>55</v>
      </c>
      <c r="C7" s="288"/>
      <c r="D7" s="288"/>
      <c r="E7" s="288"/>
      <c r="F7" s="288"/>
      <c r="G7" s="288"/>
      <c r="H7" s="288"/>
      <c r="I7" s="288"/>
      <c r="J7" s="288"/>
      <c r="K7" s="288"/>
      <c r="L7" s="237"/>
      <c r="M7" s="237"/>
      <c r="N7" s="5"/>
      <c r="O7" s="5"/>
      <c r="P7" s="5"/>
      <c r="Q7" s="5"/>
      <c r="R7" s="5"/>
      <c r="S7" s="5"/>
      <c r="T7" s="5"/>
      <c r="U7" s="5"/>
      <c r="V7" s="5"/>
      <c r="W7" s="5"/>
      <c r="X7" s="5"/>
      <c r="Y7" s="5"/>
    </row>
    <row r="8" spans="1:27">
      <c r="B8" s="260" t="s">
        <v>56</v>
      </c>
      <c r="C8" s="260"/>
      <c r="D8" s="260"/>
      <c r="E8" s="260"/>
      <c r="F8" s="260"/>
      <c r="G8" s="260"/>
      <c r="H8" s="260"/>
      <c r="I8" s="260"/>
      <c r="J8" s="260"/>
      <c r="K8" s="260"/>
      <c r="L8" s="238"/>
      <c r="M8" s="238"/>
      <c r="N8" s="51"/>
      <c r="O8" s="51"/>
      <c r="P8" s="51"/>
      <c r="Q8" s="51"/>
      <c r="R8" s="51"/>
      <c r="S8" s="52"/>
      <c r="T8" s="52"/>
      <c r="U8" s="5"/>
      <c r="V8" s="5"/>
      <c r="W8" s="5"/>
      <c r="X8" s="5"/>
      <c r="Y8" s="5"/>
    </row>
    <row r="9" spans="1:27">
      <c r="B9" s="260" t="s">
        <v>57</v>
      </c>
      <c r="C9" s="260"/>
      <c r="D9" s="260"/>
      <c r="E9" s="260"/>
      <c r="F9" s="260"/>
      <c r="G9" s="260"/>
      <c r="H9" s="260"/>
      <c r="I9" s="260"/>
      <c r="J9" s="260"/>
      <c r="K9" s="260"/>
      <c r="L9" s="238"/>
      <c r="M9" s="238"/>
      <c r="N9" s="5"/>
      <c r="O9" s="5"/>
      <c r="P9" s="5"/>
      <c r="Q9" s="5"/>
      <c r="R9" s="5"/>
      <c r="S9" s="5"/>
      <c r="T9" s="5"/>
      <c r="U9" s="5"/>
      <c r="V9" s="5"/>
      <c r="W9" s="5"/>
      <c r="X9" s="5"/>
      <c r="Y9" s="5"/>
    </row>
    <row r="10" spans="1:27" ht="30.75" customHeight="1">
      <c r="B10" s="260" t="s">
        <v>58</v>
      </c>
      <c r="C10" s="260"/>
      <c r="D10" s="260"/>
      <c r="E10" s="260"/>
      <c r="F10" s="260"/>
      <c r="G10" s="260"/>
      <c r="H10" s="260"/>
      <c r="I10" s="260"/>
      <c r="J10" s="260"/>
      <c r="K10" s="260"/>
      <c r="L10" s="238"/>
      <c r="M10" s="5"/>
      <c r="N10" s="5"/>
      <c r="O10" s="5"/>
      <c r="P10" s="5"/>
      <c r="Q10" s="5"/>
      <c r="R10" s="5"/>
      <c r="S10" s="5"/>
      <c r="T10" s="5"/>
      <c r="U10" s="5"/>
      <c r="V10" s="5"/>
      <c r="W10" s="5"/>
      <c r="X10" s="5"/>
      <c r="Y10" s="3"/>
      <c r="AA10" s="1"/>
    </row>
    <row r="11" spans="1:27" ht="15" thickBot="1">
      <c r="A11" s="60"/>
      <c r="B11" s="61"/>
      <c r="C11" s="61"/>
      <c r="D11" s="61"/>
      <c r="E11" s="61"/>
      <c r="F11" s="61"/>
      <c r="G11" s="61"/>
      <c r="H11" s="61"/>
      <c r="I11" s="61"/>
      <c r="J11" s="61"/>
      <c r="K11" s="61"/>
      <c r="L11" s="61"/>
      <c r="M11" s="61"/>
      <c r="N11" s="62"/>
      <c r="O11" s="63"/>
      <c r="P11" s="63"/>
      <c r="Q11" s="63"/>
      <c r="R11" s="5"/>
      <c r="S11" s="5"/>
      <c r="T11" s="5"/>
      <c r="U11" s="5"/>
      <c r="V11" s="5"/>
      <c r="W11" s="5"/>
      <c r="X11" s="5"/>
      <c r="Y11" s="5"/>
    </row>
    <row r="12" spans="1:27" ht="21.6" thickBot="1">
      <c r="A12" s="56"/>
      <c r="B12" s="56"/>
      <c r="C12" s="53"/>
      <c r="D12" s="78"/>
      <c r="E12" s="53"/>
      <c r="F12" s="53"/>
      <c r="G12" s="53"/>
      <c r="H12" s="53"/>
      <c r="I12" s="53"/>
      <c r="J12" s="53"/>
      <c r="K12" s="53"/>
      <c r="L12" s="53"/>
      <c r="M12" s="53"/>
      <c r="N12" s="53"/>
      <c r="O12" s="53"/>
      <c r="P12" s="53"/>
      <c r="Q12" s="53"/>
      <c r="R12" s="53"/>
      <c r="S12" s="53"/>
      <c r="T12" s="53"/>
      <c r="V12" s="3"/>
      <c r="W12" s="3"/>
      <c r="X12" s="3"/>
      <c r="Y12" s="3"/>
    </row>
    <row r="13" spans="1:27" ht="21">
      <c r="A13" s="56"/>
      <c r="B13" s="282" t="s">
        <v>59</v>
      </c>
      <c r="C13" s="283"/>
      <c r="D13" s="79"/>
      <c r="E13" s="269" t="s">
        <v>10</v>
      </c>
      <c r="F13" s="269"/>
      <c r="G13" s="269"/>
      <c r="H13" s="239"/>
      <c r="I13" s="239"/>
      <c r="J13" s="239"/>
      <c r="K13" s="143"/>
      <c r="L13" s="143"/>
      <c r="M13" s="143"/>
      <c r="N13" s="143"/>
      <c r="O13" s="53"/>
      <c r="P13" s="53"/>
      <c r="Q13" s="53"/>
      <c r="R13" s="53"/>
      <c r="S13" s="53"/>
      <c r="T13" s="53"/>
      <c r="V13" s="3"/>
      <c r="W13" s="3"/>
      <c r="X13" s="3"/>
      <c r="Y13" s="3"/>
    </row>
    <row r="14" spans="1:27" ht="43.9" thickBot="1">
      <c r="B14" s="65" t="s">
        <v>60</v>
      </c>
      <c r="C14" s="126" t="s">
        <v>61</v>
      </c>
      <c r="D14" s="74"/>
      <c r="E14" s="144" t="s">
        <v>12</v>
      </c>
      <c r="F14" s="144" t="s">
        <v>13</v>
      </c>
      <c r="G14" s="144" t="s">
        <v>14</v>
      </c>
      <c r="H14" s="144"/>
      <c r="I14" s="144"/>
      <c r="J14" s="144"/>
      <c r="K14" s="143"/>
      <c r="L14" s="143"/>
      <c r="M14" s="143"/>
      <c r="N14" s="143"/>
      <c r="O14" s="53"/>
      <c r="P14" s="53"/>
      <c r="Q14" s="53"/>
      <c r="R14" s="53"/>
      <c r="S14" s="53"/>
      <c r="T14" s="53"/>
      <c r="V14" s="3"/>
      <c r="W14" s="3"/>
      <c r="X14" s="3"/>
      <c r="Y14" s="3"/>
    </row>
    <row r="15" spans="1:27">
      <c r="B15" s="57" t="s">
        <v>62</v>
      </c>
      <c r="C15" s="159"/>
      <c r="D15" s="75"/>
      <c r="E15" s="145" t="s">
        <v>17</v>
      </c>
      <c r="F15" s="146" t="s">
        <v>63</v>
      </c>
      <c r="G15" s="143">
        <f>'Project Information'!D25</f>
        <v>0.11</v>
      </c>
      <c r="H15" s="143"/>
      <c r="I15" s="143"/>
      <c r="J15" s="143"/>
      <c r="K15" s="143"/>
      <c r="L15" s="143"/>
      <c r="M15" s="143"/>
      <c r="N15" s="143"/>
      <c r="O15" s="53"/>
      <c r="P15" s="53"/>
      <c r="Q15" s="53"/>
      <c r="R15" s="53"/>
      <c r="S15" s="53"/>
      <c r="T15" s="53"/>
      <c r="V15" s="3"/>
      <c r="W15" s="3"/>
      <c r="X15" s="3"/>
      <c r="Y15" s="3"/>
    </row>
    <row r="16" spans="1:27" ht="43.15">
      <c r="B16" s="64" t="s">
        <v>64</v>
      </c>
      <c r="C16" s="160"/>
      <c r="D16" s="75"/>
      <c r="E16" s="145" t="s">
        <v>20</v>
      </c>
      <c r="F16" s="146" t="s">
        <v>21</v>
      </c>
      <c r="G16" s="143">
        <f>'Project Information'!D26</f>
        <v>3.7</v>
      </c>
      <c r="H16" s="143"/>
      <c r="I16" s="143"/>
      <c r="J16" s="143"/>
      <c r="K16" s="143"/>
      <c r="L16" s="143"/>
      <c r="M16" s="143"/>
      <c r="N16" s="143"/>
      <c r="O16" s="53"/>
      <c r="P16" s="53"/>
      <c r="Q16" s="53"/>
      <c r="R16" s="53"/>
      <c r="S16" s="53"/>
      <c r="T16" s="53"/>
      <c r="V16" s="3"/>
      <c r="W16" s="3"/>
      <c r="X16" s="3"/>
      <c r="Y16" s="3"/>
    </row>
    <row r="17" spans="2:31">
      <c r="B17" s="17" t="s">
        <v>65</v>
      </c>
      <c r="C17" s="160"/>
      <c r="D17" s="75"/>
      <c r="E17" s="145" t="s">
        <v>23</v>
      </c>
      <c r="F17" s="146" t="s">
        <v>24</v>
      </c>
      <c r="G17" s="143">
        <f>'Project Information'!D27</f>
        <v>15</v>
      </c>
      <c r="H17" s="143"/>
      <c r="I17" s="143"/>
      <c r="J17" s="143"/>
      <c r="K17" s="143"/>
      <c r="L17" s="143"/>
      <c r="M17" s="143"/>
      <c r="N17" s="143"/>
      <c r="O17" s="53"/>
      <c r="P17" s="53"/>
      <c r="Q17" s="53"/>
      <c r="R17" s="53"/>
      <c r="S17" s="53"/>
      <c r="T17" s="53"/>
      <c r="V17" s="3"/>
      <c r="W17" s="3"/>
      <c r="X17" s="3"/>
      <c r="Y17" s="3"/>
    </row>
    <row r="18" spans="2:31">
      <c r="B18" s="55" t="s">
        <v>66</v>
      </c>
      <c r="C18" s="161"/>
      <c r="D18" s="75"/>
      <c r="E18" s="145" t="s">
        <v>26</v>
      </c>
      <c r="F18" s="146" t="s">
        <v>63</v>
      </c>
      <c r="G18" s="143">
        <f>'Project Information'!D28</f>
        <v>0</v>
      </c>
      <c r="H18" s="143"/>
      <c r="I18" s="143"/>
      <c r="J18" s="143"/>
      <c r="K18" s="143"/>
      <c r="L18" s="143"/>
      <c r="M18" s="143"/>
      <c r="N18" s="143"/>
      <c r="O18" s="53"/>
      <c r="P18" s="53"/>
      <c r="Q18" s="53"/>
      <c r="R18" s="53"/>
      <c r="S18" s="53"/>
      <c r="T18" s="53"/>
      <c r="V18" s="3"/>
      <c r="W18" s="3"/>
      <c r="X18" s="3"/>
      <c r="Y18" s="3"/>
    </row>
    <row r="19" spans="2:31" ht="1.1499999999999999" customHeight="1">
      <c r="B19" s="230"/>
      <c r="C19" s="231"/>
      <c r="D19" s="75"/>
      <c r="E19" s="145"/>
      <c r="F19" s="146"/>
      <c r="G19" s="143"/>
      <c r="H19" s="143"/>
      <c r="I19" s="143"/>
      <c r="J19" s="143"/>
      <c r="K19" s="143"/>
      <c r="L19" s="143"/>
      <c r="M19" s="143"/>
      <c r="N19" s="143"/>
      <c r="O19" s="53"/>
      <c r="P19" s="53"/>
      <c r="Q19" s="53"/>
      <c r="R19" s="53"/>
      <c r="S19" s="53"/>
      <c r="T19" s="53"/>
      <c r="V19" s="3"/>
      <c r="W19" s="3"/>
      <c r="X19" s="3"/>
      <c r="Y19" s="3"/>
    </row>
    <row r="20" spans="2:31">
      <c r="B20" s="57" t="s">
        <v>67</v>
      </c>
      <c r="C20" s="229"/>
      <c r="D20" s="75"/>
      <c r="E20" s="146" t="s">
        <v>28</v>
      </c>
      <c r="F20" s="146"/>
      <c r="G20" s="143">
        <f>'Project Information'!D29</f>
        <v>0</v>
      </c>
      <c r="H20" s="143"/>
      <c r="I20" s="143"/>
      <c r="J20" s="143"/>
      <c r="K20" s="143"/>
      <c r="L20" s="143"/>
      <c r="M20" s="143"/>
      <c r="N20" s="143"/>
      <c r="O20" s="53"/>
      <c r="P20" s="53"/>
      <c r="Q20" s="53"/>
      <c r="R20" s="53"/>
      <c r="S20" s="53"/>
      <c r="T20" s="53"/>
      <c r="V20" s="3"/>
      <c r="W20" s="3"/>
      <c r="X20" s="3"/>
      <c r="Y20" s="3"/>
    </row>
    <row r="21" spans="2:31">
      <c r="B21" s="17" t="s">
        <v>68</v>
      </c>
      <c r="C21" s="160"/>
      <c r="D21" s="75"/>
      <c r="E21" s="147"/>
      <c r="F21" s="147"/>
      <c r="G21" s="147"/>
      <c r="H21" s="147"/>
      <c r="I21" s="147"/>
      <c r="J21" s="147"/>
      <c r="K21" s="147"/>
      <c r="L21" s="147"/>
      <c r="M21" s="147"/>
      <c r="N21" s="147"/>
      <c r="O21" s="53"/>
      <c r="P21" s="53"/>
      <c r="Q21" s="53"/>
      <c r="R21" s="53"/>
      <c r="T21" s="3"/>
      <c r="U21" s="3"/>
      <c r="V21" s="3"/>
      <c r="W21" s="3"/>
      <c r="X21" s="3"/>
      <c r="Y21" s="3"/>
      <c r="Z21" s="1"/>
      <c r="AA21" s="1"/>
    </row>
    <row r="22" spans="2:31">
      <c r="B22" s="55" t="s">
        <v>69</v>
      </c>
      <c r="C22" s="161"/>
      <c r="D22" s="75"/>
      <c r="E22" s="53"/>
      <c r="F22" s="53"/>
      <c r="G22" s="53"/>
      <c r="H22" s="53"/>
      <c r="I22" s="53"/>
      <c r="J22" s="53"/>
      <c r="K22" s="53"/>
      <c r="L22" s="53"/>
      <c r="M22" s="53"/>
      <c r="N22" s="53"/>
      <c r="O22" s="53"/>
      <c r="P22" s="53"/>
      <c r="Q22" s="53"/>
      <c r="R22" s="53"/>
      <c r="T22" s="3"/>
      <c r="U22" s="3"/>
      <c r="V22" s="3"/>
      <c r="W22" s="3"/>
      <c r="X22" s="3"/>
      <c r="Y22" s="3"/>
      <c r="Z22" s="1"/>
      <c r="AA22" s="1"/>
    </row>
    <row r="23" spans="2:31" ht="15" thickBot="1">
      <c r="B23" s="55" t="s">
        <v>70</v>
      </c>
      <c r="C23" s="162"/>
      <c r="D23" s="75"/>
      <c r="E23" s="53"/>
      <c r="F23" s="53"/>
      <c r="G23" s="53"/>
      <c r="H23" s="53"/>
      <c r="I23" s="53"/>
      <c r="J23" s="53"/>
      <c r="K23" s="53"/>
      <c r="L23" s="53"/>
      <c r="M23" s="53"/>
      <c r="N23" s="53"/>
      <c r="O23" s="53"/>
      <c r="P23" s="53"/>
      <c r="Q23" s="53"/>
      <c r="R23" s="53"/>
      <c r="T23" s="3"/>
      <c r="U23" s="3"/>
      <c r="V23" s="3"/>
      <c r="W23" s="3"/>
      <c r="X23" s="3"/>
      <c r="Y23" s="3"/>
      <c r="Z23" s="1"/>
      <c r="AA23" s="1"/>
    </row>
    <row r="24" spans="2:31" ht="15" thickBot="1">
      <c r="B24" s="58" t="s">
        <v>71</v>
      </c>
      <c r="C24" s="77">
        <f>(SUM(C15:C18)-SUM(C20:C23))</f>
        <v>0</v>
      </c>
      <c r="D24" s="76"/>
      <c r="E24" s="53"/>
      <c r="F24" s="53"/>
      <c r="G24" s="53"/>
      <c r="H24" s="53"/>
      <c r="I24" s="53"/>
      <c r="J24" s="53"/>
      <c r="K24" s="53"/>
      <c r="L24" s="53"/>
      <c r="M24" s="53"/>
      <c r="N24" s="53"/>
      <c r="O24" s="53"/>
      <c r="P24" s="53"/>
      <c r="Q24" s="53"/>
      <c r="R24" s="53"/>
      <c r="T24" s="3"/>
      <c r="U24" s="3"/>
      <c r="V24" s="3"/>
      <c r="W24" s="3"/>
      <c r="X24" s="3"/>
      <c r="Y24" s="3"/>
      <c r="Z24" s="1"/>
      <c r="AA24" s="1"/>
    </row>
    <row r="25" spans="2:31">
      <c r="B25" s="10"/>
      <c r="C25" s="59"/>
      <c r="D25" s="59"/>
      <c r="E25" s="53"/>
      <c r="F25" s="53"/>
      <c r="G25" s="53"/>
      <c r="H25" s="53"/>
      <c r="I25" s="53"/>
      <c r="J25" s="53"/>
      <c r="K25" s="53"/>
      <c r="L25" s="53"/>
      <c r="M25" s="53"/>
      <c r="N25" s="53"/>
      <c r="O25" s="53"/>
      <c r="P25" s="53"/>
      <c r="Q25" s="53"/>
      <c r="R25" s="53"/>
      <c r="S25" s="53"/>
      <c r="T25" s="53"/>
      <c r="V25" s="3"/>
      <c r="W25" s="3"/>
      <c r="X25" s="3"/>
      <c r="Y25" s="3"/>
    </row>
    <row r="26" spans="2:31" ht="46.5" customHeight="1" thickBot="1">
      <c r="B26" s="270" t="s">
        <v>72</v>
      </c>
      <c r="C26" s="270"/>
      <c r="D26" s="270"/>
      <c r="E26" s="270"/>
      <c r="F26" s="270"/>
      <c r="G26" s="270"/>
      <c r="H26" s="270"/>
      <c r="I26" s="270"/>
      <c r="J26" s="270"/>
      <c r="K26" s="270"/>
      <c r="L26" s="270"/>
      <c r="M26" s="270"/>
      <c r="N26" s="270"/>
      <c r="O26" s="53"/>
      <c r="P26" s="53"/>
      <c r="Q26" s="53"/>
      <c r="R26" s="53"/>
      <c r="S26" s="53"/>
      <c r="T26" s="53"/>
      <c r="V26" s="3"/>
      <c r="W26" s="3"/>
      <c r="X26" s="3"/>
      <c r="Y26" s="3"/>
    </row>
    <row r="27" spans="2:31" ht="21" customHeight="1" thickBot="1">
      <c r="B27" s="271" t="s">
        <v>73</v>
      </c>
      <c r="C27" s="272"/>
      <c r="D27" s="273"/>
      <c r="E27" s="273"/>
      <c r="F27" s="273"/>
      <c r="G27" s="273"/>
      <c r="H27" s="273"/>
      <c r="I27" s="273"/>
      <c r="J27" s="273"/>
      <c r="K27" s="273"/>
      <c r="L27" s="273"/>
      <c r="M27" s="273"/>
      <c r="N27" s="274"/>
      <c r="O27" s="187"/>
      <c r="P27" s="187"/>
      <c r="Q27" s="187"/>
      <c r="R27" s="187"/>
      <c r="S27" s="187"/>
      <c r="T27" s="187"/>
      <c r="U27" s="187"/>
      <c r="V27" s="187"/>
      <c r="W27" s="187"/>
      <c r="X27" s="187"/>
      <c r="Y27" s="6"/>
      <c r="Z27" s="6"/>
      <c r="AA27" s="6"/>
      <c r="AB27" s="6"/>
      <c r="AC27" s="6"/>
      <c r="AD27" s="6"/>
      <c r="AE27" s="3"/>
    </row>
    <row r="28" spans="2:31" ht="15" customHeight="1">
      <c r="B28" s="275" t="s">
        <v>74</v>
      </c>
      <c r="C28" s="258" t="s">
        <v>75</v>
      </c>
      <c r="D28" s="280" t="s">
        <v>76</v>
      </c>
      <c r="E28" s="281"/>
      <c r="F28" s="281"/>
      <c r="G28" s="281"/>
      <c r="H28" s="284" t="s">
        <v>77</v>
      </c>
      <c r="I28" s="285"/>
      <c r="J28" s="265" t="s">
        <v>78</v>
      </c>
      <c r="K28" s="265"/>
      <c r="L28" s="261" t="s">
        <v>79</v>
      </c>
      <c r="M28" s="262"/>
      <c r="N28" s="277" t="s">
        <v>80</v>
      </c>
      <c r="O28" s="187"/>
      <c r="P28" s="187"/>
      <c r="Q28" s="187"/>
      <c r="R28" s="187"/>
      <c r="S28" s="187"/>
      <c r="T28" s="187"/>
      <c r="U28" s="187"/>
      <c r="V28" s="187"/>
      <c r="W28" s="187"/>
      <c r="X28" s="187"/>
      <c r="Z28" s="1"/>
      <c r="AA28" s="1"/>
    </row>
    <row r="29" spans="2:31" ht="15" customHeight="1">
      <c r="B29" s="275"/>
      <c r="C29" s="259"/>
      <c r="D29" s="267" t="s">
        <v>81</v>
      </c>
      <c r="E29" s="268"/>
      <c r="F29" s="268" t="s">
        <v>82</v>
      </c>
      <c r="G29" s="268"/>
      <c r="H29" s="286"/>
      <c r="I29" s="287"/>
      <c r="J29" s="266"/>
      <c r="K29" s="266"/>
      <c r="L29" s="263"/>
      <c r="M29" s="264"/>
      <c r="N29" s="278"/>
      <c r="O29" s="187"/>
      <c r="P29" s="187"/>
      <c r="Q29" s="187"/>
      <c r="R29" s="187"/>
      <c r="S29" s="187"/>
      <c r="T29" s="187"/>
      <c r="U29" s="187"/>
      <c r="V29" s="187"/>
      <c r="W29" s="187"/>
      <c r="X29" s="187"/>
      <c r="Z29" s="1"/>
      <c r="AA29" s="1"/>
    </row>
    <row r="30" spans="2:31" ht="18.75" customHeight="1" thickBot="1">
      <c r="B30" s="276"/>
      <c r="C30" s="135" t="s">
        <v>83</v>
      </c>
      <c r="D30" s="222" t="s">
        <v>84</v>
      </c>
      <c r="E30" s="223" t="s">
        <v>85</v>
      </c>
      <c r="F30" s="223" t="s">
        <v>84</v>
      </c>
      <c r="G30" s="223" t="s">
        <v>85</v>
      </c>
      <c r="H30" s="15" t="s">
        <v>84</v>
      </c>
      <c r="I30" s="15" t="s">
        <v>85</v>
      </c>
      <c r="J30" s="223" t="s">
        <v>86</v>
      </c>
      <c r="K30" s="224" t="s">
        <v>80</v>
      </c>
      <c r="L30" s="223" t="s">
        <v>87</v>
      </c>
      <c r="M30" s="225" t="s">
        <v>80</v>
      </c>
      <c r="N30" s="279"/>
      <c r="O30" s="187"/>
      <c r="P30" s="187"/>
      <c r="Q30" s="187"/>
      <c r="R30" s="187"/>
      <c r="S30" s="187"/>
      <c r="T30" s="187"/>
      <c r="U30" s="187"/>
      <c r="V30" s="187"/>
      <c r="W30" s="187"/>
      <c r="X30" s="187"/>
      <c r="Z30" s="1"/>
      <c r="AA30" s="1"/>
    </row>
    <row r="31" spans="2:31">
      <c r="B31" s="148"/>
      <c r="C31" s="149"/>
      <c r="D31" s="207" t="s">
        <v>18</v>
      </c>
      <c r="E31" s="208"/>
      <c r="F31" s="209" t="s">
        <v>21</v>
      </c>
      <c r="G31" s="227"/>
      <c r="H31" s="217" t="s">
        <v>21</v>
      </c>
      <c r="I31" s="219"/>
      <c r="J31" s="227"/>
      <c r="K31" s="227"/>
      <c r="L31" s="227"/>
      <c r="M31" s="199"/>
      <c r="N31" s="189">
        <f>E31*IF(D31=$F$15,$G$15,IF(D31=$F$16,$G$16,IF(D31=$F$17,$G$17)))+G31*IF(F31=$F$15,$G$15,IF(F31=$F$16,$G$16,IF(F31=$F$17,$G$17)))-I31*IF(H31=$F$15,$G$15,IF(H31=$F$16,$G$16,IF(H31=$F$17,$G$17)))+K31+M31</f>
        <v>0</v>
      </c>
      <c r="O31" s="187"/>
      <c r="P31" s="187"/>
      <c r="Q31" s="187"/>
      <c r="R31" s="187"/>
      <c r="S31" s="187"/>
      <c r="T31" s="187"/>
      <c r="U31" s="187"/>
      <c r="V31" s="187"/>
      <c r="W31" s="187"/>
      <c r="X31" s="187"/>
      <c r="Z31" s="1"/>
      <c r="AA31" s="1"/>
    </row>
    <row r="32" spans="2:31">
      <c r="B32" s="151"/>
      <c r="C32" s="152"/>
      <c r="D32" s="210" t="s">
        <v>18</v>
      </c>
      <c r="E32" s="204"/>
      <c r="F32" s="203" t="s">
        <v>24</v>
      </c>
      <c r="G32" s="204"/>
      <c r="H32" s="217" t="s">
        <v>21</v>
      </c>
      <c r="I32" s="204"/>
      <c r="J32" s="204"/>
      <c r="K32" s="204"/>
      <c r="L32" s="204"/>
      <c r="M32" s="153"/>
      <c r="N32" s="189">
        <f t="shared" ref="N31:N52" si="0">E32*IF(D32=$F$15,$G$15,IF(D32=$F$16,$G$16,IF(D32=$F$17,$G$17)))+G32*IF(F32=$F$15,$G$15,IF(F32=$F$16,$G$16,IF(F32=$F$17,$G$17)))+K32+M32</f>
        <v>0</v>
      </c>
      <c r="O32" s="187"/>
      <c r="P32" s="187"/>
      <c r="Q32" s="187"/>
      <c r="R32" s="187"/>
      <c r="S32" s="187"/>
      <c r="T32" s="187"/>
      <c r="U32" s="187"/>
      <c r="V32" s="187"/>
      <c r="W32" s="187"/>
      <c r="X32" s="187"/>
      <c r="Z32" s="1"/>
      <c r="AA32" s="1"/>
    </row>
    <row r="33" spans="2:27">
      <c r="B33" s="151"/>
      <c r="C33" s="152"/>
      <c r="D33" s="210" t="s">
        <v>18</v>
      </c>
      <c r="E33" s="204"/>
      <c r="F33" s="203" t="s">
        <v>24</v>
      </c>
      <c r="G33" s="204"/>
      <c r="H33" s="217" t="s">
        <v>21</v>
      </c>
      <c r="I33" s="204"/>
      <c r="J33" s="204"/>
      <c r="K33" s="204"/>
      <c r="L33" s="204"/>
      <c r="M33" s="153"/>
      <c r="N33" s="189">
        <f t="shared" si="0"/>
        <v>0</v>
      </c>
      <c r="O33" s="187"/>
      <c r="P33" s="187"/>
      <c r="Q33" s="187"/>
      <c r="R33" s="187"/>
      <c r="S33" s="187"/>
      <c r="T33" s="187"/>
      <c r="U33" s="187"/>
      <c r="V33" s="187"/>
      <c r="W33" s="187"/>
      <c r="X33" s="187"/>
      <c r="Z33" s="1"/>
      <c r="AA33" s="1"/>
    </row>
    <row r="34" spans="2:27">
      <c r="B34" s="151"/>
      <c r="C34" s="152"/>
      <c r="D34" s="210" t="s">
        <v>18</v>
      </c>
      <c r="E34" s="204"/>
      <c r="F34" s="203" t="s">
        <v>24</v>
      </c>
      <c r="G34" s="204"/>
      <c r="H34" s="217" t="s">
        <v>21</v>
      </c>
      <c r="I34" s="204"/>
      <c r="J34" s="204"/>
      <c r="K34" s="204"/>
      <c r="L34" s="204"/>
      <c r="M34" s="153"/>
      <c r="N34" s="189">
        <f t="shared" si="0"/>
        <v>0</v>
      </c>
      <c r="O34" s="187"/>
      <c r="P34" s="187"/>
      <c r="Q34" s="187"/>
      <c r="R34" s="187"/>
      <c r="S34" s="187"/>
      <c r="T34" s="187"/>
      <c r="U34" s="187"/>
      <c r="V34" s="187"/>
      <c r="W34" s="187"/>
      <c r="X34" s="187"/>
      <c r="Z34" s="1"/>
      <c r="AA34" s="1"/>
    </row>
    <row r="35" spans="2:27">
      <c r="B35" s="151"/>
      <c r="C35" s="152"/>
      <c r="D35" s="210" t="s">
        <v>18</v>
      </c>
      <c r="E35" s="204"/>
      <c r="F35" s="203" t="s">
        <v>24</v>
      </c>
      <c r="G35" s="204"/>
      <c r="H35" s="217" t="s">
        <v>21</v>
      </c>
      <c r="I35" s="204"/>
      <c r="J35" s="204"/>
      <c r="K35" s="204"/>
      <c r="L35" s="204"/>
      <c r="M35" s="153"/>
      <c r="N35" s="189">
        <f t="shared" si="0"/>
        <v>0</v>
      </c>
      <c r="O35" s="187"/>
      <c r="P35" s="187"/>
      <c r="Q35" s="187"/>
      <c r="R35" s="187"/>
      <c r="S35" s="187"/>
      <c r="T35" s="187"/>
      <c r="U35" s="187"/>
      <c r="V35" s="187"/>
      <c r="W35" s="187"/>
      <c r="X35" s="187"/>
      <c r="Z35" s="1"/>
      <c r="AA35" s="1"/>
    </row>
    <row r="36" spans="2:27">
      <c r="B36" s="151"/>
      <c r="C36" s="152"/>
      <c r="D36" s="210" t="s">
        <v>18</v>
      </c>
      <c r="E36" s="204"/>
      <c r="F36" s="203" t="s">
        <v>24</v>
      </c>
      <c r="G36" s="204"/>
      <c r="H36" s="217" t="s">
        <v>21</v>
      </c>
      <c r="I36" s="204"/>
      <c r="J36" s="204"/>
      <c r="K36" s="204"/>
      <c r="L36" s="204"/>
      <c r="M36" s="153"/>
      <c r="N36" s="189">
        <f t="shared" si="0"/>
        <v>0</v>
      </c>
      <c r="O36" s="187"/>
      <c r="P36" s="187"/>
      <c r="Q36" s="187"/>
      <c r="R36" s="187"/>
      <c r="S36" s="187"/>
      <c r="T36" s="187"/>
      <c r="U36" s="187"/>
      <c r="V36" s="187"/>
      <c r="W36" s="187"/>
      <c r="X36" s="187"/>
      <c r="Z36" s="1"/>
      <c r="AA36" s="1"/>
    </row>
    <row r="37" spans="2:27">
      <c r="B37" s="151"/>
      <c r="C37" s="152"/>
      <c r="D37" s="210" t="s">
        <v>18</v>
      </c>
      <c r="E37" s="204"/>
      <c r="F37" s="203" t="s">
        <v>24</v>
      </c>
      <c r="G37" s="204"/>
      <c r="H37" s="217" t="s">
        <v>21</v>
      </c>
      <c r="I37" s="204"/>
      <c r="J37" s="204"/>
      <c r="K37" s="204"/>
      <c r="L37" s="204"/>
      <c r="M37" s="153"/>
      <c r="N37" s="189">
        <f t="shared" si="0"/>
        <v>0</v>
      </c>
      <c r="O37" s="187"/>
      <c r="P37" s="187"/>
      <c r="Q37" s="187"/>
      <c r="R37" s="187"/>
      <c r="S37" s="187"/>
      <c r="T37" s="187"/>
      <c r="U37" s="187"/>
      <c r="V37" s="187"/>
      <c r="W37" s="187"/>
      <c r="X37" s="187"/>
      <c r="Z37" s="1"/>
      <c r="AA37" s="1"/>
    </row>
    <row r="38" spans="2:27">
      <c r="B38" s="151"/>
      <c r="C38" s="152"/>
      <c r="D38" s="210" t="s">
        <v>18</v>
      </c>
      <c r="E38" s="204"/>
      <c r="F38" s="203" t="s">
        <v>24</v>
      </c>
      <c r="G38" s="204"/>
      <c r="H38" s="217" t="s">
        <v>21</v>
      </c>
      <c r="I38" s="204"/>
      <c r="J38" s="204"/>
      <c r="K38" s="204"/>
      <c r="L38" s="204"/>
      <c r="M38" s="153"/>
      <c r="N38" s="189">
        <f t="shared" si="0"/>
        <v>0</v>
      </c>
      <c r="O38" s="187"/>
      <c r="P38" s="187"/>
      <c r="Q38" s="187"/>
      <c r="R38" s="187"/>
      <c r="S38" s="187"/>
      <c r="T38" s="187"/>
      <c r="U38" s="187"/>
      <c r="V38" s="187"/>
      <c r="W38" s="187"/>
      <c r="X38" s="187"/>
      <c r="Z38" s="1"/>
      <c r="AA38" s="1"/>
    </row>
    <row r="39" spans="2:27">
      <c r="B39" s="151"/>
      <c r="C39" s="152"/>
      <c r="D39" s="210" t="s">
        <v>18</v>
      </c>
      <c r="E39" s="204"/>
      <c r="F39" s="203" t="s">
        <v>24</v>
      </c>
      <c r="G39" s="204"/>
      <c r="H39" s="217" t="s">
        <v>21</v>
      </c>
      <c r="I39" s="204"/>
      <c r="J39" s="204"/>
      <c r="K39" s="204"/>
      <c r="L39" s="204"/>
      <c r="M39" s="153"/>
      <c r="N39" s="189">
        <f t="shared" si="0"/>
        <v>0</v>
      </c>
      <c r="O39" s="187"/>
      <c r="P39" s="187"/>
      <c r="Q39" s="187"/>
      <c r="R39" s="187"/>
      <c r="S39" s="187"/>
      <c r="T39" s="187"/>
      <c r="U39" s="187"/>
      <c r="V39" s="187"/>
      <c r="W39" s="187"/>
      <c r="X39" s="187"/>
      <c r="Z39" s="1"/>
      <c r="AA39" s="1"/>
    </row>
    <row r="40" spans="2:27">
      <c r="B40" s="154"/>
      <c r="C40" s="152"/>
      <c r="D40" s="210" t="s">
        <v>18</v>
      </c>
      <c r="E40" s="226"/>
      <c r="F40" s="203" t="s">
        <v>24</v>
      </c>
      <c r="G40" s="205"/>
      <c r="H40" s="217" t="s">
        <v>21</v>
      </c>
      <c r="I40" s="204"/>
      <c r="J40" s="205"/>
      <c r="K40" s="205"/>
      <c r="L40" s="205"/>
      <c r="M40" s="156"/>
      <c r="N40" s="189">
        <f t="shared" si="0"/>
        <v>0</v>
      </c>
      <c r="O40" s="187"/>
      <c r="P40" s="187"/>
      <c r="Q40" s="187"/>
      <c r="R40" s="187"/>
      <c r="S40" s="187"/>
      <c r="T40" s="187"/>
      <c r="U40" s="187"/>
      <c r="V40" s="187"/>
      <c r="W40" s="187"/>
      <c r="X40" s="187"/>
      <c r="Z40" s="1"/>
      <c r="AA40" s="1"/>
    </row>
    <row r="41" spans="2:27">
      <c r="B41" s="154"/>
      <c r="C41" s="152"/>
      <c r="D41" s="210" t="s">
        <v>18</v>
      </c>
      <c r="E41" s="206"/>
      <c r="F41" s="203" t="s">
        <v>24</v>
      </c>
      <c r="G41" s="206"/>
      <c r="H41" s="217" t="s">
        <v>21</v>
      </c>
      <c r="I41" s="206"/>
      <c r="J41" s="205"/>
      <c r="K41" s="205"/>
      <c r="L41" s="205"/>
      <c r="M41" s="156"/>
      <c r="N41" s="189">
        <f t="shared" si="0"/>
        <v>0</v>
      </c>
      <c r="O41" s="187"/>
      <c r="P41" s="187"/>
      <c r="Q41" s="187"/>
      <c r="R41" s="187"/>
      <c r="S41" s="187"/>
      <c r="T41" s="187"/>
      <c r="U41" s="187"/>
      <c r="V41" s="187"/>
      <c r="W41" s="187"/>
      <c r="X41" s="187"/>
      <c r="Z41" s="1"/>
      <c r="AA41" s="1"/>
    </row>
    <row r="42" spans="2:27">
      <c r="B42" s="154"/>
      <c r="C42" s="152"/>
      <c r="D42" s="210" t="s">
        <v>18</v>
      </c>
      <c r="E42" s="205"/>
      <c r="F42" s="203" t="s">
        <v>24</v>
      </c>
      <c r="G42" s="205"/>
      <c r="H42" s="217" t="s">
        <v>21</v>
      </c>
      <c r="I42" s="205"/>
      <c r="J42" s="205"/>
      <c r="K42" s="205"/>
      <c r="L42" s="205"/>
      <c r="M42" s="156"/>
      <c r="N42" s="189">
        <f t="shared" si="0"/>
        <v>0</v>
      </c>
      <c r="O42" s="187"/>
      <c r="P42" s="187"/>
      <c r="Q42" s="187"/>
      <c r="R42" s="187"/>
      <c r="S42" s="187"/>
      <c r="T42" s="187"/>
      <c r="U42" s="187"/>
      <c r="V42" s="187"/>
      <c r="W42" s="187"/>
      <c r="X42" s="187"/>
      <c r="Z42" s="1"/>
      <c r="AA42" s="1"/>
    </row>
    <row r="43" spans="2:27">
      <c r="B43" s="154"/>
      <c r="C43" s="152"/>
      <c r="D43" s="210" t="s">
        <v>18</v>
      </c>
      <c r="E43" s="205"/>
      <c r="F43" s="203" t="s">
        <v>24</v>
      </c>
      <c r="G43" s="205"/>
      <c r="H43" s="217" t="s">
        <v>21</v>
      </c>
      <c r="I43" s="205"/>
      <c r="J43" s="205"/>
      <c r="K43" s="205"/>
      <c r="L43" s="205"/>
      <c r="M43" s="156"/>
      <c r="N43" s="189">
        <f t="shared" si="0"/>
        <v>0</v>
      </c>
      <c r="O43" s="187"/>
      <c r="P43" s="187"/>
      <c r="Q43" s="187"/>
      <c r="R43" s="187"/>
      <c r="S43" s="187"/>
      <c r="T43" s="187"/>
      <c r="U43" s="187"/>
      <c r="V43" s="187"/>
      <c r="W43" s="187"/>
      <c r="X43" s="187"/>
      <c r="Z43" s="1"/>
      <c r="AA43" s="1"/>
    </row>
    <row r="44" spans="2:27">
      <c r="B44" s="154"/>
      <c r="C44" s="152"/>
      <c r="D44" s="210" t="s">
        <v>18</v>
      </c>
      <c r="E44" s="205"/>
      <c r="F44" s="203" t="s">
        <v>24</v>
      </c>
      <c r="G44" s="205"/>
      <c r="H44" s="217" t="s">
        <v>21</v>
      </c>
      <c r="I44" s="205"/>
      <c r="J44" s="205"/>
      <c r="K44" s="205"/>
      <c r="L44" s="205"/>
      <c r="M44" s="156"/>
      <c r="N44" s="189">
        <f t="shared" si="0"/>
        <v>0</v>
      </c>
      <c r="O44" s="187"/>
      <c r="P44" s="187"/>
      <c r="T44" s="3"/>
      <c r="U44" s="3"/>
      <c r="Z44" s="1"/>
      <c r="AA44" s="1"/>
    </row>
    <row r="45" spans="2:27">
      <c r="B45" s="154"/>
      <c r="C45" s="152"/>
      <c r="D45" s="210" t="s">
        <v>18</v>
      </c>
      <c r="E45" s="205"/>
      <c r="F45" s="203" t="s">
        <v>24</v>
      </c>
      <c r="G45" s="205"/>
      <c r="H45" s="217" t="s">
        <v>21</v>
      </c>
      <c r="I45" s="205"/>
      <c r="J45" s="205"/>
      <c r="K45" s="205"/>
      <c r="L45" s="205"/>
      <c r="M45" s="156"/>
      <c r="N45" s="189">
        <f t="shared" si="0"/>
        <v>0</v>
      </c>
      <c r="O45" s="187"/>
      <c r="P45" s="187"/>
      <c r="T45" s="3"/>
      <c r="U45" s="3"/>
      <c r="Z45" s="1"/>
      <c r="AA45" s="1"/>
    </row>
    <row r="46" spans="2:27">
      <c r="B46" s="154"/>
      <c r="C46" s="152"/>
      <c r="D46" s="210" t="s">
        <v>18</v>
      </c>
      <c r="E46" s="205"/>
      <c r="F46" s="203" t="s">
        <v>24</v>
      </c>
      <c r="G46" s="205"/>
      <c r="H46" s="217" t="s">
        <v>21</v>
      </c>
      <c r="I46" s="205"/>
      <c r="J46" s="205"/>
      <c r="K46" s="205"/>
      <c r="L46" s="205"/>
      <c r="M46" s="156"/>
      <c r="N46" s="189">
        <f t="shared" si="0"/>
        <v>0</v>
      </c>
      <c r="O46" s="187"/>
      <c r="P46" s="187"/>
      <c r="T46" s="3"/>
      <c r="U46" s="3"/>
      <c r="Z46" s="1"/>
      <c r="AA46" s="1"/>
    </row>
    <row r="47" spans="2:27">
      <c r="B47" s="154"/>
      <c r="C47" s="152"/>
      <c r="D47" s="210" t="s">
        <v>18</v>
      </c>
      <c r="E47" s="205"/>
      <c r="F47" s="203" t="s">
        <v>24</v>
      </c>
      <c r="G47" s="205"/>
      <c r="H47" s="217" t="s">
        <v>21</v>
      </c>
      <c r="I47" s="205"/>
      <c r="J47" s="205"/>
      <c r="K47" s="205"/>
      <c r="L47" s="205"/>
      <c r="M47" s="156"/>
      <c r="N47" s="189">
        <f t="shared" si="0"/>
        <v>0</v>
      </c>
      <c r="O47" s="187"/>
      <c r="P47" s="187"/>
      <c r="T47" s="3"/>
      <c r="U47" s="3"/>
      <c r="Z47" s="1"/>
      <c r="AA47" s="1"/>
    </row>
    <row r="48" spans="2:27">
      <c r="B48" s="154"/>
      <c r="C48" s="152"/>
      <c r="D48" s="210" t="s">
        <v>18</v>
      </c>
      <c r="E48" s="205"/>
      <c r="F48" s="203" t="s">
        <v>24</v>
      </c>
      <c r="G48" s="205"/>
      <c r="H48" s="217" t="s">
        <v>21</v>
      </c>
      <c r="I48" s="205"/>
      <c r="J48" s="205"/>
      <c r="K48" s="205"/>
      <c r="L48" s="205"/>
      <c r="M48" s="156"/>
      <c r="N48" s="189">
        <f t="shared" si="0"/>
        <v>0</v>
      </c>
      <c r="O48" s="187"/>
      <c r="P48" s="187"/>
      <c r="T48" s="3"/>
      <c r="U48" s="3"/>
      <c r="Z48" s="1"/>
      <c r="AA48" s="1"/>
    </row>
    <row r="49" spans="2:27">
      <c r="B49" s="154"/>
      <c r="C49" s="152"/>
      <c r="D49" s="210" t="s">
        <v>18</v>
      </c>
      <c r="E49" s="205"/>
      <c r="F49" s="203" t="s">
        <v>24</v>
      </c>
      <c r="G49" s="205"/>
      <c r="H49" s="217" t="s">
        <v>21</v>
      </c>
      <c r="I49" s="205"/>
      <c r="J49" s="205"/>
      <c r="K49" s="205"/>
      <c r="L49" s="205"/>
      <c r="M49" s="156"/>
      <c r="N49" s="189">
        <f t="shared" si="0"/>
        <v>0</v>
      </c>
      <c r="O49" s="187"/>
      <c r="P49" s="187"/>
      <c r="T49" s="3"/>
      <c r="U49" s="3"/>
      <c r="Z49" s="1"/>
      <c r="AA49" s="1"/>
    </row>
    <row r="50" spans="2:27">
      <c r="B50" s="154"/>
      <c r="C50" s="152"/>
      <c r="D50" s="210" t="s">
        <v>18</v>
      </c>
      <c r="E50" s="205"/>
      <c r="F50" s="203" t="s">
        <v>24</v>
      </c>
      <c r="G50" s="205"/>
      <c r="H50" s="217" t="s">
        <v>21</v>
      </c>
      <c r="I50" s="205"/>
      <c r="J50" s="205"/>
      <c r="K50" s="205"/>
      <c r="L50" s="205"/>
      <c r="M50" s="156"/>
      <c r="N50" s="189">
        <f t="shared" si="0"/>
        <v>0</v>
      </c>
      <c r="O50" s="187"/>
      <c r="P50" s="187"/>
      <c r="T50" s="3"/>
      <c r="U50" s="3"/>
      <c r="Z50" s="1"/>
      <c r="AA50" s="1"/>
    </row>
    <row r="51" spans="2:27">
      <c r="B51" s="154"/>
      <c r="C51" s="152"/>
      <c r="D51" s="210" t="s">
        <v>18</v>
      </c>
      <c r="E51" s="205"/>
      <c r="F51" s="203" t="s">
        <v>24</v>
      </c>
      <c r="G51" s="205"/>
      <c r="H51" s="217" t="s">
        <v>21</v>
      </c>
      <c r="I51" s="205"/>
      <c r="J51" s="205"/>
      <c r="K51" s="205"/>
      <c r="L51" s="205"/>
      <c r="M51" s="156"/>
      <c r="N51" s="189">
        <f t="shared" si="0"/>
        <v>0</v>
      </c>
      <c r="O51" s="187"/>
      <c r="P51" s="187"/>
      <c r="T51" s="3"/>
      <c r="U51" s="3"/>
      <c r="Z51" s="1"/>
      <c r="AA51" s="1"/>
    </row>
    <row r="52" spans="2:27" ht="15" thickBot="1">
      <c r="B52" s="155"/>
      <c r="C52" s="157"/>
      <c r="D52" s="211" t="s">
        <v>18</v>
      </c>
      <c r="E52" s="212"/>
      <c r="F52" s="213" t="s">
        <v>24</v>
      </c>
      <c r="G52" s="212"/>
      <c r="H52" s="213" t="s">
        <v>21</v>
      </c>
      <c r="I52" s="212"/>
      <c r="J52" s="212"/>
      <c r="K52" s="212"/>
      <c r="L52" s="212"/>
      <c r="M52" s="158"/>
      <c r="N52" s="189">
        <f t="shared" si="0"/>
        <v>0</v>
      </c>
      <c r="O52" s="187"/>
      <c r="P52" s="187"/>
      <c r="T52" s="3"/>
      <c r="U52" s="3"/>
      <c r="Z52" s="1"/>
      <c r="AA52" s="1"/>
    </row>
    <row r="53" spans="2:27" ht="33" customHeight="1" thickBot="1">
      <c r="B53" s="82"/>
      <c r="C53" s="83"/>
      <c r="D53" s="136"/>
      <c r="E53" s="136"/>
      <c r="F53" s="136"/>
      <c r="G53" s="136"/>
      <c r="H53" s="136"/>
      <c r="I53" s="136"/>
      <c r="J53" s="228"/>
      <c r="K53" s="228"/>
      <c r="L53" s="256" t="s">
        <v>88</v>
      </c>
      <c r="M53" s="257"/>
      <c r="N53" s="200">
        <f>SUM(N31:N52)</f>
        <v>0</v>
      </c>
      <c r="O53" s="187"/>
      <c r="P53" s="187"/>
      <c r="T53" s="3"/>
      <c r="U53" s="3"/>
      <c r="Z53" s="1"/>
      <c r="AA53" s="1"/>
    </row>
    <row r="54" spans="2:27">
      <c r="O54" s="187"/>
      <c r="P54" s="187"/>
    </row>
  </sheetData>
  <sheetProtection algorithmName="SHA-512" hashValue="xmkVqsIqXgTErObaski0iTyNIMgvWimsuGPHk1WRpBtFwL4SQoRo/Xf16nRmG1M6HN245FKhgMtEISV9HtKaow==" saltValue="B2BMRufDgIrtYeWbgGzGVw==" spinCount="100000" sheet="1" objects="1" scenarios="1"/>
  <mergeCells count="21">
    <mergeCell ref="B4:K4"/>
    <mergeCell ref="B6:K6"/>
    <mergeCell ref="B7:K7"/>
    <mergeCell ref="B8:K8"/>
    <mergeCell ref="B9:K9"/>
    <mergeCell ref="L53:M53"/>
    <mergeCell ref="C28:C29"/>
    <mergeCell ref="B5:K5"/>
    <mergeCell ref="L28:M29"/>
    <mergeCell ref="J28:K29"/>
    <mergeCell ref="D29:E29"/>
    <mergeCell ref="F29:G29"/>
    <mergeCell ref="E13:G13"/>
    <mergeCell ref="B26:N26"/>
    <mergeCell ref="B27:N27"/>
    <mergeCell ref="B28:B30"/>
    <mergeCell ref="N28:N30"/>
    <mergeCell ref="D28:G28"/>
    <mergeCell ref="B13:C13"/>
    <mergeCell ref="H28:I29"/>
    <mergeCell ref="B10:K10"/>
  </mergeCells>
  <dataValidations count="1">
    <dataValidation type="custom" allowBlank="1" showInputMessage="1" showErrorMessage="1" error="For the purposes of financing 20 is the maximum effective useful life of any measure; if the actual useful life is greater than 20, simply put in 20. " sqref="C41:C52 C31:C39" xr:uid="{E4AF25F9-B943-4B67-895B-50AD1BFE0AF6}">
      <formula1>C31&lt;=20</formula1>
    </dataValidation>
  </dataValidations>
  <pageMargins left="0.25" right="0.25" top="0.25" bottom="0.25" header="0.5" footer="0.5"/>
  <pageSetup scale="65" orientation="landscape" r:id="rId1"/>
  <colBreaks count="1" manualBreakCount="1">
    <brk id="15"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C93FE99F-96E3-4F6E-8818-68D77D4AB96A}">
          <x14:formula1>
            <xm:f>'Project Information'!$C$25:$C$27</xm:f>
          </x14:formula1>
          <xm:sqref>F32:F52 H31:H52</xm:sqref>
        </x14:dataValidation>
        <x14:dataValidation type="list" allowBlank="1" showInputMessage="1" showErrorMessage="1" xr:uid="{47C8C7AC-E65E-42D9-95F1-6C494055D3F2}">
          <x14:formula1>
            <xm:f>'Project Information'!$C$26:$C$27</xm:f>
          </x14:formula1>
          <xm:sqref>F31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49A56-C77A-498F-8FA0-BBA16979318B}">
  <dimension ref="A1:AD41"/>
  <sheetViews>
    <sheetView view="pageBreakPreview" topLeftCell="A13" zoomScale="85" zoomScaleNormal="80" zoomScaleSheetLayoutView="85" workbookViewId="0">
      <selection activeCell="H29" sqref="H29:I29"/>
    </sheetView>
  </sheetViews>
  <sheetFormatPr defaultColWidth="9.140625" defaultRowHeight="14.45"/>
  <cols>
    <col min="1" max="1" width="4" style="1" customWidth="1"/>
    <col min="2" max="2" width="27.42578125" style="1" customWidth="1"/>
    <col min="3" max="3" width="22" style="1" customWidth="1"/>
    <col min="4" max="4" width="6.7109375" style="1" customWidth="1"/>
    <col min="5" max="5" width="14.7109375" style="1" customWidth="1"/>
    <col min="6" max="6" width="9" style="1" customWidth="1"/>
    <col min="7" max="7" width="14.7109375" style="1" customWidth="1"/>
    <col min="8" max="8" width="9" style="1" customWidth="1"/>
    <col min="9" max="9" width="14.7109375" style="1" customWidth="1"/>
    <col min="10" max="10" width="12" style="1" customWidth="1"/>
    <col min="11" max="11" width="8.85546875" style="1" customWidth="1"/>
    <col min="12" max="12" width="11.42578125" style="1" customWidth="1"/>
    <col min="13" max="14" width="19.140625" style="1" customWidth="1"/>
    <col min="15" max="15" width="16.5703125" style="1" bestFit="1" customWidth="1"/>
    <col min="16" max="20" width="16.5703125" style="1" customWidth="1"/>
    <col min="21" max="21" width="13.85546875" style="1" customWidth="1"/>
    <col min="22" max="22" width="23" style="1" bestFit="1" customWidth="1"/>
    <col min="23" max="23" width="22.7109375" style="1" bestFit="1" customWidth="1"/>
    <col min="24" max="24" width="6.85546875" style="1" bestFit="1" customWidth="1"/>
    <col min="25" max="26" width="9.140625" style="3"/>
    <col min="27" max="16384" width="9.140625" style="1"/>
  </cols>
  <sheetData>
    <row r="1" spans="1:24" ht="21">
      <c r="B1" s="2" t="s">
        <v>89</v>
      </c>
    </row>
    <row r="2" spans="1:24" ht="21">
      <c r="B2" s="2"/>
    </row>
    <row r="3" spans="1:24">
      <c r="B3" s="31" t="s">
        <v>51</v>
      </c>
      <c r="C3" s="31"/>
      <c r="D3" s="31"/>
      <c r="E3" s="31"/>
      <c r="F3" s="31"/>
      <c r="G3" s="31"/>
      <c r="H3" s="31"/>
      <c r="I3" s="31"/>
      <c r="J3" s="31"/>
      <c r="K3" s="31"/>
      <c r="L3" s="31"/>
      <c r="M3" s="5"/>
      <c r="N3" s="5"/>
      <c r="O3" s="5"/>
      <c r="P3" s="5"/>
      <c r="Q3" s="5"/>
      <c r="R3" s="5"/>
      <c r="S3" s="5"/>
      <c r="T3" s="5"/>
      <c r="U3" s="5"/>
      <c r="V3" s="5"/>
      <c r="W3" s="5"/>
      <c r="X3" s="5"/>
    </row>
    <row r="4" spans="1:24">
      <c r="B4" s="293" t="s">
        <v>52</v>
      </c>
      <c r="C4" s="293"/>
      <c r="D4" s="293"/>
      <c r="E4" s="293"/>
      <c r="F4" s="293"/>
      <c r="G4" s="293"/>
      <c r="H4" s="293"/>
      <c r="I4" s="293"/>
      <c r="J4" s="293"/>
      <c r="K4" s="293"/>
      <c r="L4" s="237"/>
      <c r="M4" s="5"/>
      <c r="N4" s="5"/>
      <c r="O4" s="50"/>
      <c r="P4" s="5"/>
      <c r="Q4" s="5"/>
      <c r="R4" s="5"/>
      <c r="S4" s="5"/>
      <c r="T4" s="5"/>
      <c r="U4" s="5"/>
      <c r="V4" s="5"/>
      <c r="W4" s="5"/>
      <c r="X4" s="5"/>
    </row>
    <row r="5" spans="1:24">
      <c r="B5" s="293" t="s">
        <v>90</v>
      </c>
      <c r="C5" s="293"/>
      <c r="D5" s="293"/>
      <c r="E5" s="293"/>
      <c r="F5" s="293"/>
      <c r="G5" s="293"/>
      <c r="H5" s="293"/>
      <c r="I5" s="293"/>
      <c r="J5" s="293"/>
      <c r="K5" s="293"/>
      <c r="L5" s="237"/>
      <c r="M5" s="5"/>
      <c r="N5" s="5"/>
      <c r="O5" s="5"/>
      <c r="P5" s="5"/>
      <c r="Q5" s="5"/>
      <c r="R5" s="5"/>
      <c r="S5" s="5"/>
      <c r="T5" s="5"/>
      <c r="U5" s="5"/>
      <c r="V5" s="5"/>
      <c r="W5" s="5"/>
      <c r="X5" s="5"/>
    </row>
    <row r="6" spans="1:24">
      <c r="B6" s="293" t="s">
        <v>91</v>
      </c>
      <c r="C6" s="293"/>
      <c r="D6" s="293"/>
      <c r="E6" s="293"/>
      <c r="F6" s="293"/>
      <c r="G6" s="293"/>
      <c r="H6" s="293"/>
      <c r="I6" s="293"/>
      <c r="J6" s="293"/>
      <c r="K6" s="293"/>
      <c r="L6" s="237"/>
      <c r="M6" s="5"/>
      <c r="N6" s="5"/>
      <c r="O6" s="5"/>
      <c r="P6" s="5"/>
      <c r="Q6" s="5"/>
      <c r="R6" s="5"/>
      <c r="S6" s="5"/>
      <c r="T6" s="5"/>
      <c r="U6" s="5"/>
      <c r="V6" s="5"/>
      <c r="W6" s="5"/>
      <c r="X6" s="5"/>
    </row>
    <row r="7" spans="1:24" ht="30" customHeight="1">
      <c r="B7" s="293" t="s">
        <v>92</v>
      </c>
      <c r="C7" s="293"/>
      <c r="D7" s="293"/>
      <c r="E7" s="293"/>
      <c r="F7" s="293"/>
      <c r="G7" s="293"/>
      <c r="H7" s="293"/>
      <c r="I7" s="293"/>
      <c r="J7" s="293"/>
      <c r="K7" s="293"/>
      <c r="L7" s="238"/>
      <c r="M7" s="51"/>
      <c r="N7" s="51"/>
      <c r="O7" s="51"/>
      <c r="P7" s="51"/>
      <c r="Q7" s="51"/>
      <c r="R7" s="52"/>
      <c r="S7" s="52"/>
      <c r="T7" s="5"/>
      <c r="U7" s="5"/>
      <c r="V7" s="5"/>
      <c r="W7" s="5"/>
      <c r="X7" s="5"/>
    </row>
    <row r="8" spans="1:24">
      <c r="B8" s="293" t="s">
        <v>93</v>
      </c>
      <c r="C8" s="293"/>
      <c r="D8" s="293"/>
      <c r="E8" s="293"/>
      <c r="F8" s="293"/>
      <c r="G8" s="293"/>
      <c r="H8" s="293"/>
      <c r="I8" s="293"/>
      <c r="J8" s="293"/>
      <c r="K8" s="293"/>
      <c r="L8" s="238"/>
      <c r="M8" s="5"/>
      <c r="N8" s="5"/>
      <c r="O8" s="5"/>
      <c r="P8" s="5"/>
      <c r="Q8" s="5"/>
      <c r="R8" s="5"/>
      <c r="S8" s="5"/>
      <c r="T8" s="5"/>
      <c r="U8" s="5"/>
      <c r="V8" s="5"/>
      <c r="W8" s="5"/>
      <c r="X8" s="5"/>
    </row>
    <row r="9" spans="1:24" ht="30.75" customHeight="1">
      <c r="B9" s="293" t="s">
        <v>94</v>
      </c>
      <c r="C9" s="293"/>
      <c r="D9" s="293"/>
      <c r="E9" s="293"/>
      <c r="F9" s="293"/>
      <c r="G9" s="293"/>
      <c r="H9" s="293"/>
      <c r="I9" s="293"/>
      <c r="J9" s="293"/>
      <c r="K9" s="293"/>
      <c r="L9" s="238"/>
      <c r="M9" s="5"/>
      <c r="N9" s="5"/>
      <c r="O9" s="5"/>
      <c r="P9" s="5"/>
      <c r="Q9" s="5"/>
      <c r="R9" s="5"/>
      <c r="S9" s="5"/>
      <c r="T9" s="5"/>
      <c r="U9" s="5"/>
      <c r="V9" s="5"/>
      <c r="W9" s="5"/>
      <c r="X9" s="5"/>
    </row>
    <row r="10" spans="1:24" ht="30.75" customHeight="1">
      <c r="B10" s="260" t="s">
        <v>95</v>
      </c>
      <c r="C10" s="260"/>
      <c r="D10" s="260"/>
      <c r="E10" s="260"/>
      <c r="F10" s="260"/>
      <c r="G10" s="260"/>
      <c r="H10" s="260"/>
      <c r="I10" s="260"/>
      <c r="J10" s="260"/>
      <c r="K10" s="260"/>
      <c r="L10" s="238"/>
      <c r="M10" s="5"/>
      <c r="N10" s="5"/>
      <c r="O10" s="5"/>
      <c r="P10" s="5"/>
      <c r="Q10" s="5"/>
      <c r="R10" s="5"/>
      <c r="S10" s="5"/>
      <c r="T10" s="5"/>
      <c r="U10" s="5"/>
      <c r="V10" s="5"/>
      <c r="W10" s="5"/>
      <c r="X10" s="5"/>
    </row>
    <row r="11" spans="1:24" ht="15" thickBot="1">
      <c r="A11" s="60"/>
      <c r="B11" s="61"/>
      <c r="C11" s="61"/>
      <c r="D11" s="61"/>
      <c r="E11" s="61"/>
      <c r="F11" s="61"/>
      <c r="G11" s="61"/>
      <c r="H11" s="61"/>
      <c r="I11" s="61"/>
      <c r="J11" s="61"/>
      <c r="K11" s="61"/>
      <c r="L11" s="61"/>
      <c r="M11" s="62"/>
      <c r="N11" s="63"/>
      <c r="O11" s="63"/>
      <c r="P11" s="63"/>
      <c r="Q11" s="5"/>
      <c r="R11" s="5"/>
      <c r="S11" s="5"/>
      <c r="T11" s="5"/>
      <c r="U11" s="5"/>
      <c r="V11" s="5"/>
      <c r="W11" s="5"/>
      <c r="X11" s="5"/>
    </row>
    <row r="12" spans="1:24" ht="21.6" thickBot="1">
      <c r="A12" s="56"/>
      <c r="B12" s="56"/>
      <c r="C12" s="53"/>
      <c r="D12" s="78"/>
      <c r="E12" s="53"/>
      <c r="F12" s="53"/>
      <c r="G12" s="53"/>
      <c r="H12" s="53"/>
      <c r="I12" s="53"/>
      <c r="J12" s="53"/>
      <c r="K12" s="53"/>
      <c r="L12" s="53"/>
      <c r="M12" s="53"/>
      <c r="N12" s="53"/>
      <c r="O12" s="53"/>
      <c r="P12" s="53"/>
      <c r="Q12" s="53"/>
      <c r="R12" s="53"/>
      <c r="S12" s="53"/>
      <c r="U12" s="3"/>
      <c r="V12" s="3"/>
      <c r="W12" s="3"/>
      <c r="X12" s="3"/>
    </row>
    <row r="13" spans="1:24" ht="21">
      <c r="A13" s="56"/>
      <c r="B13" s="282" t="s">
        <v>59</v>
      </c>
      <c r="C13" s="283"/>
      <c r="D13" s="79"/>
      <c r="E13" s="269" t="s">
        <v>10</v>
      </c>
      <c r="F13" s="269"/>
      <c r="G13" s="269"/>
      <c r="H13" s="239"/>
      <c r="I13" s="239"/>
      <c r="J13" s="143"/>
      <c r="K13" s="269" t="str">
        <f>'Project Information'!G23</f>
        <v>Table of Assumptions</v>
      </c>
      <c r="L13" s="269"/>
      <c r="M13" s="143"/>
      <c r="N13" s="53"/>
      <c r="O13" s="53"/>
      <c r="P13" s="53"/>
      <c r="Q13" s="53"/>
      <c r="R13" s="53"/>
      <c r="S13" s="53"/>
      <c r="U13" s="3"/>
      <c r="V13" s="3"/>
      <c r="W13" s="3"/>
      <c r="X13" s="3"/>
    </row>
    <row r="14" spans="1:24" ht="43.9" thickBot="1">
      <c r="B14" s="65" t="s">
        <v>60</v>
      </c>
      <c r="C14" s="126" t="s">
        <v>61</v>
      </c>
      <c r="D14" s="74"/>
      <c r="E14" s="144" t="s">
        <v>12</v>
      </c>
      <c r="F14" s="144" t="s">
        <v>13</v>
      </c>
      <c r="G14" s="144" t="s">
        <v>14</v>
      </c>
      <c r="H14" s="144"/>
      <c r="I14" s="144"/>
      <c r="J14" s="143"/>
      <c r="K14" s="144" t="str">
        <f>'Project Information'!G24</f>
        <v>Assumption Category</v>
      </c>
      <c r="L14" s="144" t="str">
        <f>'Project Information'!H24</f>
        <v>Rates</v>
      </c>
      <c r="M14" s="143"/>
      <c r="N14" s="53"/>
      <c r="O14" s="53"/>
      <c r="P14" s="53"/>
      <c r="Q14" s="53"/>
      <c r="R14" s="53"/>
      <c r="S14" s="53"/>
      <c r="U14" s="3"/>
      <c r="V14" s="3"/>
      <c r="W14" s="3"/>
      <c r="X14" s="3"/>
    </row>
    <row r="15" spans="1:24">
      <c r="B15" s="57" t="s">
        <v>62</v>
      </c>
      <c r="C15" s="159"/>
      <c r="D15" s="75"/>
      <c r="E15" s="145" t="s">
        <v>17</v>
      </c>
      <c r="F15" s="146" t="s">
        <v>63</v>
      </c>
      <c r="G15" s="143">
        <f>'Project Information'!D25</f>
        <v>0.11</v>
      </c>
      <c r="H15" s="143"/>
      <c r="I15" s="143"/>
      <c r="J15" s="143"/>
      <c r="K15" s="145" t="str">
        <f>'Project Information'!G25</f>
        <v>SMART Rate ($/kWh)</v>
      </c>
      <c r="L15" s="146">
        <f>'Project Information'!H25</f>
        <v>0</v>
      </c>
      <c r="M15" s="143"/>
      <c r="N15" s="53"/>
      <c r="O15" s="53"/>
      <c r="P15" s="53"/>
      <c r="Q15" s="53"/>
      <c r="R15" s="53"/>
      <c r="S15" s="53"/>
      <c r="U15" s="3"/>
      <c r="V15" s="3"/>
      <c r="W15" s="3"/>
      <c r="X15" s="3"/>
    </row>
    <row r="16" spans="1:24" ht="43.15">
      <c r="B16" s="64" t="s">
        <v>64</v>
      </c>
      <c r="C16" s="160"/>
      <c r="D16" s="75"/>
      <c r="E16" s="145" t="s">
        <v>20</v>
      </c>
      <c r="F16" s="146" t="s">
        <v>21</v>
      </c>
      <c r="G16" s="143">
        <f>'Project Information'!D26</f>
        <v>3.7</v>
      </c>
      <c r="H16" s="143"/>
      <c r="I16" s="143"/>
      <c r="J16" s="143"/>
      <c r="K16" s="145" t="str">
        <f>'Project Information'!G26</f>
        <v>REC Prices ($/REC)</v>
      </c>
      <c r="L16" s="146">
        <f>'Project Information'!H26</f>
        <v>0</v>
      </c>
      <c r="M16" s="143"/>
      <c r="N16" s="53"/>
      <c r="O16" s="53"/>
      <c r="P16" s="53"/>
      <c r="Q16" s="53"/>
      <c r="R16" s="53"/>
      <c r="S16" s="53"/>
      <c r="U16" s="3"/>
      <c r="V16" s="3"/>
      <c r="W16" s="3"/>
      <c r="X16" s="3"/>
    </row>
    <row r="17" spans="2:30">
      <c r="B17" s="17" t="s">
        <v>65</v>
      </c>
      <c r="C17" s="160"/>
      <c r="D17" s="75"/>
      <c r="E17" s="145" t="s">
        <v>23</v>
      </c>
      <c r="F17" s="146" t="s">
        <v>24</v>
      </c>
      <c r="G17" s="143">
        <f>'Project Information'!D27</f>
        <v>15</v>
      </c>
      <c r="H17" s="143"/>
      <c r="I17" s="143"/>
      <c r="J17" s="143"/>
      <c r="K17" s="145" t="str">
        <f>'Project Information'!G27</f>
        <v>AEC Prices ($/AEC)</v>
      </c>
      <c r="L17" s="146">
        <f>'Project Information'!H27</f>
        <v>0</v>
      </c>
      <c r="M17" s="143"/>
      <c r="N17" s="53"/>
      <c r="O17" s="53"/>
      <c r="P17" s="53"/>
      <c r="Q17" s="53"/>
      <c r="R17" s="53"/>
      <c r="S17" s="53"/>
      <c r="U17" s="3"/>
      <c r="V17" s="3"/>
      <c r="W17" s="3"/>
      <c r="X17" s="3"/>
    </row>
    <row r="18" spans="2:30">
      <c r="B18" s="55" t="s">
        <v>66</v>
      </c>
      <c r="C18" s="161"/>
      <c r="D18" s="75"/>
      <c r="E18" s="145" t="s">
        <v>26</v>
      </c>
      <c r="F18" s="146" t="s">
        <v>63</v>
      </c>
      <c r="G18" s="143">
        <f>'Project Information'!D28</f>
        <v>0</v>
      </c>
      <c r="H18" s="143"/>
      <c r="I18" s="143"/>
      <c r="J18" s="143"/>
      <c r="K18" s="145" t="str">
        <f>'Project Information'!G29</f>
        <v>Annual Electricity Price Escalation</v>
      </c>
      <c r="L18" s="146">
        <f>'Project Information'!H29</f>
        <v>0</v>
      </c>
      <c r="M18" s="143"/>
      <c r="N18" s="53"/>
      <c r="O18" s="53"/>
      <c r="P18" s="53"/>
      <c r="Q18" s="53"/>
      <c r="R18" s="53"/>
      <c r="S18" s="53"/>
      <c r="U18" s="3"/>
      <c r="V18" s="3"/>
      <c r="W18" s="3"/>
      <c r="X18" s="3"/>
    </row>
    <row r="19" spans="2:30" ht="2.4500000000000002" customHeight="1">
      <c r="B19" s="230"/>
      <c r="C19" s="231"/>
      <c r="D19" s="75"/>
      <c r="E19" s="145"/>
      <c r="F19" s="146"/>
      <c r="G19" s="143"/>
      <c r="H19" s="143"/>
      <c r="I19" s="143"/>
      <c r="J19" s="143"/>
      <c r="K19" s="145"/>
      <c r="L19" s="146"/>
      <c r="M19" s="143"/>
      <c r="N19" s="53"/>
      <c r="O19" s="53"/>
      <c r="P19" s="53"/>
      <c r="Q19" s="53"/>
      <c r="R19" s="53"/>
      <c r="S19" s="53"/>
      <c r="U19" s="3"/>
      <c r="V19" s="3"/>
      <c r="W19" s="3"/>
      <c r="X19" s="3"/>
    </row>
    <row r="20" spans="2:30">
      <c r="B20" s="57" t="s">
        <v>67</v>
      </c>
      <c r="C20" s="229"/>
      <c r="D20" s="75"/>
      <c r="E20" s="146" t="s">
        <v>28</v>
      </c>
      <c r="F20" s="146"/>
      <c r="G20" s="143">
        <f>'Project Information'!D29</f>
        <v>0</v>
      </c>
      <c r="H20" s="143"/>
      <c r="I20" s="143"/>
      <c r="J20" s="143"/>
      <c r="K20" s="146" t="str">
        <f>'Project Information'!G31</f>
        <v>Annual PV Panel Degradation Rate</v>
      </c>
      <c r="L20" s="146">
        <f>'Project Information'!H31</f>
        <v>0</v>
      </c>
      <c r="M20" s="143"/>
      <c r="N20" s="53"/>
      <c r="O20" s="53"/>
      <c r="P20" s="53"/>
      <c r="Q20" s="53"/>
      <c r="R20" s="53"/>
      <c r="S20" s="53"/>
      <c r="U20" s="3"/>
      <c r="V20" s="3"/>
      <c r="W20" s="3"/>
      <c r="X20" s="3"/>
    </row>
    <row r="21" spans="2:30">
      <c r="B21" s="17" t="s">
        <v>68</v>
      </c>
      <c r="C21" s="160"/>
      <c r="D21" s="75"/>
      <c r="E21" s="147"/>
      <c r="F21" s="147"/>
      <c r="G21" s="147"/>
      <c r="H21" s="147"/>
      <c r="I21" s="147"/>
      <c r="J21" s="147"/>
      <c r="K21" s="143"/>
      <c r="L21" s="143"/>
      <c r="M21" s="147"/>
      <c r="N21" s="53"/>
      <c r="O21" s="53"/>
      <c r="P21" s="53"/>
      <c r="Q21" s="53"/>
      <c r="S21" s="3"/>
      <c r="T21" s="3"/>
      <c r="U21" s="3"/>
      <c r="V21" s="3"/>
      <c r="W21" s="3"/>
      <c r="X21" s="3"/>
      <c r="Y21" s="1"/>
      <c r="Z21" s="1"/>
    </row>
    <row r="22" spans="2:30">
      <c r="B22" s="55" t="s">
        <v>69</v>
      </c>
      <c r="C22" s="161"/>
      <c r="D22" s="75"/>
      <c r="E22" s="53"/>
      <c r="F22" s="53"/>
      <c r="G22" s="53"/>
      <c r="H22" s="53"/>
      <c r="I22" s="53"/>
      <c r="J22" s="53"/>
      <c r="M22" s="53"/>
      <c r="N22" s="53"/>
      <c r="O22" s="53"/>
      <c r="P22" s="53"/>
      <c r="Q22" s="53"/>
      <c r="S22" s="3"/>
      <c r="T22" s="3"/>
      <c r="U22" s="3"/>
      <c r="V22" s="3"/>
      <c r="W22" s="3"/>
      <c r="X22" s="3"/>
      <c r="Y22" s="1"/>
      <c r="Z22" s="1"/>
    </row>
    <row r="23" spans="2:30" ht="15" thickBot="1">
      <c r="B23" s="55" t="s">
        <v>70</v>
      </c>
      <c r="C23" s="162"/>
      <c r="D23" s="75"/>
      <c r="E23" s="53"/>
      <c r="F23" s="53"/>
      <c r="G23" s="53"/>
      <c r="H23" s="53"/>
      <c r="I23" s="53"/>
      <c r="J23" s="53"/>
      <c r="K23" s="53"/>
      <c r="L23" s="53"/>
      <c r="M23" s="53"/>
      <c r="N23" s="53"/>
      <c r="O23" s="53"/>
      <c r="P23" s="53"/>
      <c r="Q23" s="53"/>
      <c r="S23" s="3"/>
      <c r="T23" s="3"/>
      <c r="U23" s="3"/>
      <c r="V23" s="3"/>
      <c r="W23" s="3"/>
      <c r="X23" s="3"/>
      <c r="Y23" s="1"/>
      <c r="Z23" s="1"/>
    </row>
    <row r="24" spans="2:30" ht="15" thickBot="1">
      <c r="B24" s="58" t="s">
        <v>71</v>
      </c>
      <c r="C24" s="77">
        <f>(SUM(C15:C18)-SUM(C20:C23))</f>
        <v>0</v>
      </c>
      <c r="D24" s="76"/>
      <c r="E24" s="53"/>
      <c r="F24" s="53"/>
      <c r="G24" s="53"/>
      <c r="H24" s="53"/>
      <c r="I24" s="53"/>
      <c r="J24" s="53"/>
      <c r="K24" s="53"/>
      <c r="L24" s="53"/>
      <c r="M24" s="53"/>
      <c r="N24" s="53"/>
      <c r="O24" s="53"/>
      <c r="P24" s="53"/>
      <c r="Q24" s="53"/>
      <c r="S24" s="3"/>
      <c r="T24" s="3"/>
      <c r="U24" s="3"/>
      <c r="V24" s="3"/>
      <c r="W24" s="3"/>
      <c r="X24" s="3"/>
      <c r="Y24" s="1"/>
      <c r="Z24" s="1"/>
    </row>
    <row r="25" spans="2:30">
      <c r="B25" s="10"/>
      <c r="C25" s="59"/>
      <c r="D25" s="59"/>
      <c r="E25" s="53"/>
      <c r="F25" s="53"/>
      <c r="G25" s="53"/>
      <c r="H25" s="53"/>
      <c r="I25" s="53"/>
      <c r="J25" s="53"/>
      <c r="K25" s="53"/>
      <c r="L25" s="53"/>
      <c r="M25" s="53"/>
      <c r="N25" s="53"/>
      <c r="O25" s="53"/>
      <c r="P25" s="53"/>
      <c r="Q25" s="53"/>
      <c r="R25" s="53"/>
      <c r="S25" s="53"/>
      <c r="U25" s="3"/>
      <c r="V25" s="3"/>
      <c r="W25" s="3"/>
      <c r="X25" s="3"/>
    </row>
    <row r="26" spans="2:30" ht="57" customHeight="1" thickBot="1">
      <c r="B26" s="270" t="s">
        <v>96</v>
      </c>
      <c r="C26" s="270"/>
      <c r="D26" s="270"/>
      <c r="E26" s="270"/>
      <c r="F26" s="270"/>
      <c r="G26" s="270"/>
      <c r="H26" s="270"/>
      <c r="I26" s="270"/>
      <c r="J26" s="270"/>
      <c r="K26" s="270"/>
      <c r="L26" s="270"/>
      <c r="M26" s="270"/>
      <c r="N26" s="53"/>
      <c r="O26" s="53"/>
      <c r="P26" s="53"/>
      <c r="Q26" s="53"/>
      <c r="R26" s="53"/>
      <c r="S26" s="53"/>
      <c r="U26" s="3"/>
      <c r="V26" s="3"/>
      <c r="W26" s="3"/>
      <c r="X26" s="3"/>
    </row>
    <row r="27" spans="2:30" ht="21" customHeight="1" thickBot="1">
      <c r="B27" s="271" t="s">
        <v>73</v>
      </c>
      <c r="C27" s="272"/>
      <c r="D27" s="273"/>
      <c r="E27" s="273"/>
      <c r="F27" s="273"/>
      <c r="G27" s="273"/>
      <c r="H27" s="273"/>
      <c r="I27" s="273"/>
      <c r="J27" s="273"/>
      <c r="K27" s="273"/>
      <c r="L27" s="273"/>
      <c r="M27" s="274"/>
      <c r="N27" s="187"/>
      <c r="O27" s="187"/>
      <c r="P27" s="187"/>
      <c r="Q27" s="187"/>
      <c r="R27" s="187"/>
      <c r="S27" s="187"/>
      <c r="T27" s="187"/>
      <c r="U27" s="187"/>
      <c r="V27" s="187"/>
      <c r="W27" s="187"/>
      <c r="X27" s="6"/>
      <c r="Y27" s="6"/>
      <c r="Z27" s="6"/>
      <c r="AA27" s="6"/>
      <c r="AB27" s="6"/>
      <c r="AC27" s="6"/>
      <c r="AD27" s="3"/>
    </row>
    <row r="28" spans="2:30" ht="17.25" customHeight="1">
      <c r="B28" s="275" t="s">
        <v>74</v>
      </c>
      <c r="C28" s="258" t="s">
        <v>75</v>
      </c>
      <c r="D28" s="289" t="s">
        <v>76</v>
      </c>
      <c r="E28" s="290"/>
      <c r="F28" s="290"/>
      <c r="G28" s="290"/>
      <c r="H28" s="290"/>
      <c r="I28" s="285"/>
      <c r="J28" s="265" t="s">
        <v>97</v>
      </c>
      <c r="K28" s="261" t="s">
        <v>79</v>
      </c>
      <c r="L28" s="262"/>
      <c r="M28" s="291" t="s">
        <v>98</v>
      </c>
      <c r="N28" s="187"/>
      <c r="O28" s="187"/>
      <c r="P28" s="187"/>
      <c r="Q28" s="187"/>
      <c r="R28" s="187"/>
      <c r="S28" s="187"/>
      <c r="T28" s="187"/>
      <c r="U28" s="187"/>
      <c r="V28" s="187"/>
      <c r="W28" s="187"/>
      <c r="Y28" s="1"/>
      <c r="Z28" s="1"/>
    </row>
    <row r="29" spans="2:30" ht="15.75" customHeight="1">
      <c r="B29" s="275"/>
      <c r="C29" s="259"/>
      <c r="D29" s="267" t="s">
        <v>81</v>
      </c>
      <c r="E29" s="268"/>
      <c r="F29" s="268" t="s">
        <v>82</v>
      </c>
      <c r="G29" s="268"/>
      <c r="H29" s="286" t="s">
        <v>99</v>
      </c>
      <c r="I29" s="287"/>
      <c r="J29" s="266"/>
      <c r="K29" s="263"/>
      <c r="L29" s="264"/>
      <c r="M29" s="292"/>
      <c r="N29" s="187"/>
      <c r="O29" s="187"/>
      <c r="P29" s="187"/>
      <c r="Q29" s="187"/>
      <c r="R29" s="187"/>
      <c r="S29" s="187"/>
      <c r="T29" s="187"/>
      <c r="U29" s="187"/>
      <c r="V29" s="187"/>
      <c r="W29" s="187"/>
      <c r="Y29" s="1"/>
      <c r="Z29" s="1"/>
    </row>
    <row r="30" spans="2:30" ht="15" thickBot="1">
      <c r="B30" s="276"/>
      <c r="C30" s="135" t="s">
        <v>83</v>
      </c>
      <c r="D30" s="220" t="s">
        <v>84</v>
      </c>
      <c r="E30" s="15" t="s">
        <v>85</v>
      </c>
      <c r="F30" s="15" t="s">
        <v>84</v>
      </c>
      <c r="G30" s="15" t="s">
        <v>85</v>
      </c>
      <c r="H30" s="15" t="s">
        <v>84</v>
      </c>
      <c r="I30" s="15" t="s">
        <v>85</v>
      </c>
      <c r="J30" s="71" t="s">
        <v>80</v>
      </c>
      <c r="K30" s="15" t="s">
        <v>87</v>
      </c>
      <c r="L30" s="221" t="s">
        <v>80</v>
      </c>
      <c r="M30" s="214" t="s">
        <v>100</v>
      </c>
      <c r="N30" s="187"/>
      <c r="O30" s="187"/>
      <c r="P30" s="187"/>
      <c r="Q30" s="187"/>
      <c r="R30" s="187"/>
      <c r="S30" s="187"/>
      <c r="T30" s="187"/>
      <c r="U30" s="187"/>
      <c r="V30" s="187"/>
      <c r="W30" s="187"/>
      <c r="Y30" s="1"/>
      <c r="Z30" s="1"/>
    </row>
    <row r="31" spans="2:30">
      <c r="B31" s="148"/>
      <c r="C31" s="149"/>
      <c r="D31" s="215" t="s">
        <v>18</v>
      </c>
      <c r="E31" s="216"/>
      <c r="F31" s="217" t="s">
        <v>21</v>
      </c>
      <c r="G31" s="219"/>
      <c r="H31" s="217" t="s">
        <v>21</v>
      </c>
      <c r="I31" s="219"/>
      <c r="J31" s="219"/>
      <c r="K31" s="216"/>
      <c r="L31" s="150"/>
      <c r="M31" s="218">
        <f>E31*IF(D31=$F$15,$G$15,IF(D31=$F$16,$G$16,IF(D31=$F$17,$G$17)))+G31*IF(F31=$F$15,$G$15,IF(F31=$F$16,$G$16,IF(F31=$F$17,$G$17)))-I31*IF(H31=$F$15,$G$15,IF(H31=$F$16,$G$16,IF(H31=$F$17,$G$17)))+J31+L31</f>
        <v>0</v>
      </c>
      <c r="N31" s="187"/>
      <c r="O31" s="187"/>
      <c r="P31" s="187"/>
      <c r="Q31" s="187"/>
      <c r="R31" s="187"/>
      <c r="S31" s="187"/>
      <c r="T31" s="187"/>
      <c r="U31" s="187"/>
      <c r="V31" s="187"/>
      <c r="W31" s="187"/>
      <c r="Y31" s="1"/>
      <c r="Z31" s="1"/>
    </row>
    <row r="32" spans="2:30">
      <c r="B32" s="151"/>
      <c r="C32" s="152"/>
      <c r="D32" s="210" t="s">
        <v>18</v>
      </c>
      <c r="E32" s="204"/>
      <c r="F32" s="203" t="s">
        <v>21</v>
      </c>
      <c r="G32" s="204"/>
      <c r="H32" s="217" t="s">
        <v>21</v>
      </c>
      <c r="I32" s="204"/>
      <c r="J32" s="204"/>
      <c r="K32" s="205"/>
      <c r="L32" s="153"/>
      <c r="M32" s="218">
        <f>E32*IF(D32=$F$15,$G$15,IF(D32=$F$16,$G$16,IF(D32=$F$17,$G$17)))+G32*IF(F32=$F$15,$G$15,IF(F32=$F$16,$G$16,IF(F32=$F$17,$G$17)))+J32+L32</f>
        <v>0</v>
      </c>
      <c r="N32" s="187"/>
      <c r="O32" s="187"/>
      <c r="P32" s="187"/>
      <c r="Q32" s="187"/>
      <c r="R32" s="187"/>
      <c r="S32" s="187"/>
      <c r="T32" s="187"/>
      <c r="U32" s="187"/>
      <c r="V32" s="187"/>
      <c r="W32" s="187"/>
      <c r="Y32" s="1"/>
      <c r="Z32" s="1"/>
    </row>
    <row r="33" spans="2:26">
      <c r="B33" s="151"/>
      <c r="C33" s="152"/>
      <c r="D33" s="210" t="s">
        <v>18</v>
      </c>
      <c r="E33" s="204"/>
      <c r="F33" s="203" t="s">
        <v>21</v>
      </c>
      <c r="G33" s="204"/>
      <c r="H33" s="217" t="s">
        <v>21</v>
      </c>
      <c r="I33" s="204"/>
      <c r="J33" s="204"/>
      <c r="K33" s="205"/>
      <c r="L33" s="153"/>
      <c r="M33" s="218">
        <f>E33*IF(D33=$F$15,$G$15,IF(D33=$F$16,$G$16,IF(D33=$F$17,$G$17)))+G33*IF(F33=$F$15,$G$15,IF(F33=$F$16,$G$16,IF(F33=$F$17,$G$17)))+J33+L33</f>
        <v>0</v>
      </c>
      <c r="N33" s="187"/>
      <c r="O33" s="187"/>
      <c r="P33" s="187"/>
      <c r="Q33" s="187"/>
      <c r="R33" s="187"/>
      <c r="S33" s="187"/>
      <c r="T33" s="187"/>
      <c r="U33" s="187"/>
      <c r="V33" s="187"/>
      <c r="W33" s="187"/>
      <c r="Y33" s="1"/>
      <c r="Z33" s="1"/>
    </row>
    <row r="34" spans="2:26">
      <c r="B34" s="151"/>
      <c r="C34" s="152"/>
      <c r="D34" s="210" t="s">
        <v>18</v>
      </c>
      <c r="E34" s="204"/>
      <c r="F34" s="203" t="s">
        <v>21</v>
      </c>
      <c r="G34" s="204"/>
      <c r="H34" s="217" t="s">
        <v>21</v>
      </c>
      <c r="I34" s="204"/>
      <c r="J34" s="204"/>
      <c r="K34" s="205"/>
      <c r="L34" s="153"/>
      <c r="M34" s="218">
        <f>E34*IF(D34=$F$15,$G$15,IF(D34=$F$16,$G$16,IF(D34=$F$17,$G$17)))+G34*IF(F34=$F$15,$G$15,IF(F34=$F$16,$G$16,IF(F34=$F$17,$G$17)))+J34+L34</f>
        <v>0</v>
      </c>
      <c r="N34" s="187"/>
      <c r="O34" s="187"/>
      <c r="P34" s="187"/>
      <c r="Q34" s="187"/>
      <c r="R34" s="187"/>
      <c r="S34" s="187"/>
      <c r="T34" s="187"/>
      <c r="U34" s="187"/>
      <c r="V34" s="187"/>
      <c r="W34" s="187"/>
      <c r="Y34" s="1"/>
      <c r="Z34" s="1"/>
    </row>
    <row r="35" spans="2:26">
      <c r="B35" s="151"/>
      <c r="C35" s="152"/>
      <c r="D35" s="210" t="s">
        <v>18</v>
      </c>
      <c r="E35" s="204"/>
      <c r="F35" s="203" t="s">
        <v>21</v>
      </c>
      <c r="G35" s="204"/>
      <c r="H35" s="217" t="s">
        <v>21</v>
      </c>
      <c r="I35" s="204"/>
      <c r="J35" s="204"/>
      <c r="K35" s="205"/>
      <c r="L35" s="153"/>
      <c r="M35" s="218">
        <f>E35*IF(D35=$F$15,$G$15,IF(D35=$F$16,$G$16,IF(D35=$F$17,$G$17)))+G35*IF(F35=$F$15,$G$15,IF(F35=$F$16,$G$16,IF(F35=$F$17,$G$17)))+J35+L35</f>
        <v>0</v>
      </c>
      <c r="N35" s="187"/>
      <c r="O35" s="187"/>
      <c r="P35" s="187"/>
      <c r="Q35" s="187"/>
      <c r="R35" s="187"/>
      <c r="S35" s="187"/>
      <c r="T35" s="187"/>
      <c r="U35" s="187"/>
      <c r="V35" s="187"/>
      <c r="W35" s="187"/>
      <c r="Y35" s="1"/>
      <c r="Z35" s="1"/>
    </row>
    <row r="36" spans="2:26">
      <c r="B36" s="151"/>
      <c r="C36" s="152"/>
      <c r="D36" s="210" t="s">
        <v>18</v>
      </c>
      <c r="E36" s="204"/>
      <c r="F36" s="203" t="s">
        <v>21</v>
      </c>
      <c r="G36" s="204"/>
      <c r="H36" s="217" t="s">
        <v>21</v>
      </c>
      <c r="I36" s="204"/>
      <c r="J36" s="204"/>
      <c r="K36" s="205"/>
      <c r="L36" s="153"/>
      <c r="M36" s="218">
        <f>E36*IF(D36=$F$15,$G$15,IF(D36=$F$16,$G$16,IF(D36=$F$17,$G$17)))+G36*IF(F36=$F$15,$G$15,IF(F36=$F$16,$G$16,IF(F36=$F$17,$G$17)))+J36+L36</f>
        <v>0</v>
      </c>
      <c r="N36" s="187"/>
      <c r="O36" s="187"/>
      <c r="P36" s="187"/>
      <c r="Q36" s="187"/>
      <c r="R36" s="187"/>
      <c r="S36" s="187"/>
      <c r="T36" s="187"/>
      <c r="U36" s="187"/>
      <c r="V36" s="187"/>
      <c r="W36" s="187"/>
      <c r="Y36" s="1"/>
      <c r="Z36" s="1"/>
    </row>
    <row r="37" spans="2:26">
      <c r="B37" s="151"/>
      <c r="C37" s="152"/>
      <c r="D37" s="210" t="s">
        <v>18</v>
      </c>
      <c r="E37" s="204"/>
      <c r="F37" s="203" t="s">
        <v>21</v>
      </c>
      <c r="G37" s="204"/>
      <c r="H37" s="217" t="s">
        <v>21</v>
      </c>
      <c r="I37" s="204"/>
      <c r="J37" s="204"/>
      <c r="K37" s="205"/>
      <c r="L37" s="153"/>
      <c r="M37" s="218">
        <f>E37*IF(D37=$F$15,$G$15,IF(D37=$F$16,$G$16,IF(D37=$F$17,$G$17)))+G37*IF(F37=$F$15,$G$15,IF(F37=$F$16,$G$16,IF(F37=$F$17,$G$17)))+J37+L37</f>
        <v>0</v>
      </c>
      <c r="N37" s="187"/>
      <c r="O37" s="187"/>
      <c r="P37" s="187"/>
      <c r="Q37" s="187"/>
      <c r="R37" s="187"/>
      <c r="S37" s="187"/>
      <c r="T37" s="187"/>
      <c r="U37" s="187"/>
      <c r="V37" s="187"/>
      <c r="W37" s="187"/>
      <c r="Y37" s="1"/>
      <c r="Z37" s="1"/>
    </row>
    <row r="38" spans="2:26">
      <c r="B38" s="151"/>
      <c r="C38" s="152"/>
      <c r="D38" s="210" t="s">
        <v>18</v>
      </c>
      <c r="E38" s="204"/>
      <c r="F38" s="203" t="s">
        <v>21</v>
      </c>
      <c r="G38" s="204"/>
      <c r="H38" s="217" t="s">
        <v>21</v>
      </c>
      <c r="I38" s="204"/>
      <c r="J38" s="204"/>
      <c r="K38" s="204"/>
      <c r="L38" s="153"/>
      <c r="M38" s="218">
        <f>E38*IF(D38=$F$15,$G$15,IF(D38=$F$16,$G$16,IF(D38=$F$17,$G$17)))+G38*IF(F38=$F$15,$G$15,IF(F38=$F$16,$G$16,IF(F38=$F$17,$G$17)))+J38+L38</f>
        <v>0</v>
      </c>
      <c r="N38" s="187"/>
      <c r="O38" s="187"/>
      <c r="P38" s="187"/>
      <c r="Q38" s="187"/>
      <c r="R38" s="187"/>
      <c r="S38" s="187"/>
      <c r="T38" s="187"/>
      <c r="U38" s="187"/>
      <c r="V38" s="187"/>
      <c r="W38" s="187"/>
      <c r="Y38" s="1"/>
      <c r="Z38" s="1"/>
    </row>
    <row r="39" spans="2:26" ht="15" thickBot="1">
      <c r="B39" s="155"/>
      <c r="C39" s="157"/>
      <c r="D39" s="211" t="s">
        <v>18</v>
      </c>
      <c r="E39" s="212"/>
      <c r="F39" s="213" t="s">
        <v>21</v>
      </c>
      <c r="G39" s="212"/>
      <c r="H39" s="213" t="s">
        <v>21</v>
      </c>
      <c r="I39" s="212"/>
      <c r="J39" s="212"/>
      <c r="K39" s="212"/>
      <c r="L39" s="158"/>
      <c r="M39" s="218">
        <f>E39*IF(D39=$F$15,$G$15,IF(D39=$F$16,$G$16,IF(D39=$F$17,$G$17)))+G39*IF(F39=$F$15,$G$15,IF(F39=$F$16,$G$16,IF(F39=$F$17,$G$17)))+J39+L39</f>
        <v>0</v>
      </c>
      <c r="N39" s="187"/>
      <c r="O39" s="187"/>
      <c r="S39" s="3"/>
      <c r="T39" s="3"/>
      <c r="Y39" s="1"/>
      <c r="Z39" s="1"/>
    </row>
    <row r="40" spans="2:26" ht="33" customHeight="1" thickBot="1">
      <c r="B40" s="82"/>
      <c r="C40" s="83"/>
      <c r="D40" s="136"/>
      <c r="E40" s="136"/>
      <c r="F40" s="136"/>
      <c r="G40" s="136"/>
      <c r="H40" s="136"/>
      <c r="I40" s="136"/>
      <c r="J40" s="136"/>
      <c r="K40" s="256" t="s">
        <v>88</v>
      </c>
      <c r="L40" s="257"/>
      <c r="M40" s="197">
        <f>SUM(M31:M39)</f>
        <v>0</v>
      </c>
      <c r="N40" s="187"/>
      <c r="O40" s="187"/>
      <c r="S40" s="3"/>
      <c r="T40" s="3"/>
      <c r="Y40" s="1"/>
      <c r="Z40" s="1"/>
    </row>
    <row r="41" spans="2:26">
      <c r="N41" s="187"/>
      <c r="O41" s="187"/>
    </row>
  </sheetData>
  <sheetProtection algorithmName="SHA-512" hashValue="xzhbwYlaP0MgzD3NMWu5pwafiSOfLxaCoBBl/cfv7PDeIPxOLx8gY2TEZJ2yXgX7RVHbQ6frK6AOGeKWbmfmhg==" saltValue="ZJvkQH6GdbCO1FCfFnBPDg==" spinCount="100000" sheet="1" objects="1" scenarios="1"/>
  <mergeCells count="22">
    <mergeCell ref="B9:K9"/>
    <mergeCell ref="B4:K4"/>
    <mergeCell ref="B5:K5"/>
    <mergeCell ref="B6:K6"/>
    <mergeCell ref="B7:K7"/>
    <mergeCell ref="B8:K8"/>
    <mergeCell ref="B10:K10"/>
    <mergeCell ref="D28:I28"/>
    <mergeCell ref="H29:I29"/>
    <mergeCell ref="K40:L40"/>
    <mergeCell ref="K13:L13"/>
    <mergeCell ref="B26:M26"/>
    <mergeCell ref="B27:M27"/>
    <mergeCell ref="B28:B30"/>
    <mergeCell ref="B13:C13"/>
    <mergeCell ref="E13:G13"/>
    <mergeCell ref="D29:E29"/>
    <mergeCell ref="F29:G29"/>
    <mergeCell ref="J28:J29"/>
    <mergeCell ref="C28:C29"/>
    <mergeCell ref="K28:L29"/>
    <mergeCell ref="M28:M29"/>
  </mergeCells>
  <dataValidations count="1">
    <dataValidation type="custom" allowBlank="1" showInputMessage="1" showErrorMessage="1" error="For the purposes of financing 20 is the maximum effective useful life of any measure; if the actual useful life is greater than 20, simply put in 20. " sqref="C31:C39" xr:uid="{0A3AD9C4-07F4-48FD-8AEC-5CF71C3B970F}">
      <formula1>C31&lt;=20</formula1>
    </dataValidation>
  </dataValidations>
  <pageMargins left="0.25" right="0.25" top="0.25" bottom="0.25" header="0.5" footer="0.5"/>
  <pageSetup scale="65" orientation="landscape" r:id="rId1"/>
  <colBreaks count="1" manualBreakCount="1">
    <brk id="14"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37C9D9A5-16B5-474A-8574-ADCFCE194278}">
          <x14:formula1>
            <xm:f>'Project Information'!$C$26:$C$27</xm:f>
          </x14:formula1>
          <xm:sqref>F31:F39</xm:sqref>
        </x14:dataValidation>
        <x14:dataValidation type="list" allowBlank="1" showInputMessage="1" showErrorMessage="1" xr:uid="{CB950565-2FF6-434C-9C74-18E5C23EEE7F}">
          <x14:formula1>
            <xm:f>'Project Information'!$C$25:$C$27</xm:f>
          </x14:formula1>
          <xm:sqref>H31:H39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74"/>
  <sheetViews>
    <sheetView view="pageBreakPreview" topLeftCell="A13" zoomScale="85" zoomScaleNormal="90" zoomScaleSheetLayoutView="85" workbookViewId="0">
      <selection activeCell="O7" sqref="O7"/>
    </sheetView>
  </sheetViews>
  <sheetFormatPr defaultColWidth="9.140625" defaultRowHeight="14.45"/>
  <cols>
    <col min="1" max="1" width="3.5703125" style="1" customWidth="1"/>
    <col min="2" max="2" width="26.42578125" style="1" customWidth="1"/>
    <col min="3" max="3" width="22.7109375" style="1" customWidth="1"/>
    <col min="4" max="8" width="10.7109375" style="18" customWidth="1"/>
    <col min="9" max="14" width="8.7109375" style="18" customWidth="1"/>
    <col min="15" max="15" width="9.85546875" style="1" customWidth="1"/>
    <col min="16" max="16" width="18.7109375" style="1" customWidth="1"/>
    <col min="17" max="17" width="14.42578125" style="18" customWidth="1"/>
    <col min="18" max="18" width="11.7109375" style="1" customWidth="1"/>
    <col min="19" max="19" width="15.5703125" style="18" customWidth="1"/>
    <col min="20" max="20" width="11.7109375" style="18" hidden="1" customWidth="1"/>
    <col min="21" max="23" width="11.7109375" style="18" customWidth="1"/>
    <col min="24" max="24" width="22.5703125" style="18" bestFit="1" customWidth="1"/>
    <col min="25" max="16384" width="9.140625" style="1"/>
  </cols>
  <sheetData>
    <row r="1" spans="2:24" ht="21">
      <c r="B1" s="2" t="s">
        <v>101</v>
      </c>
    </row>
    <row r="2" spans="2:24">
      <c r="B2" s="8"/>
      <c r="C2" s="5"/>
      <c r="D2" s="19"/>
      <c r="E2" s="19"/>
      <c r="F2" s="19"/>
      <c r="G2" s="19"/>
      <c r="H2" s="19"/>
      <c r="I2" s="19"/>
      <c r="J2" s="19"/>
      <c r="K2" s="19"/>
      <c r="L2" s="19"/>
      <c r="M2" s="19"/>
      <c r="N2" s="19"/>
      <c r="O2" s="30"/>
    </row>
    <row r="3" spans="2:24">
      <c r="B3" s="31" t="s">
        <v>51</v>
      </c>
      <c r="C3" s="31"/>
      <c r="D3" s="31"/>
      <c r="E3" s="31"/>
      <c r="F3" s="31"/>
      <c r="G3" s="31"/>
      <c r="H3" s="31"/>
      <c r="I3" s="31"/>
      <c r="J3" s="32"/>
      <c r="K3" s="31"/>
      <c r="L3" s="32"/>
      <c r="M3" s="32"/>
      <c r="N3" s="32"/>
      <c r="O3" s="30"/>
    </row>
    <row r="4" spans="2:24">
      <c r="B4" s="288" t="s">
        <v>102</v>
      </c>
      <c r="C4" s="288"/>
      <c r="D4" s="288"/>
      <c r="E4" s="288"/>
      <c r="F4" s="288"/>
      <c r="G4" s="288"/>
      <c r="H4" s="288"/>
      <c r="I4" s="288"/>
      <c r="J4" s="288"/>
      <c r="K4" s="288"/>
      <c r="L4" s="288"/>
      <c r="M4" s="288"/>
      <c r="N4" s="288"/>
      <c r="O4" s="30"/>
    </row>
    <row r="5" spans="2:24">
      <c r="B5" s="288" t="s">
        <v>103</v>
      </c>
      <c r="C5" s="288"/>
      <c r="D5" s="288"/>
      <c r="E5" s="288"/>
      <c r="F5" s="288"/>
      <c r="G5" s="288"/>
      <c r="H5" s="288"/>
      <c r="I5" s="288"/>
      <c r="J5" s="288"/>
      <c r="K5" s="288"/>
      <c r="L5" s="288"/>
      <c r="M5" s="288"/>
      <c r="N5" s="288"/>
      <c r="O5" s="30"/>
    </row>
    <row r="6" spans="2:24">
      <c r="B6" s="288" t="s">
        <v>104</v>
      </c>
      <c r="C6" s="288"/>
      <c r="D6" s="288"/>
      <c r="E6" s="288"/>
      <c r="F6" s="288"/>
      <c r="G6" s="288"/>
      <c r="H6" s="288"/>
      <c r="I6" s="288"/>
      <c r="J6" s="288"/>
      <c r="K6" s="288"/>
      <c r="L6" s="288"/>
      <c r="M6" s="288"/>
      <c r="N6" s="288"/>
      <c r="O6" s="30"/>
    </row>
    <row r="7" spans="2:24">
      <c r="B7" s="260" t="s">
        <v>105</v>
      </c>
      <c r="C7" s="260"/>
      <c r="D7" s="260"/>
      <c r="E7" s="260"/>
      <c r="F7" s="260"/>
      <c r="G7" s="260"/>
      <c r="H7" s="260"/>
      <c r="I7" s="260"/>
      <c r="J7" s="260"/>
      <c r="K7" s="260"/>
      <c r="L7" s="260"/>
      <c r="M7" s="260"/>
      <c r="N7" s="260"/>
      <c r="O7" s="5"/>
      <c r="P7" s="5"/>
    </row>
    <row r="8" spans="2:24">
      <c r="B8" s="237" t="s">
        <v>93</v>
      </c>
      <c r="C8" s="237"/>
      <c r="D8" s="237"/>
      <c r="E8" s="237"/>
      <c r="F8" s="237"/>
      <c r="G8" s="237"/>
      <c r="H8" s="237"/>
      <c r="I8" s="237"/>
      <c r="J8" s="32"/>
      <c r="K8" s="237"/>
      <c r="L8" s="32"/>
      <c r="M8" s="32"/>
      <c r="N8" s="32"/>
      <c r="O8" s="30"/>
    </row>
    <row r="9" spans="2:24" ht="30.75" customHeight="1">
      <c r="B9" s="260" t="s">
        <v>106</v>
      </c>
      <c r="C9" s="260"/>
      <c r="D9" s="260"/>
      <c r="E9" s="260"/>
      <c r="F9" s="260"/>
      <c r="G9" s="260"/>
      <c r="H9" s="260"/>
      <c r="I9" s="238"/>
      <c r="J9" s="238"/>
      <c r="K9" s="238"/>
      <c r="L9" s="238"/>
      <c r="M9" s="238"/>
      <c r="N9" s="238"/>
      <c r="O9" s="5"/>
      <c r="P9" s="5"/>
      <c r="Q9" s="5"/>
      <c r="R9" s="5"/>
      <c r="S9" s="5"/>
      <c r="T9" s="5"/>
      <c r="U9" s="5"/>
      <c r="V9" s="5"/>
      <c r="W9" s="3"/>
      <c r="X9" s="3"/>
    </row>
    <row r="10" spans="2:24" ht="15" thickBot="1">
      <c r="B10" s="68"/>
      <c r="C10" s="66"/>
      <c r="D10" s="66"/>
      <c r="E10" s="66"/>
      <c r="F10" s="66"/>
      <c r="G10" s="66"/>
      <c r="H10" s="66"/>
      <c r="I10" s="66"/>
      <c r="J10" s="66"/>
      <c r="K10" s="66"/>
      <c r="L10" s="66"/>
      <c r="M10" s="66"/>
      <c r="N10" s="66"/>
      <c r="O10" s="66"/>
      <c r="P10" s="66"/>
      <c r="Q10" s="6"/>
      <c r="R10" s="6"/>
      <c r="S10" s="6"/>
      <c r="T10" s="6"/>
      <c r="U10" s="6"/>
      <c r="V10" s="6"/>
      <c r="W10" s="6"/>
    </row>
    <row r="11" spans="2:24" ht="15" thickBot="1">
      <c r="B11" s="8"/>
      <c r="C11" s="235"/>
      <c r="D11" s="139"/>
      <c r="E11" s="139"/>
      <c r="F11" s="139"/>
      <c r="G11" s="139"/>
      <c r="H11" s="139"/>
      <c r="I11" s="139"/>
      <c r="J11" s="139"/>
      <c r="K11" s="139"/>
      <c r="L11" s="139"/>
      <c r="M11" s="139"/>
      <c r="N11" s="139"/>
      <c r="O11" s="235"/>
      <c r="P11" s="235"/>
      <c r="Q11" s="235"/>
      <c r="R11" s="235"/>
      <c r="S11" s="235"/>
      <c r="T11" s="235"/>
      <c r="U11" s="235"/>
      <c r="V11" s="235"/>
      <c r="W11" s="235"/>
    </row>
    <row r="12" spans="2:24" ht="21">
      <c r="B12" s="282" t="s">
        <v>59</v>
      </c>
      <c r="C12" s="283"/>
      <c r="D12" s="140"/>
      <c r="E12" s="269" t="s">
        <v>10</v>
      </c>
      <c r="F12" s="269"/>
      <c r="G12" s="269"/>
      <c r="H12" s="269"/>
      <c r="I12" s="143"/>
      <c r="J12" s="269" t="str">
        <f>'Project Information'!G23</f>
        <v>Table of Assumptions</v>
      </c>
      <c r="K12" s="269"/>
      <c r="L12" s="269"/>
      <c r="M12" s="269"/>
      <c r="N12" s="139"/>
      <c r="O12" s="235"/>
      <c r="P12" s="235"/>
      <c r="Q12" s="235"/>
      <c r="R12" s="235"/>
      <c r="S12" s="235"/>
      <c r="T12" s="235"/>
      <c r="U12" s="235"/>
      <c r="V12" s="235"/>
      <c r="W12" s="235"/>
    </row>
    <row r="13" spans="2:24" ht="43.9" thickBot="1">
      <c r="B13" s="127" t="s">
        <v>60</v>
      </c>
      <c r="C13" s="16" t="s">
        <v>61</v>
      </c>
      <c r="D13" s="141"/>
      <c r="E13" s="144" t="s">
        <v>12</v>
      </c>
      <c r="F13" s="144" t="s">
        <v>13</v>
      </c>
      <c r="G13" s="144" t="s">
        <v>14</v>
      </c>
      <c r="H13" s="144" t="s">
        <v>107</v>
      </c>
      <c r="I13" s="143"/>
      <c r="J13" s="144" t="str">
        <f>'Project Information'!G24</f>
        <v>Assumption Category</v>
      </c>
      <c r="K13" s="143"/>
      <c r="L13" s="144">
        <f>'Project Information'!I24</f>
        <v>0</v>
      </c>
      <c r="M13" s="144" t="str">
        <f>'Project Information'!H24</f>
        <v>Rates</v>
      </c>
      <c r="N13" s="139"/>
      <c r="O13" s="235"/>
      <c r="P13" s="235"/>
      <c r="Q13" s="235"/>
      <c r="R13" s="235"/>
      <c r="S13" s="235"/>
      <c r="T13" s="235"/>
      <c r="U13" s="235"/>
      <c r="W13" s="1"/>
      <c r="X13" s="1"/>
    </row>
    <row r="14" spans="2:24">
      <c r="B14" s="57" t="s">
        <v>62</v>
      </c>
      <c r="C14" s="159"/>
      <c r="D14" s="142"/>
      <c r="E14" s="145" t="s">
        <v>17</v>
      </c>
      <c r="F14" s="146" t="s">
        <v>63</v>
      </c>
      <c r="G14" s="143">
        <f>'Project Information'!D25</f>
        <v>0.11</v>
      </c>
      <c r="H14" s="143"/>
      <c r="I14" s="143"/>
      <c r="J14" s="145" t="str">
        <f>'Project Information'!G25</f>
        <v>SMART Rate ($/kWh)</v>
      </c>
      <c r="K14" s="143"/>
      <c r="L14" s="145">
        <f>'Project Information'!I25</f>
        <v>0</v>
      </c>
      <c r="M14" s="146">
        <f>'Project Information'!H25</f>
        <v>0</v>
      </c>
      <c r="N14" s="139"/>
      <c r="O14" s="235"/>
      <c r="P14" s="235"/>
      <c r="Q14" s="235"/>
      <c r="R14" s="235"/>
      <c r="S14" s="235"/>
      <c r="T14" s="235"/>
      <c r="U14" s="235"/>
      <c r="W14" s="1"/>
      <c r="X14" s="1"/>
    </row>
    <row r="15" spans="2:24" ht="43.15">
      <c r="B15" s="64" t="s">
        <v>108</v>
      </c>
      <c r="C15" s="160"/>
      <c r="D15" s="142"/>
      <c r="E15" s="145" t="s">
        <v>20</v>
      </c>
      <c r="F15" s="146" t="s">
        <v>21</v>
      </c>
      <c r="G15" s="143">
        <f>'Project Information'!D26</f>
        <v>3.7</v>
      </c>
      <c r="H15" s="143"/>
      <c r="I15" s="143"/>
      <c r="J15" s="145" t="str">
        <f>'Project Information'!G26</f>
        <v>REC Prices ($/REC)</v>
      </c>
      <c r="K15" s="143"/>
      <c r="L15" s="145">
        <f>'Project Information'!I26</f>
        <v>0</v>
      </c>
      <c r="M15" s="146">
        <f>'Project Information'!H26</f>
        <v>0</v>
      </c>
      <c r="N15" s="139"/>
      <c r="O15" s="235"/>
      <c r="P15" s="235"/>
      <c r="Q15" s="235"/>
      <c r="R15" s="235"/>
      <c r="S15" s="235"/>
      <c r="T15" s="235"/>
      <c r="U15" s="235"/>
      <c r="W15" s="1"/>
      <c r="X15" s="1"/>
    </row>
    <row r="16" spans="2:24">
      <c r="B16" s="17" t="s">
        <v>65</v>
      </c>
      <c r="C16" s="160"/>
      <c r="D16" s="142"/>
      <c r="E16" s="145" t="s">
        <v>23</v>
      </c>
      <c r="F16" s="146" t="s">
        <v>24</v>
      </c>
      <c r="G16" s="143">
        <f>'Project Information'!D27</f>
        <v>15</v>
      </c>
      <c r="H16" s="143"/>
      <c r="I16" s="143"/>
      <c r="J16" s="145" t="str">
        <f>'Project Information'!G27</f>
        <v>AEC Prices ($/AEC)</v>
      </c>
      <c r="K16" s="143"/>
      <c r="L16" s="145">
        <f>'Project Information'!I27</f>
        <v>0</v>
      </c>
      <c r="M16" s="146">
        <f>'Project Information'!H27</f>
        <v>0</v>
      </c>
      <c r="N16" s="139"/>
      <c r="O16" s="235"/>
      <c r="P16" s="235"/>
      <c r="Q16" s="235"/>
      <c r="R16" s="235"/>
      <c r="S16" s="235"/>
      <c r="T16" s="235"/>
      <c r="U16" s="235"/>
      <c r="W16" s="1"/>
      <c r="X16" s="1"/>
    </row>
    <row r="17" spans="2:30">
      <c r="B17" s="55" t="s">
        <v>66</v>
      </c>
      <c r="C17" s="161"/>
      <c r="D17" s="142"/>
      <c r="E17" s="145" t="s">
        <v>26</v>
      </c>
      <c r="F17" s="146" t="s">
        <v>63</v>
      </c>
      <c r="G17" s="143">
        <f>'Project Information'!D28</f>
        <v>0</v>
      </c>
      <c r="H17" s="143"/>
      <c r="I17" s="143"/>
      <c r="J17" s="145" t="str">
        <f>'Project Information'!G29</f>
        <v>Annual Electricity Price Escalation</v>
      </c>
      <c r="K17" s="143"/>
      <c r="L17" s="145">
        <f>'Project Information'!I28</f>
        <v>0</v>
      </c>
      <c r="M17" s="146">
        <f>'Project Information'!H29</f>
        <v>0</v>
      </c>
      <c r="N17" s="139"/>
      <c r="O17" s="235"/>
      <c r="P17" s="235"/>
      <c r="Q17" s="235"/>
      <c r="R17" s="235"/>
      <c r="S17" s="235"/>
      <c r="T17" s="235"/>
      <c r="U17" s="235"/>
      <c r="W17" s="1"/>
      <c r="X17" s="1"/>
    </row>
    <row r="18" spans="2:30" ht="3" customHeight="1">
      <c r="B18" s="230"/>
      <c r="C18" s="231"/>
      <c r="D18" s="142"/>
      <c r="E18" s="145"/>
      <c r="F18" s="146"/>
      <c r="G18" s="143"/>
      <c r="H18" s="143"/>
      <c r="I18" s="143"/>
      <c r="J18" s="145"/>
      <c r="K18" s="143"/>
      <c r="L18" s="145"/>
      <c r="M18" s="146"/>
      <c r="N18" s="139"/>
      <c r="O18" s="235"/>
      <c r="P18" s="235"/>
      <c r="Q18" s="235"/>
      <c r="R18" s="235"/>
      <c r="S18" s="235"/>
      <c r="T18" s="235"/>
      <c r="U18" s="235"/>
      <c r="W18" s="1"/>
      <c r="X18" s="1"/>
    </row>
    <row r="19" spans="2:30" ht="28.9">
      <c r="B19" s="232" t="s">
        <v>109</v>
      </c>
      <c r="C19" s="229"/>
      <c r="D19" s="142"/>
      <c r="E19" s="146" t="s">
        <v>28</v>
      </c>
      <c r="F19" s="146"/>
      <c r="G19" s="143">
        <f>'Project Information'!D29</f>
        <v>0</v>
      </c>
      <c r="H19" s="143"/>
      <c r="I19" s="143"/>
      <c r="J19" s="146" t="str">
        <f>'Project Information'!G31</f>
        <v>Annual PV Panel Degradation Rate</v>
      </c>
      <c r="K19" s="143"/>
      <c r="L19" s="146">
        <f>'Project Information'!I29</f>
        <v>0</v>
      </c>
      <c r="M19" s="146">
        <f>'Project Information'!H31</f>
        <v>0</v>
      </c>
      <c r="N19" s="139"/>
      <c r="O19" s="235"/>
      <c r="P19" s="235"/>
      <c r="Q19" s="235"/>
      <c r="R19" s="235"/>
      <c r="S19" s="235"/>
      <c r="T19" s="235"/>
      <c r="U19" s="235"/>
      <c r="W19" s="1"/>
      <c r="X19" s="1"/>
    </row>
    <row r="20" spans="2:30">
      <c r="B20" s="17" t="s">
        <v>68</v>
      </c>
      <c r="C20" s="160"/>
      <c r="D20" s="75"/>
      <c r="E20" s="235"/>
      <c r="F20" s="235"/>
      <c r="G20" s="235"/>
      <c r="H20" s="235"/>
      <c r="I20" s="235"/>
      <c r="J20" s="235"/>
      <c r="K20" s="235"/>
      <c r="L20" s="235"/>
      <c r="M20" s="235"/>
      <c r="N20" s="235"/>
      <c r="O20" s="235"/>
      <c r="P20" s="235"/>
      <c r="Q20" s="235"/>
      <c r="R20" s="235"/>
      <c r="S20" s="235"/>
      <c r="T20" s="235"/>
      <c r="U20" s="235"/>
      <c r="V20" s="235"/>
      <c r="W20" s="235"/>
    </row>
    <row r="21" spans="2:30">
      <c r="B21" s="55" t="s">
        <v>69</v>
      </c>
      <c r="C21" s="161"/>
      <c r="D21" s="75"/>
      <c r="E21" s="235"/>
      <c r="F21" s="235"/>
      <c r="G21" s="235"/>
      <c r="H21" s="235"/>
      <c r="I21" s="235"/>
      <c r="J21" s="235"/>
      <c r="K21" s="235"/>
      <c r="L21" s="235"/>
      <c r="M21" s="235"/>
      <c r="N21" s="235"/>
      <c r="O21" s="235"/>
      <c r="P21" s="235"/>
      <c r="Q21" s="235"/>
      <c r="R21" s="235"/>
      <c r="S21" s="235"/>
      <c r="T21" s="235"/>
      <c r="U21" s="235"/>
      <c r="V21" s="235"/>
      <c r="W21" s="235"/>
    </row>
    <row r="22" spans="2:30" ht="15" thickBot="1">
      <c r="B22" s="55" t="s">
        <v>110</v>
      </c>
      <c r="C22" s="162"/>
      <c r="D22" s="75"/>
      <c r="E22" s="235"/>
      <c r="F22" s="235"/>
      <c r="G22" s="235"/>
      <c r="H22" s="235"/>
      <c r="I22" s="235"/>
      <c r="J22" s="235"/>
      <c r="K22" s="235"/>
      <c r="L22" s="235"/>
      <c r="M22" s="235"/>
      <c r="N22" s="235"/>
      <c r="O22" s="235"/>
      <c r="P22" s="235"/>
      <c r="Q22" s="235"/>
      <c r="R22" s="235"/>
      <c r="S22" s="235"/>
      <c r="T22" s="235"/>
      <c r="U22" s="235"/>
      <c r="V22" s="235"/>
      <c r="W22" s="235"/>
    </row>
    <row r="23" spans="2:30" ht="15" thickBot="1">
      <c r="B23" s="58" t="s">
        <v>71</v>
      </c>
      <c r="C23" s="77">
        <f>(SUM(C14:C17)-SUM(C19:C22))</f>
        <v>0</v>
      </c>
      <c r="D23" s="76"/>
      <c r="E23" s="235"/>
      <c r="F23" s="235"/>
      <c r="G23" s="235"/>
      <c r="H23" s="235"/>
      <c r="I23" s="235"/>
      <c r="J23" s="235"/>
      <c r="K23" s="235"/>
      <c r="L23" s="235"/>
      <c r="M23" s="235"/>
      <c r="N23" s="235"/>
      <c r="O23" s="235"/>
      <c r="P23" s="235"/>
      <c r="Q23" s="235"/>
      <c r="R23" s="235"/>
      <c r="S23" s="235"/>
      <c r="T23" s="235"/>
      <c r="U23" s="235"/>
      <c r="V23" s="235"/>
      <c r="W23" s="235"/>
    </row>
    <row r="24" spans="2:30">
      <c r="B24" s="10"/>
      <c r="C24" s="67"/>
      <c r="D24" s="59"/>
      <c r="E24" s="235"/>
      <c r="F24" s="235"/>
      <c r="G24" s="235"/>
      <c r="H24" s="235"/>
      <c r="I24" s="235"/>
      <c r="J24" s="235"/>
      <c r="K24" s="235"/>
      <c r="L24" s="235"/>
      <c r="M24" s="235"/>
      <c r="N24" s="235"/>
      <c r="O24" s="235"/>
      <c r="P24" s="235"/>
      <c r="Q24" s="235"/>
      <c r="R24" s="235"/>
      <c r="S24" s="235"/>
      <c r="T24" s="235"/>
      <c r="U24" s="235"/>
      <c r="V24" s="235"/>
      <c r="W24" s="235"/>
    </row>
    <row r="25" spans="2:30" ht="48.75" customHeight="1" thickBot="1">
      <c r="B25" s="299" t="s">
        <v>111</v>
      </c>
      <c r="C25" s="299"/>
      <c r="D25" s="299"/>
      <c r="E25" s="299"/>
      <c r="F25" s="299"/>
      <c r="G25" s="299"/>
      <c r="H25" s="299"/>
      <c r="I25" s="299"/>
      <c r="J25" s="299"/>
      <c r="K25" s="299"/>
      <c r="L25" s="299"/>
      <c r="M25" s="299"/>
      <c r="N25" s="299"/>
      <c r="O25" s="299"/>
      <c r="P25" s="299"/>
      <c r="Q25" s="235"/>
      <c r="R25" s="235"/>
      <c r="S25" s="235"/>
      <c r="T25" s="235"/>
      <c r="U25" s="235"/>
      <c r="V25" s="235"/>
      <c r="W25" s="235"/>
    </row>
    <row r="26" spans="2:30" ht="21.6" customHeight="1" thickBot="1">
      <c r="B26" s="271" t="s">
        <v>73</v>
      </c>
      <c r="C26" s="272"/>
      <c r="D26" s="272"/>
      <c r="E26" s="272"/>
      <c r="F26" s="272"/>
      <c r="G26" s="272"/>
      <c r="H26" s="272"/>
      <c r="I26" s="272"/>
      <c r="J26" s="272"/>
      <c r="K26" s="272"/>
      <c r="L26" s="272"/>
      <c r="M26" s="272"/>
      <c r="N26" s="272"/>
      <c r="O26" s="272"/>
      <c r="P26" s="298"/>
      <c r="Q26" s="235"/>
      <c r="R26" s="235"/>
      <c r="S26" s="6"/>
      <c r="T26" s="6"/>
      <c r="U26" s="6"/>
      <c r="V26" s="6"/>
      <c r="W26" s="6"/>
      <c r="X26" s="6"/>
      <c r="AB26" s="54"/>
      <c r="AC26" s="3"/>
      <c r="AD26" s="3"/>
    </row>
    <row r="27" spans="2:30" ht="48" customHeight="1">
      <c r="B27" s="296" t="s">
        <v>112</v>
      </c>
      <c r="C27" s="80" t="s">
        <v>75</v>
      </c>
      <c r="D27" s="304" t="s">
        <v>113</v>
      </c>
      <c r="E27" s="304"/>
      <c r="F27" s="305"/>
      <c r="G27" s="294" t="s">
        <v>114</v>
      </c>
      <c r="H27" s="295"/>
      <c r="I27" s="294" t="s">
        <v>115</v>
      </c>
      <c r="J27" s="295"/>
      <c r="K27" s="294" t="s">
        <v>116</v>
      </c>
      <c r="L27" s="295"/>
      <c r="M27" s="300" t="s">
        <v>117</v>
      </c>
      <c r="N27" s="301"/>
      <c r="O27" s="188" t="s">
        <v>78</v>
      </c>
      <c r="P27" s="194" t="s">
        <v>98</v>
      </c>
      <c r="Q27" s="235"/>
      <c r="R27" s="235"/>
      <c r="S27" s="1"/>
      <c r="T27" s="54"/>
      <c r="U27" s="3"/>
      <c r="V27" s="3"/>
      <c r="W27" s="1"/>
      <c r="X27" s="1"/>
    </row>
    <row r="28" spans="2:30" ht="15" thickBot="1">
      <c r="B28" s="297"/>
      <c r="C28" s="16" t="s">
        <v>83</v>
      </c>
      <c r="D28" s="69" t="s">
        <v>18</v>
      </c>
      <c r="E28" s="70" t="s">
        <v>87</v>
      </c>
      <c r="F28" s="71" t="s">
        <v>80</v>
      </c>
      <c r="G28" s="69" t="s">
        <v>18</v>
      </c>
      <c r="H28" s="71" t="s">
        <v>80</v>
      </c>
      <c r="I28" s="15" t="s">
        <v>87</v>
      </c>
      <c r="J28" s="71" t="s">
        <v>80</v>
      </c>
      <c r="K28" s="15" t="s">
        <v>87</v>
      </c>
      <c r="L28" s="71" t="s">
        <v>80</v>
      </c>
      <c r="M28" s="72" t="s">
        <v>87</v>
      </c>
      <c r="N28" s="73" t="s">
        <v>80</v>
      </c>
      <c r="O28" s="73" t="s">
        <v>80</v>
      </c>
      <c r="P28" s="195" t="s">
        <v>100</v>
      </c>
      <c r="Q28" s="235"/>
      <c r="R28" s="235"/>
      <c r="S28" s="3"/>
      <c r="T28" s="54"/>
      <c r="U28" s="3"/>
      <c r="V28" s="3"/>
      <c r="W28" s="1"/>
      <c r="X28" s="1"/>
    </row>
    <row r="29" spans="2:30">
      <c r="B29" s="174"/>
      <c r="C29" s="184"/>
      <c r="D29" s="175"/>
      <c r="E29" s="175"/>
      <c r="F29" s="176"/>
      <c r="G29" s="176"/>
      <c r="H29" s="176"/>
      <c r="I29" s="175"/>
      <c r="J29" s="176"/>
      <c r="K29" s="175"/>
      <c r="L29" s="176"/>
      <c r="M29" s="177"/>
      <c r="N29" s="178"/>
      <c r="O29" s="191"/>
      <c r="P29" s="198">
        <f t="shared" ref="P29:P35" si="0">F29+H29+J29+L29+N29+O29</f>
        <v>0</v>
      </c>
      <c r="Q29" s="235"/>
      <c r="R29" s="235"/>
      <c r="S29" s="1"/>
      <c r="T29" s="28"/>
      <c r="U29" s="3"/>
      <c r="V29" s="3"/>
      <c r="W29" s="1"/>
      <c r="X29" s="1"/>
    </row>
    <row r="30" spans="2:30">
      <c r="B30" s="179"/>
      <c r="C30" s="185"/>
      <c r="D30" s="172"/>
      <c r="E30" s="172"/>
      <c r="F30" s="171"/>
      <c r="G30" s="171"/>
      <c r="H30" s="171"/>
      <c r="I30" s="172"/>
      <c r="J30" s="171"/>
      <c r="K30" s="172"/>
      <c r="L30" s="171"/>
      <c r="M30" s="173"/>
      <c r="N30" s="171"/>
      <c r="O30" s="192"/>
      <c r="P30" s="198">
        <f t="shared" si="0"/>
        <v>0</v>
      </c>
      <c r="Q30" s="235"/>
      <c r="R30" s="235"/>
      <c r="S30" s="1"/>
      <c r="T30" s="3"/>
      <c r="U30" s="3"/>
      <c r="V30" s="3"/>
      <c r="W30" s="1"/>
      <c r="X30" s="1"/>
    </row>
    <row r="31" spans="2:30">
      <c r="B31" s="179"/>
      <c r="C31" s="185"/>
      <c r="D31" s="172"/>
      <c r="E31" s="172"/>
      <c r="F31" s="171"/>
      <c r="G31" s="171"/>
      <c r="H31" s="171"/>
      <c r="I31" s="172"/>
      <c r="J31" s="171"/>
      <c r="K31" s="172"/>
      <c r="L31" s="171"/>
      <c r="M31" s="173"/>
      <c r="N31" s="171"/>
      <c r="O31" s="192"/>
      <c r="P31" s="198">
        <f t="shared" si="0"/>
        <v>0</v>
      </c>
      <c r="Q31" s="235"/>
      <c r="R31" s="235"/>
      <c r="S31" s="1"/>
      <c r="T31" s="3"/>
      <c r="U31" s="3"/>
      <c r="V31" s="3"/>
      <c r="W31" s="1"/>
      <c r="X31" s="1"/>
    </row>
    <row r="32" spans="2:30">
      <c r="B32" s="179"/>
      <c r="C32" s="185"/>
      <c r="D32" s="172"/>
      <c r="E32" s="172"/>
      <c r="F32" s="171"/>
      <c r="G32" s="171"/>
      <c r="H32" s="171"/>
      <c r="I32" s="172"/>
      <c r="J32" s="171"/>
      <c r="K32" s="172"/>
      <c r="L32" s="171"/>
      <c r="M32" s="173"/>
      <c r="N32" s="171"/>
      <c r="O32" s="192"/>
      <c r="P32" s="198">
        <f t="shared" si="0"/>
        <v>0</v>
      </c>
      <c r="Q32" s="235"/>
      <c r="R32" s="235"/>
      <c r="S32" s="1"/>
      <c r="T32" s="3"/>
      <c r="U32" s="3"/>
      <c r="V32" s="3"/>
      <c r="W32" s="1"/>
      <c r="X32" s="1"/>
    </row>
    <row r="33" spans="2:26">
      <c r="B33" s="179"/>
      <c r="C33" s="185"/>
      <c r="D33" s="172"/>
      <c r="E33" s="172"/>
      <c r="F33" s="171"/>
      <c r="G33" s="171"/>
      <c r="H33" s="171"/>
      <c r="I33" s="172"/>
      <c r="J33" s="171"/>
      <c r="K33" s="172"/>
      <c r="L33" s="171"/>
      <c r="M33" s="173"/>
      <c r="N33" s="171"/>
      <c r="O33" s="192"/>
      <c r="P33" s="198">
        <f t="shared" si="0"/>
        <v>0</v>
      </c>
      <c r="Q33" s="235"/>
      <c r="R33" s="235"/>
      <c r="S33" s="1"/>
      <c r="T33" s="1"/>
      <c r="U33" s="1"/>
      <c r="V33" s="1"/>
      <c r="W33" s="1"/>
      <c r="X33" s="1"/>
    </row>
    <row r="34" spans="2:26">
      <c r="B34" s="179"/>
      <c r="C34" s="185"/>
      <c r="D34" s="172"/>
      <c r="E34" s="172"/>
      <c r="F34" s="171"/>
      <c r="G34" s="171"/>
      <c r="H34" s="171"/>
      <c r="I34" s="172"/>
      <c r="J34" s="171"/>
      <c r="K34" s="172"/>
      <c r="L34" s="171"/>
      <c r="M34" s="173"/>
      <c r="N34" s="171"/>
      <c r="O34" s="192"/>
      <c r="P34" s="198">
        <f t="shared" si="0"/>
        <v>0</v>
      </c>
      <c r="Q34" s="235"/>
      <c r="R34" s="235"/>
      <c r="S34" s="1"/>
      <c r="T34" s="1"/>
      <c r="U34" s="1"/>
      <c r="V34" s="1"/>
      <c r="W34" s="3"/>
      <c r="X34" s="3"/>
      <c r="Y34" s="3"/>
      <c r="Z34" s="3"/>
    </row>
    <row r="35" spans="2:26" ht="15" thickBot="1">
      <c r="B35" s="180"/>
      <c r="C35" s="186"/>
      <c r="D35" s="181"/>
      <c r="E35" s="181"/>
      <c r="F35" s="182"/>
      <c r="G35" s="182"/>
      <c r="H35" s="182"/>
      <c r="I35" s="181"/>
      <c r="J35" s="182"/>
      <c r="K35" s="181"/>
      <c r="L35" s="182"/>
      <c r="M35" s="183"/>
      <c r="N35" s="190"/>
      <c r="O35" s="193"/>
      <c r="P35" s="198">
        <f t="shared" si="0"/>
        <v>0</v>
      </c>
      <c r="Q35" s="235"/>
      <c r="R35" s="235"/>
      <c r="S35" s="1"/>
      <c r="T35" s="1"/>
      <c r="U35" s="1"/>
      <c r="V35" s="1"/>
      <c r="W35" s="3"/>
      <c r="X35" s="3"/>
      <c r="Y35" s="3"/>
      <c r="Z35" s="3"/>
    </row>
    <row r="36" spans="2:26" ht="30" customHeight="1" thickBot="1">
      <c r="B36" s="86"/>
      <c r="C36" s="87"/>
      <c r="D36" s="88"/>
      <c r="E36" s="89"/>
      <c r="F36" s="90"/>
      <c r="G36" s="87"/>
      <c r="H36" s="90"/>
      <c r="I36" s="89"/>
      <c r="J36" s="90"/>
      <c r="K36" s="89"/>
      <c r="L36" s="90"/>
      <c r="M36" s="90"/>
      <c r="N36" s="302" t="s">
        <v>88</v>
      </c>
      <c r="O36" s="303"/>
      <c r="P36" s="196">
        <f>SUM(P29:P35)</f>
        <v>0</v>
      </c>
      <c r="Q36" s="235"/>
      <c r="R36" s="235"/>
      <c r="S36" s="1"/>
      <c r="T36" s="1"/>
      <c r="U36" s="1"/>
      <c r="V36" s="1"/>
      <c r="W36" s="1"/>
      <c r="X36" s="1"/>
    </row>
    <row r="37" spans="2:26">
      <c r="B37" s="3"/>
      <c r="C37" s="235"/>
      <c r="D37" s="23"/>
      <c r="E37" s="3"/>
      <c r="F37" s="20"/>
      <c r="G37" s="235"/>
      <c r="H37" s="20"/>
      <c r="I37" s="3"/>
      <c r="J37" s="3"/>
      <c r="K37" s="3"/>
      <c r="L37" s="3"/>
      <c r="M37" s="3"/>
      <c r="N37" s="3"/>
      <c r="O37" s="84"/>
      <c r="P37" s="85"/>
      <c r="Q37" s="235"/>
      <c r="S37" s="1"/>
      <c r="T37" s="1"/>
      <c r="U37" s="1"/>
      <c r="V37" s="1"/>
      <c r="W37" s="1"/>
      <c r="X37" s="1"/>
    </row>
    <row r="46" spans="2:26">
      <c r="D46" s="20"/>
      <c r="E46" s="20"/>
      <c r="F46" s="20"/>
      <c r="G46" s="20"/>
      <c r="H46" s="20"/>
      <c r="I46" s="20"/>
      <c r="J46" s="20"/>
      <c r="K46" s="20"/>
      <c r="L46" s="20"/>
      <c r="M46" s="20"/>
      <c r="N46" s="20"/>
      <c r="O46" s="3"/>
      <c r="P46" s="3"/>
      <c r="Q46" s="20"/>
    </row>
    <row r="47" spans="2:26" ht="21">
      <c r="D47" s="21"/>
      <c r="E47" s="14"/>
      <c r="F47" s="21"/>
      <c r="G47" s="21"/>
      <c r="H47" s="14"/>
      <c r="I47" s="21"/>
      <c r="J47" s="21"/>
      <c r="K47" s="21"/>
      <c r="L47" s="21"/>
      <c r="M47" s="21"/>
      <c r="N47" s="21"/>
      <c r="O47" s="14"/>
      <c r="P47" s="14"/>
      <c r="Q47" s="14"/>
    </row>
    <row r="48" spans="2:26">
      <c r="D48" s="22"/>
      <c r="E48" s="6"/>
      <c r="F48" s="22"/>
      <c r="G48" s="22"/>
      <c r="H48" s="6"/>
      <c r="I48" s="22"/>
      <c r="J48" s="22"/>
      <c r="K48" s="22"/>
      <c r="L48" s="22"/>
      <c r="M48" s="22"/>
      <c r="N48" s="22"/>
      <c r="O48" s="6"/>
      <c r="P48" s="6"/>
      <c r="Q48" s="6"/>
    </row>
    <row r="49" spans="4:17">
      <c r="D49" s="22"/>
      <c r="E49" s="6"/>
      <c r="F49" s="23"/>
      <c r="G49" s="23"/>
      <c r="H49" s="235"/>
      <c r="I49" s="23"/>
      <c r="J49" s="23"/>
      <c r="K49" s="23"/>
      <c r="L49" s="23"/>
      <c r="M49" s="23"/>
      <c r="N49" s="23"/>
      <c r="O49" s="235"/>
      <c r="P49" s="6"/>
      <c r="Q49" s="6"/>
    </row>
    <row r="50" spans="4:17">
      <c r="D50" s="22"/>
      <c r="E50" s="235"/>
      <c r="F50" s="23"/>
      <c r="G50" s="23"/>
      <c r="H50" s="235"/>
      <c r="I50" s="23"/>
      <c r="J50" s="23"/>
      <c r="K50" s="23"/>
      <c r="L50" s="23"/>
      <c r="M50" s="23"/>
      <c r="N50" s="23"/>
      <c r="O50" s="235"/>
      <c r="P50" s="235"/>
      <c r="Q50" s="235"/>
    </row>
    <row r="51" spans="4:17">
      <c r="D51" s="23"/>
      <c r="E51" s="235"/>
      <c r="F51" s="24"/>
      <c r="G51" s="24"/>
      <c r="H51" s="25"/>
      <c r="I51" s="24"/>
      <c r="J51" s="24"/>
      <c r="K51" s="24"/>
      <c r="L51" s="24"/>
      <c r="M51" s="24"/>
      <c r="N51" s="24"/>
      <c r="O51" s="25"/>
      <c r="P51" s="235"/>
      <c r="Q51" s="25"/>
    </row>
    <row r="52" spans="4:17">
      <c r="D52" s="20"/>
      <c r="E52" s="3"/>
      <c r="F52" s="26"/>
      <c r="G52" s="26"/>
      <c r="H52" s="27"/>
      <c r="I52" s="26"/>
      <c r="J52" s="26"/>
      <c r="K52" s="26"/>
      <c r="L52" s="26"/>
      <c r="M52" s="26"/>
      <c r="N52" s="26"/>
      <c r="O52" s="27"/>
      <c r="P52" s="3"/>
      <c r="Q52" s="27"/>
    </row>
    <row r="53" spans="4:17">
      <c r="D53" s="20"/>
      <c r="E53" s="3"/>
      <c r="F53" s="26"/>
      <c r="G53" s="26"/>
      <c r="H53" s="27"/>
      <c r="I53" s="26"/>
      <c r="J53" s="26"/>
      <c r="K53" s="26"/>
      <c r="L53" s="26"/>
      <c r="M53" s="26"/>
      <c r="N53" s="26"/>
      <c r="O53" s="27"/>
      <c r="P53" s="3"/>
      <c r="Q53" s="27"/>
    </row>
    <row r="54" spans="4:17">
      <c r="D54" s="20"/>
      <c r="E54" s="3"/>
      <c r="F54" s="26"/>
      <c r="G54" s="26"/>
      <c r="H54" s="27"/>
      <c r="I54" s="26"/>
      <c r="J54" s="26"/>
      <c r="K54" s="26"/>
      <c r="L54" s="26"/>
      <c r="M54" s="26"/>
      <c r="N54" s="26"/>
      <c r="O54" s="27"/>
      <c r="P54" s="3"/>
      <c r="Q54" s="27"/>
    </row>
    <row r="55" spans="4:17">
      <c r="D55" s="20"/>
      <c r="E55" s="3"/>
      <c r="F55" s="26"/>
      <c r="G55" s="26"/>
      <c r="H55" s="27"/>
      <c r="I55" s="26"/>
      <c r="J55" s="26"/>
      <c r="K55" s="26"/>
      <c r="L55" s="26"/>
      <c r="M55" s="26"/>
      <c r="N55" s="26"/>
      <c r="O55" s="27"/>
      <c r="P55" s="3"/>
      <c r="Q55" s="27"/>
    </row>
    <row r="56" spans="4:17">
      <c r="D56" s="20"/>
      <c r="E56" s="3"/>
      <c r="F56" s="26"/>
      <c r="G56" s="26"/>
      <c r="H56" s="27"/>
      <c r="I56" s="26"/>
      <c r="J56" s="26"/>
      <c r="K56" s="26"/>
      <c r="L56" s="26"/>
      <c r="M56" s="26"/>
      <c r="N56" s="26"/>
      <c r="O56" s="27"/>
      <c r="P56" s="3"/>
      <c r="Q56" s="27"/>
    </row>
    <row r="57" spans="4:17">
      <c r="D57" s="20"/>
      <c r="E57" s="3"/>
      <c r="F57" s="26"/>
      <c r="G57" s="26"/>
      <c r="H57" s="27"/>
      <c r="I57" s="26"/>
      <c r="J57" s="26"/>
      <c r="K57" s="26"/>
      <c r="L57" s="26"/>
      <c r="M57" s="26"/>
      <c r="N57" s="26"/>
      <c r="O57" s="27"/>
      <c r="P57" s="3"/>
      <c r="Q57" s="27"/>
    </row>
    <row r="58" spans="4:17">
      <c r="D58" s="20"/>
      <c r="E58" s="3"/>
      <c r="F58" s="26"/>
      <c r="G58" s="26"/>
      <c r="H58" s="27"/>
      <c r="I58" s="26"/>
      <c r="J58" s="26"/>
      <c r="K58" s="26"/>
      <c r="L58" s="26"/>
      <c r="M58" s="26"/>
      <c r="N58" s="26"/>
      <c r="O58" s="27"/>
      <c r="P58" s="3"/>
      <c r="Q58" s="27"/>
    </row>
    <row r="59" spans="4:17">
      <c r="D59" s="20"/>
      <c r="E59" s="3"/>
      <c r="F59" s="26"/>
      <c r="G59" s="26"/>
      <c r="H59" s="27"/>
      <c r="I59" s="26"/>
      <c r="J59" s="26"/>
      <c r="K59" s="26"/>
      <c r="L59" s="26"/>
      <c r="M59" s="26"/>
      <c r="N59" s="26"/>
      <c r="O59" s="27"/>
      <c r="P59" s="3"/>
      <c r="Q59" s="27"/>
    </row>
    <row r="60" spans="4:17">
      <c r="D60" s="20"/>
      <c r="E60" s="3"/>
      <c r="F60" s="26"/>
      <c r="G60" s="26"/>
      <c r="H60" s="27"/>
      <c r="I60" s="26"/>
      <c r="J60" s="26"/>
      <c r="K60" s="26"/>
      <c r="L60" s="26"/>
      <c r="M60" s="26"/>
      <c r="N60" s="26"/>
      <c r="O60" s="27"/>
      <c r="P60" s="3"/>
      <c r="Q60" s="27"/>
    </row>
    <row r="61" spans="4:17">
      <c r="D61" s="20"/>
      <c r="E61" s="3"/>
      <c r="F61" s="26"/>
      <c r="G61" s="26"/>
      <c r="H61" s="27"/>
      <c r="I61" s="26"/>
      <c r="J61" s="26"/>
      <c r="K61" s="26"/>
      <c r="L61" s="26"/>
      <c r="M61" s="26"/>
      <c r="N61" s="26"/>
      <c r="O61" s="27"/>
      <c r="P61" s="3"/>
      <c r="Q61" s="27"/>
    </row>
    <row r="62" spans="4:17">
      <c r="D62" s="20"/>
      <c r="E62" s="3"/>
      <c r="F62" s="26"/>
      <c r="G62" s="26"/>
      <c r="H62" s="27"/>
      <c r="I62" s="26"/>
      <c r="J62" s="26"/>
      <c r="K62" s="26"/>
      <c r="L62" s="26"/>
      <c r="M62" s="26"/>
      <c r="N62" s="26"/>
      <c r="O62" s="27"/>
      <c r="P62" s="3"/>
      <c r="Q62" s="27"/>
    </row>
    <row r="63" spans="4:17">
      <c r="D63" s="20"/>
      <c r="E63" s="3"/>
      <c r="F63" s="26"/>
      <c r="G63" s="26"/>
      <c r="H63" s="27"/>
      <c r="I63" s="26"/>
      <c r="J63" s="26"/>
      <c r="K63" s="26"/>
      <c r="L63" s="26"/>
      <c r="M63" s="26"/>
      <c r="N63" s="26"/>
      <c r="O63" s="27"/>
      <c r="P63" s="3"/>
      <c r="Q63" s="27"/>
    </row>
    <row r="64" spans="4:17">
      <c r="D64" s="20"/>
      <c r="E64" s="3"/>
      <c r="F64" s="26"/>
      <c r="G64" s="26"/>
      <c r="H64" s="27"/>
      <c r="I64" s="26"/>
      <c r="J64" s="26"/>
      <c r="K64" s="26"/>
      <c r="L64" s="26"/>
      <c r="M64" s="26"/>
      <c r="N64" s="26"/>
      <c r="O64" s="27"/>
      <c r="P64" s="3"/>
      <c r="Q64" s="27"/>
    </row>
    <row r="65" spans="4:17">
      <c r="D65" s="20"/>
      <c r="E65" s="3"/>
      <c r="F65" s="26"/>
      <c r="G65" s="26"/>
      <c r="H65" s="27"/>
      <c r="I65" s="26"/>
      <c r="J65" s="26"/>
      <c r="K65" s="26"/>
      <c r="L65" s="26"/>
      <c r="M65" s="26"/>
      <c r="N65" s="26"/>
      <c r="O65" s="27"/>
      <c r="P65" s="3"/>
      <c r="Q65" s="27"/>
    </row>
    <row r="66" spans="4:17">
      <c r="D66" s="20"/>
      <c r="E66" s="3"/>
      <c r="F66" s="26"/>
      <c r="G66" s="26"/>
      <c r="H66" s="27"/>
      <c r="I66" s="26"/>
      <c r="J66" s="26"/>
      <c r="K66" s="26"/>
      <c r="L66" s="26"/>
      <c r="M66" s="26"/>
      <c r="N66" s="26"/>
      <c r="O66" s="27"/>
      <c r="P66" s="3"/>
      <c r="Q66" s="27"/>
    </row>
    <row r="67" spans="4:17">
      <c r="D67" s="20"/>
      <c r="E67" s="3"/>
      <c r="F67" s="26"/>
      <c r="G67" s="26"/>
      <c r="H67" s="27"/>
      <c r="I67" s="26"/>
      <c r="J67" s="26"/>
      <c r="K67" s="26"/>
      <c r="L67" s="26"/>
      <c r="M67" s="26"/>
      <c r="N67" s="26"/>
      <c r="O67" s="27"/>
      <c r="P67" s="3"/>
      <c r="Q67" s="27"/>
    </row>
    <row r="68" spans="4:17">
      <c r="D68" s="20"/>
      <c r="E68" s="3"/>
      <c r="F68" s="26"/>
      <c r="G68" s="26"/>
      <c r="H68" s="27"/>
      <c r="I68" s="26"/>
      <c r="J68" s="26"/>
      <c r="K68" s="26"/>
      <c r="L68" s="26"/>
      <c r="M68" s="26"/>
      <c r="N68" s="26"/>
      <c r="O68" s="27"/>
      <c r="P68" s="3"/>
      <c r="Q68" s="27"/>
    </row>
    <row r="69" spans="4:17">
      <c r="D69" s="20"/>
      <c r="E69" s="3"/>
      <c r="F69" s="26"/>
      <c r="G69" s="26"/>
      <c r="H69" s="27"/>
      <c r="I69" s="26"/>
      <c r="J69" s="26"/>
      <c r="K69" s="26"/>
      <c r="L69" s="26"/>
      <c r="M69" s="26"/>
      <c r="N69" s="26"/>
      <c r="O69" s="27"/>
      <c r="P69" s="3"/>
      <c r="Q69" s="27"/>
    </row>
    <row r="70" spans="4:17">
      <c r="D70" s="20"/>
      <c r="E70" s="3"/>
      <c r="F70" s="26"/>
      <c r="G70" s="26"/>
      <c r="H70" s="27"/>
      <c r="I70" s="26"/>
      <c r="J70" s="26"/>
      <c r="K70" s="26"/>
      <c r="L70" s="26"/>
      <c r="M70" s="26"/>
      <c r="N70" s="26"/>
      <c r="O70" s="27"/>
      <c r="P70" s="3"/>
      <c r="Q70" s="27"/>
    </row>
    <row r="71" spans="4:17">
      <c r="D71" s="20"/>
      <c r="E71" s="3"/>
      <c r="F71" s="26"/>
      <c r="G71" s="26"/>
      <c r="H71" s="27"/>
      <c r="I71" s="26"/>
      <c r="J71" s="26"/>
      <c r="K71" s="26"/>
      <c r="L71" s="26"/>
      <c r="M71" s="26"/>
      <c r="N71" s="26"/>
      <c r="O71" s="27"/>
      <c r="P71" s="3"/>
      <c r="Q71" s="27"/>
    </row>
    <row r="72" spans="4:17">
      <c r="D72" s="20"/>
      <c r="E72" s="3"/>
      <c r="F72" s="26"/>
      <c r="G72" s="26"/>
      <c r="H72" s="27"/>
      <c r="I72" s="26"/>
      <c r="J72" s="26"/>
      <c r="K72" s="26"/>
      <c r="L72" s="26"/>
      <c r="M72" s="26"/>
      <c r="N72" s="26"/>
      <c r="O72" s="27"/>
      <c r="P72" s="3"/>
      <c r="Q72" s="27"/>
    </row>
    <row r="73" spans="4:17">
      <c r="D73" s="20"/>
      <c r="E73" s="3"/>
      <c r="F73" s="26"/>
      <c r="G73" s="26"/>
      <c r="H73" s="27"/>
      <c r="I73" s="26"/>
      <c r="J73" s="26"/>
      <c r="K73" s="26"/>
      <c r="L73" s="26"/>
      <c r="M73" s="26"/>
      <c r="N73" s="26"/>
      <c r="O73" s="27"/>
      <c r="P73" s="3"/>
      <c r="Q73" s="27"/>
    </row>
    <row r="74" spans="4:17">
      <c r="D74" s="20"/>
      <c r="E74" s="3"/>
      <c r="F74" s="26"/>
      <c r="G74" s="26"/>
      <c r="H74" s="27"/>
      <c r="I74" s="26"/>
      <c r="J74" s="26"/>
      <c r="K74" s="26"/>
      <c r="L74" s="26"/>
      <c r="M74" s="26"/>
      <c r="N74" s="26"/>
      <c r="O74" s="27"/>
      <c r="P74" s="3"/>
      <c r="Q74" s="27"/>
    </row>
  </sheetData>
  <sheetProtection algorithmName="SHA-512" hashValue="0+rouvAZEpdbzG72AiEI8z0kXG6fyXYjivcRPe2W5jRBMIZRHwo+032LDmYOywEbo8uw0FIpPefEJUIenFpYDQ==" saltValue="u+YaR2Yv/ESpg1z+NynhRg==" spinCount="100000" sheet="1" objects="1" scenarios="1"/>
  <mergeCells count="17">
    <mergeCell ref="N36:O36"/>
    <mergeCell ref="B12:C12"/>
    <mergeCell ref="D27:F27"/>
    <mergeCell ref="B4:N4"/>
    <mergeCell ref="B5:N5"/>
    <mergeCell ref="I27:J27"/>
    <mergeCell ref="G27:H27"/>
    <mergeCell ref="B27:B28"/>
    <mergeCell ref="B26:P26"/>
    <mergeCell ref="B25:P25"/>
    <mergeCell ref="B6:N6"/>
    <mergeCell ref="B7:N7"/>
    <mergeCell ref="E12:H12"/>
    <mergeCell ref="J12:M12"/>
    <mergeCell ref="M27:N27"/>
    <mergeCell ref="K27:L27"/>
    <mergeCell ref="B9:H9"/>
  </mergeCells>
  <dataValidations count="2">
    <dataValidation type="list" allowBlank="1" showInputMessage="1" showErrorMessage="1" sqref="M30:M35" xr:uid="{00000000-0002-0000-0200-000000000000}">
      <formula1>#REF!</formula1>
    </dataValidation>
    <dataValidation type="custom" allowBlank="1" showInputMessage="1" showErrorMessage="1" error="For the purposes of financing 20 is the maximum effective useful life of any measure; if the actual useful life is greater than 20, simply put in 20. " sqref="C29:C37" xr:uid="{00000000-0002-0000-0200-000001000000}">
      <formula1>C29&lt;=20</formula1>
    </dataValidation>
  </dataValidations>
  <pageMargins left="0.25" right="0.25" top="0.25" bottom="0.25" header="0.5" footer="0.5"/>
  <pageSetup scale="69" orientation="landscape" r:id="rId1"/>
  <colBreaks count="1" manualBreakCount="1">
    <brk id="1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'Project Information'!$C$25:$C$29</xm:f>
          </x14:formula1>
          <xm:sqref>D37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4"/>
  <sheetViews>
    <sheetView view="pageBreakPreview" zoomScale="90" zoomScaleNormal="120" zoomScaleSheetLayoutView="90" workbookViewId="0">
      <selection activeCell="F14" sqref="F14"/>
    </sheetView>
  </sheetViews>
  <sheetFormatPr defaultColWidth="21.85546875" defaultRowHeight="14.45"/>
  <cols>
    <col min="1" max="1" width="3.5703125" style="33" customWidth="1"/>
    <col min="2" max="2" width="16.5703125" style="35" customWidth="1"/>
    <col min="3" max="3" width="16.28515625" style="35" bestFit="1" customWidth="1"/>
    <col min="4" max="4" width="16.28515625" style="35" customWidth="1"/>
    <col min="5" max="6" width="21.85546875" style="35"/>
    <col min="7" max="7" width="8.28515625" style="35" customWidth="1"/>
    <col min="8" max="16384" width="21.85546875" style="35"/>
  </cols>
  <sheetData>
    <row r="1" spans="1:7" ht="21">
      <c r="B1" s="34" t="s">
        <v>118</v>
      </c>
    </row>
    <row r="2" spans="1:7" ht="21">
      <c r="B2" s="34"/>
    </row>
    <row r="3" spans="1:7">
      <c r="B3" s="29" t="s">
        <v>119</v>
      </c>
      <c r="C3" s="237"/>
      <c r="D3" s="237"/>
      <c r="E3" s="237"/>
      <c r="F3" s="237"/>
      <c r="G3" s="30"/>
    </row>
    <row r="4" spans="1:7" ht="28.5" customHeight="1">
      <c r="B4" s="293" t="s">
        <v>120</v>
      </c>
      <c r="C4" s="293"/>
      <c r="D4" s="293"/>
      <c r="E4" s="293"/>
      <c r="F4" s="293"/>
      <c r="G4" s="51"/>
    </row>
    <row r="5" spans="1:7">
      <c r="B5" s="293" t="s">
        <v>121</v>
      </c>
      <c r="C5" s="293"/>
      <c r="D5" s="293"/>
      <c r="E5" s="293"/>
      <c r="F5" s="293"/>
      <c r="G5" s="5"/>
    </row>
    <row r="6" spans="1:7" ht="29.25" customHeight="1">
      <c r="B6" s="310" t="s">
        <v>122</v>
      </c>
      <c r="C6" s="310"/>
      <c r="D6" s="310"/>
      <c r="E6" s="310"/>
      <c r="F6" s="310"/>
      <c r="G6" s="121"/>
    </row>
    <row r="7" spans="1:7" ht="27.75" customHeight="1">
      <c r="B7" s="310" t="s">
        <v>123</v>
      </c>
      <c r="C7" s="310"/>
      <c r="D7" s="310"/>
      <c r="E7" s="310"/>
      <c r="F7" s="310"/>
      <c r="G7" s="121"/>
    </row>
    <row r="8" spans="1:7" ht="15" thickBot="1"/>
    <row r="9" spans="1:7" s="37" customFormat="1" ht="28.9">
      <c r="A9" s="36"/>
      <c r="B9" s="44" t="s">
        <v>124</v>
      </c>
      <c r="C9" s="45" t="s">
        <v>125</v>
      </c>
      <c r="D9" s="47" t="s">
        <v>126</v>
      </c>
      <c r="E9" s="43" t="s">
        <v>127</v>
      </c>
    </row>
    <row r="10" spans="1:7" s="37" customFormat="1" ht="15" thickBot="1">
      <c r="A10" s="36"/>
      <c r="B10" s="40" t="s">
        <v>100</v>
      </c>
      <c r="C10" s="41" t="s">
        <v>100</v>
      </c>
      <c r="D10" s="48" t="s">
        <v>100</v>
      </c>
      <c r="E10" s="42" t="s">
        <v>83</v>
      </c>
    </row>
    <row r="11" spans="1:7" ht="15" thickBot="1">
      <c r="A11" s="38"/>
      <c r="B11" s="168"/>
      <c r="C11" s="169"/>
      <c r="D11" s="169"/>
      <c r="E11" s="308"/>
    </row>
    <row r="12" spans="1:7" ht="15" thickBot="1">
      <c r="B12" s="306" t="s">
        <v>128</v>
      </c>
      <c r="C12" s="307"/>
      <c r="D12" s="81">
        <f>SUM(B11:D11)</f>
        <v>0</v>
      </c>
      <c r="E12" s="309"/>
      <c r="F12" s="39"/>
    </row>
    <row r="13" spans="1:7">
      <c r="B13" s="39"/>
    </row>
    <row r="14" spans="1:7">
      <c r="B14" s="39"/>
    </row>
  </sheetData>
  <sheetProtection algorithmName="SHA-512" hashValue="v9yTLfhQ7UpxlBiEFfxA/jOjp+cQaerL3RnoFWP2UziqFAnveBoo2pXOB9K4OK2eOKI+G/810XPUXwLN3gqBwg==" saltValue="2oUpZpLyELh0fXBBSWBn+w==" spinCount="100000" sheet="1" objects="1" scenarios="1"/>
  <mergeCells count="6">
    <mergeCell ref="B12:C12"/>
    <mergeCell ref="E11:E12"/>
    <mergeCell ref="B4:F4"/>
    <mergeCell ref="B5:F5"/>
    <mergeCell ref="B6:F6"/>
    <mergeCell ref="B7:F7"/>
  </mergeCells>
  <dataValidations count="1">
    <dataValidation type="custom" allowBlank="1" showInputMessage="1" showErrorMessage="1" error="For the purposes of financing 10 is the maximum effective contract term with the gas company; if the actual useful life is greater than 10, simply put in 10. " sqref="E11:E12" xr:uid="{D3D3C1E7-5B2C-48ED-A903-57176F3CDCF3}">
      <formula1>E11&lt;=10</formula1>
    </dataValidation>
  </dataValidations>
  <pageMargins left="0.7" right="0.7" top="0.75" bottom="0.75" header="0.3" footer="0.3"/>
  <pageSetup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4"/>
  <sheetViews>
    <sheetView view="pageBreakPreview" zoomScale="80" zoomScaleNormal="120" zoomScaleSheetLayoutView="80" workbookViewId="0">
      <selection activeCell="D25" sqref="D25"/>
    </sheetView>
  </sheetViews>
  <sheetFormatPr defaultColWidth="9.140625" defaultRowHeight="14.45"/>
  <cols>
    <col min="1" max="1" width="3.7109375" style="1" customWidth="1"/>
    <col min="2" max="2" width="37.140625" style="1" customWidth="1"/>
    <col min="3" max="3" width="22.7109375" style="1" customWidth="1"/>
    <col min="4" max="4" width="23.7109375" style="1" customWidth="1"/>
    <col min="5" max="5" width="30.85546875" style="1" customWidth="1"/>
    <col min="6" max="6" width="10.28515625" style="131" customWidth="1"/>
    <col min="7" max="7" width="9.140625" style="131" customWidth="1"/>
    <col min="8" max="8" width="9.140625" style="131"/>
    <col min="9" max="16384" width="9.140625" style="1"/>
  </cols>
  <sheetData>
    <row r="1" spans="1:10" ht="21">
      <c r="B1" s="46" t="s">
        <v>129</v>
      </c>
      <c r="C1" s="46"/>
      <c r="D1" s="46"/>
      <c r="E1" s="46"/>
      <c r="F1" s="129"/>
      <c r="G1" s="129"/>
    </row>
    <row r="2" spans="1:10" ht="21">
      <c r="B2" s="233"/>
      <c r="C2" s="233"/>
      <c r="D2" s="233"/>
      <c r="E2" s="233"/>
      <c r="F2" s="130"/>
      <c r="G2" s="130"/>
    </row>
    <row r="3" spans="1:10" ht="14.25" customHeight="1">
      <c r="B3" s="240" t="s">
        <v>130</v>
      </c>
      <c r="C3" s="240"/>
      <c r="D3" s="240"/>
      <c r="E3" s="240"/>
      <c r="F3" s="134"/>
      <c r="G3" s="134"/>
    </row>
    <row r="4" spans="1:10">
      <c r="B4" s="311" t="s">
        <v>131</v>
      </c>
      <c r="C4" s="311"/>
      <c r="D4" s="311"/>
      <c r="E4" s="311"/>
      <c r="F4" s="134"/>
      <c r="G4" s="134"/>
    </row>
    <row r="5" spans="1:10">
      <c r="B5" s="311" t="s">
        <v>132</v>
      </c>
      <c r="C5" s="311"/>
      <c r="D5" s="311"/>
      <c r="E5" s="311"/>
      <c r="F5" s="134"/>
      <c r="G5" s="134"/>
    </row>
    <row r="6" spans="1:10" ht="21" customHeight="1" thickBot="1">
      <c r="B6" s="60"/>
      <c r="C6" s="119"/>
    </row>
    <row r="7" spans="1:10" ht="21" customHeight="1">
      <c r="A7" s="3"/>
      <c r="B7" s="100"/>
      <c r="C7" s="98" t="s">
        <v>133</v>
      </c>
      <c r="D7" s="113" t="s">
        <v>134</v>
      </c>
      <c r="E7" s="118" t="s">
        <v>135</v>
      </c>
      <c r="F7" s="116"/>
    </row>
    <row r="8" spans="1:10" ht="21" customHeight="1">
      <c r="B8" s="101" t="s">
        <v>136</v>
      </c>
      <c r="C8" s="102">
        <f>'Energy Consumption Red Meas'!C24</f>
        <v>0</v>
      </c>
      <c r="D8" s="114">
        <f>'Energy Consumption Red Meas'!N53</f>
        <v>0</v>
      </c>
      <c r="E8" s="314">
        <f>MAX('Energy Consumption Red Meas'!C31:C52, 'Renewable Thermal Measures'!C31:C39,'Renew Energy Measures'!C29:C35, 'Gas Line Extension'!E11)</f>
        <v>0</v>
      </c>
      <c r="F8" s="132"/>
    </row>
    <row r="9" spans="1:10" ht="21" customHeight="1">
      <c r="B9" s="101" t="s">
        <v>137</v>
      </c>
      <c r="C9" s="102">
        <f>'Renewable Thermal Measures'!C24</f>
        <v>0</v>
      </c>
      <c r="D9" s="114">
        <f>'Renewable Thermal Measures'!M40</f>
        <v>0</v>
      </c>
      <c r="E9" s="315"/>
      <c r="F9" s="132"/>
    </row>
    <row r="10" spans="1:10" ht="21" customHeight="1">
      <c r="B10" s="101" t="s">
        <v>138</v>
      </c>
      <c r="C10" s="102">
        <f>'Renew Energy Measures'!C23</f>
        <v>0</v>
      </c>
      <c r="D10" s="114">
        <f>'Renew Energy Measures'!P36</f>
        <v>0</v>
      </c>
      <c r="E10" s="315"/>
      <c r="I10" s="117"/>
      <c r="J10" s="117"/>
    </row>
    <row r="11" spans="1:10" ht="44.25" customHeight="1" thickBot="1">
      <c r="B11" s="101" t="s">
        <v>139</v>
      </c>
      <c r="C11" s="102">
        <f>'Gas Line Extension'!D12</f>
        <v>0</v>
      </c>
      <c r="D11" s="115" t="s">
        <v>140</v>
      </c>
      <c r="E11" s="316"/>
    </row>
    <row r="12" spans="1:10" ht="21" customHeight="1">
      <c r="B12" s="101" t="s">
        <v>141</v>
      </c>
      <c r="C12" s="170">
        <v>0</v>
      </c>
      <c r="D12" s="317"/>
      <c r="E12" s="313" t="s">
        <v>142</v>
      </c>
      <c r="F12" s="133"/>
    </row>
    <row r="13" spans="1:10" ht="21" customHeight="1">
      <c r="B13" s="103" t="s">
        <v>143</v>
      </c>
      <c r="C13" s="170">
        <v>0</v>
      </c>
      <c r="D13" s="318"/>
      <c r="E13" s="313"/>
      <c r="F13" s="132"/>
    </row>
    <row r="14" spans="1:10" ht="21" customHeight="1">
      <c r="B14" s="103" t="s">
        <v>144</v>
      </c>
      <c r="C14" s="170">
        <v>0</v>
      </c>
      <c r="D14" s="319"/>
      <c r="E14" s="112"/>
      <c r="F14" s="132"/>
    </row>
    <row r="15" spans="1:10" ht="15" customHeight="1">
      <c r="B15" s="104" t="s">
        <v>145</v>
      </c>
      <c r="C15" s="105">
        <f>SUM(C8:C14)</f>
        <v>0</v>
      </c>
      <c r="D15" s="106">
        <f>SUM(D8:D10)</f>
        <v>0</v>
      </c>
      <c r="E15" s="128" t="e">
        <f>MAX(#REF!)</f>
        <v>#REF!</v>
      </c>
      <c r="F15" s="132"/>
    </row>
    <row r="16" spans="1:10" ht="21" customHeight="1">
      <c r="B16" s="103" t="s">
        <v>146</v>
      </c>
      <c r="C16" s="120">
        <f>1%*C15</f>
        <v>0</v>
      </c>
      <c r="D16" s="99"/>
      <c r="E16" s="128">
        <f>MAX('Renew Energy Measures'!C29:C37)</f>
        <v>0</v>
      </c>
      <c r="F16" s="132"/>
    </row>
    <row r="17" spans="2:4" ht="21" customHeight="1" thickBot="1">
      <c r="B17" s="109" t="s">
        <v>128</v>
      </c>
      <c r="C17" s="107">
        <f>SUM(C15:C16)</f>
        <v>0</v>
      </c>
      <c r="D17" s="108">
        <f>D15</f>
        <v>0</v>
      </c>
    </row>
    <row r="18" spans="2:4" ht="21" customHeight="1" thickBot="1">
      <c r="C18" s="110" t="s">
        <v>147</v>
      </c>
      <c r="D18" s="111" t="e">
        <f>D17/C17</f>
        <v>#DIV/0!</v>
      </c>
    </row>
    <row r="19" spans="2:4" ht="21" customHeight="1">
      <c r="D19" s="4"/>
    </row>
    <row r="20" spans="2:4" ht="21" customHeight="1"/>
    <row r="21" spans="2:4" ht="21" customHeight="1"/>
    <row r="22" spans="2:4" ht="21" customHeight="1">
      <c r="B22" s="312"/>
      <c r="C22" s="312"/>
    </row>
    <row r="23" spans="2:4" ht="21" customHeight="1">
      <c r="B23" s="10"/>
      <c r="C23" s="10"/>
    </row>
    <row r="24" spans="2:4" ht="21" customHeight="1">
      <c r="B24" s="3"/>
      <c r="C24" s="3"/>
    </row>
    <row r="25" spans="2:4" ht="21" customHeight="1">
      <c r="B25" s="3"/>
      <c r="C25" s="3"/>
    </row>
    <row r="26" spans="2:4">
      <c r="B26" s="3"/>
      <c r="C26" s="3"/>
    </row>
    <row r="27" spans="2:4">
      <c r="B27" s="3"/>
      <c r="C27" s="3"/>
    </row>
    <row r="28" spans="2:4">
      <c r="B28" s="3"/>
      <c r="C28" s="3"/>
    </row>
    <row r="34" ht="38.25" customHeight="1"/>
  </sheetData>
  <sheetProtection algorithmName="SHA-512" hashValue="G6Bl66WrFUaHoF3rm0f55FlSR/0+vb8buvCjI59a/r20WK1ot6nJesh+yG1/O/FYXbdW6DedT3gE9VLqIdEtDg==" saltValue="UCYJa7Zv6kEE4jep6ML9iw==" spinCount="100000" sheet="1" objects="1" scenarios="1"/>
  <mergeCells count="6">
    <mergeCell ref="B4:E4"/>
    <mergeCell ref="B22:C22"/>
    <mergeCell ref="E12:E13"/>
    <mergeCell ref="E8:E11"/>
    <mergeCell ref="D12:D14"/>
    <mergeCell ref="B5:E5"/>
  </mergeCells>
  <pageMargins left="0.7" right="0.7" top="0.75" bottom="0.75" header="0.3" footer="0.3"/>
  <pageSetup scale="105" orientation="landscape"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EOEEA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Powers, Emily (ENE)</dc:creator>
  <cp:keywords/>
  <dc:description/>
  <cp:lastModifiedBy/>
  <cp:revision/>
  <dcterms:created xsi:type="dcterms:W3CDTF">2017-01-16T15:38:21Z</dcterms:created>
  <dcterms:modified xsi:type="dcterms:W3CDTF">2020-07-10T15:59:18Z</dcterms:modified>
  <cp:category/>
  <cp:contentStatus/>
</cp:coreProperties>
</file>