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massgov.sharepoint.com/sites/EOL-ER-DataStats/Shared Documents/Tableau/Equity Dashboards/People with Disabilities/2026 Deliverables/"/>
    </mc:Choice>
  </mc:AlternateContent>
  <xr:revisionPtr revIDLastSave="0" documentId="8_{24681BDF-7BC5-4B4F-BD29-B3C6C7EF91DF}" xr6:coauthVersionLast="47" xr6:coauthVersionMax="47" xr10:uidLastSave="{00000000-0000-0000-0000-000000000000}"/>
  <bookViews>
    <workbookView xWindow="-110" yWindow="-110" windowWidth="19420" windowHeight="10300" xr2:uid="{00000000-000D-0000-FFFF-FFFF00000000}"/>
  </bookViews>
  <sheets>
    <sheet name="About" sheetId="1" r:id="rId1"/>
    <sheet name="TotalPopulation" sheetId="2" r:id="rId2"/>
    <sheet name="DisabilityType" sheetId="3" r:id="rId3"/>
    <sheet name="Age" sheetId="4" r:id="rId4"/>
    <sheet name="Gender" sheetId="5" r:id="rId5"/>
    <sheet name="RaceEthnicity" sheetId="6" r:id="rId6"/>
    <sheet name="Education" sheetId="7" r:id="rId7"/>
    <sheet name="Unemployment" sheetId="8" r:id="rId8"/>
    <sheet name="EmploymentPopulationRatio" sheetId="9" r:id="rId9"/>
    <sheet name="LaborForceParticipation" sheetId="10" r:id="rId10"/>
    <sheet name="PartTimeWork" sheetId="11" r:id="rId11"/>
    <sheet name="PopulationByCity" sheetId="12" r:id="rId12"/>
    <sheet name="EmploymentByCity" sheetId="13" r:id="rId13"/>
    <sheet name="Occupation" sheetId="14" r:id="rId14"/>
    <sheet name="Industry" sheetId="15" r:id="rId15"/>
    <sheet name="MedianEarningsLong" sheetId="16" r:id="rId16"/>
    <sheet name="MedianEarnings" sheetId="17" r:id="rId17"/>
    <sheet name="HourlyWage" sheetId="18" r:id="rId18"/>
    <sheet name="PovertyRate" sheetId="19" r:id="rId19"/>
    <sheet name="WorkFromHome" sheetId="20" r:id="rId20"/>
    <sheet name="WorkFromHomeChange" sheetId="21" r:id="rId21"/>
    <sheet name="RemoteWorkByOccupation" sheetId="22" r:id="rId22"/>
    <sheet name="Broadband" sheetId="23" r:id="rId23"/>
    <sheet name="MassHire" sheetId="24" r:id="rId24"/>
    <sheet name="MassAbility" sheetId="25" r:id="rId25"/>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<sst xmlns="http://schemas.openxmlformats.org/spreadsheetml/2006/main" count="5169" uniqueCount="970">
  <si>
    <t>About</t>
  </si>
  <si>
    <t>This spreadsheet contains alternative data tables for DER's People with Disabilities in the Massachusetts Labor Force dashboard. The dashboard summarizes Massachusetts-centered employment and workforce measures for people with disabilities, including disability type, geography, remote work, unemployment, labor force participation, wages, education, poverty, broadband access, and workforce development supports. Most source data are drawn from the U.S. Census Bureau's American Community Survey and ACS Public Use Microdata Sample, so some category names follow Census terminology. Table of Contents below.</t>
  </si>
  <si>
    <t>Table of Contents</t>
  </si>
  <si>
    <t>End of worksheet</t>
  </si>
  <si>
    <t>TotalPopulation</t>
  </si>
  <si>
    <t>Year</t>
  </si>
  <si>
    <t>State</t>
  </si>
  <si>
    <t>Population Group</t>
  </si>
  <si>
    <t>Total Population</t>
  </si>
  <si>
    <t>Population Share</t>
  </si>
  <si>
    <t>Massachusetts</t>
  </si>
  <si>
    <t>Gen Population 18-64 years</t>
  </si>
  <si>
    <t>People with Disabilities 18-64</t>
  </si>
  <si>
    <t>People without Disabilities 18-64</t>
  </si>
  <si>
    <t>N/A</t>
  </si>
  <si>
    <t>DisabilityType</t>
  </si>
  <si>
    <t>Disability Type</t>
  </si>
  <si>
    <t>Population with Disability Type</t>
  </si>
  <si>
    <t>Total Population with a Disability</t>
  </si>
  <si>
    <t>Share of People with Disabilities</t>
  </si>
  <si>
    <t>Ambulatory Disability</t>
  </si>
  <si>
    <t>Cognitive Difficulty</t>
  </si>
  <si>
    <t>Deaf and Hard of Hearing</t>
  </si>
  <si>
    <t>Independent Living Difficulty</t>
  </si>
  <si>
    <t>Self-care Difficulty</t>
  </si>
  <si>
    <t>Vision Disability</t>
  </si>
  <si>
    <t>Age</t>
  </si>
  <si>
    <t>Age Group</t>
  </si>
  <si>
    <t>General Population Estimate</t>
  </si>
  <si>
    <t>Population with a Disability Estimate</t>
  </si>
  <si>
    <t>18 to 34</t>
  </si>
  <si>
    <t>35 to 64</t>
  </si>
  <si>
    <t>5 to 17</t>
  </si>
  <si>
    <t>65 to 74</t>
  </si>
  <si>
    <t>75 years and over</t>
  </si>
  <si>
    <t>Under 5 Years</t>
  </si>
  <si>
    <t>Gender</t>
  </si>
  <si>
    <t>Male</t>
  </si>
  <si>
    <t>Female</t>
  </si>
  <si>
    <t>RaceEthnicity</t>
  </si>
  <si>
    <t>Race/Ethnicity</t>
  </si>
  <si>
    <t>Disability Prevalence</t>
  </si>
  <si>
    <t>American Indian and Alaska Native alone</t>
  </si>
  <si>
    <t>Asian alone</t>
  </si>
  <si>
    <t>Black or African American alone</t>
  </si>
  <si>
    <t>Hispanic or Latino (of any race)</t>
  </si>
  <si>
    <t>Some other race alone</t>
  </si>
  <si>
    <t>Two or more races</t>
  </si>
  <si>
    <t>White alone</t>
  </si>
  <si>
    <t>Education</t>
  </si>
  <si>
    <t>Educational Group</t>
  </si>
  <si>
    <t>Population with a Disability</t>
  </si>
  <si>
    <t>Population without a Disability</t>
  </si>
  <si>
    <t>Share with a Disability</t>
  </si>
  <si>
    <t>Share without a Disability</t>
  </si>
  <si>
    <t>Advanced degree</t>
  </si>
  <si>
    <t>Associate's degree</t>
  </si>
  <si>
    <t>Bachelor's degree</t>
  </si>
  <si>
    <t>High school degree</t>
  </si>
  <si>
    <t>No high school degree</t>
  </si>
  <si>
    <t>Some college, no degree</t>
  </si>
  <si>
    <t>Unemployment</t>
  </si>
  <si>
    <t>Geography</t>
  </si>
  <si>
    <t>With a Disability</t>
  </si>
  <si>
    <t>Without a Disability</t>
  </si>
  <si>
    <t>Self-Care Difficulty</t>
  </si>
  <si>
    <t>United States</t>
  </si>
  <si>
    <t>EmploymentPopulationRatio</t>
  </si>
  <si>
    <t>Disability Category</t>
  </si>
  <si>
    <t>Employment-Population Ratio</t>
  </si>
  <si>
    <t>Developmental/Intellectual Disability</t>
  </si>
  <si>
    <t>LaborForceParticipation</t>
  </si>
  <si>
    <t>Labor Force Participation Rate</t>
  </si>
  <si>
    <t>PartTimeWork</t>
  </si>
  <si>
    <t>PopulationByCity</t>
  </si>
  <si>
    <t>GEOID</t>
  </si>
  <si>
    <t>City</t>
  </si>
  <si>
    <t>County</t>
  </si>
  <si>
    <t>General Population Group</t>
  </si>
  <si>
    <t>Disability Population Group</t>
  </si>
  <si>
    <t>2500103690</t>
  </si>
  <si>
    <t>Barnstable</t>
  </si>
  <si>
    <t>Barnstable County</t>
  </si>
  <si>
    <t>Gen Pop - 18-64</t>
  </si>
  <si>
    <t>People with Disabilities - 18-64</t>
  </si>
  <si>
    <t>2500107175</t>
  </si>
  <si>
    <t>Bourne</t>
  </si>
  <si>
    <t>2500107980</t>
  </si>
  <si>
    <t>Brewster</t>
  </si>
  <si>
    <t>2500112995</t>
  </si>
  <si>
    <t>Chatham</t>
  </si>
  <si>
    <t>2500116775</t>
  </si>
  <si>
    <t>Dennis</t>
  </si>
  <si>
    <t>2500119295</t>
  </si>
  <si>
    <t>Eastham</t>
  </si>
  <si>
    <t>2500123105</t>
  </si>
  <si>
    <t>Falmouth</t>
  </si>
  <si>
    <t>2500129020</t>
  </si>
  <si>
    <t>Harwich</t>
  </si>
  <si>
    <t>2500139100</t>
  </si>
  <si>
    <t>Mashpee</t>
  </si>
  <si>
    <t>2500151440</t>
  </si>
  <si>
    <t>Orleans</t>
  </si>
  <si>
    <t>2500155500</t>
  </si>
  <si>
    <t>Provincetown</t>
  </si>
  <si>
    <t>2500159735</t>
  </si>
  <si>
    <t>Sandwich</t>
  </si>
  <si>
    <t>2500170605</t>
  </si>
  <si>
    <t>Truro</t>
  </si>
  <si>
    <t>2500174385</t>
  </si>
  <si>
    <t>Wellfleet</t>
  </si>
  <si>
    <t>2500182525</t>
  </si>
  <si>
    <t>Yarmouth</t>
  </si>
  <si>
    <t>2500300555</t>
  </si>
  <si>
    <t>Adams</t>
  </si>
  <si>
    <t>Berkshire County</t>
  </si>
  <si>
    <t>2500300975</t>
  </si>
  <si>
    <t>Alford</t>
  </si>
  <si>
    <t>2500304545</t>
  </si>
  <si>
    <t>Becket</t>
  </si>
  <si>
    <t>2500313345</t>
  </si>
  <si>
    <t>Cheshire</t>
  </si>
  <si>
    <t>2500314010</t>
  </si>
  <si>
    <t>Clarksburg</t>
  </si>
  <si>
    <t>2500316180</t>
  </si>
  <si>
    <t>Dalton</t>
  </si>
  <si>
    <t>2500321360</t>
  </si>
  <si>
    <t>Egremont</t>
  </si>
  <si>
    <t>2500324120</t>
  </si>
  <si>
    <t>Florida</t>
  </si>
  <si>
    <t>2500326815</t>
  </si>
  <si>
    <t>Great Barrington</t>
  </si>
  <si>
    <t>2500328180</t>
  </si>
  <si>
    <t>Hancock</t>
  </si>
  <si>
    <t>2500330315</t>
  </si>
  <si>
    <t>Hinsdale</t>
  </si>
  <si>
    <t>2500334340</t>
  </si>
  <si>
    <t>Lanesborough</t>
  </si>
  <si>
    <t>2500334655</t>
  </si>
  <si>
    <t>Lee</t>
  </si>
  <si>
    <t>2500334970</t>
  </si>
  <si>
    <t>Lenox</t>
  </si>
  <si>
    <t>2500342460</t>
  </si>
  <si>
    <t>Monterey</t>
  </si>
  <si>
    <t>2500343300</t>
  </si>
  <si>
    <t>Mount Washington</t>
  </si>
  <si>
    <t>2500344385</t>
  </si>
  <si>
    <t>New Ashford</t>
  </si>
  <si>
    <t>2500345420</t>
  </si>
  <si>
    <t>New Marlborough</t>
  </si>
  <si>
    <t>2500346225</t>
  </si>
  <si>
    <t>North Adams</t>
  </si>
  <si>
    <t>2500351580</t>
  </si>
  <si>
    <t>Otis</t>
  </si>
  <si>
    <t>2500353050</t>
  </si>
  <si>
    <t>Peru</t>
  </si>
  <si>
    <t>2500353960</t>
  </si>
  <si>
    <t>Pittsfield</t>
  </si>
  <si>
    <t>2500356795</t>
  </si>
  <si>
    <t>Richmond</t>
  </si>
  <si>
    <t>2500359665</t>
  </si>
  <si>
    <t>Sandisfield</t>
  </si>
  <si>
    <t>2500360225</t>
  </si>
  <si>
    <t>Savoy</t>
  </si>
  <si>
    <t>2500361065</t>
  </si>
  <si>
    <t>Sheffield</t>
  </si>
  <si>
    <t>2500367595</t>
  </si>
  <si>
    <t>Stockbridge</t>
  </si>
  <si>
    <t>2500371095</t>
  </si>
  <si>
    <t>Tyringham</t>
  </si>
  <si>
    <t>2500373335</t>
  </si>
  <si>
    <t>Washington</t>
  </si>
  <si>
    <t>2500377990</t>
  </si>
  <si>
    <t>West Stockbridge</t>
  </si>
  <si>
    <t>2500379985</t>
  </si>
  <si>
    <t>Williamstown</t>
  </si>
  <si>
    <t>2500380685</t>
  </si>
  <si>
    <t>Windsor</t>
  </si>
  <si>
    <t>2500500520</t>
  </si>
  <si>
    <t>Acushnet</t>
  </si>
  <si>
    <t>Bristol County</t>
  </si>
  <si>
    <t>2500502690</t>
  </si>
  <si>
    <t>Attleboro</t>
  </si>
  <si>
    <t>2500505280</t>
  </si>
  <si>
    <t>Berkley</t>
  </si>
  <si>
    <t>2500516425</t>
  </si>
  <si>
    <t>Dartmouth</t>
  </si>
  <si>
    <t>2500516950</t>
  </si>
  <si>
    <t>Dighton</t>
  </si>
  <si>
    <t>2500520100</t>
  </si>
  <si>
    <t>Easton</t>
  </si>
  <si>
    <t>2500522130</t>
  </si>
  <si>
    <t>Fairhaven</t>
  </si>
  <si>
    <t>2500523000</t>
  </si>
  <si>
    <t>Fall River</t>
  </si>
  <si>
    <t>2500525240</t>
  </si>
  <si>
    <t>Freetown</t>
  </si>
  <si>
    <t>2500538225</t>
  </si>
  <si>
    <t>Mansfield</t>
  </si>
  <si>
    <t>2500545000</t>
  </si>
  <si>
    <t>New Bedford</t>
  </si>
  <si>
    <t>2500546598</t>
  </si>
  <si>
    <t>North Attleborough</t>
  </si>
  <si>
    <t>2500549970</t>
  </si>
  <si>
    <t>Norton</t>
  </si>
  <si>
    <t>2500556060</t>
  </si>
  <si>
    <t>Raynham</t>
  </si>
  <si>
    <t>2500556375</t>
  </si>
  <si>
    <t>Rehoboth</t>
  </si>
  <si>
    <t>2500560645</t>
  </si>
  <si>
    <t>Seekonk</t>
  </si>
  <si>
    <t>2500562430</t>
  </si>
  <si>
    <t>Somerset</t>
  </si>
  <si>
    <t>2500568750</t>
  </si>
  <si>
    <t>Swansea</t>
  </si>
  <si>
    <t>2500569170</t>
  </si>
  <si>
    <t>Taunton</t>
  </si>
  <si>
    <t>2500577570</t>
  </si>
  <si>
    <t>Westport</t>
  </si>
  <si>
    <t>2500701585</t>
  </si>
  <si>
    <t>Aquinnah</t>
  </si>
  <si>
    <t>Dukes County</t>
  </si>
  <si>
    <t>2500713800</t>
  </si>
  <si>
    <t>Chilmark</t>
  </si>
  <si>
    <t>2500721150</t>
  </si>
  <si>
    <t>Edgartown</t>
  </si>
  <si>
    <t>2500726325</t>
  </si>
  <si>
    <t>Gosnold</t>
  </si>
  <si>
    <t>2500750390</t>
  </si>
  <si>
    <t>Oak Bluffs</t>
  </si>
  <si>
    <t>2500769940</t>
  </si>
  <si>
    <t>Tisbury</t>
  </si>
  <si>
    <t>2500778235</t>
  </si>
  <si>
    <t>West Tisbury</t>
  </si>
  <si>
    <t>2500901185</t>
  </si>
  <si>
    <t>Amesbury</t>
  </si>
  <si>
    <t>Essex County</t>
  </si>
  <si>
    <t>2500901465</t>
  </si>
  <si>
    <t>Andover</t>
  </si>
  <si>
    <t>2500905595</t>
  </si>
  <si>
    <t>Beverly</t>
  </si>
  <si>
    <t>2500907420</t>
  </si>
  <si>
    <t>Boxford</t>
  </si>
  <si>
    <t>2500916250</t>
  </si>
  <si>
    <t>Danvers</t>
  </si>
  <si>
    <t>2500921850</t>
  </si>
  <si>
    <t>Essex</t>
  </si>
  <si>
    <t>2500925625</t>
  </si>
  <si>
    <t>Georgetown</t>
  </si>
  <si>
    <t>2500926150</t>
  </si>
  <si>
    <t>Gloucester</t>
  </si>
  <si>
    <t>2500927620</t>
  </si>
  <si>
    <t>Groveland</t>
  </si>
  <si>
    <t>2500927900</t>
  </si>
  <si>
    <t>Hamilton</t>
  </si>
  <si>
    <t>2500929405</t>
  </si>
  <si>
    <t>Haverhill</t>
  </si>
  <si>
    <t>2500932310</t>
  </si>
  <si>
    <t>Ipswich</t>
  </si>
  <si>
    <t>2500934550</t>
  </si>
  <si>
    <t>Lawrence</t>
  </si>
  <si>
    <t>2500937490</t>
  </si>
  <si>
    <t>Lynn</t>
  </si>
  <si>
    <t>2500937560</t>
  </si>
  <si>
    <t>Lynnfield</t>
  </si>
  <si>
    <t>2500937995</t>
  </si>
  <si>
    <t>Manchester-By-The-Sea</t>
  </si>
  <si>
    <t>2500938400</t>
  </si>
  <si>
    <t>Marblehead</t>
  </si>
  <si>
    <t>2500940430</t>
  </si>
  <si>
    <t>Merrimac</t>
  </si>
  <si>
    <t>2500940675</t>
  </si>
  <si>
    <t>Methuen</t>
  </si>
  <si>
    <t>2500941095</t>
  </si>
  <si>
    <t>Middleton</t>
  </si>
  <si>
    <t>2500943580</t>
  </si>
  <si>
    <t>Nahant</t>
  </si>
  <si>
    <t>2500945175</t>
  </si>
  <si>
    <t>Newbury</t>
  </si>
  <si>
    <t>2500945245</t>
  </si>
  <si>
    <t>Newburyport</t>
  </si>
  <si>
    <t>2500946365</t>
  </si>
  <si>
    <t>North Andover</t>
  </si>
  <si>
    <t>2500952490</t>
  </si>
  <si>
    <t>Peabody</t>
  </si>
  <si>
    <t>2500957880</t>
  </si>
  <si>
    <t>Rockport</t>
  </si>
  <si>
    <t>2500958405</t>
  </si>
  <si>
    <t>Rowley</t>
  </si>
  <si>
    <t>2500959105</t>
  </si>
  <si>
    <t>Salem</t>
  </si>
  <si>
    <t>2500959245</t>
  </si>
  <si>
    <t>Salisbury</t>
  </si>
  <si>
    <t>2500960015</t>
  </si>
  <si>
    <t>Saugus</t>
  </si>
  <si>
    <t>2500968645</t>
  </si>
  <si>
    <t>Swampscott</t>
  </si>
  <si>
    <t>2500970150</t>
  </si>
  <si>
    <t>Topsfield</t>
  </si>
  <si>
    <t>2500974595</t>
  </si>
  <si>
    <t>Wenham</t>
  </si>
  <si>
    <t>2500977150</t>
  </si>
  <si>
    <t>West Newbury</t>
  </si>
  <si>
    <t>2501102095</t>
  </si>
  <si>
    <t>Ashfield</t>
  </si>
  <si>
    <t>Franklin County</t>
  </si>
  <si>
    <t>2501105560</t>
  </si>
  <si>
    <t>Bernardston</t>
  </si>
  <si>
    <t>2501109595</t>
  </si>
  <si>
    <t>Buckland</t>
  </si>
  <si>
    <t>2501112505</t>
  </si>
  <si>
    <t>Charlemont</t>
  </si>
  <si>
    <t>2501114885</t>
  </si>
  <si>
    <t>Colrain</t>
  </si>
  <si>
    <t>2501115200</t>
  </si>
  <si>
    <t>Conway</t>
  </si>
  <si>
    <t>2501116670</t>
  </si>
  <si>
    <t>Deerfield</t>
  </si>
  <si>
    <t>2501121780</t>
  </si>
  <si>
    <t>Erving</t>
  </si>
  <si>
    <t>2501125730</t>
  </si>
  <si>
    <t>Gill</t>
  </si>
  <si>
    <t>2501127060</t>
  </si>
  <si>
    <t>Greenfield</t>
  </si>
  <si>
    <t>2501129475</t>
  </si>
  <si>
    <t>Hawley</t>
  </si>
  <si>
    <t>2501129650</t>
  </si>
  <si>
    <t>Heath</t>
  </si>
  <si>
    <t>2501135180</t>
  </si>
  <si>
    <t>Leverett</t>
  </si>
  <si>
    <t>2501135285</t>
  </si>
  <si>
    <t>Leyden</t>
  </si>
  <si>
    <t>2501142040</t>
  </si>
  <si>
    <t>Monroe</t>
  </si>
  <si>
    <t>2501142285</t>
  </si>
  <si>
    <t>Montague</t>
  </si>
  <si>
    <t>2501145490</t>
  </si>
  <si>
    <t>New Salem</t>
  </si>
  <si>
    <t>2501147835</t>
  </si>
  <si>
    <t>Northfield</t>
  </si>
  <si>
    <t>2501151265</t>
  </si>
  <si>
    <t>Orange</t>
  </si>
  <si>
    <t>2501158335</t>
  </si>
  <si>
    <t>Rowe</t>
  </si>
  <si>
    <t>2501161135</t>
  </si>
  <si>
    <t>Shelburne</t>
  </si>
  <si>
    <t>2501161905</t>
  </si>
  <si>
    <t>Shutesbury</t>
  </si>
  <si>
    <t>2501168400</t>
  </si>
  <si>
    <t>Sunderland</t>
  </si>
  <si>
    <t>2501173265</t>
  </si>
  <si>
    <t>Warwick</t>
  </si>
  <si>
    <t>2501174525</t>
  </si>
  <si>
    <t>Wendell</t>
  </si>
  <si>
    <t>2501179110</t>
  </si>
  <si>
    <t>Whately</t>
  </si>
  <si>
    <t>2501300840</t>
  </si>
  <si>
    <t>Agawam</t>
  </si>
  <si>
    <t>Hampden County</t>
  </si>
  <si>
    <t>2501306085</t>
  </si>
  <si>
    <t>Blandford</t>
  </si>
  <si>
    <t>2501308470</t>
  </si>
  <si>
    <t>Brimfield</t>
  </si>
  <si>
    <t>2501313485</t>
  </si>
  <si>
    <t>Chester</t>
  </si>
  <si>
    <t>2501313660</t>
  </si>
  <si>
    <t>Chicopee</t>
  </si>
  <si>
    <t>2501319645</t>
  </si>
  <si>
    <t>East Longmeadow</t>
  </si>
  <si>
    <t>2501326675</t>
  </si>
  <si>
    <t>Granville</t>
  </si>
  <si>
    <t>2501328075</t>
  </si>
  <si>
    <t>Hampden</t>
  </si>
  <si>
    <t>2501330665</t>
  </si>
  <si>
    <t>Holland</t>
  </si>
  <si>
    <t>2501330840</t>
  </si>
  <si>
    <t>Holyoke</t>
  </si>
  <si>
    <t>2501336300</t>
  </si>
  <si>
    <t>Longmeadow</t>
  </si>
  <si>
    <t>2501337175</t>
  </si>
  <si>
    <t>Ludlow</t>
  </si>
  <si>
    <t>2501342145</t>
  </si>
  <si>
    <t>Monson</t>
  </si>
  <si>
    <t>2501342530</t>
  </si>
  <si>
    <t>Montgomery</t>
  </si>
  <si>
    <t>2501352144</t>
  </si>
  <si>
    <t>Palmer</t>
  </si>
  <si>
    <t>2501358650</t>
  </si>
  <si>
    <t>Russell</t>
  </si>
  <si>
    <t>2501365825</t>
  </si>
  <si>
    <t>Southwick</t>
  </si>
  <si>
    <t>2501367000</t>
  </si>
  <si>
    <t>Springfield</t>
  </si>
  <si>
    <t>2501370045</t>
  </si>
  <si>
    <t>Tolland</t>
  </si>
  <si>
    <t>2501372390</t>
  </si>
  <si>
    <t>Wales</t>
  </si>
  <si>
    <t>2501376030</t>
  </si>
  <si>
    <t>Westfield</t>
  </si>
  <si>
    <t>2501377890</t>
  </si>
  <si>
    <t>West Springfield</t>
  </si>
  <si>
    <t>2501379740</t>
  </si>
  <si>
    <t>Wilbraham</t>
  </si>
  <si>
    <t>2501501370</t>
  </si>
  <si>
    <t>Amherst</t>
  </si>
  <si>
    <t>Hampshire County</t>
  </si>
  <si>
    <t>2501504825</t>
  </si>
  <si>
    <t>Belchertown</t>
  </si>
  <si>
    <t>2501513590</t>
  </si>
  <si>
    <t>Chesterfield</t>
  </si>
  <si>
    <t>2501516040</t>
  </si>
  <si>
    <t>Cummington</t>
  </si>
  <si>
    <t>2501519365</t>
  </si>
  <si>
    <t>Easthampton</t>
  </si>
  <si>
    <t>2501526290</t>
  </si>
  <si>
    <t>Goshen</t>
  </si>
  <si>
    <t>2501526535</t>
  </si>
  <si>
    <t>Granby</t>
  </si>
  <si>
    <t>2501527690</t>
  </si>
  <si>
    <t>Hadley</t>
  </si>
  <si>
    <t>2501529265</t>
  </si>
  <si>
    <t>Hatfield</t>
  </si>
  <si>
    <t>2501531785</t>
  </si>
  <si>
    <t>Huntington</t>
  </si>
  <si>
    <t>2501540990</t>
  </si>
  <si>
    <t>Middlefield</t>
  </si>
  <si>
    <t>2501546330</t>
  </si>
  <si>
    <t>Northampton</t>
  </si>
  <si>
    <t>2501552560</t>
  </si>
  <si>
    <t>Pelham</t>
  </si>
  <si>
    <t>2501554030</t>
  </si>
  <si>
    <t>Plainfield</t>
  </si>
  <si>
    <t>2501562745</t>
  </si>
  <si>
    <t>Southampton</t>
  </si>
  <si>
    <t>2501564145</t>
  </si>
  <si>
    <t>South Hadley</t>
  </si>
  <si>
    <t>2501572880</t>
  </si>
  <si>
    <t>Ware</t>
  </si>
  <si>
    <t>2501576380</t>
  </si>
  <si>
    <t>Westhampton</t>
  </si>
  <si>
    <t>2501579915</t>
  </si>
  <si>
    <t>Williamsburg</t>
  </si>
  <si>
    <t>2501582175</t>
  </si>
  <si>
    <t>Worthington</t>
  </si>
  <si>
    <t>2501700380</t>
  </si>
  <si>
    <t>Acton</t>
  </si>
  <si>
    <t>Middlesex County</t>
  </si>
  <si>
    <t>2501701605</t>
  </si>
  <si>
    <t>Arlington</t>
  </si>
  <si>
    <t>2501701955</t>
  </si>
  <si>
    <t>Ashby</t>
  </si>
  <si>
    <t>2501702130</t>
  </si>
  <si>
    <t>Ashland</t>
  </si>
  <si>
    <t>2501703005</t>
  </si>
  <si>
    <t>Ayer</t>
  </si>
  <si>
    <t>2501704615</t>
  </si>
  <si>
    <t>Bedford</t>
  </si>
  <si>
    <t>2501705070</t>
  </si>
  <si>
    <t>Belmont</t>
  </si>
  <si>
    <t>2501705805</t>
  </si>
  <si>
    <t>Billerica</t>
  </si>
  <si>
    <t>2501707350</t>
  </si>
  <si>
    <t>Boxborough</t>
  </si>
  <si>
    <t>2501709840</t>
  </si>
  <si>
    <t>Burlington</t>
  </si>
  <si>
    <t>2501711000</t>
  </si>
  <si>
    <t>Cambridge</t>
  </si>
  <si>
    <t>2501711525</t>
  </si>
  <si>
    <t>Carlisle</t>
  </si>
  <si>
    <t>2501713135</t>
  </si>
  <si>
    <t>Chelmsford</t>
  </si>
  <si>
    <t>2501715060</t>
  </si>
  <si>
    <t>Concord</t>
  </si>
  <si>
    <t>2501717475</t>
  </si>
  <si>
    <t>Dracut</t>
  </si>
  <si>
    <t>2501717825</t>
  </si>
  <si>
    <t>Dunstable</t>
  </si>
  <si>
    <t>2501721990</t>
  </si>
  <si>
    <t>Everett</t>
  </si>
  <si>
    <t>2501724960</t>
  </si>
  <si>
    <t>Framingham</t>
  </si>
  <si>
    <t>2501727480</t>
  </si>
  <si>
    <t>Groton</t>
  </si>
  <si>
    <t>2501730700</t>
  </si>
  <si>
    <t>Holliston</t>
  </si>
  <si>
    <t>2501731085</t>
  </si>
  <si>
    <t>Hopkinton</t>
  </si>
  <si>
    <t>2501731540</t>
  </si>
  <si>
    <t>Hudson</t>
  </si>
  <si>
    <t>2501735215</t>
  </si>
  <si>
    <t>Lexington</t>
  </si>
  <si>
    <t>2501735425</t>
  </si>
  <si>
    <t>Lincoln</t>
  </si>
  <si>
    <t>2501735950</t>
  </si>
  <si>
    <t>Littleton</t>
  </si>
  <si>
    <t>2501737000</t>
  </si>
  <si>
    <t>Lowell</t>
  </si>
  <si>
    <t>2501737875</t>
  </si>
  <si>
    <t>Malden</t>
  </si>
  <si>
    <t>2501738715</t>
  </si>
  <si>
    <t>Marlborough</t>
  </si>
  <si>
    <t>2501739625</t>
  </si>
  <si>
    <t>Maynard</t>
  </si>
  <si>
    <t>2501739835</t>
  </si>
  <si>
    <t>Medford</t>
  </si>
  <si>
    <t>2501740115</t>
  </si>
  <si>
    <t>Melrose</t>
  </si>
  <si>
    <t>2501743895</t>
  </si>
  <si>
    <t>Natick</t>
  </si>
  <si>
    <t>2501745560</t>
  </si>
  <si>
    <t>Newton</t>
  </si>
  <si>
    <t>2501748955</t>
  </si>
  <si>
    <t>North Reading</t>
  </si>
  <si>
    <t>2501752805</t>
  </si>
  <si>
    <t>Pepperell</t>
  </si>
  <si>
    <t>2501756130</t>
  </si>
  <si>
    <t>Reading</t>
  </si>
  <si>
    <t>2501761380</t>
  </si>
  <si>
    <t>Sherborn</t>
  </si>
  <si>
    <t>2501761590</t>
  </si>
  <si>
    <t>Shirley</t>
  </si>
  <si>
    <t>2501762535</t>
  </si>
  <si>
    <t>Somerville</t>
  </si>
  <si>
    <t>2501767665</t>
  </si>
  <si>
    <t>Stoneham</t>
  </si>
  <si>
    <t>2501768050</t>
  </si>
  <si>
    <t>Stow</t>
  </si>
  <si>
    <t>2501768260</t>
  </si>
  <si>
    <t>Sudbury</t>
  </si>
  <si>
    <t>2501769415</t>
  </si>
  <si>
    <t>Tewksbury</t>
  </si>
  <si>
    <t>2501770360</t>
  </si>
  <si>
    <t>send Town</t>
  </si>
  <si>
    <t>2501771025</t>
  </si>
  <si>
    <t>Tyngsborough</t>
  </si>
  <si>
    <t>2501772215</t>
  </si>
  <si>
    <t>Wakefield</t>
  </si>
  <si>
    <t>2501772600</t>
  </si>
  <si>
    <t>Waltham</t>
  </si>
  <si>
    <t>2501773405</t>
  </si>
  <si>
    <t>Watertown</t>
  </si>
  <si>
    <t>2501773790</t>
  </si>
  <si>
    <t>Wayland</t>
  </si>
  <si>
    <t>2501776135</t>
  </si>
  <si>
    <t>Westford</t>
  </si>
  <si>
    <t>2501777255</t>
  </si>
  <si>
    <t>Weston</t>
  </si>
  <si>
    <t>2501780230</t>
  </si>
  <si>
    <t>Wilmington</t>
  </si>
  <si>
    <t>2501780510</t>
  </si>
  <si>
    <t>Winchester</t>
  </si>
  <si>
    <t>2501781035</t>
  </si>
  <si>
    <t>Woburn</t>
  </si>
  <si>
    <t>2501943790</t>
  </si>
  <si>
    <t>Nantucket</t>
  </si>
  <si>
    <t>Nantucket County</t>
  </si>
  <si>
    <t>2502102935</t>
  </si>
  <si>
    <t>Avon</t>
  </si>
  <si>
    <t>Norfolk County</t>
  </si>
  <si>
    <t>2502104930</t>
  </si>
  <si>
    <t>Bellingham</t>
  </si>
  <si>
    <t>2502107740</t>
  </si>
  <si>
    <t>Braintree</t>
  </si>
  <si>
    <t>2502109175</t>
  </si>
  <si>
    <t>Brookline</t>
  </si>
  <si>
    <t>2502111315</t>
  </si>
  <si>
    <t>Canton</t>
  </si>
  <si>
    <t>2502114640</t>
  </si>
  <si>
    <t>Cohasset</t>
  </si>
  <si>
    <t>2502116495</t>
  </si>
  <si>
    <t>Dedham</t>
  </si>
  <si>
    <t>2502117405</t>
  </si>
  <si>
    <t>Dover</t>
  </si>
  <si>
    <t>2502124820</t>
  </si>
  <si>
    <t>Foxborough</t>
  </si>
  <si>
    <t>2502125172</t>
  </si>
  <si>
    <t>Franklin</t>
  </si>
  <si>
    <t>2502130455</t>
  </si>
  <si>
    <t>Holbrook</t>
  </si>
  <si>
    <t>2502139765</t>
  </si>
  <si>
    <t>Medfield</t>
  </si>
  <si>
    <t>2502139975</t>
  </si>
  <si>
    <t>Medway</t>
  </si>
  <si>
    <t>2502141515</t>
  </si>
  <si>
    <t>Millis</t>
  </si>
  <si>
    <t>2502141690</t>
  </si>
  <si>
    <t>Milton</t>
  </si>
  <si>
    <t>2502144105</t>
  </si>
  <si>
    <t>Needham</t>
  </si>
  <si>
    <t>2502146050</t>
  </si>
  <si>
    <t>Norfolk</t>
  </si>
  <si>
    <t>2502150250</t>
  </si>
  <si>
    <t>Norwood</t>
  </si>
  <si>
    <t>2502154100</t>
  </si>
  <si>
    <t>Plainville</t>
  </si>
  <si>
    <t>2502155745</t>
  </si>
  <si>
    <t>Quincy</t>
  </si>
  <si>
    <t>2502156000</t>
  </si>
  <si>
    <t>Randolph</t>
  </si>
  <si>
    <t>2502160785</t>
  </si>
  <si>
    <t>Sharon</t>
  </si>
  <si>
    <t>2502167945</t>
  </si>
  <si>
    <t>Stoughton</t>
  </si>
  <si>
    <t>2502172495</t>
  </si>
  <si>
    <t>Walpole</t>
  </si>
  <si>
    <t>2502174175</t>
  </si>
  <si>
    <t>Wellesley</t>
  </si>
  <si>
    <t>2502178690</t>
  </si>
  <si>
    <t>Westwood</t>
  </si>
  <si>
    <t>2502178972</t>
  </si>
  <si>
    <t>Weymouth</t>
  </si>
  <si>
    <t>2502182315</t>
  </si>
  <si>
    <t>Wrentham</t>
  </si>
  <si>
    <t>2502300170</t>
  </si>
  <si>
    <t>Abington</t>
  </si>
  <si>
    <t>Plymouth County</t>
  </si>
  <si>
    <t>2502308130</t>
  </si>
  <si>
    <t>Bridgewater</t>
  </si>
  <si>
    <t>2502309000</t>
  </si>
  <si>
    <t>Brockton</t>
  </si>
  <si>
    <t>2502311665</t>
  </si>
  <si>
    <t>Carver</t>
  </si>
  <si>
    <t>2502317895</t>
  </si>
  <si>
    <t>Duxbury</t>
  </si>
  <si>
    <t>2502318455</t>
  </si>
  <si>
    <t>East Bridgewater</t>
  </si>
  <si>
    <t>2502327795</t>
  </si>
  <si>
    <t>Halifax</t>
  </si>
  <si>
    <t>2502328285</t>
  </si>
  <si>
    <t>Hanover</t>
  </si>
  <si>
    <t>2502328495</t>
  </si>
  <si>
    <t>Hanson</t>
  </si>
  <si>
    <t>2502330210</t>
  </si>
  <si>
    <t>Hingham</t>
  </si>
  <si>
    <t>2502331645</t>
  </si>
  <si>
    <t>Hull</t>
  </si>
  <si>
    <t>2502333220</t>
  </si>
  <si>
    <t>Kingston</t>
  </si>
  <si>
    <t>2502333920</t>
  </si>
  <si>
    <t>Lakeville</t>
  </si>
  <si>
    <t>2502338540</t>
  </si>
  <si>
    <t>Marion</t>
  </si>
  <si>
    <t>2502338855</t>
  </si>
  <si>
    <t>Marshfield</t>
  </si>
  <si>
    <t>2502339450</t>
  </si>
  <si>
    <t>Mattapoisett</t>
  </si>
  <si>
    <t>2502340850</t>
  </si>
  <si>
    <t>Middleborough</t>
  </si>
  <si>
    <t>2502350145</t>
  </si>
  <si>
    <t>Norwell</t>
  </si>
  <si>
    <t>2502352630</t>
  </si>
  <si>
    <t>Pembroke</t>
  </si>
  <si>
    <t>2502354310</t>
  </si>
  <si>
    <t>Plymouth</t>
  </si>
  <si>
    <t>2502354415</t>
  </si>
  <si>
    <t>Plympton</t>
  </si>
  <si>
    <t>2502357600</t>
  </si>
  <si>
    <t>Rochester</t>
  </si>
  <si>
    <t>2502357775</t>
  </si>
  <si>
    <t>Rockland</t>
  </si>
  <si>
    <t>2502360330</t>
  </si>
  <si>
    <t>Scituate</t>
  </si>
  <si>
    <t>2502372985</t>
  </si>
  <si>
    <t>Wareham</t>
  </si>
  <si>
    <t>2502375260</t>
  </si>
  <si>
    <t>West Bridgewater</t>
  </si>
  <si>
    <t>2502379530</t>
  </si>
  <si>
    <t>Whitman</t>
  </si>
  <si>
    <t>2502507000</t>
  </si>
  <si>
    <t>Boston</t>
  </si>
  <si>
    <t>Suffolk County</t>
  </si>
  <si>
    <t>2502513205</t>
  </si>
  <si>
    <t>Chelsea</t>
  </si>
  <si>
    <t>2502556585</t>
  </si>
  <si>
    <t>Revere</t>
  </si>
  <si>
    <t>2502581005</t>
  </si>
  <si>
    <t>Winthrop</t>
  </si>
  <si>
    <t>2502701885</t>
  </si>
  <si>
    <t>Ashburnham</t>
  </si>
  <si>
    <t>Worcester County</t>
  </si>
  <si>
    <t>2502702480</t>
  </si>
  <si>
    <t>Athol</t>
  </si>
  <si>
    <t>2502702760</t>
  </si>
  <si>
    <t>Auburn</t>
  </si>
  <si>
    <t>2502703740</t>
  </si>
  <si>
    <t>Barre</t>
  </si>
  <si>
    <t>2502705490</t>
  </si>
  <si>
    <t>Berlin</t>
  </si>
  <si>
    <t>2502706015</t>
  </si>
  <si>
    <t>Blackstone</t>
  </si>
  <si>
    <t>2502706365</t>
  </si>
  <si>
    <t>Bolton</t>
  </si>
  <si>
    <t>2502707525</t>
  </si>
  <si>
    <t>Boylston</t>
  </si>
  <si>
    <t>2502709105</t>
  </si>
  <si>
    <t>Brookfield</t>
  </si>
  <si>
    <t>2502712715</t>
  </si>
  <si>
    <t>Charlton</t>
  </si>
  <si>
    <t>2502714395</t>
  </si>
  <si>
    <t>Clinton</t>
  </si>
  <si>
    <t>2502717300</t>
  </si>
  <si>
    <t>Douglas</t>
  </si>
  <si>
    <t>2502717685</t>
  </si>
  <si>
    <t>Dudley</t>
  </si>
  <si>
    <t>2502718560</t>
  </si>
  <si>
    <t>East Brookfield</t>
  </si>
  <si>
    <t>2502723875</t>
  </si>
  <si>
    <t>Fitchburg</t>
  </si>
  <si>
    <t>2502725485</t>
  </si>
  <si>
    <t>Gardner</t>
  </si>
  <si>
    <t>2502726430</t>
  </si>
  <si>
    <t>Grafton</t>
  </si>
  <si>
    <t>2502728740</t>
  </si>
  <si>
    <t>Hardwick</t>
  </si>
  <si>
    <t>2502728950</t>
  </si>
  <si>
    <t>Harvard</t>
  </si>
  <si>
    <t>2502730560</t>
  </si>
  <si>
    <t>Holden</t>
  </si>
  <si>
    <t>2502730945</t>
  </si>
  <si>
    <t>Hopedale</t>
  </si>
  <si>
    <t>2502731435</t>
  </si>
  <si>
    <t>Hubbardston</t>
  </si>
  <si>
    <t>2502734165</t>
  </si>
  <si>
    <t>Lancaster</t>
  </si>
  <si>
    <t>2502734795</t>
  </si>
  <si>
    <t>Leicester</t>
  </si>
  <si>
    <t>2502735075</t>
  </si>
  <si>
    <t>Leominster</t>
  </si>
  <si>
    <t>2502737420</t>
  </si>
  <si>
    <t>Lunenburg</t>
  </si>
  <si>
    <t>2502740255</t>
  </si>
  <si>
    <t>Mendon</t>
  </si>
  <si>
    <t>2502741165</t>
  </si>
  <si>
    <t>Milford</t>
  </si>
  <si>
    <t>2502741340</t>
  </si>
  <si>
    <t>Millbury</t>
  </si>
  <si>
    <t>2502741585</t>
  </si>
  <si>
    <t>Millville</t>
  </si>
  <si>
    <t>2502745105</t>
  </si>
  <si>
    <t>New Braintree</t>
  </si>
  <si>
    <t>2502746820</t>
  </si>
  <si>
    <t>Northborough</t>
  </si>
  <si>
    <t>2502746925</t>
  </si>
  <si>
    <t>Northbridge</t>
  </si>
  <si>
    <t>2502747135</t>
  </si>
  <si>
    <t>North Brookfield</t>
  </si>
  <si>
    <t>2502750670</t>
  </si>
  <si>
    <t>Oakham</t>
  </si>
  <si>
    <t>2502751825</t>
  </si>
  <si>
    <t>Oxford</t>
  </si>
  <si>
    <t>2502752420</t>
  </si>
  <si>
    <t>Paxton</t>
  </si>
  <si>
    <t>2502753120</t>
  </si>
  <si>
    <t>Petersham</t>
  </si>
  <si>
    <t>2502753225</t>
  </si>
  <si>
    <t>Phillipston</t>
  </si>
  <si>
    <t>2502755395</t>
  </si>
  <si>
    <t>Princeton</t>
  </si>
  <si>
    <t>2502758580</t>
  </si>
  <si>
    <t>Royalston</t>
  </si>
  <si>
    <t>2502758825</t>
  </si>
  <si>
    <t>Rutland</t>
  </si>
  <si>
    <t>2502761800</t>
  </si>
  <si>
    <t>Shrewsbury</t>
  </si>
  <si>
    <t>2502763165</t>
  </si>
  <si>
    <t>Southborough</t>
  </si>
  <si>
    <t>2502763345</t>
  </si>
  <si>
    <t>Southbridge</t>
  </si>
  <si>
    <t>2502766105</t>
  </si>
  <si>
    <t>Spencer</t>
  </si>
  <si>
    <t>2502767385</t>
  </si>
  <si>
    <t>Sterling</t>
  </si>
  <si>
    <t>2502768155</t>
  </si>
  <si>
    <t>Sturbridge</t>
  </si>
  <si>
    <t>2502768610</t>
  </si>
  <si>
    <t>Sutton</t>
  </si>
  <si>
    <t>2502769275</t>
  </si>
  <si>
    <t>Templeton</t>
  </si>
  <si>
    <t>2502771480</t>
  </si>
  <si>
    <t>Upton</t>
  </si>
  <si>
    <t>2502771620</t>
  </si>
  <si>
    <t>Uxbridge</t>
  </si>
  <si>
    <t>2502773090</t>
  </si>
  <si>
    <t>Warren</t>
  </si>
  <si>
    <t>2502773895</t>
  </si>
  <si>
    <t>Webster</t>
  </si>
  <si>
    <t>2502775015</t>
  </si>
  <si>
    <t>Westborough</t>
  </si>
  <si>
    <t>2502775155</t>
  </si>
  <si>
    <t>West Boylston</t>
  </si>
  <si>
    <t>2502775400</t>
  </si>
  <si>
    <t>West Brookfield</t>
  </si>
  <si>
    <t>2502777010</t>
  </si>
  <si>
    <t>Westminster</t>
  </si>
  <si>
    <t>2502780405</t>
  </si>
  <si>
    <t>Winchendon</t>
  </si>
  <si>
    <t>2502782000</t>
  </si>
  <si>
    <t>Worcester</t>
  </si>
  <si>
    <t>EmploymentByCity</t>
  </si>
  <si>
    <t>Total Employed (18-64)</t>
  </si>
  <si>
    <t>Total Unemployed (18-64)</t>
  </si>
  <si>
    <t>Total Working Age Population (18-64)</t>
  </si>
  <si>
    <t>Total Labor Force (18-64)</t>
  </si>
  <si>
    <t>Unemployment Rate, Total Population</t>
  </si>
  <si>
    <t>Employment-Population Ratio, Total Population</t>
  </si>
  <si>
    <t>Labor Force Participation Rate, Total Population (18-64)</t>
  </si>
  <si>
    <t>Employed with a Disability (18-64)</t>
  </si>
  <si>
    <t>Unemployed with a Disability (18-64)</t>
  </si>
  <si>
    <t>Population with a Disability (18-64)</t>
  </si>
  <si>
    <t>Labor Force with a Disability (18-64)</t>
  </si>
  <si>
    <t>Not in Labor Force with a Disability (18-64)</t>
  </si>
  <si>
    <t>Unemployment Rate with a Disability</t>
  </si>
  <si>
    <t>Employment-Population Ratio with a Disability</t>
  </si>
  <si>
    <t>Labor Force Participation Rate with a Disability (18-64)</t>
  </si>
  <si>
    <t>Employed without a Disability (18-64)</t>
  </si>
  <si>
    <t>Unemployed without a Disability (18-64)</t>
  </si>
  <si>
    <t>Population without a Disability (18-64)</t>
  </si>
  <si>
    <t>Labor Force without a Disability (18-64)</t>
  </si>
  <si>
    <t>Not in Labor Force without a Disability (18-64)</t>
  </si>
  <si>
    <t>Unemployment Rate without a Disability</t>
  </si>
  <si>
    <t>Employment-Population Ratio without a Disability</t>
  </si>
  <si>
    <t>Labor Force Participation Rate without a Disability (18-64)</t>
  </si>
  <si>
    <t>Occupation</t>
  </si>
  <si>
    <t>Occupational Group</t>
  </si>
  <si>
    <t>Occupation Label</t>
  </si>
  <si>
    <t>Employment with a Disability</t>
  </si>
  <si>
    <t>Employment without a Disability</t>
  </si>
  <si>
    <t>Employment Share with a Disability</t>
  </si>
  <si>
    <t>Employment Share without a Disability</t>
  </si>
  <si>
    <t>Median Wage with a Disability</t>
  </si>
  <si>
    <t>Median Wage without a Disability</t>
  </si>
  <si>
    <t>Office and Admin Support</t>
  </si>
  <si>
    <t>43-Office and Admin Support</t>
  </si>
  <si>
    <t>Sales and Related</t>
  </si>
  <si>
    <t>41-Sales and Related</t>
  </si>
  <si>
    <t>Management</t>
  </si>
  <si>
    <t>10-Management</t>
  </si>
  <si>
    <t>Transportation and Material Moving</t>
  </si>
  <si>
    <t>53-Transportation and Material Moving</t>
  </si>
  <si>
    <t>Food Preparation and Serving Related</t>
  </si>
  <si>
    <t>35-Food Preparation and Serving Related</t>
  </si>
  <si>
    <t>Educational Instruction, and Library</t>
  </si>
  <si>
    <t>25-Educational Instruction, and Library</t>
  </si>
  <si>
    <t>Healthcare Support</t>
  </si>
  <si>
    <t>31-Healthcare Support</t>
  </si>
  <si>
    <t>Business and Financial</t>
  </si>
  <si>
    <t>13-Business and Financial</t>
  </si>
  <si>
    <t>Production</t>
  </si>
  <si>
    <t>51-Production</t>
  </si>
  <si>
    <t>Healthcare Practitioners and Technical</t>
  </si>
  <si>
    <t>29-Healthcare Practitioners and Technical</t>
  </si>
  <si>
    <t>Building and Grounds Cleaning and Maintenance</t>
  </si>
  <si>
    <t>37-Building and Grounds Cleaning and Maintenance</t>
  </si>
  <si>
    <t>Computer &amp; Math</t>
  </si>
  <si>
    <t>15-Computer &amp; Math</t>
  </si>
  <si>
    <t>Construction and Extraction</t>
  </si>
  <si>
    <t>47-Construction and Extraction</t>
  </si>
  <si>
    <t>Personal Care and Service</t>
  </si>
  <si>
    <t>39-Personal Care and Service</t>
  </si>
  <si>
    <t>Community &amp; Social Service</t>
  </si>
  <si>
    <t>12-Community &amp; Social Service</t>
  </si>
  <si>
    <t>Protective Service</t>
  </si>
  <si>
    <t>33-Protective Service</t>
  </si>
  <si>
    <t>Installation, Maintenance, and Repair</t>
  </si>
  <si>
    <t>49-Installation, Maintenance, and Repair</t>
  </si>
  <si>
    <t>Architecture &amp; Engineering</t>
  </si>
  <si>
    <t>17-Architecture &amp; Engineering</t>
  </si>
  <si>
    <t>Arts, Design, Entertainment, Sports, and Media</t>
  </si>
  <si>
    <t>27-Arts, Design, Entertainment, Sports, and Media</t>
  </si>
  <si>
    <t>Life, Physical, and Social Science</t>
  </si>
  <si>
    <t>19-Life, Physical, and Social Science</t>
  </si>
  <si>
    <t>Legal</t>
  </si>
  <si>
    <t>23-Legal</t>
  </si>
  <si>
    <t>Farming, Fishing, and Forestry</t>
  </si>
  <si>
    <t>45-Farming, Fishing, and Forestry</t>
  </si>
  <si>
    <t>Industry</t>
  </si>
  <si>
    <t>Industry Group</t>
  </si>
  <si>
    <t>Industry Label</t>
  </si>
  <si>
    <t>Health Care and Social Assistance</t>
  </si>
  <si>
    <t>62-Health Care and Social Assistance</t>
  </si>
  <si>
    <t>Retail Trade</t>
  </si>
  <si>
    <t>44-45-Retail Trade</t>
  </si>
  <si>
    <t>Educational Services</t>
  </si>
  <si>
    <t>61-Educational Services</t>
  </si>
  <si>
    <t>Manufacturing</t>
  </si>
  <si>
    <t>31-33-Manufacturing</t>
  </si>
  <si>
    <t>Professional, Scientific, and Technical Services</t>
  </si>
  <si>
    <t>54-Professional, Scientific, and Technical Services</t>
  </si>
  <si>
    <t>Accommodation and Food Services</t>
  </si>
  <si>
    <t>72-Accommodation and Food Services</t>
  </si>
  <si>
    <t>Transportation and Warehousing, and Utilities</t>
  </si>
  <si>
    <t>48-49;22-Transportation and Warehousing, and Utilities</t>
  </si>
  <si>
    <t>Public Administration</t>
  </si>
  <si>
    <t>92-Public Administration</t>
  </si>
  <si>
    <t>Construction</t>
  </si>
  <si>
    <t>21-Construction</t>
  </si>
  <si>
    <t>Management and Administrative and Waste Management Services</t>
  </si>
  <si>
    <t>55-56-Management and Administrative and Waste Management Services</t>
  </si>
  <si>
    <t>Finance and Insurance</t>
  </si>
  <si>
    <t>52-Finance and Insurance</t>
  </si>
  <si>
    <t>Other Services (except Public Administration)</t>
  </si>
  <si>
    <t>81-Other Services (except Public Administration)</t>
  </si>
  <si>
    <t>Arts, Entertainment, and Recreation</t>
  </si>
  <si>
    <t>71-Arts, Entertainment, and Recreation</t>
  </si>
  <si>
    <t>Wholesale Trade</t>
  </si>
  <si>
    <t>42-Wholesale Trade</t>
  </si>
  <si>
    <t>Information</t>
  </si>
  <si>
    <t>51-Information</t>
  </si>
  <si>
    <t>Real Estate and Rental and Leasing</t>
  </si>
  <si>
    <t>53-Real Estate and Rental and Leasing</t>
  </si>
  <si>
    <t>Agriculture, Forestry, Fishing and Hunting, and Mining</t>
  </si>
  <si>
    <t>11-Agriculture, Forestry, Fishing and Hunting, and Mining</t>
  </si>
  <si>
    <t>MedianEarningsLong</t>
  </si>
  <si>
    <t>Disability Status</t>
  </si>
  <si>
    <t>Median Earnings</t>
  </si>
  <si>
    <t>MedianEarnings</t>
  </si>
  <si>
    <t>Median Earnings with a Disability</t>
  </si>
  <si>
    <t>Median Earnings without a Disability</t>
  </si>
  <si>
    <t>HourlyWage</t>
  </si>
  <si>
    <t>Work Schedule</t>
  </si>
  <si>
    <t>Weekly Hours Worked</t>
  </si>
  <si>
    <t>Annual Hours Worked</t>
  </si>
  <si>
    <t>Average Hourly Wage</t>
  </si>
  <si>
    <t>Employment</t>
  </si>
  <si>
    <t>Employment Share</t>
  </si>
  <si>
    <t>Median Wage</t>
  </si>
  <si>
    <t>Full-Time</t>
  </si>
  <si>
    <t>Part-Time</t>
  </si>
  <si>
    <t>PovertyRate</t>
  </si>
  <si>
    <t>Poverty Rate with a Disability</t>
  </si>
  <si>
    <t>Poverty Rate without a Disability</t>
  </si>
  <si>
    <t>WorkFromHome</t>
  </si>
  <si>
    <t>WorkFromHomeChange</t>
  </si>
  <si>
    <t>Remote Work Share</t>
  </si>
  <si>
    <t>Difference (2019 - 2024)</t>
  </si>
  <si>
    <t>2019</t>
  </si>
  <si>
    <t>With a disability</t>
  </si>
  <si>
    <t>2024</t>
  </si>
  <si>
    <t>Without a disability</t>
  </si>
  <si>
    <t>RemoteWorkByOccupation</t>
  </si>
  <si>
    <t>Employed People with a Disability Working from Home</t>
  </si>
  <si>
    <t>Employed People with a Disability</t>
  </si>
  <si>
    <t>Share of employed people with a disability</t>
  </si>
  <si>
    <t>Share of employed people with a disability working from home</t>
  </si>
  <si>
    <t>Share of all employed people working from home</t>
  </si>
  <si>
    <t>Military Specific</t>
  </si>
  <si>
    <t>55-Military Specific</t>
  </si>
  <si>
    <t>Broadband</t>
  </si>
  <si>
    <t>Broadband Access Share with a Disability</t>
  </si>
  <si>
    <t>Broadband Access Share without a Disability</t>
  </si>
  <si>
    <t>MassHire</t>
  </si>
  <si>
    <t>State Name</t>
  </si>
  <si>
    <t>State Code</t>
  </si>
  <si>
    <t>Program</t>
  </si>
  <si>
    <t>Individuals with Disabilities: Total Participants Served</t>
  </si>
  <si>
    <t>Program Year</t>
  </si>
  <si>
    <t>MA</t>
  </si>
  <si>
    <t>WIOA Adult</t>
  </si>
  <si>
    <t>WIOA Dislocated Worker</t>
  </si>
  <si>
    <t>WIOA Youth</t>
  </si>
  <si>
    <t>Wagner-Peyser</t>
  </si>
  <si>
    <t>MassAbility</t>
  </si>
  <si>
    <t>Enrolled in Training/Education</t>
  </si>
  <si>
    <t>FY2018</t>
  </si>
  <si>
    <t>FY2019</t>
  </si>
  <si>
    <t>FY2020</t>
  </si>
  <si>
    <t>FY2021</t>
  </si>
  <si>
    <t>FY2022</t>
  </si>
  <si>
    <t>FY2023</t>
  </si>
  <si>
    <t>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</si>
</sst>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font>
      <sz val="11"/>
      <color rgb="FF000000"/>
      <name val="Calibri"/>
      <family val="2"/>
      <scheme val="minor"/>
    </font>
    <font>
      <b/>
      <sz val="14"/>
      <color rgb="FF000000"/>
      <name val="Calibri"/>
    </font>
    <font>
      <u/>
      <sz val="11"/>
      <color rgb="FF0563C1"/>
      <name val="Calibri"/>
    </font>
    <font>
      <sz val="11"/>
      <color rgb="FF000000"/>
      <name val="Calibri"/>
    </font>
    <font>
      <u/>
      <sz val="11"/>
      <color rgb="FF005AB7"/>
      <name val="Calibri"/>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1" fillId="0" borderId="0" xfId="0" applyFont="1"/>
    <xf numFmtId="0" fontId="2" fillId="0" borderId="0" xfId="0" applyFont="1"/>
    <xf numFmtId="165" fontId="3" fillId="0" borderId="0" xfId="0" applyNumberFormat="1" applyFont="1"/>
    <xf numFmtId="164" fontId="3" fillId="0" borderId="0" xfId="0" applyNumberFormat="1" applyFont="1"/>
    <xf numFmtId="0" fontId="4" fillId="0" borderId="0" xfId="0" applyFont="1"/>
    <xf numFmtId="0" fontId="0" fillId="0" borderId="0" xfId="0" applyAlignment="1">
      <alignment wrapText="1"/>
    </xf>
    <xf numFmtId="0" fontId="5"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bout" displayName="about" ref="A4:A28" totalsRowShown="0">
  <autoFilter ref="A4:A28" xr:uid="{00000000-0009-0000-0100-000003000000}"/>
  <tableColumns count="1">
    <tableColumn id="1" xr3:uid="{00000000-0010-0000-0000-000001000000}" name="Table of Content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laborforceparticipation" displayName="laborforceparticipation" ref="A2:D146" totalsRowShown="0">
  <autoFilter ref="A2:D146" xr:uid="{00000000-0009-0000-0100-00000C000000}"/>
  <tableColumns count="4">
    <tableColumn id="1" xr3:uid="{00000000-0010-0000-0900-000001000000}" name="Year"/>
    <tableColumn id="2" xr3:uid="{00000000-0010-0000-0900-000002000000}" name="Geography"/>
    <tableColumn id="3" xr3:uid="{00000000-0010-0000-0900-000003000000}" name="Disability Category"/>
    <tableColumn id="4" xr3:uid="{00000000-0010-0000-0900-000004000000}" name="Labor Force Participation Rate"/>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parttimework" displayName="parttimework" ref="A2:J20" totalsRowShown="0">
  <autoFilter ref="A2:J20" xr:uid="{00000000-0009-0000-0100-00000D000000}"/>
  <tableColumns count="10">
    <tableColumn id="1" xr3:uid="{00000000-0010-0000-0A00-000001000000}" name="Year"/>
    <tableColumn id="2" xr3:uid="{00000000-0010-0000-0A00-000002000000}" name="Geography"/>
    <tableColumn id="3" xr3:uid="{00000000-0010-0000-0A00-000003000000}" name="With a Disability"/>
    <tableColumn id="4" xr3:uid="{00000000-0010-0000-0A00-000004000000}" name="Without a Disability"/>
    <tableColumn id="5" xr3:uid="{00000000-0010-0000-0A00-000005000000}" name="Deaf and Hard of Hearing"/>
    <tableColumn id="6" xr3:uid="{00000000-0010-0000-0A00-000006000000}" name="Vision Disability"/>
    <tableColumn id="7" xr3:uid="{00000000-0010-0000-0A00-000007000000}" name="Cognitive Difficulty"/>
    <tableColumn id="8" xr3:uid="{00000000-0010-0000-0A00-000008000000}" name="Ambulatory Disability"/>
    <tableColumn id="9" xr3:uid="{00000000-0010-0000-0A00-000009000000}" name="Self-Care Difficulty"/>
    <tableColumn id="10" xr3:uid="{00000000-0010-0000-0A00-00000A000000}" name="Independent Living Difficulty"/>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opulationbycity" displayName="populationbycity" ref="A2:K353" totalsRowShown="0">
  <autoFilter ref="A2:K353" xr:uid="{00000000-0009-0000-0100-00000E000000}"/>
  <tableColumns count="11">
    <tableColumn id="1" xr3:uid="{00000000-0010-0000-0B00-000001000000}" name="Year"/>
    <tableColumn id="2" xr3:uid="{00000000-0010-0000-0B00-000002000000}" name="GEOID"/>
    <tableColumn id="3" xr3:uid="{00000000-0010-0000-0B00-000003000000}" name="City"/>
    <tableColumn id="4" xr3:uid="{00000000-0010-0000-0B00-000004000000}" name="County"/>
    <tableColumn id="5" xr3:uid="{00000000-0010-0000-0B00-000005000000}" name="State"/>
    <tableColumn id="6" xr3:uid="{00000000-0010-0000-0B00-000006000000}" name="General Population Estimate"/>
    <tableColumn id="7" xr3:uid="{00000000-0010-0000-0B00-000007000000}" name="General Population Group"/>
    <tableColumn id="8" xr3:uid="{00000000-0010-0000-0B00-000008000000}" name="Population with a Disability Estimate"/>
    <tableColumn id="9" xr3:uid="{00000000-0010-0000-0B00-000009000000}" name="Disability Population Group"/>
    <tableColumn id="10" xr3:uid="{00000000-0010-0000-0B00-00000A000000}" name="Share with a Disability"/>
    <tableColumn id="11" xr3:uid="{00000000-0010-0000-0B00-00000B000000}" name="Share without a Disability"/>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employmentbycity" displayName="employmentbycity" ref="A2:AB353" totalsRowShown="0">
  <autoFilter ref="A2:AB353" xr:uid="{00000000-0009-0000-0100-00000F000000}"/>
  <tableColumns count="28">
    <tableColumn id="1" xr3:uid="{00000000-0010-0000-0C00-000001000000}" name="GEOID"/>
    <tableColumn id="2" xr3:uid="{00000000-0010-0000-0C00-000002000000}" name="Year"/>
    <tableColumn id="3" xr3:uid="{00000000-0010-0000-0C00-000003000000}" name="City"/>
    <tableColumn id="4" xr3:uid="{00000000-0010-0000-0C00-000004000000}" name="County"/>
    <tableColumn id="5" xr3:uid="{00000000-0010-0000-0C00-000005000000}" name="State"/>
    <tableColumn id="6" xr3:uid="{00000000-0010-0000-0C00-000006000000}" name="Total Employed (18-64)"/>
    <tableColumn id="7" xr3:uid="{00000000-0010-0000-0C00-000007000000}" name="Total Unemployed (18-64)"/>
    <tableColumn id="8" xr3:uid="{00000000-0010-0000-0C00-000008000000}" name="Total Working Age Population (18-64)"/>
    <tableColumn id="9" xr3:uid="{00000000-0010-0000-0C00-000009000000}" name="Total Labor Force (18-64)"/>
    <tableColumn id="10" xr3:uid="{00000000-0010-0000-0C00-00000A000000}" name="Unemployment Rate, Total Population"/>
    <tableColumn id="11" xr3:uid="{00000000-0010-0000-0C00-00000B000000}" name="Employment-Population Ratio, Total Population"/>
    <tableColumn id="12" xr3:uid="{00000000-0010-0000-0C00-00000C000000}" name="Labor Force Participation Rate, Total Population (18-64)"/>
    <tableColumn id="13" xr3:uid="{00000000-0010-0000-0C00-00000D000000}" name="Employed with a Disability (18-64)"/>
    <tableColumn id="14" xr3:uid="{00000000-0010-0000-0C00-00000E000000}" name="Unemployed with a Disability (18-64)"/>
    <tableColumn id="15" xr3:uid="{00000000-0010-0000-0C00-00000F000000}" name="Population with a Disability (18-64)"/>
    <tableColumn id="16" xr3:uid="{00000000-0010-0000-0C00-000010000000}" name="Labor Force with a Disability (18-64)"/>
    <tableColumn id="17" xr3:uid="{00000000-0010-0000-0C00-000011000000}" name="Not in Labor Force with a Disability (18-64)"/>
    <tableColumn id="18" xr3:uid="{00000000-0010-0000-0C00-000012000000}" name="Unemployment Rate with a Disability"/>
    <tableColumn id="19" xr3:uid="{00000000-0010-0000-0C00-000013000000}" name="Employment-Population Ratio with a Disability"/>
    <tableColumn id="20" xr3:uid="{00000000-0010-0000-0C00-000014000000}" name="Labor Force Participation Rate with a Disability (18-64)"/>
    <tableColumn id="21" xr3:uid="{00000000-0010-0000-0C00-000015000000}" name="Employed without a Disability (18-64)"/>
    <tableColumn id="22" xr3:uid="{00000000-0010-0000-0C00-000016000000}" name="Unemployed without a Disability (18-64)"/>
    <tableColumn id="23" xr3:uid="{00000000-0010-0000-0C00-000017000000}" name="Population without a Disability (18-64)"/>
    <tableColumn id="24" xr3:uid="{00000000-0010-0000-0C00-000018000000}" name="Labor Force without a Disability (18-64)"/>
    <tableColumn id="25" xr3:uid="{00000000-0010-0000-0C00-000019000000}" name="Not in Labor Force without a Disability (18-64)"/>
    <tableColumn id="26" xr3:uid="{00000000-0010-0000-0C00-00001A000000}" name="Unemployment Rate without a Disability"/>
    <tableColumn id="27" xr3:uid="{00000000-0010-0000-0C00-00001B000000}" name="Employment-Population Ratio without a Disability"/>
    <tableColumn id="28" xr3:uid="{00000000-0010-0000-0C00-00001C000000}" name="Labor Force Participation Rate without a Disability (18-6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occupation" displayName="occupation" ref="A2:I24" totalsRowShown="0">
  <autoFilter ref="A2:I24" xr:uid="{00000000-0009-0000-0100-000010000000}"/>
  <tableColumns count="9">
    <tableColumn id="1" xr3:uid="{00000000-0010-0000-0D00-000001000000}" name="Year"/>
    <tableColumn id="2" xr3:uid="{00000000-0010-0000-0D00-000002000000}" name="Occupational Group"/>
    <tableColumn id="3" xr3:uid="{00000000-0010-0000-0D00-000003000000}" name="Occupation Label"/>
    <tableColumn id="4" xr3:uid="{00000000-0010-0000-0D00-000004000000}" name="Employment with a Disability"/>
    <tableColumn id="5" xr3:uid="{00000000-0010-0000-0D00-000005000000}" name="Employment without a Disability"/>
    <tableColumn id="6" xr3:uid="{00000000-0010-0000-0D00-000006000000}" name="Employment Share with a Disability"/>
    <tableColumn id="7" xr3:uid="{00000000-0010-0000-0D00-000007000000}" name="Employment Share without a Disability"/>
    <tableColumn id="8" xr3:uid="{00000000-0010-0000-0D00-000008000000}" name="Median Wage with a Disability"/>
    <tableColumn id="9" xr3:uid="{00000000-0010-0000-0D00-000009000000}" name="Median Wage without a Disability"/>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industry" displayName="industry" ref="A2:I19" totalsRowShown="0">
  <autoFilter ref="A2:I19" xr:uid="{00000000-0009-0000-0100-000011000000}"/>
  <tableColumns count="9">
    <tableColumn id="1" xr3:uid="{00000000-0010-0000-0E00-000001000000}" name="Year"/>
    <tableColumn id="2" xr3:uid="{00000000-0010-0000-0E00-000002000000}" name="Industry Group"/>
    <tableColumn id="3" xr3:uid="{00000000-0010-0000-0E00-000003000000}" name="Industry Label"/>
    <tableColumn id="4" xr3:uid="{00000000-0010-0000-0E00-000004000000}" name="Employment with a Disability"/>
    <tableColumn id="5" xr3:uid="{00000000-0010-0000-0E00-000005000000}" name="Employment without a Disability"/>
    <tableColumn id="6" xr3:uid="{00000000-0010-0000-0E00-000006000000}" name="Employment Share with a Disability"/>
    <tableColumn id="7" xr3:uid="{00000000-0010-0000-0E00-000007000000}" name="Employment Share without a Disability"/>
    <tableColumn id="8" xr3:uid="{00000000-0010-0000-0E00-000008000000}" name="Median Wage with a Disability"/>
    <tableColumn id="9" xr3:uid="{00000000-0010-0000-0E00-000009000000}" name="Median Wage without a Disability"/>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edianearningslong" displayName="medianearningslong" ref="A2:D38" totalsRowShown="0">
  <autoFilter ref="A2:D38" xr:uid="{00000000-0009-0000-0100-000012000000}"/>
  <tableColumns count="4">
    <tableColumn id="1" xr3:uid="{00000000-0010-0000-0F00-000001000000}" name="Year"/>
    <tableColumn id="2" xr3:uid="{00000000-0010-0000-0F00-000002000000}" name="Geography"/>
    <tableColumn id="3" xr3:uid="{00000000-0010-0000-0F00-000003000000}" name="Disability Status"/>
    <tableColumn id="4" xr3:uid="{00000000-0010-0000-0F00-000004000000}" name="Median Earnings"/>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medianearnings" displayName="medianearnings" ref="A2:D20" totalsRowShown="0">
  <autoFilter ref="A2:D20" xr:uid="{00000000-0009-0000-0100-000013000000}"/>
  <tableColumns count="4">
    <tableColumn id="1" xr3:uid="{00000000-0010-0000-1000-000001000000}" name="Year"/>
    <tableColumn id="2" xr3:uid="{00000000-0010-0000-1000-000002000000}" name="Geography"/>
    <tableColumn id="3" xr3:uid="{00000000-0010-0000-1000-000003000000}" name="Median Earnings with a Disability"/>
    <tableColumn id="4" xr3:uid="{00000000-0010-0000-1000-000004000000}" name="Median Earnings without a Disability"/>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hourlywage" displayName="hourlywage" ref="A2:I6" totalsRowShown="0">
  <autoFilter ref="A2:I6" xr:uid="{00000000-0009-0000-0100-000014000000}"/>
  <tableColumns count="9">
    <tableColumn id="1" xr3:uid="{00000000-0010-0000-1100-000001000000}" name="Disability Status"/>
    <tableColumn id="2" xr3:uid="{00000000-0010-0000-1100-000002000000}" name="Work Schedule"/>
    <tableColumn id="3" xr3:uid="{00000000-0010-0000-1100-000003000000}" name="Weekly Hours Worked"/>
    <tableColumn id="4" xr3:uid="{00000000-0010-0000-1100-000004000000}" name="Annual Hours Worked"/>
    <tableColumn id="5" xr3:uid="{00000000-0010-0000-1100-000005000000}" name="Average Hourly Wage"/>
    <tableColumn id="6" xr3:uid="{00000000-0010-0000-1100-000006000000}" name="Employment"/>
    <tableColumn id="7" xr3:uid="{00000000-0010-0000-1100-000007000000}" name="Employment Share"/>
    <tableColumn id="8" xr3:uid="{00000000-0010-0000-1100-000008000000}" name="Median Wage"/>
    <tableColumn id="9" xr3:uid="{00000000-0010-0000-1100-000009000000}" name="Year"/>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povertyrate" displayName="povertyrate" ref="A2:D11" totalsRowShown="0">
  <autoFilter ref="A2:D11" xr:uid="{00000000-0009-0000-0100-000015000000}"/>
  <tableColumns count="4">
    <tableColumn id="1" xr3:uid="{00000000-0010-0000-1200-000001000000}" name="Year"/>
    <tableColumn id="2" xr3:uid="{00000000-0010-0000-1200-000002000000}" name="Geography"/>
    <tableColumn id="3" xr3:uid="{00000000-0010-0000-1200-000003000000}" name="Poverty Rate with a Disability"/>
    <tableColumn id="4" xr3:uid="{00000000-0010-0000-1200-000004000000}" name="Poverty Rate without a Disability"/>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otalpopulation" displayName="totalpopulation" ref="A2:E29" totalsRowShown="0">
  <autoFilter ref="A2:E29" xr:uid="{00000000-0009-0000-0100-000004000000}"/>
  <tableColumns count="5">
    <tableColumn id="1" xr3:uid="{00000000-0010-0000-0100-000001000000}" name="Year"/>
    <tableColumn id="2" xr3:uid="{00000000-0010-0000-0100-000002000000}" name="State"/>
    <tableColumn id="3" xr3:uid="{00000000-0010-0000-0100-000003000000}" name="Population Group"/>
    <tableColumn id="4" xr3:uid="{00000000-0010-0000-0100-000004000000}" name="Total Population"/>
    <tableColumn id="5" xr3:uid="{00000000-0010-0000-0100-000005000000}" name="Population Share"/>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workfromhome" displayName="workfromhome" ref="A2:C7" totalsRowShown="0">
  <autoFilter ref="A2:C7" xr:uid="{00000000-0009-0000-0100-000016000000}"/>
  <tableColumns count="3">
    <tableColumn id="1" xr3:uid="{00000000-0010-0000-1300-000001000000}" name="Year"/>
    <tableColumn id="2" xr3:uid="{00000000-0010-0000-1300-000002000000}" name="With a Disability"/>
    <tableColumn id="3" xr3:uid="{00000000-0010-0000-1300-000003000000}" name="Without a Disability"/>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workfromhomechange" displayName="workfromhomechange" ref="A2:D6" totalsRowShown="0">
  <autoFilter ref="A2:D6" xr:uid="{00000000-0009-0000-0100-000017000000}"/>
  <tableColumns count="4">
    <tableColumn id="1" xr3:uid="{00000000-0010-0000-1400-000001000000}" name="Year"/>
    <tableColumn id="2" xr3:uid="{00000000-0010-0000-1400-000002000000}" name="Disability Status"/>
    <tableColumn id="3" xr3:uid="{00000000-0010-0000-1400-000003000000}" name="Remote Work Share"/>
    <tableColumn id="4" xr3:uid="{00000000-0010-0000-1400-000004000000}" name="Difference (2019 - 202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remoteworkbyoccupation" displayName="remoteworkbyoccupation" ref="A2:H25" totalsRowShown="0">
  <autoFilter ref="A2:H25" xr:uid="{00000000-0009-0000-0100-000018000000}"/>
  <tableColumns count="8">
    <tableColumn id="1" xr3:uid="{00000000-0010-0000-1500-000001000000}" name="Year"/>
    <tableColumn id="2" xr3:uid="{00000000-0010-0000-1500-000002000000}" name="Occupational Group"/>
    <tableColumn id="3" xr3:uid="{00000000-0010-0000-1500-000003000000}" name="Occupation Label"/>
    <tableColumn id="4" xr3:uid="{00000000-0010-0000-1500-000004000000}" name="Employed People with a Disability Working from Home"/>
    <tableColumn id="5" xr3:uid="{00000000-0010-0000-1500-000005000000}" name="Employed People with a Disability"/>
    <tableColumn id="6" xr3:uid="{00000000-0010-0000-1500-000006000000}" name="Share of employed people with a disability"/>
    <tableColumn id="7" xr3:uid="{00000000-0010-0000-1500-000007000000}" name="Share of employed people with a disability working from home"/>
    <tableColumn id="8" xr3:uid="{00000000-0010-0000-1500-000008000000}" name="Share of all employed people working from home"/>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broadband" displayName="broadband" ref="A2:C10" totalsRowShown="0">
  <autoFilter ref="A2:C10" xr:uid="{00000000-0009-0000-0100-000019000000}"/>
  <tableColumns count="3">
    <tableColumn id="1" xr3:uid="{00000000-0010-0000-1600-000001000000}" name="Year"/>
    <tableColumn id="2" xr3:uid="{00000000-0010-0000-1600-000002000000}" name="Broadband Access Share with a Disability"/>
    <tableColumn id="3" xr3:uid="{00000000-0010-0000-1600-000003000000}" name="Broadband Access Share without a Disability"/>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masshire" displayName="masshire" ref="A2:E6" totalsRowShown="0">
  <autoFilter ref="A2:E6" xr:uid="{00000000-0009-0000-0100-00001A000000}"/>
  <tableColumns count="5">
    <tableColumn id="1" xr3:uid="{00000000-0010-0000-1700-000001000000}" name="State Name"/>
    <tableColumn id="2" xr3:uid="{00000000-0010-0000-1700-000002000000}" name="State Code"/>
    <tableColumn id="3" xr3:uid="{00000000-0010-0000-1700-000003000000}" name="Program"/>
    <tableColumn id="4" xr3:uid="{00000000-0010-0000-1700-000004000000}" name="Individuals with Disabilities: Total Participants Served"/>
    <tableColumn id="5" xr3:uid="{00000000-0010-0000-1700-000005000000}" name="Program Year"/>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massability" displayName="massability" ref="A2:B9" totalsRowShown="0">
  <autoFilter ref="A2:B9" xr:uid="{00000000-0009-0000-0100-00001B000000}"/>
  <tableColumns count="2">
    <tableColumn id="1" xr3:uid="{00000000-0010-0000-1800-000001000000}" name="Year"/>
    <tableColumn id="2" xr3:uid="{00000000-0010-0000-1800-000002000000}" name="Enrolled in Training/Educatio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disabilitytype" displayName="disabilitytype" ref="A2:F56" totalsRowShown="0">
  <autoFilter ref="A2:F56" xr:uid="{00000000-0009-0000-0100-000005000000}"/>
  <tableColumns count="6">
    <tableColumn id="1" xr3:uid="{00000000-0010-0000-0200-000001000000}" name="Year"/>
    <tableColumn id="2" xr3:uid="{00000000-0010-0000-0200-000002000000}" name="State"/>
    <tableColumn id="3" xr3:uid="{00000000-0010-0000-0200-000003000000}" name="Disability Type"/>
    <tableColumn id="4" xr3:uid="{00000000-0010-0000-0200-000004000000}" name="Population with Disability Type"/>
    <tableColumn id="5" xr3:uid="{00000000-0010-0000-0200-000005000000}" name="Total Population with a Disability"/>
    <tableColumn id="6" xr3:uid="{00000000-0010-0000-0200-000006000000}" name="Share of People with Disabilitie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age" displayName="age" ref="A2:E56" totalsRowShown="0">
  <autoFilter ref="A2:E56" xr:uid="{00000000-0009-0000-0100-000006000000}"/>
  <tableColumns count="5">
    <tableColumn id="1" xr3:uid="{00000000-0010-0000-0300-000001000000}" name="Year"/>
    <tableColumn id="2" xr3:uid="{00000000-0010-0000-0300-000002000000}" name="State"/>
    <tableColumn id="3" xr3:uid="{00000000-0010-0000-0300-000003000000}" name="Age Group"/>
    <tableColumn id="4" xr3:uid="{00000000-0010-0000-0300-000004000000}" name="General Population Estimate"/>
    <tableColumn id="5" xr3:uid="{00000000-0010-0000-0300-000005000000}" name="Population with a Disability Estimate"/>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ender" displayName="gender" ref="A2:E20" totalsRowShown="0">
  <autoFilter ref="A2:E20" xr:uid="{00000000-0009-0000-0100-000007000000}"/>
  <tableColumns count="5">
    <tableColumn id="1" xr3:uid="{00000000-0010-0000-0400-000001000000}" name="Year"/>
    <tableColumn id="2" xr3:uid="{00000000-0010-0000-0400-000002000000}" name="State"/>
    <tableColumn id="3" xr3:uid="{00000000-0010-0000-0400-000003000000}" name="Gender"/>
    <tableColumn id="4" xr3:uid="{00000000-0010-0000-0400-000004000000}" name="Population with a Disability Estimate"/>
    <tableColumn id="5" xr3:uid="{00000000-0010-0000-0400-000005000000}" name="Share of People with Disabilitie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raceethnicity" displayName="raceethnicity" ref="A2:F65" totalsRowShown="0">
  <autoFilter ref="A2:F65" xr:uid="{00000000-0009-0000-0100-000008000000}"/>
  <tableColumns count="6">
    <tableColumn id="1" xr3:uid="{00000000-0010-0000-0500-000001000000}" name="Year"/>
    <tableColumn id="2" xr3:uid="{00000000-0010-0000-0500-000002000000}" name="State"/>
    <tableColumn id="3" xr3:uid="{00000000-0010-0000-0500-000003000000}" name="Race/Ethnicity"/>
    <tableColumn id="4" xr3:uid="{00000000-0010-0000-0500-000004000000}" name="General Population Estimate"/>
    <tableColumn id="5" xr3:uid="{00000000-0010-0000-0500-000005000000}" name="Population with a Disability Estimate"/>
    <tableColumn id="6" xr3:uid="{00000000-0010-0000-0500-000006000000}" name="Disability Prevalence"/>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education" displayName="education" ref="A2:F8" totalsRowShown="0">
  <autoFilter ref="A2:F8" xr:uid="{00000000-0009-0000-0100-000009000000}"/>
  <tableColumns count="6">
    <tableColumn id="1" xr3:uid="{00000000-0010-0000-0600-000001000000}" name="Year"/>
    <tableColumn id="2" xr3:uid="{00000000-0010-0000-0600-000002000000}" name="Educational Group"/>
    <tableColumn id="3" xr3:uid="{00000000-0010-0000-0600-000003000000}" name="Population with a Disability"/>
    <tableColumn id="4" xr3:uid="{00000000-0010-0000-0600-000004000000}" name="Population without a Disability"/>
    <tableColumn id="5" xr3:uid="{00000000-0010-0000-0600-000005000000}" name="Share with a Disability"/>
    <tableColumn id="6" xr3:uid="{00000000-0010-0000-0600-000006000000}" name="Share without a Disability"/>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unemployment" displayName="unemployment" ref="A2:J20" totalsRowShown="0">
  <autoFilter ref="A2:J20" xr:uid="{00000000-0009-0000-0100-00000A000000}"/>
  <tableColumns count="10">
    <tableColumn id="1" xr3:uid="{00000000-0010-0000-0700-000001000000}" name="Year"/>
    <tableColumn id="2" xr3:uid="{00000000-0010-0000-0700-000002000000}" name="Geography"/>
    <tableColumn id="3" xr3:uid="{00000000-0010-0000-0700-000003000000}" name="With a Disability"/>
    <tableColumn id="4" xr3:uid="{00000000-0010-0000-0700-000004000000}" name="Without a Disability"/>
    <tableColumn id="5" xr3:uid="{00000000-0010-0000-0700-000005000000}" name="Deaf and Hard of Hearing"/>
    <tableColumn id="6" xr3:uid="{00000000-0010-0000-0700-000006000000}" name="Vision Disability"/>
    <tableColumn id="7" xr3:uid="{00000000-0010-0000-0700-000007000000}" name="Cognitive Difficulty"/>
    <tableColumn id="8" xr3:uid="{00000000-0010-0000-0700-000008000000}" name="Ambulatory Disability"/>
    <tableColumn id="9" xr3:uid="{00000000-0010-0000-0700-000009000000}" name="Self-Care Difficulty"/>
    <tableColumn id="10" xr3:uid="{00000000-0010-0000-0700-00000A000000}" name="Independent Living Difficulty"/>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mploymentpopulationratio" displayName="employmentpopulationratio" ref="A2:D146" totalsRowShown="0">
  <autoFilter ref="A2:D146" xr:uid="{00000000-0009-0000-0100-00000B000000}"/>
  <tableColumns count="4">
    <tableColumn id="1" xr3:uid="{00000000-0010-0000-0800-000001000000}" name="Year"/>
    <tableColumn id="2" xr3:uid="{00000000-0010-0000-0800-000002000000}" name="Geography"/>
    <tableColumn id="3" xr3:uid="{00000000-0010-0000-0800-000003000000}" name="Disability Category"/>
    <tableColumn id="4" xr3:uid="{00000000-0010-0000-0800-000004000000}" name="Employment-Population Ratio"/>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election activeCell="C2" sqref="C2"/>
    </sheetView>
  </sheetViews>
  <sheetFormatPr defaultColWidth="11.42578125" defaultRowHeight="14.45"/>
  <cols>
    <col min="1" max="1" width="54.5703125" customWidth="1"/>
  </cols>
  <sheetData>
    <row r="1" spans="1:1" ht="18.600000000000001">
      <c r="A1" s="1" t="s">
        <v>0</v>
      </c>
    </row>
    <row r="2" spans="1:1" ht="174" customHeight="1">
      <c r="A2" s="6" t="s">
        <v>1</v>
      </c>
    </row>
    <row r="3" spans="1:1" ht="15">
      <c r="A3" s="7" t="str">
        <f>HYPERLINK("https://www.mass.gov/info-details/people-with-disabilities-in-the-massachusetts-labor-force", "For more information, visit the People with Disabilities Equity Dashboard webpage.")</f>
        <v>For more information, visit the People with Disabilities Equity Dashboard webpage.</v>
      </c>
    </row>
    <row r="4" spans="1:1">
      <c r="A4" t="s">
        <v>2</v>
      </c>
    </row>
    <row r="5" spans="1:1">
      <c r="A5" s="5" t="str">
        <f>HYPERLINK("#'TotalPopulation'!A1", "TotalPopulation")</f>
        <v>TotalPopulation</v>
      </c>
    </row>
    <row r="6" spans="1:1">
      <c r="A6" s="2" t="str">
        <f>HYPERLINK("#'DisabilityType'!A1", "DisabilityType")</f>
        <v>DisabilityType</v>
      </c>
    </row>
    <row r="7" spans="1:1">
      <c r="A7" s="5" t="str">
        <f>HYPERLINK("#'Age'!A1", "Age")</f>
        <v>Age</v>
      </c>
    </row>
    <row r="8" spans="1:1">
      <c r="A8" s="2" t="str">
        <f>HYPERLINK("#'Gender'!A1", "Gender")</f>
        <v>Gender</v>
      </c>
    </row>
    <row r="9" spans="1:1">
      <c r="A9" s="5" t="str">
        <f>HYPERLINK("#'RaceEthnicity'!A1", "RaceEthnicity")</f>
        <v>RaceEthnicity</v>
      </c>
    </row>
    <row r="10" spans="1:1">
      <c r="A10" s="2" t="str">
        <f>HYPERLINK("#'Education'!A1", "Education")</f>
        <v>Education</v>
      </c>
    </row>
    <row r="11" spans="1:1">
      <c r="A11" s="5" t="str">
        <f>HYPERLINK("#'Unemployment'!A1", "Unemployment")</f>
        <v>Unemployment</v>
      </c>
    </row>
    <row r="12" spans="1:1">
      <c r="A12" s="2" t="str">
        <f>HYPERLINK("#'EmploymentPopulationRatio'!A1", "EmploymentPopulationRatio")</f>
        <v>EmploymentPopulationRatio</v>
      </c>
    </row>
    <row r="13" spans="1:1">
      <c r="A13" s="5" t="str">
        <f>HYPERLINK("#'LaborForceParticipation'!A1", "LaborForceParticipation")</f>
        <v>LaborForceParticipation</v>
      </c>
    </row>
    <row r="14" spans="1:1">
      <c r="A14" s="2" t="str">
        <f>HYPERLINK("#'PartTimeWork'!A1", "PartTimeWork")</f>
        <v>PartTimeWork</v>
      </c>
    </row>
    <row r="15" spans="1:1">
      <c r="A15" s="5" t="str">
        <f>HYPERLINK("#'PopulationByCity'!A1", "PopulationByCity")</f>
        <v>PopulationByCity</v>
      </c>
    </row>
    <row r="16" spans="1:1">
      <c r="A16" s="2" t="str">
        <f>HYPERLINK("#'EmploymentByCity'!A1", "EmploymentByCity")</f>
        <v>EmploymentByCity</v>
      </c>
    </row>
    <row r="17" spans="1:1">
      <c r="A17" s="5" t="str">
        <f>HYPERLINK("#'Occupation'!A1", "Occupation")</f>
        <v>Occupation</v>
      </c>
    </row>
    <row r="18" spans="1:1">
      <c r="A18" s="2" t="str">
        <f>HYPERLINK("#'Industry'!A1", "Industry")</f>
        <v>Industry</v>
      </c>
    </row>
    <row r="19" spans="1:1">
      <c r="A19" s="5" t="str">
        <f>HYPERLINK("#'MedianEarningsLong'!A1", "MedianEarningsLong")</f>
        <v>MedianEarningsLong</v>
      </c>
    </row>
    <row r="20" spans="1:1">
      <c r="A20" s="2" t="str">
        <f>HYPERLINK("#'MedianEarnings'!A1", "MedianEarnings")</f>
        <v>MedianEarnings</v>
      </c>
    </row>
    <row r="21" spans="1:1">
      <c r="A21" s="5" t="str">
        <f>HYPERLINK("#'HourlyWage'!A1", "HourlyWage")</f>
        <v>HourlyWage</v>
      </c>
    </row>
    <row r="22" spans="1:1">
      <c r="A22" s="2" t="str">
        <f>HYPERLINK("#'PovertyRate'!A1", "PovertyRate")</f>
        <v>PovertyRate</v>
      </c>
    </row>
    <row r="23" spans="1:1">
      <c r="A23" s="5" t="str">
        <f>HYPERLINK("#'WorkFromHome'!A1", "WorkFromHome")</f>
        <v>WorkFromHome</v>
      </c>
    </row>
    <row r="24" spans="1:1">
      <c r="A24" s="2" t="str">
        <f>HYPERLINK("#'WorkFromHomeChange'!A1", "WorkFromHomeChange")</f>
        <v>WorkFromHomeChange</v>
      </c>
    </row>
    <row r="25" spans="1:1">
      <c r="A25" s="5" t="str">
        <f>HYPERLINK("#'RemoteWorkByOccupation'!A1", "RemoteWorkByOccupation")</f>
        <v>RemoteWorkByOccupation</v>
      </c>
    </row>
    <row r="26" spans="1:1">
      <c r="A26" s="2" t="str">
        <f>HYPERLINK("#'Broadband'!A1", "Broadband")</f>
        <v>Broadband</v>
      </c>
    </row>
    <row r="27" spans="1:1">
      <c r="A27" s="5" t="str">
        <f>HYPERLINK("#'MassHire'!A1", "MassHire")</f>
        <v>MassHire</v>
      </c>
    </row>
    <row r="28" spans="1:1">
      <c r="A28" s="2" t="str">
        <f>HYPERLINK("#'MassAbility'!A1", "MassAbility")</f>
        <v>MassAbility</v>
      </c>
    </row>
    <row r="29" spans="1:1">
      <c r="A29" t="s">
        <v>3</v>
      </c>
    </row>
    <row r="30" spans="1:1" ht="15"/>
    <row r="31" spans="1:1" ht="15"/>
    <row r="33" ht="15"/>
  </sheetData>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7"/>
  <sheetViews>
    <sheetView workbookViewId="0"/>
  </sheetViews>
  <sheetFormatPr defaultColWidth="11.42578125" defaultRowHeight="14.45"/>
  <sheetData>
    <row r="1" spans="1:4" ht="18.600000000000001">
      <c r="A1" s="1" t="s">
        <v>71</v>
      </c>
    </row>
    <row r="2" spans="1:4">
      <c r="A2" t="s">
        <v>5</v>
      </c>
      <c r="B2" t="s">
        <v>62</v>
      </c>
      <c r="C2" t="s">
        <v>68</v>
      </c>
      <c r="D2" t="s">
        <v>72</v>
      </c>
    </row>
    <row r="3" spans="1:4">
      <c r="A3">
        <v>2016</v>
      </c>
      <c r="B3" t="s">
        <v>10</v>
      </c>
      <c r="C3" t="s">
        <v>63</v>
      </c>
      <c r="D3" s="4">
        <v>0.442</v>
      </c>
    </row>
    <row r="4" spans="1:4">
      <c r="A4">
        <v>2016</v>
      </c>
      <c r="B4" t="s">
        <v>10</v>
      </c>
      <c r="C4" t="s">
        <v>64</v>
      </c>
      <c r="D4" s="4">
        <v>0.84</v>
      </c>
    </row>
    <row r="5" spans="1:4">
      <c r="A5">
        <v>2016</v>
      </c>
      <c r="B5" t="s">
        <v>10</v>
      </c>
      <c r="C5" t="s">
        <v>22</v>
      </c>
      <c r="D5" s="4">
        <v>0.60199999999999998</v>
      </c>
    </row>
    <row r="6" spans="1:4">
      <c r="A6">
        <v>2016</v>
      </c>
      <c r="B6" t="s">
        <v>10</v>
      </c>
      <c r="C6" t="s">
        <v>25</v>
      </c>
      <c r="D6" s="4">
        <v>0.53800000000000003</v>
      </c>
    </row>
    <row r="7" spans="1:4">
      <c r="A7">
        <v>2016</v>
      </c>
      <c r="B7" t="s">
        <v>10</v>
      </c>
      <c r="C7" t="s">
        <v>21</v>
      </c>
      <c r="D7" s="4">
        <v>0.58599999999999997</v>
      </c>
    </row>
    <row r="8" spans="1:4">
      <c r="A8">
        <v>2016</v>
      </c>
      <c r="B8" t="s">
        <v>10</v>
      </c>
      <c r="C8" t="s">
        <v>20</v>
      </c>
      <c r="D8" s="4">
        <v>0.23</v>
      </c>
    </row>
    <row r="9" spans="1:4">
      <c r="A9">
        <v>2016</v>
      </c>
      <c r="B9" t="s">
        <v>10</v>
      </c>
      <c r="C9" t="s">
        <v>65</v>
      </c>
      <c r="D9" s="4">
        <v>0.14499999999999999</v>
      </c>
    </row>
    <row r="10" spans="1:4">
      <c r="A10">
        <v>2016</v>
      </c>
      <c r="B10" t="s">
        <v>10</v>
      </c>
      <c r="C10" t="s">
        <v>23</v>
      </c>
      <c r="D10" s="4">
        <v>0.23400000000000001</v>
      </c>
    </row>
    <row r="11" spans="1:4">
      <c r="A11">
        <v>2016</v>
      </c>
      <c r="B11" t="s">
        <v>66</v>
      </c>
      <c r="C11" t="s">
        <v>63</v>
      </c>
      <c r="D11" s="4">
        <v>0.41199999999999998</v>
      </c>
    </row>
    <row r="12" spans="1:4">
      <c r="A12">
        <v>2016</v>
      </c>
      <c r="B12" t="s">
        <v>66</v>
      </c>
      <c r="C12" t="s">
        <v>64</v>
      </c>
      <c r="D12" s="4">
        <v>0.81</v>
      </c>
    </row>
    <row r="13" spans="1:4">
      <c r="A13">
        <v>2016</v>
      </c>
      <c r="B13" t="s">
        <v>66</v>
      </c>
      <c r="C13" t="s">
        <v>22</v>
      </c>
      <c r="D13" s="4">
        <v>0.56299999999999994</v>
      </c>
    </row>
    <row r="14" spans="1:4">
      <c r="A14">
        <v>2016</v>
      </c>
      <c r="B14" t="s">
        <v>66</v>
      </c>
      <c r="C14" t="s">
        <v>25</v>
      </c>
      <c r="D14" s="4">
        <v>0.48699999999999999</v>
      </c>
    </row>
    <row r="15" spans="1:4">
      <c r="A15">
        <v>2016</v>
      </c>
      <c r="B15" t="s">
        <v>66</v>
      </c>
      <c r="C15" t="s">
        <v>21</v>
      </c>
      <c r="D15" s="4">
        <v>0.47299999999999998</v>
      </c>
    </row>
    <row r="16" spans="1:4">
      <c r="A16">
        <v>2016</v>
      </c>
      <c r="B16" t="s">
        <v>66</v>
      </c>
      <c r="C16" t="s">
        <v>20</v>
      </c>
      <c r="D16" s="4">
        <v>0.22900000000000001</v>
      </c>
    </row>
    <row r="17" spans="1:4">
      <c r="A17">
        <v>2016</v>
      </c>
      <c r="B17" t="s">
        <v>66</v>
      </c>
      <c r="C17" t="s">
        <v>65</v>
      </c>
      <c r="D17" s="4">
        <v>0.152</v>
      </c>
    </row>
    <row r="18" spans="1:4">
      <c r="A18">
        <v>2016</v>
      </c>
      <c r="B18" t="s">
        <v>66</v>
      </c>
      <c r="C18" t="s">
        <v>23</v>
      </c>
      <c r="D18" s="4">
        <v>0.21</v>
      </c>
    </row>
    <row r="19" spans="1:4">
      <c r="A19">
        <v>2017</v>
      </c>
      <c r="B19" t="s">
        <v>10</v>
      </c>
      <c r="C19" t="s">
        <v>63</v>
      </c>
      <c r="D19" s="4">
        <v>0.42499999999999999</v>
      </c>
    </row>
    <row r="20" spans="1:4">
      <c r="A20">
        <v>2017</v>
      </c>
      <c r="B20" t="s">
        <v>10</v>
      </c>
      <c r="C20" t="s">
        <v>64</v>
      </c>
      <c r="D20" s="4">
        <v>0.83599999999999997</v>
      </c>
    </row>
    <row r="21" spans="1:4">
      <c r="A21">
        <v>2017</v>
      </c>
      <c r="B21" t="s">
        <v>10</v>
      </c>
      <c r="C21" t="s">
        <v>22</v>
      </c>
      <c r="D21" s="4">
        <v>0.60399999999999998</v>
      </c>
    </row>
    <row r="22" spans="1:4">
      <c r="A22">
        <v>2017</v>
      </c>
      <c r="B22" t="s">
        <v>10</v>
      </c>
      <c r="C22" t="s">
        <v>25</v>
      </c>
      <c r="D22" s="4">
        <v>0.51500000000000001</v>
      </c>
    </row>
    <row r="23" spans="1:4">
      <c r="A23">
        <v>2017</v>
      </c>
      <c r="B23" t="s">
        <v>10</v>
      </c>
      <c r="C23" t="s">
        <v>21</v>
      </c>
      <c r="D23" s="4">
        <v>0.56100000000000005</v>
      </c>
    </row>
    <row r="24" spans="1:4">
      <c r="A24">
        <v>2017</v>
      </c>
      <c r="B24" t="s">
        <v>10</v>
      </c>
      <c r="C24" t="s">
        <v>20</v>
      </c>
      <c r="D24" s="4">
        <v>0.214</v>
      </c>
    </row>
    <row r="25" spans="1:4">
      <c r="A25">
        <v>2017</v>
      </c>
      <c r="B25" t="s">
        <v>10</v>
      </c>
      <c r="C25" t="s">
        <v>65</v>
      </c>
      <c r="D25" s="4">
        <v>0.14299999999999999</v>
      </c>
    </row>
    <row r="26" spans="1:4">
      <c r="A26">
        <v>2017</v>
      </c>
      <c r="B26" t="s">
        <v>10</v>
      </c>
      <c r="C26" t="s">
        <v>23</v>
      </c>
      <c r="D26" s="4">
        <v>0.221</v>
      </c>
    </row>
    <row r="27" spans="1:4">
      <c r="A27">
        <v>2017</v>
      </c>
      <c r="B27" t="s">
        <v>66</v>
      </c>
      <c r="C27" t="s">
        <v>63</v>
      </c>
      <c r="D27" s="4">
        <v>0.42</v>
      </c>
    </row>
    <row r="28" spans="1:4">
      <c r="A28">
        <v>2017</v>
      </c>
      <c r="B28" t="s">
        <v>66</v>
      </c>
      <c r="C28" t="s">
        <v>64</v>
      </c>
      <c r="D28" s="4">
        <v>0.81200000000000006</v>
      </c>
    </row>
    <row r="29" spans="1:4">
      <c r="A29">
        <v>2017</v>
      </c>
      <c r="B29" t="s">
        <v>66</v>
      </c>
      <c r="C29" t="s">
        <v>22</v>
      </c>
      <c r="D29" s="4">
        <v>0.56999999999999995</v>
      </c>
    </row>
    <row r="30" spans="1:4">
      <c r="A30">
        <v>2017</v>
      </c>
      <c r="B30" t="s">
        <v>66</v>
      </c>
      <c r="C30" t="s">
        <v>25</v>
      </c>
      <c r="D30" s="4">
        <v>0.49099999999999999</v>
      </c>
    </row>
    <row r="31" spans="1:4">
      <c r="A31">
        <v>2017</v>
      </c>
      <c r="B31" t="s">
        <v>66</v>
      </c>
      <c r="C31" t="s">
        <v>21</v>
      </c>
      <c r="D31" s="4">
        <v>0.48899999999999999</v>
      </c>
    </row>
    <row r="32" spans="1:4">
      <c r="A32">
        <v>2017</v>
      </c>
      <c r="B32" t="s">
        <v>66</v>
      </c>
      <c r="C32" t="s">
        <v>20</v>
      </c>
      <c r="D32" s="4">
        <v>0.223</v>
      </c>
    </row>
    <row r="33" spans="1:4">
      <c r="A33">
        <v>2017</v>
      </c>
      <c r="B33" t="s">
        <v>66</v>
      </c>
      <c r="C33" t="s">
        <v>65</v>
      </c>
      <c r="D33" s="4">
        <v>0.152</v>
      </c>
    </row>
    <row r="34" spans="1:4">
      <c r="A34">
        <v>2017</v>
      </c>
      <c r="B34" t="s">
        <v>66</v>
      </c>
      <c r="C34" t="s">
        <v>23</v>
      </c>
      <c r="D34" s="4">
        <v>0.215</v>
      </c>
    </row>
    <row r="35" spans="1:4">
      <c r="A35">
        <v>2018</v>
      </c>
      <c r="B35" t="s">
        <v>10</v>
      </c>
      <c r="C35" t="s">
        <v>63</v>
      </c>
      <c r="D35" s="4">
        <v>0.433</v>
      </c>
    </row>
    <row r="36" spans="1:4">
      <c r="A36">
        <v>2018</v>
      </c>
      <c r="B36" t="s">
        <v>10</v>
      </c>
      <c r="C36" t="s">
        <v>64</v>
      </c>
      <c r="D36" s="4">
        <v>0.83699999999999997</v>
      </c>
    </row>
    <row r="37" spans="1:4">
      <c r="A37">
        <v>2018</v>
      </c>
      <c r="B37" t="s">
        <v>10</v>
      </c>
      <c r="C37" t="s">
        <v>22</v>
      </c>
      <c r="D37" s="4">
        <v>0.61199999999999999</v>
      </c>
    </row>
    <row r="38" spans="1:4">
      <c r="A38">
        <v>2018</v>
      </c>
      <c r="B38" t="s">
        <v>10</v>
      </c>
      <c r="C38" t="s">
        <v>25</v>
      </c>
      <c r="D38" s="4">
        <v>0.51700000000000002</v>
      </c>
    </row>
    <row r="39" spans="1:4">
      <c r="A39">
        <v>2018</v>
      </c>
      <c r="B39" t="s">
        <v>10</v>
      </c>
      <c r="C39" t="s">
        <v>21</v>
      </c>
      <c r="D39" s="4">
        <v>0.60499999999999998</v>
      </c>
    </row>
    <row r="40" spans="1:4">
      <c r="A40">
        <v>2018</v>
      </c>
      <c r="B40" t="s">
        <v>10</v>
      </c>
      <c r="C40" t="s">
        <v>20</v>
      </c>
      <c r="D40" s="4">
        <v>0.19900000000000001</v>
      </c>
    </row>
    <row r="41" spans="1:4">
      <c r="A41">
        <v>2018</v>
      </c>
      <c r="B41" t="s">
        <v>10</v>
      </c>
      <c r="C41" t="s">
        <v>65</v>
      </c>
      <c r="D41" s="4">
        <v>0.14299999999999999</v>
      </c>
    </row>
    <row r="42" spans="1:4">
      <c r="A42">
        <v>2018</v>
      </c>
      <c r="B42" t="s">
        <v>10</v>
      </c>
      <c r="C42" t="s">
        <v>23</v>
      </c>
      <c r="D42" s="4">
        <v>0.24</v>
      </c>
    </row>
    <row r="43" spans="1:4">
      <c r="A43">
        <v>2018</v>
      </c>
      <c r="B43" t="s">
        <v>66</v>
      </c>
      <c r="C43" t="s">
        <v>63</v>
      </c>
      <c r="D43" s="4">
        <v>0.42299999999999999</v>
      </c>
    </row>
    <row r="44" spans="1:4">
      <c r="A44">
        <v>2018</v>
      </c>
      <c r="B44" t="s">
        <v>66</v>
      </c>
      <c r="C44" t="s">
        <v>64</v>
      </c>
      <c r="D44" s="4">
        <v>0.81499999999999995</v>
      </c>
    </row>
    <row r="45" spans="1:4">
      <c r="A45">
        <v>2018</v>
      </c>
      <c r="B45" t="s">
        <v>66</v>
      </c>
      <c r="C45" t="s">
        <v>22</v>
      </c>
      <c r="D45" s="4">
        <v>0.57199999999999995</v>
      </c>
    </row>
    <row r="46" spans="1:4">
      <c r="A46">
        <v>2018</v>
      </c>
      <c r="B46" t="s">
        <v>66</v>
      </c>
      <c r="C46" t="s">
        <v>25</v>
      </c>
      <c r="D46" s="4">
        <v>0.495</v>
      </c>
    </row>
    <row r="47" spans="1:4">
      <c r="A47">
        <v>2018</v>
      </c>
      <c r="B47" t="s">
        <v>66</v>
      </c>
      <c r="C47" t="s">
        <v>21</v>
      </c>
      <c r="D47" s="4">
        <v>0.502</v>
      </c>
    </row>
    <row r="48" spans="1:4">
      <c r="A48">
        <v>2018</v>
      </c>
      <c r="B48" t="s">
        <v>66</v>
      </c>
      <c r="C48" t="s">
        <v>20</v>
      </c>
      <c r="D48" s="4">
        <v>0.219</v>
      </c>
    </row>
    <row r="49" spans="1:4">
      <c r="A49">
        <v>2018</v>
      </c>
      <c r="B49" t="s">
        <v>66</v>
      </c>
      <c r="C49" t="s">
        <v>65</v>
      </c>
      <c r="D49" s="4">
        <v>0.15</v>
      </c>
    </row>
    <row r="50" spans="1:4">
      <c r="A50">
        <v>2018</v>
      </c>
      <c r="B50" t="s">
        <v>66</v>
      </c>
      <c r="C50" t="s">
        <v>23</v>
      </c>
      <c r="D50" s="4">
        <v>0.218</v>
      </c>
    </row>
    <row r="51" spans="1:4">
      <c r="A51">
        <v>2019</v>
      </c>
      <c r="B51" t="s">
        <v>10</v>
      </c>
      <c r="C51" t="s">
        <v>63</v>
      </c>
      <c r="D51" s="4">
        <v>0.46200000000000002</v>
      </c>
    </row>
    <row r="52" spans="1:4">
      <c r="A52">
        <v>2019</v>
      </c>
      <c r="B52" t="s">
        <v>10</v>
      </c>
      <c r="C52" t="s">
        <v>64</v>
      </c>
      <c r="D52" s="4">
        <v>0.84799999999999998</v>
      </c>
    </row>
    <row r="53" spans="1:4">
      <c r="A53">
        <v>2019</v>
      </c>
      <c r="B53" t="s">
        <v>10</v>
      </c>
      <c r="C53" t="s">
        <v>22</v>
      </c>
      <c r="D53" s="4">
        <v>0.66700000000000004</v>
      </c>
    </row>
    <row r="54" spans="1:4">
      <c r="A54">
        <v>2019</v>
      </c>
      <c r="B54" t="s">
        <v>10</v>
      </c>
      <c r="C54" t="s">
        <v>25</v>
      </c>
      <c r="D54" s="4">
        <v>0.52800000000000002</v>
      </c>
    </row>
    <row r="55" spans="1:4">
      <c r="A55">
        <v>2019</v>
      </c>
      <c r="B55" t="s">
        <v>10</v>
      </c>
      <c r="C55" t="s">
        <v>21</v>
      </c>
      <c r="D55" s="4">
        <v>0.63400000000000001</v>
      </c>
    </row>
    <row r="56" spans="1:4">
      <c r="A56">
        <v>2019</v>
      </c>
      <c r="B56" t="s">
        <v>10</v>
      </c>
      <c r="C56" t="s">
        <v>20</v>
      </c>
      <c r="D56" s="4">
        <v>0.19900000000000001</v>
      </c>
    </row>
    <row r="57" spans="1:4">
      <c r="A57">
        <v>2019</v>
      </c>
      <c r="B57" t="s">
        <v>10</v>
      </c>
      <c r="C57" t="s">
        <v>65</v>
      </c>
      <c r="D57" s="4">
        <v>0.14199999999999999</v>
      </c>
    </row>
    <row r="58" spans="1:4">
      <c r="A58">
        <v>2019</v>
      </c>
      <c r="B58" t="s">
        <v>10</v>
      </c>
      <c r="C58" t="s">
        <v>23</v>
      </c>
      <c r="D58" s="4">
        <v>0.26</v>
      </c>
    </row>
    <row r="59" spans="1:4">
      <c r="A59">
        <v>2019</v>
      </c>
      <c r="B59" t="s">
        <v>66</v>
      </c>
      <c r="C59" t="s">
        <v>63</v>
      </c>
      <c r="D59" s="4">
        <v>0.434</v>
      </c>
    </row>
    <row r="60" spans="1:4">
      <c r="A60">
        <v>2019</v>
      </c>
      <c r="B60" t="s">
        <v>66</v>
      </c>
      <c r="C60" t="s">
        <v>64</v>
      </c>
      <c r="D60" s="4">
        <v>0.81899999999999995</v>
      </c>
    </row>
    <row r="61" spans="1:4">
      <c r="A61">
        <v>2019</v>
      </c>
      <c r="B61" t="s">
        <v>66</v>
      </c>
      <c r="C61" t="s">
        <v>22</v>
      </c>
      <c r="D61" s="4">
        <v>0.58599999999999997</v>
      </c>
    </row>
    <row r="62" spans="1:4">
      <c r="A62">
        <v>2019</v>
      </c>
      <c r="B62" t="s">
        <v>66</v>
      </c>
      <c r="C62" t="s">
        <v>25</v>
      </c>
      <c r="D62" s="4">
        <v>0.505</v>
      </c>
    </row>
    <row r="63" spans="1:4">
      <c r="A63">
        <v>2019</v>
      </c>
      <c r="B63" t="s">
        <v>66</v>
      </c>
      <c r="C63" t="s">
        <v>21</v>
      </c>
      <c r="D63" s="4">
        <v>0.53100000000000003</v>
      </c>
    </row>
    <row r="64" spans="1:4">
      <c r="A64">
        <v>2019</v>
      </c>
      <c r="B64" t="s">
        <v>66</v>
      </c>
      <c r="C64" t="s">
        <v>20</v>
      </c>
      <c r="D64" s="4">
        <v>0.216</v>
      </c>
    </row>
    <row r="65" spans="1:4">
      <c r="A65">
        <v>2019</v>
      </c>
      <c r="B65" t="s">
        <v>66</v>
      </c>
      <c r="C65" t="s">
        <v>65</v>
      </c>
      <c r="D65" s="4">
        <v>0.15</v>
      </c>
    </row>
    <row r="66" spans="1:4">
      <c r="A66">
        <v>2019</v>
      </c>
      <c r="B66" t="s">
        <v>66</v>
      </c>
      <c r="C66" t="s">
        <v>23</v>
      </c>
      <c r="D66" s="4">
        <v>0.23</v>
      </c>
    </row>
    <row r="67" spans="1:4">
      <c r="A67">
        <v>2020</v>
      </c>
      <c r="B67" t="s">
        <v>10</v>
      </c>
      <c r="C67" t="s">
        <v>63</v>
      </c>
      <c r="D67" s="4" t="s">
        <v>14</v>
      </c>
    </row>
    <row r="68" spans="1:4">
      <c r="A68">
        <v>2020</v>
      </c>
      <c r="B68" t="s">
        <v>10</v>
      </c>
      <c r="C68" t="s">
        <v>64</v>
      </c>
      <c r="D68" s="4" t="s">
        <v>14</v>
      </c>
    </row>
    <row r="69" spans="1:4">
      <c r="A69">
        <v>2020</v>
      </c>
      <c r="B69" t="s">
        <v>10</v>
      </c>
      <c r="C69" t="s">
        <v>22</v>
      </c>
      <c r="D69" s="4" t="s">
        <v>14</v>
      </c>
    </row>
    <row r="70" spans="1:4">
      <c r="A70">
        <v>2020</v>
      </c>
      <c r="B70" t="s">
        <v>10</v>
      </c>
      <c r="C70" t="s">
        <v>25</v>
      </c>
      <c r="D70" s="4" t="s">
        <v>14</v>
      </c>
    </row>
    <row r="71" spans="1:4">
      <c r="A71">
        <v>2020</v>
      </c>
      <c r="B71" t="s">
        <v>10</v>
      </c>
      <c r="C71" t="s">
        <v>21</v>
      </c>
      <c r="D71" s="4" t="s">
        <v>14</v>
      </c>
    </row>
    <row r="72" spans="1:4">
      <c r="A72">
        <v>2020</v>
      </c>
      <c r="B72" t="s">
        <v>10</v>
      </c>
      <c r="C72" t="s">
        <v>20</v>
      </c>
      <c r="D72" s="4" t="s">
        <v>14</v>
      </c>
    </row>
    <row r="73" spans="1:4">
      <c r="A73">
        <v>2020</v>
      </c>
      <c r="B73" t="s">
        <v>10</v>
      </c>
      <c r="C73" t="s">
        <v>65</v>
      </c>
      <c r="D73" s="4" t="s">
        <v>14</v>
      </c>
    </row>
    <row r="74" spans="1:4">
      <c r="A74">
        <v>2020</v>
      </c>
      <c r="B74" t="s">
        <v>10</v>
      </c>
      <c r="C74" t="s">
        <v>23</v>
      </c>
      <c r="D74" s="4" t="s">
        <v>14</v>
      </c>
    </row>
    <row r="75" spans="1:4">
      <c r="A75">
        <v>2020</v>
      </c>
      <c r="B75" t="s">
        <v>66</v>
      </c>
      <c r="C75" t="s">
        <v>63</v>
      </c>
      <c r="D75" s="4" t="s">
        <v>14</v>
      </c>
    </row>
    <row r="76" spans="1:4">
      <c r="A76">
        <v>2020</v>
      </c>
      <c r="B76" t="s">
        <v>66</v>
      </c>
      <c r="C76" t="s">
        <v>64</v>
      </c>
      <c r="D76" s="4" t="s">
        <v>14</v>
      </c>
    </row>
    <row r="77" spans="1:4">
      <c r="A77">
        <v>2020</v>
      </c>
      <c r="B77" t="s">
        <v>66</v>
      </c>
      <c r="C77" t="s">
        <v>22</v>
      </c>
      <c r="D77" s="4" t="s">
        <v>14</v>
      </c>
    </row>
    <row r="78" spans="1:4">
      <c r="A78">
        <v>2020</v>
      </c>
      <c r="B78" t="s">
        <v>66</v>
      </c>
      <c r="C78" t="s">
        <v>25</v>
      </c>
      <c r="D78" s="4" t="s">
        <v>14</v>
      </c>
    </row>
    <row r="79" spans="1:4">
      <c r="A79">
        <v>2020</v>
      </c>
      <c r="B79" t="s">
        <v>66</v>
      </c>
      <c r="C79" t="s">
        <v>21</v>
      </c>
      <c r="D79" s="4" t="s">
        <v>14</v>
      </c>
    </row>
    <row r="80" spans="1:4">
      <c r="A80">
        <v>2020</v>
      </c>
      <c r="B80" t="s">
        <v>66</v>
      </c>
      <c r="C80" t="s">
        <v>20</v>
      </c>
      <c r="D80" s="4" t="s">
        <v>14</v>
      </c>
    </row>
    <row r="81" spans="1:4">
      <c r="A81">
        <v>2020</v>
      </c>
      <c r="B81" t="s">
        <v>66</v>
      </c>
      <c r="C81" t="s">
        <v>65</v>
      </c>
      <c r="D81" s="4" t="s">
        <v>14</v>
      </c>
    </row>
    <row r="82" spans="1:4">
      <c r="A82">
        <v>2020</v>
      </c>
      <c r="B82" t="s">
        <v>66</v>
      </c>
      <c r="C82" t="s">
        <v>23</v>
      </c>
      <c r="D82" s="4" t="s">
        <v>14</v>
      </c>
    </row>
    <row r="83" spans="1:4">
      <c r="A83">
        <v>2021</v>
      </c>
      <c r="B83" t="s">
        <v>10</v>
      </c>
      <c r="C83" t="s">
        <v>63</v>
      </c>
      <c r="D83" s="4">
        <v>0.49</v>
      </c>
    </row>
    <row r="84" spans="1:4">
      <c r="A84">
        <v>2021</v>
      </c>
      <c r="B84" t="s">
        <v>10</v>
      </c>
      <c r="C84" t="s">
        <v>64</v>
      </c>
      <c r="D84" s="4">
        <v>0.83799999999999997</v>
      </c>
    </row>
    <row r="85" spans="1:4">
      <c r="A85">
        <v>2021</v>
      </c>
      <c r="B85" t="s">
        <v>10</v>
      </c>
      <c r="C85" t="s">
        <v>22</v>
      </c>
      <c r="D85" s="4">
        <v>0.64</v>
      </c>
    </row>
    <row r="86" spans="1:4">
      <c r="A86">
        <v>2021</v>
      </c>
      <c r="B86" t="s">
        <v>10</v>
      </c>
      <c r="C86" t="s">
        <v>25</v>
      </c>
      <c r="D86" s="4">
        <v>0.56999999999999995</v>
      </c>
    </row>
    <row r="87" spans="1:4">
      <c r="A87">
        <v>2021</v>
      </c>
      <c r="B87" t="s">
        <v>10</v>
      </c>
      <c r="C87" t="s">
        <v>21</v>
      </c>
      <c r="D87" s="4">
        <v>0.69599999999999995</v>
      </c>
    </row>
    <row r="88" spans="1:4">
      <c r="A88">
        <v>2021</v>
      </c>
      <c r="B88" t="s">
        <v>10</v>
      </c>
      <c r="C88" t="s">
        <v>20</v>
      </c>
      <c r="D88" s="4">
        <v>0.187</v>
      </c>
    </row>
    <row r="89" spans="1:4">
      <c r="A89">
        <v>2021</v>
      </c>
      <c r="B89" t="s">
        <v>10</v>
      </c>
      <c r="C89" t="s">
        <v>65</v>
      </c>
      <c r="D89" s="4">
        <v>0.13800000000000001</v>
      </c>
    </row>
    <row r="90" spans="1:4">
      <c r="A90">
        <v>2021</v>
      </c>
      <c r="B90" t="s">
        <v>10</v>
      </c>
      <c r="C90" t="s">
        <v>23</v>
      </c>
      <c r="D90" s="4">
        <v>0.29299999999999998</v>
      </c>
    </row>
    <row r="91" spans="1:4">
      <c r="A91">
        <v>2021</v>
      </c>
      <c r="B91" t="s">
        <v>66</v>
      </c>
      <c r="C91" t="s">
        <v>63</v>
      </c>
      <c r="D91" s="4">
        <v>0.47</v>
      </c>
    </row>
    <row r="92" spans="1:4">
      <c r="A92">
        <v>2021</v>
      </c>
      <c r="B92" t="s">
        <v>66</v>
      </c>
      <c r="C92" t="s">
        <v>64</v>
      </c>
      <c r="D92" s="4">
        <v>0.81200000000000006</v>
      </c>
    </row>
    <row r="93" spans="1:4">
      <c r="A93">
        <v>2021</v>
      </c>
      <c r="B93" t="s">
        <v>66</v>
      </c>
      <c r="C93" t="s">
        <v>22</v>
      </c>
      <c r="D93" s="4">
        <v>0.60199999999999998</v>
      </c>
    </row>
    <row r="94" spans="1:4">
      <c r="A94">
        <v>2021</v>
      </c>
      <c r="B94" t="s">
        <v>66</v>
      </c>
      <c r="C94" t="s">
        <v>25</v>
      </c>
      <c r="D94" s="4">
        <v>0.54400000000000004</v>
      </c>
    </row>
    <row r="95" spans="1:4">
      <c r="A95">
        <v>2021</v>
      </c>
      <c r="B95" t="s">
        <v>66</v>
      </c>
      <c r="C95" t="s">
        <v>21</v>
      </c>
      <c r="D95" s="4">
        <v>0.64100000000000001</v>
      </c>
    </row>
    <row r="96" spans="1:4">
      <c r="A96">
        <v>2021</v>
      </c>
      <c r="B96" t="s">
        <v>66</v>
      </c>
      <c r="C96" t="s">
        <v>20</v>
      </c>
      <c r="D96" s="4">
        <v>0.223</v>
      </c>
    </row>
    <row r="97" spans="1:4">
      <c r="A97">
        <v>2021</v>
      </c>
      <c r="B97" t="s">
        <v>66</v>
      </c>
      <c r="C97" t="s">
        <v>65</v>
      </c>
      <c r="D97" s="4">
        <v>0.155</v>
      </c>
    </row>
    <row r="98" spans="1:4">
      <c r="A98">
        <v>2021</v>
      </c>
      <c r="B98" t="s">
        <v>66</v>
      </c>
      <c r="C98" t="s">
        <v>23</v>
      </c>
      <c r="D98" s="4">
        <v>0.25700000000000001</v>
      </c>
    </row>
    <row r="99" spans="1:4">
      <c r="A99">
        <v>2022</v>
      </c>
      <c r="B99" t="s">
        <v>10</v>
      </c>
      <c r="C99" t="s">
        <v>63</v>
      </c>
      <c r="D99" s="4">
        <v>0.48399999999999999</v>
      </c>
    </row>
    <row r="100" spans="1:4">
      <c r="A100">
        <v>2022</v>
      </c>
      <c r="B100" t="s">
        <v>10</v>
      </c>
      <c r="C100" t="s">
        <v>64</v>
      </c>
      <c r="D100" s="4">
        <v>0.84399999999999997</v>
      </c>
    </row>
    <row r="101" spans="1:4">
      <c r="A101">
        <v>2022</v>
      </c>
      <c r="B101" t="s">
        <v>10</v>
      </c>
      <c r="C101" t="s">
        <v>22</v>
      </c>
      <c r="D101" s="4">
        <v>0.66900000000000004</v>
      </c>
    </row>
    <row r="102" spans="1:4">
      <c r="A102">
        <v>2022</v>
      </c>
      <c r="B102" t="s">
        <v>10</v>
      </c>
      <c r="C102" t="s">
        <v>25</v>
      </c>
      <c r="D102" s="4">
        <v>0.56499999999999995</v>
      </c>
    </row>
    <row r="103" spans="1:4">
      <c r="A103">
        <v>2022</v>
      </c>
      <c r="B103" t="s">
        <v>10</v>
      </c>
      <c r="C103" t="s">
        <v>21</v>
      </c>
      <c r="D103" s="4">
        <v>0.68899999999999995</v>
      </c>
    </row>
    <row r="104" spans="1:4">
      <c r="A104">
        <v>2022</v>
      </c>
      <c r="B104" t="s">
        <v>10</v>
      </c>
      <c r="C104" t="s">
        <v>20</v>
      </c>
      <c r="D104" s="4">
        <v>0.19900000000000001</v>
      </c>
    </row>
    <row r="105" spans="1:4">
      <c r="A105">
        <v>2022</v>
      </c>
      <c r="B105" t="s">
        <v>10</v>
      </c>
      <c r="C105" t="s">
        <v>65</v>
      </c>
      <c r="D105" s="4">
        <v>0.124</v>
      </c>
    </row>
    <row r="106" spans="1:4">
      <c r="A106">
        <v>2022</v>
      </c>
      <c r="B106" t="s">
        <v>10</v>
      </c>
      <c r="C106" t="s">
        <v>23</v>
      </c>
      <c r="D106" s="4">
        <v>0.27600000000000002</v>
      </c>
    </row>
    <row r="107" spans="1:4">
      <c r="A107">
        <v>2022</v>
      </c>
      <c r="B107" t="s">
        <v>66</v>
      </c>
      <c r="C107" t="s">
        <v>63</v>
      </c>
      <c r="D107" s="4">
        <v>0.49</v>
      </c>
    </row>
    <row r="108" spans="1:4">
      <c r="A108">
        <v>2022</v>
      </c>
      <c r="B108" t="s">
        <v>66</v>
      </c>
      <c r="C108" t="s">
        <v>64</v>
      </c>
      <c r="D108" s="4">
        <v>0.82099999999999995</v>
      </c>
    </row>
    <row r="109" spans="1:4">
      <c r="A109">
        <v>2022</v>
      </c>
      <c r="B109" t="s">
        <v>66</v>
      </c>
      <c r="C109" t="s">
        <v>22</v>
      </c>
      <c r="D109" s="4">
        <v>0.61</v>
      </c>
    </row>
    <row r="110" spans="1:4">
      <c r="A110">
        <v>2022</v>
      </c>
      <c r="B110" t="s">
        <v>66</v>
      </c>
      <c r="C110" t="s">
        <v>25</v>
      </c>
      <c r="D110" s="4">
        <v>0.55500000000000005</v>
      </c>
    </row>
    <row r="111" spans="1:4">
      <c r="A111">
        <v>2022</v>
      </c>
      <c r="B111" t="s">
        <v>66</v>
      </c>
      <c r="C111" t="s">
        <v>21</v>
      </c>
      <c r="D111" s="4">
        <v>0.70799999999999996</v>
      </c>
    </row>
    <row r="112" spans="1:4">
      <c r="A112">
        <v>2022</v>
      </c>
      <c r="B112" t="s">
        <v>66</v>
      </c>
      <c r="C112" t="s">
        <v>20</v>
      </c>
      <c r="D112" s="4">
        <v>0.22700000000000001</v>
      </c>
    </row>
    <row r="113" spans="1:4">
      <c r="A113">
        <v>2022</v>
      </c>
      <c r="B113" t="s">
        <v>66</v>
      </c>
      <c r="C113" t="s">
        <v>65</v>
      </c>
      <c r="D113" s="4">
        <v>0.158</v>
      </c>
    </row>
    <row r="114" spans="1:4">
      <c r="A114">
        <v>2022</v>
      </c>
      <c r="B114" t="s">
        <v>66</v>
      </c>
      <c r="C114" t="s">
        <v>23</v>
      </c>
      <c r="D114" s="4">
        <v>0.28000000000000003</v>
      </c>
    </row>
    <row r="115" spans="1:4">
      <c r="A115">
        <v>2023</v>
      </c>
      <c r="B115" t="s">
        <v>10</v>
      </c>
      <c r="C115" t="s">
        <v>63</v>
      </c>
      <c r="D115" s="4">
        <v>0.51100000000000001</v>
      </c>
    </row>
    <row r="116" spans="1:4">
      <c r="A116">
        <v>2023</v>
      </c>
      <c r="B116" t="s">
        <v>10</v>
      </c>
      <c r="C116" t="s">
        <v>64</v>
      </c>
      <c r="D116" s="4">
        <v>0.85199999999999998</v>
      </c>
    </row>
    <row r="117" spans="1:4">
      <c r="A117">
        <v>2023</v>
      </c>
      <c r="B117" t="s">
        <v>10</v>
      </c>
      <c r="C117" t="s">
        <v>22</v>
      </c>
      <c r="D117" s="4">
        <v>0.625</v>
      </c>
    </row>
    <row r="118" spans="1:4">
      <c r="A118">
        <v>2023</v>
      </c>
      <c r="B118" t="s">
        <v>10</v>
      </c>
      <c r="C118" t="s">
        <v>25</v>
      </c>
      <c r="D118" s="4">
        <v>0.59599999999999997</v>
      </c>
    </row>
    <row r="119" spans="1:4">
      <c r="A119">
        <v>2023</v>
      </c>
      <c r="B119" t="s">
        <v>10</v>
      </c>
      <c r="C119" t="s">
        <v>21</v>
      </c>
      <c r="D119" s="4">
        <v>0.82799999999999996</v>
      </c>
    </row>
    <row r="120" spans="1:4">
      <c r="A120">
        <v>2023</v>
      </c>
      <c r="B120" t="s">
        <v>10</v>
      </c>
      <c r="C120" t="s">
        <v>20</v>
      </c>
      <c r="D120" s="4">
        <v>0.20100000000000001</v>
      </c>
    </row>
    <row r="121" spans="1:4">
      <c r="A121">
        <v>2023</v>
      </c>
      <c r="B121" t="s">
        <v>10</v>
      </c>
      <c r="C121" t="s">
        <v>65</v>
      </c>
      <c r="D121" s="4">
        <v>0.112</v>
      </c>
    </row>
    <row r="122" spans="1:4">
      <c r="A122">
        <v>2023</v>
      </c>
      <c r="B122" t="s">
        <v>10</v>
      </c>
      <c r="C122" t="s">
        <v>23</v>
      </c>
      <c r="D122" s="4">
        <v>0.27400000000000002</v>
      </c>
    </row>
    <row r="123" spans="1:4">
      <c r="A123">
        <v>2023</v>
      </c>
      <c r="B123" t="s">
        <v>66</v>
      </c>
      <c r="C123" t="s">
        <v>63</v>
      </c>
      <c r="D123" s="4">
        <v>0.50900000000000001</v>
      </c>
    </row>
    <row r="124" spans="1:4">
      <c r="A124">
        <v>2023</v>
      </c>
      <c r="B124" t="s">
        <v>66</v>
      </c>
      <c r="C124" t="s">
        <v>64</v>
      </c>
      <c r="D124" s="4">
        <v>0.82699999999999996</v>
      </c>
    </row>
    <row r="125" spans="1:4">
      <c r="A125">
        <v>2023</v>
      </c>
      <c r="B125" t="s">
        <v>66</v>
      </c>
      <c r="C125" t="s">
        <v>22</v>
      </c>
      <c r="D125" s="4">
        <v>0.627</v>
      </c>
    </row>
    <row r="126" spans="1:4">
      <c r="A126">
        <v>2023</v>
      </c>
      <c r="B126" t="s">
        <v>66</v>
      </c>
      <c r="C126" t="s">
        <v>25</v>
      </c>
      <c r="D126" s="4">
        <v>0.56899999999999995</v>
      </c>
    </row>
    <row r="127" spans="1:4">
      <c r="A127">
        <v>2023</v>
      </c>
      <c r="B127" t="s">
        <v>66</v>
      </c>
      <c r="C127" t="s">
        <v>21</v>
      </c>
      <c r="D127" s="4">
        <v>0.754</v>
      </c>
    </row>
    <row r="128" spans="1:4">
      <c r="A128">
        <v>2023</v>
      </c>
      <c r="B128" t="s">
        <v>66</v>
      </c>
      <c r="C128" t="s">
        <v>20</v>
      </c>
      <c r="D128" s="4">
        <v>0.23200000000000001</v>
      </c>
    </row>
    <row r="129" spans="1:4">
      <c r="A129">
        <v>2023</v>
      </c>
      <c r="B129" t="s">
        <v>66</v>
      </c>
      <c r="C129" t="s">
        <v>65</v>
      </c>
      <c r="D129" s="4">
        <v>0.158</v>
      </c>
    </row>
    <row r="130" spans="1:4">
      <c r="A130">
        <v>2023</v>
      </c>
      <c r="B130" t="s">
        <v>66</v>
      </c>
      <c r="C130" t="s">
        <v>23</v>
      </c>
      <c r="D130" s="4">
        <v>0.29199999999999998</v>
      </c>
    </row>
    <row r="131" spans="1:4">
      <c r="A131">
        <v>2024</v>
      </c>
      <c r="B131" t="s">
        <v>10</v>
      </c>
      <c r="C131" t="s">
        <v>63</v>
      </c>
      <c r="D131" s="4">
        <v>0.504</v>
      </c>
    </row>
    <row r="132" spans="1:4">
      <c r="A132">
        <v>2024</v>
      </c>
      <c r="B132" t="s">
        <v>10</v>
      </c>
      <c r="C132" t="s">
        <v>64</v>
      </c>
      <c r="D132" s="4">
        <v>0.85399999999999998</v>
      </c>
    </row>
    <row r="133" spans="1:4">
      <c r="A133">
        <v>2024</v>
      </c>
      <c r="B133" t="s">
        <v>10</v>
      </c>
      <c r="C133" t="s">
        <v>22</v>
      </c>
      <c r="D133" s="4">
        <v>0.65500000000000003</v>
      </c>
    </row>
    <row r="134" spans="1:4">
      <c r="A134">
        <v>2024</v>
      </c>
      <c r="B134" t="s">
        <v>10</v>
      </c>
      <c r="C134" t="s">
        <v>25</v>
      </c>
      <c r="D134" s="4">
        <v>0.61</v>
      </c>
    </row>
    <row r="135" spans="1:4">
      <c r="A135">
        <v>2024</v>
      </c>
      <c r="B135" t="s">
        <v>10</v>
      </c>
      <c r="C135" t="s">
        <v>21</v>
      </c>
      <c r="D135" s="4">
        <v>0.80500000000000005</v>
      </c>
    </row>
    <row r="136" spans="1:4">
      <c r="A136">
        <v>2024</v>
      </c>
      <c r="B136" t="s">
        <v>10</v>
      </c>
      <c r="C136" t="s">
        <v>20</v>
      </c>
      <c r="D136" s="4">
        <v>0.20499999999999999</v>
      </c>
    </row>
    <row r="137" spans="1:4">
      <c r="A137">
        <v>2024</v>
      </c>
      <c r="B137" t="s">
        <v>10</v>
      </c>
      <c r="C137" t="s">
        <v>65</v>
      </c>
      <c r="D137" s="4">
        <v>0.13</v>
      </c>
    </row>
    <row r="138" spans="1:4">
      <c r="A138">
        <v>2024</v>
      </c>
      <c r="B138" t="s">
        <v>10</v>
      </c>
      <c r="C138" t="s">
        <v>23</v>
      </c>
      <c r="D138" s="4">
        <v>0.29499999999999998</v>
      </c>
    </row>
    <row r="139" spans="1:4">
      <c r="A139">
        <v>2024</v>
      </c>
      <c r="B139" t="s">
        <v>66</v>
      </c>
      <c r="C139" t="s">
        <v>63</v>
      </c>
      <c r="D139" s="4">
        <v>0.51700000000000002</v>
      </c>
    </row>
    <row r="140" spans="1:4">
      <c r="A140">
        <v>2024</v>
      </c>
      <c r="B140" t="s">
        <v>66</v>
      </c>
      <c r="C140" t="s">
        <v>64</v>
      </c>
      <c r="D140" s="4">
        <v>0.83</v>
      </c>
    </row>
    <row r="141" spans="1:4">
      <c r="A141">
        <v>2024</v>
      </c>
      <c r="B141" t="s">
        <v>66</v>
      </c>
      <c r="C141" t="s">
        <v>22</v>
      </c>
      <c r="D141" s="4">
        <v>0.63100000000000001</v>
      </c>
    </row>
    <row r="142" spans="1:4">
      <c r="A142">
        <v>2024</v>
      </c>
      <c r="B142" t="s">
        <v>66</v>
      </c>
      <c r="C142" t="s">
        <v>25</v>
      </c>
      <c r="D142" s="4">
        <v>0.57799999999999996</v>
      </c>
    </row>
    <row r="143" spans="1:4">
      <c r="A143">
        <v>2024</v>
      </c>
      <c r="B143" t="s">
        <v>66</v>
      </c>
      <c r="C143" t="s">
        <v>21</v>
      </c>
      <c r="D143" s="4">
        <v>0.77200000000000002</v>
      </c>
    </row>
    <row r="144" spans="1:4">
      <c r="A144">
        <v>2024</v>
      </c>
      <c r="B144" t="s">
        <v>66</v>
      </c>
      <c r="C144" t="s">
        <v>20</v>
      </c>
      <c r="D144" s="4">
        <v>0.22900000000000001</v>
      </c>
    </row>
    <row r="145" spans="1:4">
      <c r="A145">
        <v>2024</v>
      </c>
      <c r="B145" t="s">
        <v>66</v>
      </c>
      <c r="C145" t="s">
        <v>65</v>
      </c>
      <c r="D145" s="4">
        <v>0.159</v>
      </c>
    </row>
    <row r="146" spans="1:4">
      <c r="A146">
        <v>2024</v>
      </c>
      <c r="B146" t="s">
        <v>66</v>
      </c>
      <c r="C146" t="s">
        <v>23</v>
      </c>
      <c r="D146" s="4">
        <v>0.29799999999999999</v>
      </c>
    </row>
    <row r="147" spans="1:4">
      <c r="A147" t="s">
        <v>3</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
  <sheetViews>
    <sheetView workbookViewId="0"/>
  </sheetViews>
  <sheetFormatPr defaultColWidth="11.42578125" defaultRowHeight="14.45"/>
  <sheetData>
    <row r="1" spans="1:10" ht="18.600000000000001">
      <c r="A1" s="1" t="s">
        <v>73</v>
      </c>
    </row>
    <row r="2" spans="1:10">
      <c r="A2" t="s">
        <v>5</v>
      </c>
      <c r="B2" t="s">
        <v>62</v>
      </c>
      <c r="C2" t="s">
        <v>63</v>
      </c>
      <c r="D2" t="s">
        <v>64</v>
      </c>
      <c r="E2" t="s">
        <v>22</v>
      </c>
      <c r="F2" t="s">
        <v>25</v>
      </c>
      <c r="G2" t="s">
        <v>21</v>
      </c>
      <c r="H2" t="s">
        <v>20</v>
      </c>
      <c r="I2" t="s">
        <v>65</v>
      </c>
      <c r="J2" t="s">
        <v>23</v>
      </c>
    </row>
    <row r="3" spans="1:10">
      <c r="A3">
        <v>2016</v>
      </c>
      <c r="B3" t="s">
        <v>10</v>
      </c>
      <c r="C3" s="4">
        <v>0.53</v>
      </c>
      <c r="D3" s="4">
        <v>0.34799999999999998</v>
      </c>
      <c r="E3" s="4">
        <v>0.38200000000000001</v>
      </c>
      <c r="F3" s="4">
        <v>0.42899999999999999</v>
      </c>
      <c r="G3" s="4">
        <v>0.66700000000000004</v>
      </c>
      <c r="H3" s="4">
        <v>0.52900000000000003</v>
      </c>
      <c r="I3" s="4">
        <v>0.60099999999999998</v>
      </c>
      <c r="J3" s="4">
        <v>0.70499999999999996</v>
      </c>
    </row>
    <row r="4" spans="1:10">
      <c r="A4">
        <v>2016</v>
      </c>
      <c r="B4" t="s">
        <v>66</v>
      </c>
      <c r="C4" s="4">
        <v>0.48299999999999998</v>
      </c>
      <c r="D4" s="4">
        <v>0.32600000000000001</v>
      </c>
      <c r="E4" s="4">
        <v>0.35799999999999998</v>
      </c>
      <c r="F4" s="4">
        <v>0.41799999999999998</v>
      </c>
      <c r="G4" s="4">
        <v>0.63100000000000001</v>
      </c>
      <c r="H4" s="4">
        <v>0.497</v>
      </c>
      <c r="I4" s="4">
        <v>0.58399999999999996</v>
      </c>
      <c r="J4" s="4">
        <v>0.66500000000000004</v>
      </c>
    </row>
    <row r="5" spans="1:10">
      <c r="A5">
        <v>2017</v>
      </c>
      <c r="B5" t="s">
        <v>10</v>
      </c>
      <c r="C5" s="4">
        <v>0.51800000000000002</v>
      </c>
      <c r="D5" s="4">
        <v>0.34200000000000003</v>
      </c>
      <c r="E5" s="4">
        <v>0.35399999999999998</v>
      </c>
      <c r="F5" s="4">
        <v>0.40899999999999997</v>
      </c>
      <c r="G5" s="4">
        <v>0.67200000000000004</v>
      </c>
      <c r="H5" s="4">
        <v>0.53600000000000003</v>
      </c>
      <c r="I5" s="4">
        <v>0.61399999999999999</v>
      </c>
      <c r="J5" s="4">
        <v>0.69299999999999995</v>
      </c>
    </row>
    <row r="6" spans="1:10">
      <c r="A6">
        <v>2017</v>
      </c>
      <c r="B6" t="s">
        <v>66</v>
      </c>
      <c r="C6" s="4">
        <v>0.47399999999999998</v>
      </c>
      <c r="D6" s="4">
        <v>0.317</v>
      </c>
      <c r="E6" s="4">
        <v>0.35099999999999998</v>
      </c>
      <c r="F6" s="4">
        <v>0.40699999999999997</v>
      </c>
      <c r="G6" s="4">
        <v>0.623</v>
      </c>
      <c r="H6" s="4">
        <v>0.48799999999999999</v>
      </c>
      <c r="I6" s="4">
        <v>0.57199999999999995</v>
      </c>
      <c r="J6" s="4">
        <v>0.65900000000000003</v>
      </c>
    </row>
    <row r="7" spans="1:10">
      <c r="A7">
        <v>2018</v>
      </c>
      <c r="B7" t="s">
        <v>10</v>
      </c>
      <c r="C7" s="4">
        <v>0.53600000000000003</v>
      </c>
      <c r="D7" s="4">
        <v>0.34300000000000003</v>
      </c>
      <c r="E7" s="4">
        <v>0.34799999999999998</v>
      </c>
      <c r="F7" s="4">
        <v>0.41599999999999998</v>
      </c>
      <c r="G7" s="4">
        <v>0.65300000000000002</v>
      </c>
      <c r="H7" s="4">
        <v>0.54400000000000004</v>
      </c>
      <c r="I7" s="4">
        <v>0.60699999999999998</v>
      </c>
      <c r="J7" s="4">
        <v>0.70599999999999996</v>
      </c>
    </row>
    <row r="8" spans="1:10">
      <c r="A8">
        <v>2018</v>
      </c>
      <c r="B8" t="s">
        <v>66</v>
      </c>
      <c r="C8" s="4">
        <v>0.47</v>
      </c>
      <c r="D8" s="4">
        <v>0.311</v>
      </c>
      <c r="E8" s="4">
        <v>0.34399999999999997</v>
      </c>
      <c r="F8" s="4">
        <v>0.40699999999999997</v>
      </c>
      <c r="G8" s="4">
        <v>0.60799999999999998</v>
      </c>
      <c r="H8" s="4">
        <v>0.48399999999999999</v>
      </c>
      <c r="I8" s="4">
        <v>0.57699999999999996</v>
      </c>
      <c r="J8" s="4">
        <v>0.64900000000000002</v>
      </c>
    </row>
    <row r="9" spans="1:10">
      <c r="A9">
        <v>2019</v>
      </c>
      <c r="B9" t="s">
        <v>10</v>
      </c>
      <c r="C9" s="4">
        <v>0.53500000000000003</v>
      </c>
      <c r="D9" s="4">
        <v>0.32</v>
      </c>
      <c r="E9" s="4">
        <v>0.40300000000000002</v>
      </c>
      <c r="F9" s="4">
        <v>0.42799999999999999</v>
      </c>
      <c r="G9" s="4">
        <v>0.68400000000000005</v>
      </c>
      <c r="H9" s="4">
        <v>0.52900000000000003</v>
      </c>
      <c r="I9" s="4">
        <v>0.63200000000000001</v>
      </c>
      <c r="J9" s="4">
        <v>0.69499999999999995</v>
      </c>
    </row>
    <row r="10" spans="1:10">
      <c r="A10">
        <v>2019</v>
      </c>
      <c r="B10" t="s">
        <v>66</v>
      </c>
      <c r="C10" s="4">
        <v>0.45500000000000002</v>
      </c>
      <c r="D10" s="4">
        <v>0.29799999999999999</v>
      </c>
      <c r="E10" s="4">
        <v>0.32300000000000001</v>
      </c>
      <c r="F10" s="4">
        <v>0.38900000000000001</v>
      </c>
      <c r="G10" s="4">
        <v>0.58899999999999997</v>
      </c>
      <c r="H10" s="4">
        <v>0.47</v>
      </c>
      <c r="I10" s="4">
        <v>0.55100000000000005</v>
      </c>
      <c r="J10" s="4">
        <v>0.628</v>
      </c>
    </row>
    <row r="11" spans="1:10">
      <c r="A11">
        <v>2020</v>
      </c>
      <c r="B11" t="s">
        <v>10</v>
      </c>
      <c r="C11" s="4" t="s">
        <v>14</v>
      </c>
      <c r="D11" s="4" t="s">
        <v>14</v>
      </c>
      <c r="E11" s="4" t="s">
        <v>14</v>
      </c>
      <c r="F11" s="4" t="s">
        <v>14</v>
      </c>
      <c r="G11" s="4" t="s">
        <v>14</v>
      </c>
      <c r="H11" s="4" t="s">
        <v>14</v>
      </c>
      <c r="I11" s="4" t="s">
        <v>14</v>
      </c>
      <c r="J11" s="4" t="s">
        <v>14</v>
      </c>
    </row>
    <row r="12" spans="1:10">
      <c r="A12">
        <v>2020</v>
      </c>
      <c r="B12" t="s">
        <v>66</v>
      </c>
      <c r="C12" s="4" t="s">
        <v>14</v>
      </c>
      <c r="D12" s="4" t="s">
        <v>14</v>
      </c>
      <c r="E12" s="4" t="s">
        <v>14</v>
      </c>
      <c r="F12" s="4" t="s">
        <v>14</v>
      </c>
      <c r="G12" s="4" t="s">
        <v>14</v>
      </c>
      <c r="H12" s="4" t="s">
        <v>14</v>
      </c>
      <c r="I12" s="4" t="s">
        <v>14</v>
      </c>
      <c r="J12" s="4" t="s">
        <v>14</v>
      </c>
    </row>
    <row r="13" spans="1:10">
      <c r="A13">
        <v>2021</v>
      </c>
      <c r="B13" t="s">
        <v>10</v>
      </c>
      <c r="C13" s="4">
        <v>0.495</v>
      </c>
      <c r="D13" s="4">
        <v>0.34200000000000003</v>
      </c>
      <c r="E13" s="4">
        <v>0.32800000000000001</v>
      </c>
      <c r="F13" s="4">
        <v>0.39400000000000002</v>
      </c>
      <c r="G13" s="4">
        <v>0.61599999999999999</v>
      </c>
      <c r="H13" s="4">
        <v>0.48699999999999999</v>
      </c>
      <c r="I13" s="4">
        <v>0.67300000000000004</v>
      </c>
      <c r="J13" s="4">
        <v>0.60899999999999999</v>
      </c>
    </row>
    <row r="14" spans="1:10">
      <c r="A14">
        <v>2021</v>
      </c>
      <c r="B14" t="s">
        <v>66</v>
      </c>
      <c r="C14" s="4">
        <v>0.45700000000000002</v>
      </c>
      <c r="D14" s="4">
        <v>0.32</v>
      </c>
      <c r="E14" s="4">
        <v>0.34100000000000003</v>
      </c>
      <c r="F14" s="4">
        <v>0.39300000000000002</v>
      </c>
      <c r="G14" s="4">
        <v>0.56899999999999995</v>
      </c>
      <c r="H14" s="4">
        <v>0.47499999999999998</v>
      </c>
      <c r="I14" s="4">
        <v>0.54900000000000004</v>
      </c>
      <c r="J14" s="4">
        <v>0.61499999999999999</v>
      </c>
    </row>
    <row r="15" spans="1:10">
      <c r="A15">
        <v>2022</v>
      </c>
      <c r="B15" t="s">
        <v>10</v>
      </c>
      <c r="C15" s="4">
        <v>0.48599999999999999</v>
      </c>
      <c r="D15" s="4">
        <v>0.31</v>
      </c>
      <c r="E15" s="4">
        <v>0.32</v>
      </c>
      <c r="F15" s="4">
        <v>0.375</v>
      </c>
      <c r="G15" s="4">
        <v>0.61599999999999999</v>
      </c>
      <c r="H15" s="4">
        <v>0.53500000000000003</v>
      </c>
      <c r="I15" s="4">
        <v>0.624</v>
      </c>
      <c r="J15" s="4">
        <v>0.65800000000000003</v>
      </c>
    </row>
    <row r="16" spans="1:10">
      <c r="A16">
        <v>2022</v>
      </c>
      <c r="B16" t="s">
        <v>66</v>
      </c>
      <c r="C16" s="4">
        <v>0.435</v>
      </c>
      <c r="D16" s="4">
        <v>0.29199999999999998</v>
      </c>
      <c r="E16" s="4">
        <v>0.309</v>
      </c>
      <c r="F16" s="4">
        <v>0.373</v>
      </c>
      <c r="G16" s="4">
        <v>0.53500000000000003</v>
      </c>
      <c r="H16" s="4">
        <v>0.44700000000000001</v>
      </c>
      <c r="I16" s="4">
        <v>0.53</v>
      </c>
      <c r="J16" s="4">
        <v>0.59599999999999997</v>
      </c>
    </row>
    <row r="17" spans="1:10">
      <c r="A17">
        <v>2023</v>
      </c>
      <c r="B17" t="s">
        <v>10</v>
      </c>
      <c r="C17" s="4">
        <v>0.47099999999999997</v>
      </c>
      <c r="D17" s="4">
        <v>0.309</v>
      </c>
      <c r="E17" s="4">
        <v>0.316</v>
      </c>
      <c r="F17" s="4">
        <v>0.35699999999999998</v>
      </c>
      <c r="G17" s="4">
        <v>0.55100000000000005</v>
      </c>
      <c r="H17" s="4">
        <v>0.497</v>
      </c>
      <c r="I17" s="4">
        <v>0.56299999999999994</v>
      </c>
      <c r="J17" s="4">
        <v>0.66200000000000003</v>
      </c>
    </row>
    <row r="18" spans="1:10">
      <c r="A18">
        <v>2023</v>
      </c>
      <c r="B18" t="s">
        <v>66</v>
      </c>
      <c r="C18" s="4">
        <v>0.42299999999999999</v>
      </c>
      <c r="D18" s="4">
        <v>0.28899999999999998</v>
      </c>
      <c r="E18" s="4">
        <v>0.31</v>
      </c>
      <c r="F18" s="4">
        <v>0.36</v>
      </c>
      <c r="G18" s="4">
        <v>0.51600000000000001</v>
      </c>
      <c r="H18" s="4">
        <v>0.434</v>
      </c>
      <c r="I18" s="4">
        <v>0.51900000000000002</v>
      </c>
      <c r="J18" s="4">
        <v>0.57799999999999996</v>
      </c>
    </row>
    <row r="19" spans="1:10">
      <c r="A19">
        <v>2024</v>
      </c>
      <c r="B19" t="s">
        <v>10</v>
      </c>
      <c r="C19" s="4">
        <v>0.47</v>
      </c>
      <c r="D19" s="4">
        <v>0.307</v>
      </c>
      <c r="E19" s="4">
        <v>0.34300000000000003</v>
      </c>
      <c r="F19" s="4">
        <v>0.36799999999999999</v>
      </c>
      <c r="G19" s="4">
        <v>0.54900000000000004</v>
      </c>
      <c r="H19" s="4">
        <v>0.46899999999999997</v>
      </c>
      <c r="I19" s="4">
        <v>0.66300000000000003</v>
      </c>
      <c r="J19" s="4">
        <v>0.60599999999999998</v>
      </c>
    </row>
    <row r="20" spans="1:10">
      <c r="A20">
        <v>2024</v>
      </c>
      <c r="B20" t="s">
        <v>66</v>
      </c>
      <c r="C20" s="4">
        <v>0.42199999999999999</v>
      </c>
      <c r="D20" s="4">
        <v>0.29099999999999998</v>
      </c>
      <c r="E20" s="4">
        <v>0.30199999999999999</v>
      </c>
      <c r="F20" s="4">
        <v>0.36899999999999999</v>
      </c>
      <c r="G20" s="4">
        <v>0.50800000000000001</v>
      </c>
      <c r="H20" s="4">
        <v>0.433</v>
      </c>
      <c r="I20" s="4">
        <v>0.52800000000000002</v>
      </c>
      <c r="J20" s="4">
        <v>0.57699999999999996</v>
      </c>
    </row>
    <row r="21" spans="1:10">
      <c r="A21" t="s">
        <v>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4"/>
  <sheetViews>
    <sheetView workbookViewId="0"/>
  </sheetViews>
  <sheetFormatPr defaultColWidth="11.42578125" defaultRowHeight="14.45"/>
  <sheetData>
    <row r="1" spans="1:11" ht="18.600000000000001">
      <c r="A1" s="1" t="s">
        <v>74</v>
      </c>
    </row>
    <row r="2" spans="1:11">
      <c r="A2" t="s">
        <v>5</v>
      </c>
      <c r="B2" t="s">
        <v>75</v>
      </c>
      <c r="C2" t="s">
        <v>76</v>
      </c>
      <c r="D2" t="s">
        <v>77</v>
      </c>
      <c r="E2" t="s">
        <v>6</v>
      </c>
      <c r="F2" t="s">
        <v>28</v>
      </c>
      <c r="G2" t="s">
        <v>78</v>
      </c>
      <c r="H2" t="s">
        <v>29</v>
      </c>
      <c r="I2" t="s">
        <v>79</v>
      </c>
      <c r="J2" t="s">
        <v>53</v>
      </c>
      <c r="K2" t="s">
        <v>54</v>
      </c>
    </row>
    <row r="3" spans="1:11">
      <c r="A3">
        <v>2024</v>
      </c>
      <c r="B3" t="s">
        <v>80</v>
      </c>
      <c r="C3" t="s">
        <v>81</v>
      </c>
      <c r="D3" t="s">
        <v>82</v>
      </c>
      <c r="E3" t="s">
        <v>10</v>
      </c>
      <c r="F3">
        <v>27726</v>
      </c>
      <c r="G3" t="s">
        <v>83</v>
      </c>
      <c r="H3">
        <v>2199</v>
      </c>
      <c r="I3" t="s">
        <v>84</v>
      </c>
      <c r="J3" s="4">
        <v>7.9000000000000001E-2</v>
      </c>
      <c r="K3" s="4">
        <v>0.92100000000000004</v>
      </c>
    </row>
    <row r="4" spans="1:11">
      <c r="A4">
        <v>2024</v>
      </c>
      <c r="B4" t="s">
        <v>85</v>
      </c>
      <c r="C4" t="s">
        <v>86</v>
      </c>
      <c r="D4" t="s">
        <v>82</v>
      </c>
      <c r="E4" t="s">
        <v>10</v>
      </c>
      <c r="F4">
        <v>10842</v>
      </c>
      <c r="G4" t="s">
        <v>83</v>
      </c>
      <c r="H4">
        <v>975</v>
      </c>
      <c r="I4" t="s">
        <v>84</v>
      </c>
      <c r="J4" s="4">
        <v>0.09</v>
      </c>
      <c r="K4" s="4">
        <v>0.91</v>
      </c>
    </row>
    <row r="5" spans="1:11">
      <c r="A5">
        <v>2024</v>
      </c>
      <c r="B5" t="s">
        <v>87</v>
      </c>
      <c r="C5" t="s">
        <v>88</v>
      </c>
      <c r="D5" t="s">
        <v>82</v>
      </c>
      <c r="E5" t="s">
        <v>10</v>
      </c>
      <c r="F5">
        <v>4958</v>
      </c>
      <c r="G5" t="s">
        <v>83</v>
      </c>
      <c r="H5">
        <v>579</v>
      </c>
      <c r="I5" t="s">
        <v>84</v>
      </c>
      <c r="J5" s="4">
        <v>0.11700000000000001</v>
      </c>
      <c r="K5" s="4">
        <v>0.88300000000000001</v>
      </c>
    </row>
    <row r="6" spans="1:11">
      <c r="A6">
        <v>2024</v>
      </c>
      <c r="B6" t="s">
        <v>89</v>
      </c>
      <c r="C6" t="s">
        <v>90</v>
      </c>
      <c r="D6" t="s">
        <v>82</v>
      </c>
      <c r="E6" t="s">
        <v>10</v>
      </c>
      <c r="F6">
        <v>3045</v>
      </c>
      <c r="G6" t="s">
        <v>83</v>
      </c>
      <c r="H6">
        <v>208</v>
      </c>
      <c r="I6" t="s">
        <v>84</v>
      </c>
      <c r="J6" s="4">
        <v>6.8000000000000005E-2</v>
      </c>
      <c r="K6" s="4">
        <v>0.93200000000000005</v>
      </c>
    </row>
    <row r="7" spans="1:11">
      <c r="A7">
        <v>2024</v>
      </c>
      <c r="B7" t="s">
        <v>91</v>
      </c>
      <c r="C7" t="s">
        <v>92</v>
      </c>
      <c r="D7" t="s">
        <v>82</v>
      </c>
      <c r="E7" t="s">
        <v>10</v>
      </c>
      <c r="F7">
        <v>7591</v>
      </c>
      <c r="G7" t="s">
        <v>83</v>
      </c>
      <c r="H7">
        <v>754</v>
      </c>
      <c r="I7" t="s">
        <v>84</v>
      </c>
      <c r="J7" s="4">
        <v>9.9000000000000005E-2</v>
      </c>
      <c r="K7" s="4">
        <v>0.90100000000000002</v>
      </c>
    </row>
    <row r="8" spans="1:11">
      <c r="A8">
        <v>2024</v>
      </c>
      <c r="B8" t="s">
        <v>93</v>
      </c>
      <c r="C8" t="s">
        <v>94</v>
      </c>
      <c r="D8" t="s">
        <v>82</v>
      </c>
      <c r="E8" t="s">
        <v>10</v>
      </c>
      <c r="F8">
        <v>2710</v>
      </c>
      <c r="G8" t="s">
        <v>83</v>
      </c>
      <c r="H8">
        <v>280</v>
      </c>
      <c r="I8" t="s">
        <v>84</v>
      </c>
      <c r="J8" s="4">
        <v>0.10299999999999999</v>
      </c>
      <c r="K8" s="4">
        <v>0.89700000000000002</v>
      </c>
    </row>
    <row r="9" spans="1:11">
      <c r="A9">
        <v>2024</v>
      </c>
      <c r="B9" t="s">
        <v>95</v>
      </c>
      <c r="C9" t="s">
        <v>96</v>
      </c>
      <c r="D9" t="s">
        <v>82</v>
      </c>
      <c r="E9" t="s">
        <v>10</v>
      </c>
      <c r="F9">
        <v>16737</v>
      </c>
      <c r="G9" t="s">
        <v>83</v>
      </c>
      <c r="H9">
        <v>2035</v>
      </c>
      <c r="I9" t="s">
        <v>84</v>
      </c>
      <c r="J9" s="4">
        <v>0.122</v>
      </c>
      <c r="K9" s="4">
        <v>0.878</v>
      </c>
    </row>
    <row r="10" spans="1:11">
      <c r="A10">
        <v>2024</v>
      </c>
      <c r="B10" t="s">
        <v>97</v>
      </c>
      <c r="C10" t="s">
        <v>98</v>
      </c>
      <c r="D10" t="s">
        <v>82</v>
      </c>
      <c r="E10" t="s">
        <v>10</v>
      </c>
      <c r="F10">
        <v>7100</v>
      </c>
      <c r="G10" t="s">
        <v>83</v>
      </c>
      <c r="H10">
        <v>564</v>
      </c>
      <c r="I10" t="s">
        <v>84</v>
      </c>
      <c r="J10" s="4">
        <v>7.9000000000000001E-2</v>
      </c>
      <c r="K10" s="4">
        <v>0.92100000000000004</v>
      </c>
    </row>
    <row r="11" spans="1:11">
      <c r="A11">
        <v>2024</v>
      </c>
      <c r="B11" t="s">
        <v>99</v>
      </c>
      <c r="C11" t="s">
        <v>100</v>
      </c>
      <c r="D11" t="s">
        <v>82</v>
      </c>
      <c r="E11" t="s">
        <v>10</v>
      </c>
      <c r="F11">
        <v>7985</v>
      </c>
      <c r="G11" t="s">
        <v>83</v>
      </c>
      <c r="H11">
        <v>895</v>
      </c>
      <c r="I11" t="s">
        <v>84</v>
      </c>
      <c r="J11" s="4">
        <v>0.112</v>
      </c>
      <c r="K11" s="4">
        <v>0.88800000000000001</v>
      </c>
    </row>
    <row r="12" spans="1:11">
      <c r="A12">
        <v>2024</v>
      </c>
      <c r="B12" t="s">
        <v>101</v>
      </c>
      <c r="C12" t="s">
        <v>102</v>
      </c>
      <c r="D12" t="s">
        <v>82</v>
      </c>
      <c r="E12" t="s">
        <v>10</v>
      </c>
      <c r="F12">
        <v>2573</v>
      </c>
      <c r="G12" t="s">
        <v>83</v>
      </c>
      <c r="H12">
        <v>298</v>
      </c>
      <c r="I12" t="s">
        <v>84</v>
      </c>
      <c r="J12" s="4">
        <v>0.11600000000000001</v>
      </c>
      <c r="K12" s="4">
        <v>0.88400000000000001</v>
      </c>
    </row>
    <row r="13" spans="1:11">
      <c r="A13">
        <v>2024</v>
      </c>
      <c r="B13" t="s">
        <v>103</v>
      </c>
      <c r="C13" t="s">
        <v>104</v>
      </c>
      <c r="D13" t="s">
        <v>82</v>
      </c>
      <c r="E13" t="s">
        <v>10</v>
      </c>
      <c r="F13">
        <v>2671</v>
      </c>
      <c r="G13" t="s">
        <v>83</v>
      </c>
      <c r="H13">
        <v>171</v>
      </c>
      <c r="I13" t="s">
        <v>84</v>
      </c>
      <c r="J13" s="4">
        <v>6.4000000000000001E-2</v>
      </c>
      <c r="K13" s="4">
        <v>0.93600000000000005</v>
      </c>
    </row>
    <row r="14" spans="1:11">
      <c r="A14">
        <v>2024</v>
      </c>
      <c r="B14" t="s">
        <v>105</v>
      </c>
      <c r="C14" t="s">
        <v>106</v>
      </c>
      <c r="D14" t="s">
        <v>82</v>
      </c>
      <c r="E14" t="s">
        <v>10</v>
      </c>
      <c r="F14">
        <v>11306</v>
      </c>
      <c r="G14" t="s">
        <v>83</v>
      </c>
      <c r="H14">
        <v>1188</v>
      </c>
      <c r="I14" t="s">
        <v>84</v>
      </c>
      <c r="J14" s="4">
        <v>0.105</v>
      </c>
      <c r="K14" s="4">
        <v>0.89500000000000002</v>
      </c>
    </row>
    <row r="15" spans="1:11">
      <c r="A15">
        <v>2024</v>
      </c>
      <c r="B15" t="s">
        <v>107</v>
      </c>
      <c r="C15" t="s">
        <v>108</v>
      </c>
      <c r="D15" t="s">
        <v>82</v>
      </c>
      <c r="E15" t="s">
        <v>10</v>
      </c>
      <c r="F15">
        <v>751</v>
      </c>
      <c r="G15" t="s">
        <v>83</v>
      </c>
      <c r="H15">
        <v>44</v>
      </c>
      <c r="I15" t="s">
        <v>84</v>
      </c>
      <c r="J15" s="4">
        <v>5.8999999999999997E-2</v>
      </c>
      <c r="K15" s="4">
        <v>0.94099999999999995</v>
      </c>
    </row>
    <row r="16" spans="1:11">
      <c r="A16">
        <v>2024</v>
      </c>
      <c r="B16" t="s">
        <v>109</v>
      </c>
      <c r="C16" t="s">
        <v>110</v>
      </c>
      <c r="D16" t="s">
        <v>82</v>
      </c>
      <c r="E16" t="s">
        <v>10</v>
      </c>
      <c r="F16">
        <v>2218</v>
      </c>
      <c r="G16" t="s">
        <v>83</v>
      </c>
      <c r="H16">
        <v>72</v>
      </c>
      <c r="I16" t="s">
        <v>84</v>
      </c>
      <c r="J16" s="4">
        <v>3.2000000000000001E-2</v>
      </c>
      <c r="K16" s="4">
        <v>0.96799999999999997</v>
      </c>
    </row>
    <row r="17" spans="1:11">
      <c r="A17">
        <v>2024</v>
      </c>
      <c r="B17" t="s">
        <v>111</v>
      </c>
      <c r="C17" t="s">
        <v>112</v>
      </c>
      <c r="D17" t="s">
        <v>82</v>
      </c>
      <c r="E17" t="s">
        <v>10</v>
      </c>
      <c r="F17">
        <v>12909</v>
      </c>
      <c r="G17" t="s">
        <v>83</v>
      </c>
      <c r="H17">
        <v>1547</v>
      </c>
      <c r="I17" t="s">
        <v>84</v>
      </c>
      <c r="J17" s="4">
        <v>0.12</v>
      </c>
      <c r="K17" s="4">
        <v>0.88</v>
      </c>
    </row>
    <row r="18" spans="1:11">
      <c r="A18">
        <v>2024</v>
      </c>
      <c r="B18" t="s">
        <v>113</v>
      </c>
      <c r="C18" t="s">
        <v>114</v>
      </c>
      <c r="D18" t="s">
        <v>115</v>
      </c>
      <c r="E18" t="s">
        <v>10</v>
      </c>
      <c r="F18">
        <v>4773</v>
      </c>
      <c r="G18" t="s">
        <v>83</v>
      </c>
      <c r="H18">
        <v>796</v>
      </c>
      <c r="I18" t="s">
        <v>84</v>
      </c>
      <c r="J18" s="4">
        <v>0.16700000000000001</v>
      </c>
      <c r="K18" s="4">
        <v>0.83299999999999996</v>
      </c>
    </row>
    <row r="19" spans="1:11">
      <c r="A19">
        <v>2024</v>
      </c>
      <c r="B19" t="s">
        <v>116</v>
      </c>
      <c r="C19" t="s">
        <v>117</v>
      </c>
      <c r="D19" t="s">
        <v>115</v>
      </c>
      <c r="E19" t="s">
        <v>10</v>
      </c>
      <c r="F19">
        <v>225</v>
      </c>
      <c r="G19" t="s">
        <v>83</v>
      </c>
      <c r="H19">
        <v>10</v>
      </c>
      <c r="I19" t="s">
        <v>84</v>
      </c>
      <c r="J19" s="4">
        <v>4.3999999999999997E-2</v>
      </c>
      <c r="K19" s="4">
        <v>0.95599999999999996</v>
      </c>
    </row>
    <row r="20" spans="1:11">
      <c r="A20">
        <v>2024</v>
      </c>
      <c r="B20" t="s">
        <v>118</v>
      </c>
      <c r="C20" t="s">
        <v>119</v>
      </c>
      <c r="D20" t="s">
        <v>115</v>
      </c>
      <c r="E20" t="s">
        <v>10</v>
      </c>
      <c r="F20">
        <v>1243</v>
      </c>
      <c r="G20" t="s">
        <v>83</v>
      </c>
      <c r="H20">
        <v>113</v>
      </c>
      <c r="I20" t="s">
        <v>84</v>
      </c>
      <c r="J20" s="4">
        <v>9.0999999999999998E-2</v>
      </c>
      <c r="K20" s="4">
        <v>0.90900000000000003</v>
      </c>
    </row>
    <row r="21" spans="1:11">
      <c r="A21">
        <v>2024</v>
      </c>
      <c r="B21" t="s">
        <v>120</v>
      </c>
      <c r="C21" t="s">
        <v>121</v>
      </c>
      <c r="D21" t="s">
        <v>115</v>
      </c>
      <c r="E21" t="s">
        <v>10</v>
      </c>
      <c r="F21">
        <v>1742</v>
      </c>
      <c r="G21" t="s">
        <v>83</v>
      </c>
      <c r="H21">
        <v>288</v>
      </c>
      <c r="I21" t="s">
        <v>84</v>
      </c>
      <c r="J21" s="4">
        <v>0.16500000000000001</v>
      </c>
      <c r="K21" s="4">
        <v>0.83499999999999996</v>
      </c>
    </row>
    <row r="22" spans="1:11">
      <c r="A22">
        <v>2024</v>
      </c>
      <c r="B22" t="s">
        <v>122</v>
      </c>
      <c r="C22" t="s">
        <v>123</v>
      </c>
      <c r="D22" t="s">
        <v>115</v>
      </c>
      <c r="E22" t="s">
        <v>10</v>
      </c>
      <c r="F22">
        <v>896</v>
      </c>
      <c r="G22" t="s">
        <v>83</v>
      </c>
      <c r="H22">
        <v>99</v>
      </c>
      <c r="I22" t="s">
        <v>84</v>
      </c>
      <c r="J22" s="4">
        <v>0.11</v>
      </c>
      <c r="K22" s="4">
        <v>0.89</v>
      </c>
    </row>
    <row r="23" spans="1:11">
      <c r="A23">
        <v>2024</v>
      </c>
      <c r="B23" t="s">
        <v>124</v>
      </c>
      <c r="C23" t="s">
        <v>125</v>
      </c>
      <c r="D23" t="s">
        <v>115</v>
      </c>
      <c r="E23" t="s">
        <v>10</v>
      </c>
      <c r="F23">
        <v>3214</v>
      </c>
      <c r="G23" t="s">
        <v>83</v>
      </c>
      <c r="H23">
        <v>441</v>
      </c>
      <c r="I23" t="s">
        <v>84</v>
      </c>
      <c r="J23" s="4">
        <v>0.13700000000000001</v>
      </c>
      <c r="K23" s="4">
        <v>0.86299999999999999</v>
      </c>
    </row>
    <row r="24" spans="1:11">
      <c r="A24">
        <v>2024</v>
      </c>
      <c r="B24" t="s">
        <v>126</v>
      </c>
      <c r="C24" t="s">
        <v>127</v>
      </c>
      <c r="D24" t="s">
        <v>115</v>
      </c>
      <c r="E24" t="s">
        <v>10</v>
      </c>
      <c r="F24">
        <v>722</v>
      </c>
      <c r="G24" t="s">
        <v>83</v>
      </c>
      <c r="H24">
        <v>99</v>
      </c>
      <c r="I24" t="s">
        <v>84</v>
      </c>
      <c r="J24" s="4">
        <v>0.13700000000000001</v>
      </c>
      <c r="K24" s="4">
        <v>0.86299999999999999</v>
      </c>
    </row>
    <row r="25" spans="1:11">
      <c r="A25">
        <v>2024</v>
      </c>
      <c r="B25" t="s">
        <v>128</v>
      </c>
      <c r="C25" t="s">
        <v>129</v>
      </c>
      <c r="D25" t="s">
        <v>115</v>
      </c>
      <c r="E25" t="s">
        <v>10</v>
      </c>
      <c r="F25">
        <v>390</v>
      </c>
      <c r="G25" t="s">
        <v>83</v>
      </c>
      <c r="H25">
        <v>39</v>
      </c>
      <c r="I25" t="s">
        <v>84</v>
      </c>
      <c r="J25" s="4">
        <v>0.1</v>
      </c>
      <c r="K25" s="4">
        <v>0.9</v>
      </c>
    </row>
    <row r="26" spans="1:11">
      <c r="A26">
        <v>2024</v>
      </c>
      <c r="B26" t="s">
        <v>130</v>
      </c>
      <c r="C26" t="s">
        <v>131</v>
      </c>
      <c r="D26" t="s">
        <v>115</v>
      </c>
      <c r="E26" t="s">
        <v>10</v>
      </c>
      <c r="F26">
        <v>3970</v>
      </c>
      <c r="G26" t="s">
        <v>83</v>
      </c>
      <c r="H26">
        <v>222</v>
      </c>
      <c r="I26" t="s">
        <v>84</v>
      </c>
      <c r="J26" s="4">
        <v>5.6000000000000001E-2</v>
      </c>
      <c r="K26" s="4">
        <v>0.94399999999999995</v>
      </c>
    </row>
    <row r="27" spans="1:11">
      <c r="A27">
        <v>2024</v>
      </c>
      <c r="B27" t="s">
        <v>132</v>
      </c>
      <c r="C27" t="s">
        <v>133</v>
      </c>
      <c r="D27" t="s">
        <v>115</v>
      </c>
      <c r="E27" t="s">
        <v>10</v>
      </c>
      <c r="F27">
        <v>403</v>
      </c>
      <c r="G27" t="s">
        <v>83</v>
      </c>
      <c r="H27">
        <v>38</v>
      </c>
      <c r="I27" t="s">
        <v>84</v>
      </c>
      <c r="J27" s="4">
        <v>9.4E-2</v>
      </c>
      <c r="K27" s="4">
        <v>0.90600000000000003</v>
      </c>
    </row>
    <row r="28" spans="1:11">
      <c r="A28">
        <v>2024</v>
      </c>
      <c r="B28" t="s">
        <v>134</v>
      </c>
      <c r="C28" t="s">
        <v>135</v>
      </c>
      <c r="D28" t="s">
        <v>115</v>
      </c>
      <c r="E28" t="s">
        <v>10</v>
      </c>
      <c r="F28">
        <v>1166</v>
      </c>
      <c r="G28" t="s">
        <v>83</v>
      </c>
      <c r="H28">
        <v>116</v>
      </c>
      <c r="I28" t="s">
        <v>84</v>
      </c>
      <c r="J28" s="4">
        <v>9.9000000000000005E-2</v>
      </c>
      <c r="K28" s="4">
        <v>0.90100000000000002</v>
      </c>
    </row>
    <row r="29" spans="1:11">
      <c r="A29">
        <v>2024</v>
      </c>
      <c r="B29" t="s">
        <v>136</v>
      </c>
      <c r="C29" t="s">
        <v>137</v>
      </c>
      <c r="D29" t="s">
        <v>115</v>
      </c>
      <c r="E29" t="s">
        <v>10</v>
      </c>
      <c r="F29">
        <v>1780</v>
      </c>
      <c r="G29" t="s">
        <v>83</v>
      </c>
      <c r="H29">
        <v>148</v>
      </c>
      <c r="I29" t="s">
        <v>84</v>
      </c>
      <c r="J29" s="4">
        <v>8.3000000000000004E-2</v>
      </c>
      <c r="K29" s="4">
        <v>0.91700000000000004</v>
      </c>
    </row>
    <row r="30" spans="1:11">
      <c r="A30">
        <v>2024</v>
      </c>
      <c r="B30" t="s">
        <v>138</v>
      </c>
      <c r="C30" t="s">
        <v>139</v>
      </c>
      <c r="D30" t="s">
        <v>115</v>
      </c>
      <c r="E30" t="s">
        <v>10</v>
      </c>
      <c r="F30">
        <v>3052</v>
      </c>
      <c r="G30" t="s">
        <v>83</v>
      </c>
      <c r="H30">
        <v>403</v>
      </c>
      <c r="I30" t="s">
        <v>84</v>
      </c>
      <c r="J30" s="4">
        <v>0.13200000000000001</v>
      </c>
      <c r="K30" s="4">
        <v>0.86799999999999999</v>
      </c>
    </row>
    <row r="31" spans="1:11">
      <c r="A31">
        <v>2024</v>
      </c>
      <c r="B31" t="s">
        <v>140</v>
      </c>
      <c r="C31" t="s">
        <v>141</v>
      </c>
      <c r="D31" t="s">
        <v>115</v>
      </c>
      <c r="E31" t="s">
        <v>10</v>
      </c>
      <c r="F31">
        <v>2348</v>
      </c>
      <c r="G31" t="s">
        <v>83</v>
      </c>
      <c r="H31">
        <v>186</v>
      </c>
      <c r="I31" t="s">
        <v>84</v>
      </c>
      <c r="J31" s="4">
        <v>7.9000000000000001E-2</v>
      </c>
      <c r="K31" s="4">
        <v>0.92100000000000004</v>
      </c>
    </row>
    <row r="32" spans="1:11">
      <c r="A32">
        <v>2024</v>
      </c>
      <c r="B32" t="s">
        <v>142</v>
      </c>
      <c r="C32" t="s">
        <v>143</v>
      </c>
      <c r="D32" t="s">
        <v>115</v>
      </c>
      <c r="E32" t="s">
        <v>10</v>
      </c>
      <c r="F32">
        <v>432</v>
      </c>
      <c r="G32" t="s">
        <v>83</v>
      </c>
      <c r="H32">
        <v>52</v>
      </c>
      <c r="I32" t="s">
        <v>84</v>
      </c>
      <c r="J32" s="4">
        <v>0.12</v>
      </c>
      <c r="K32" s="4">
        <v>0.88</v>
      </c>
    </row>
    <row r="33" spans="1:11">
      <c r="A33">
        <v>2024</v>
      </c>
      <c r="B33" t="s">
        <v>144</v>
      </c>
      <c r="C33" t="s">
        <v>145</v>
      </c>
      <c r="D33" t="s">
        <v>115</v>
      </c>
      <c r="E33" t="s">
        <v>10</v>
      </c>
      <c r="F33">
        <v>109</v>
      </c>
      <c r="G33" t="s">
        <v>83</v>
      </c>
      <c r="H33">
        <v>4</v>
      </c>
      <c r="I33" t="s">
        <v>84</v>
      </c>
      <c r="J33" s="4">
        <v>3.6999999999999998E-2</v>
      </c>
      <c r="K33" s="4">
        <v>0.96299999999999997</v>
      </c>
    </row>
    <row r="34" spans="1:11">
      <c r="A34">
        <v>2024</v>
      </c>
      <c r="B34" t="s">
        <v>146</v>
      </c>
      <c r="C34" t="s">
        <v>147</v>
      </c>
      <c r="D34" t="s">
        <v>115</v>
      </c>
      <c r="E34" t="s">
        <v>10</v>
      </c>
      <c r="F34">
        <v>147</v>
      </c>
      <c r="G34" t="s">
        <v>83</v>
      </c>
      <c r="H34">
        <v>11</v>
      </c>
      <c r="I34" t="s">
        <v>84</v>
      </c>
      <c r="J34" s="4">
        <v>7.4999999999999997E-2</v>
      </c>
      <c r="K34" s="4">
        <v>0.92500000000000004</v>
      </c>
    </row>
    <row r="35" spans="1:11">
      <c r="A35">
        <v>2024</v>
      </c>
      <c r="B35" t="s">
        <v>148</v>
      </c>
      <c r="C35" t="s">
        <v>149</v>
      </c>
      <c r="D35" t="s">
        <v>115</v>
      </c>
      <c r="E35" t="s">
        <v>10</v>
      </c>
      <c r="F35">
        <v>827</v>
      </c>
      <c r="G35" t="s">
        <v>83</v>
      </c>
      <c r="H35">
        <v>75</v>
      </c>
      <c r="I35" t="s">
        <v>84</v>
      </c>
      <c r="J35" s="4">
        <v>9.0999999999999998E-2</v>
      </c>
      <c r="K35" s="4">
        <v>0.90900000000000003</v>
      </c>
    </row>
    <row r="36" spans="1:11">
      <c r="A36">
        <v>2024</v>
      </c>
      <c r="B36" t="s">
        <v>150</v>
      </c>
      <c r="C36" t="s">
        <v>151</v>
      </c>
      <c r="D36" t="s">
        <v>115</v>
      </c>
      <c r="E36" t="s">
        <v>10</v>
      </c>
      <c r="F36">
        <v>7900</v>
      </c>
      <c r="G36" t="s">
        <v>83</v>
      </c>
      <c r="H36">
        <v>1746</v>
      </c>
      <c r="I36" t="s">
        <v>84</v>
      </c>
      <c r="J36" s="4">
        <v>0.221</v>
      </c>
      <c r="K36" s="4">
        <v>0.77900000000000003</v>
      </c>
    </row>
    <row r="37" spans="1:11">
      <c r="A37">
        <v>2024</v>
      </c>
      <c r="B37" t="s">
        <v>152</v>
      </c>
      <c r="C37" t="s">
        <v>153</v>
      </c>
      <c r="D37" t="s">
        <v>115</v>
      </c>
      <c r="E37" t="s">
        <v>10</v>
      </c>
      <c r="F37">
        <v>925</v>
      </c>
      <c r="G37" t="s">
        <v>83</v>
      </c>
      <c r="H37">
        <v>54</v>
      </c>
      <c r="I37" t="s">
        <v>84</v>
      </c>
      <c r="J37" s="4">
        <v>5.8000000000000003E-2</v>
      </c>
      <c r="K37" s="4">
        <v>0.94199999999999995</v>
      </c>
    </row>
    <row r="38" spans="1:11">
      <c r="A38">
        <v>2024</v>
      </c>
      <c r="B38" t="s">
        <v>154</v>
      </c>
      <c r="C38" t="s">
        <v>155</v>
      </c>
      <c r="D38" t="s">
        <v>115</v>
      </c>
      <c r="E38" t="s">
        <v>10</v>
      </c>
      <c r="F38">
        <v>340</v>
      </c>
      <c r="G38" t="s">
        <v>83</v>
      </c>
      <c r="H38">
        <v>33</v>
      </c>
      <c r="I38" t="s">
        <v>84</v>
      </c>
      <c r="J38" s="4">
        <v>9.7000000000000003E-2</v>
      </c>
      <c r="K38" s="4">
        <v>0.90300000000000002</v>
      </c>
    </row>
    <row r="39" spans="1:11">
      <c r="A39">
        <v>2024</v>
      </c>
      <c r="B39" t="s">
        <v>156</v>
      </c>
      <c r="C39" t="s">
        <v>157</v>
      </c>
      <c r="D39" t="s">
        <v>115</v>
      </c>
      <c r="E39" t="s">
        <v>10</v>
      </c>
      <c r="F39">
        <v>27172</v>
      </c>
      <c r="G39" t="s">
        <v>83</v>
      </c>
      <c r="H39">
        <v>4806</v>
      </c>
      <c r="I39" t="s">
        <v>84</v>
      </c>
      <c r="J39" s="4">
        <v>0.17699999999999999</v>
      </c>
      <c r="K39" s="4">
        <v>0.82299999999999995</v>
      </c>
    </row>
    <row r="40" spans="1:11">
      <c r="A40">
        <v>2024</v>
      </c>
      <c r="B40" t="s">
        <v>158</v>
      </c>
      <c r="C40" t="s">
        <v>159</v>
      </c>
      <c r="D40" t="s">
        <v>115</v>
      </c>
      <c r="E40" t="s">
        <v>10</v>
      </c>
      <c r="F40">
        <v>699</v>
      </c>
      <c r="G40" t="s">
        <v>83</v>
      </c>
      <c r="H40">
        <v>50</v>
      </c>
      <c r="I40" t="s">
        <v>84</v>
      </c>
      <c r="J40" s="4">
        <v>7.1999999999999995E-2</v>
      </c>
      <c r="K40" s="4">
        <v>0.92800000000000005</v>
      </c>
    </row>
    <row r="41" spans="1:11">
      <c r="A41">
        <v>2024</v>
      </c>
      <c r="B41" t="s">
        <v>160</v>
      </c>
      <c r="C41" t="s">
        <v>161</v>
      </c>
      <c r="D41" t="s">
        <v>115</v>
      </c>
      <c r="E41" t="s">
        <v>10</v>
      </c>
      <c r="F41">
        <v>577</v>
      </c>
      <c r="G41" t="s">
        <v>83</v>
      </c>
      <c r="H41">
        <v>34</v>
      </c>
      <c r="I41" t="s">
        <v>84</v>
      </c>
      <c r="J41" s="4">
        <v>5.8999999999999997E-2</v>
      </c>
      <c r="K41" s="4">
        <v>0.94099999999999995</v>
      </c>
    </row>
    <row r="42" spans="1:11">
      <c r="A42">
        <v>2024</v>
      </c>
      <c r="B42" t="s">
        <v>162</v>
      </c>
      <c r="C42" t="s">
        <v>163</v>
      </c>
      <c r="D42" t="s">
        <v>115</v>
      </c>
      <c r="E42" t="s">
        <v>10</v>
      </c>
      <c r="F42">
        <v>458</v>
      </c>
      <c r="G42" t="s">
        <v>83</v>
      </c>
      <c r="H42">
        <v>20</v>
      </c>
      <c r="I42" t="s">
        <v>84</v>
      </c>
      <c r="J42" s="4">
        <v>4.3999999999999997E-2</v>
      </c>
      <c r="K42" s="4">
        <v>0.95599999999999996</v>
      </c>
    </row>
    <row r="43" spans="1:11">
      <c r="A43">
        <v>2024</v>
      </c>
      <c r="B43" t="s">
        <v>164</v>
      </c>
      <c r="C43" t="s">
        <v>165</v>
      </c>
      <c r="D43" t="s">
        <v>115</v>
      </c>
      <c r="E43" t="s">
        <v>10</v>
      </c>
      <c r="F43">
        <v>2115</v>
      </c>
      <c r="G43" t="s">
        <v>83</v>
      </c>
      <c r="H43">
        <v>91</v>
      </c>
      <c r="I43" t="s">
        <v>84</v>
      </c>
      <c r="J43" s="4">
        <v>4.2999999999999997E-2</v>
      </c>
      <c r="K43" s="4">
        <v>0.95699999999999996</v>
      </c>
    </row>
    <row r="44" spans="1:11">
      <c r="A44">
        <v>2024</v>
      </c>
      <c r="B44" t="s">
        <v>166</v>
      </c>
      <c r="C44" t="s">
        <v>167</v>
      </c>
      <c r="D44" t="s">
        <v>115</v>
      </c>
      <c r="E44" t="s">
        <v>10</v>
      </c>
      <c r="F44">
        <v>900</v>
      </c>
      <c r="G44" t="s">
        <v>83</v>
      </c>
      <c r="H44">
        <v>110</v>
      </c>
      <c r="I44" t="s">
        <v>84</v>
      </c>
      <c r="J44" s="4">
        <v>0.122</v>
      </c>
      <c r="K44" s="4">
        <v>0.878</v>
      </c>
    </row>
    <row r="45" spans="1:11">
      <c r="A45">
        <v>2024</v>
      </c>
      <c r="B45" t="s">
        <v>168</v>
      </c>
      <c r="C45" t="s">
        <v>169</v>
      </c>
      <c r="D45" t="s">
        <v>115</v>
      </c>
      <c r="E45" t="s">
        <v>10</v>
      </c>
      <c r="F45">
        <v>277</v>
      </c>
      <c r="G45" t="s">
        <v>83</v>
      </c>
      <c r="H45">
        <v>13</v>
      </c>
      <c r="I45" t="s">
        <v>84</v>
      </c>
      <c r="J45" s="4">
        <v>4.7E-2</v>
      </c>
      <c r="K45" s="4">
        <v>0.95299999999999996</v>
      </c>
    </row>
    <row r="46" spans="1:11">
      <c r="A46">
        <v>2024</v>
      </c>
      <c r="B46" t="s">
        <v>170</v>
      </c>
      <c r="C46" t="s">
        <v>171</v>
      </c>
      <c r="D46" t="s">
        <v>115</v>
      </c>
      <c r="E46" t="s">
        <v>10</v>
      </c>
      <c r="F46">
        <v>270</v>
      </c>
      <c r="G46" t="s">
        <v>83</v>
      </c>
      <c r="H46">
        <v>16</v>
      </c>
      <c r="I46" t="s">
        <v>84</v>
      </c>
      <c r="J46" s="4">
        <v>5.8999999999999997E-2</v>
      </c>
      <c r="K46" s="4">
        <v>0.94099999999999995</v>
      </c>
    </row>
    <row r="47" spans="1:11">
      <c r="A47">
        <v>2024</v>
      </c>
      <c r="B47" t="s">
        <v>172</v>
      </c>
      <c r="C47" t="s">
        <v>173</v>
      </c>
      <c r="D47" t="s">
        <v>115</v>
      </c>
      <c r="E47" t="s">
        <v>10</v>
      </c>
      <c r="F47">
        <v>660</v>
      </c>
      <c r="G47" t="s">
        <v>83</v>
      </c>
      <c r="H47">
        <v>35</v>
      </c>
      <c r="I47" t="s">
        <v>84</v>
      </c>
      <c r="J47" s="4">
        <v>5.2999999999999999E-2</v>
      </c>
      <c r="K47" s="4">
        <v>0.94699999999999995</v>
      </c>
    </row>
    <row r="48" spans="1:11">
      <c r="A48">
        <v>2024</v>
      </c>
      <c r="B48" t="s">
        <v>174</v>
      </c>
      <c r="C48" t="s">
        <v>175</v>
      </c>
      <c r="D48" t="s">
        <v>115</v>
      </c>
      <c r="E48" t="s">
        <v>10</v>
      </c>
      <c r="F48">
        <v>5496</v>
      </c>
      <c r="G48" t="s">
        <v>83</v>
      </c>
      <c r="H48">
        <v>502</v>
      </c>
      <c r="I48" t="s">
        <v>84</v>
      </c>
      <c r="J48" s="4">
        <v>9.0999999999999998E-2</v>
      </c>
      <c r="K48" s="4">
        <v>0.90900000000000003</v>
      </c>
    </row>
    <row r="49" spans="1:11">
      <c r="A49">
        <v>2024</v>
      </c>
      <c r="B49" t="s">
        <v>176</v>
      </c>
      <c r="C49" t="s">
        <v>177</v>
      </c>
      <c r="D49" t="s">
        <v>115</v>
      </c>
      <c r="E49" t="s">
        <v>10</v>
      </c>
      <c r="F49">
        <v>699</v>
      </c>
      <c r="G49" t="s">
        <v>83</v>
      </c>
      <c r="H49">
        <v>80</v>
      </c>
      <c r="I49" t="s">
        <v>84</v>
      </c>
      <c r="J49" s="4">
        <v>0.114</v>
      </c>
      <c r="K49" s="4">
        <v>0.88600000000000001</v>
      </c>
    </row>
    <row r="50" spans="1:11">
      <c r="A50">
        <v>2024</v>
      </c>
      <c r="B50" t="s">
        <v>178</v>
      </c>
      <c r="C50" t="s">
        <v>179</v>
      </c>
      <c r="D50" t="s">
        <v>180</v>
      </c>
      <c r="E50" t="s">
        <v>10</v>
      </c>
      <c r="F50">
        <v>5935</v>
      </c>
      <c r="G50" t="s">
        <v>83</v>
      </c>
      <c r="H50">
        <v>594</v>
      </c>
      <c r="I50" t="s">
        <v>84</v>
      </c>
      <c r="J50" s="4">
        <v>0.1</v>
      </c>
      <c r="K50" s="4">
        <v>0.9</v>
      </c>
    </row>
    <row r="51" spans="1:11">
      <c r="A51">
        <v>2024</v>
      </c>
      <c r="B51" t="s">
        <v>181</v>
      </c>
      <c r="C51" t="s">
        <v>182</v>
      </c>
      <c r="D51" t="s">
        <v>180</v>
      </c>
      <c r="E51" t="s">
        <v>10</v>
      </c>
      <c r="F51">
        <v>29043</v>
      </c>
      <c r="G51" t="s">
        <v>83</v>
      </c>
      <c r="H51">
        <v>3204</v>
      </c>
      <c r="I51" t="s">
        <v>84</v>
      </c>
      <c r="J51" s="4">
        <v>0.11</v>
      </c>
      <c r="K51" s="4">
        <v>0.89</v>
      </c>
    </row>
    <row r="52" spans="1:11">
      <c r="A52">
        <v>2024</v>
      </c>
      <c r="B52" t="s">
        <v>183</v>
      </c>
      <c r="C52" t="s">
        <v>184</v>
      </c>
      <c r="D52" t="s">
        <v>180</v>
      </c>
      <c r="E52" t="s">
        <v>10</v>
      </c>
      <c r="F52">
        <v>4344</v>
      </c>
      <c r="G52" t="s">
        <v>83</v>
      </c>
      <c r="H52">
        <v>339</v>
      </c>
      <c r="I52" t="s">
        <v>84</v>
      </c>
      <c r="J52" s="4">
        <v>7.8E-2</v>
      </c>
      <c r="K52" s="4">
        <v>0.92200000000000004</v>
      </c>
    </row>
    <row r="53" spans="1:11">
      <c r="A53">
        <v>2024</v>
      </c>
      <c r="B53" t="s">
        <v>185</v>
      </c>
      <c r="C53" t="s">
        <v>186</v>
      </c>
      <c r="D53" t="s">
        <v>180</v>
      </c>
      <c r="E53" t="s">
        <v>10</v>
      </c>
      <c r="F53">
        <v>20664</v>
      </c>
      <c r="G53" t="s">
        <v>83</v>
      </c>
      <c r="H53">
        <v>2123</v>
      </c>
      <c r="I53" t="s">
        <v>84</v>
      </c>
      <c r="J53" s="4">
        <v>0.10299999999999999</v>
      </c>
      <c r="K53" s="4">
        <v>0.89700000000000002</v>
      </c>
    </row>
    <row r="54" spans="1:11">
      <c r="A54">
        <v>2024</v>
      </c>
      <c r="B54" t="s">
        <v>187</v>
      </c>
      <c r="C54" t="s">
        <v>188</v>
      </c>
      <c r="D54" t="s">
        <v>180</v>
      </c>
      <c r="E54" t="s">
        <v>10</v>
      </c>
      <c r="F54">
        <v>5037</v>
      </c>
      <c r="G54" t="s">
        <v>83</v>
      </c>
      <c r="H54">
        <v>404</v>
      </c>
      <c r="I54" t="s">
        <v>84</v>
      </c>
      <c r="J54" s="4">
        <v>0.08</v>
      </c>
      <c r="K54" s="4">
        <v>0.92</v>
      </c>
    </row>
    <row r="55" spans="1:11">
      <c r="A55">
        <v>2024</v>
      </c>
      <c r="B55" t="s">
        <v>189</v>
      </c>
      <c r="C55" t="s">
        <v>190</v>
      </c>
      <c r="D55" t="s">
        <v>180</v>
      </c>
      <c r="E55" t="s">
        <v>10</v>
      </c>
      <c r="F55">
        <v>15248</v>
      </c>
      <c r="G55" t="s">
        <v>83</v>
      </c>
      <c r="H55">
        <v>1175</v>
      </c>
      <c r="I55" t="s">
        <v>84</v>
      </c>
      <c r="J55" s="4">
        <v>7.6999999999999999E-2</v>
      </c>
      <c r="K55" s="4">
        <v>0.92300000000000004</v>
      </c>
    </row>
    <row r="56" spans="1:11">
      <c r="A56">
        <v>2024</v>
      </c>
      <c r="B56" t="s">
        <v>191</v>
      </c>
      <c r="C56" t="s">
        <v>192</v>
      </c>
      <c r="D56" t="s">
        <v>180</v>
      </c>
      <c r="E56" t="s">
        <v>10</v>
      </c>
      <c r="F56">
        <v>9212</v>
      </c>
      <c r="G56" t="s">
        <v>83</v>
      </c>
      <c r="H56">
        <v>1088</v>
      </c>
      <c r="I56" t="s">
        <v>84</v>
      </c>
      <c r="J56" s="4">
        <v>0.11799999999999999</v>
      </c>
      <c r="K56" s="4">
        <v>0.88200000000000001</v>
      </c>
    </row>
    <row r="57" spans="1:11">
      <c r="A57">
        <v>2024</v>
      </c>
      <c r="B57" t="s">
        <v>193</v>
      </c>
      <c r="C57" t="s">
        <v>194</v>
      </c>
      <c r="D57" t="s">
        <v>180</v>
      </c>
      <c r="E57" t="s">
        <v>10</v>
      </c>
      <c r="F57">
        <v>60038</v>
      </c>
      <c r="G57" t="s">
        <v>83</v>
      </c>
      <c r="H57">
        <v>12136</v>
      </c>
      <c r="I57" t="s">
        <v>84</v>
      </c>
      <c r="J57" s="4">
        <v>0.20200000000000001</v>
      </c>
      <c r="K57" s="4">
        <v>0.79800000000000004</v>
      </c>
    </row>
    <row r="58" spans="1:11">
      <c r="A58">
        <v>2024</v>
      </c>
      <c r="B58" t="s">
        <v>195</v>
      </c>
      <c r="C58" t="s">
        <v>196</v>
      </c>
      <c r="D58" t="s">
        <v>180</v>
      </c>
      <c r="E58" t="s">
        <v>10</v>
      </c>
      <c r="F58">
        <v>5598</v>
      </c>
      <c r="G58" t="s">
        <v>83</v>
      </c>
      <c r="H58">
        <v>551</v>
      </c>
      <c r="I58" t="s">
        <v>84</v>
      </c>
      <c r="J58" s="4">
        <v>9.8000000000000004E-2</v>
      </c>
      <c r="K58" s="4">
        <v>0.90200000000000002</v>
      </c>
    </row>
    <row r="59" spans="1:11">
      <c r="A59">
        <v>2024</v>
      </c>
      <c r="B59" t="s">
        <v>197</v>
      </c>
      <c r="C59" t="s">
        <v>198</v>
      </c>
      <c r="D59" t="s">
        <v>180</v>
      </c>
      <c r="E59" t="s">
        <v>10</v>
      </c>
      <c r="F59">
        <v>14873</v>
      </c>
      <c r="G59" t="s">
        <v>83</v>
      </c>
      <c r="H59">
        <v>1148</v>
      </c>
      <c r="I59" t="s">
        <v>84</v>
      </c>
      <c r="J59" s="4">
        <v>7.6999999999999999E-2</v>
      </c>
      <c r="K59" s="4">
        <v>0.92300000000000004</v>
      </c>
    </row>
    <row r="60" spans="1:11">
      <c r="A60">
        <v>2024</v>
      </c>
      <c r="B60" t="s">
        <v>199</v>
      </c>
      <c r="C60" t="s">
        <v>200</v>
      </c>
      <c r="D60" t="s">
        <v>180</v>
      </c>
      <c r="E60" t="s">
        <v>10</v>
      </c>
      <c r="F60">
        <v>61162</v>
      </c>
      <c r="G60" t="s">
        <v>83</v>
      </c>
      <c r="H60">
        <v>9296</v>
      </c>
      <c r="I60" t="s">
        <v>84</v>
      </c>
      <c r="J60" s="4">
        <v>0.152</v>
      </c>
      <c r="K60" s="4">
        <v>0.84799999999999998</v>
      </c>
    </row>
    <row r="61" spans="1:11">
      <c r="A61">
        <v>2024</v>
      </c>
      <c r="B61" t="s">
        <v>201</v>
      </c>
      <c r="C61" t="s">
        <v>202</v>
      </c>
      <c r="D61" t="s">
        <v>180</v>
      </c>
      <c r="E61" t="s">
        <v>10</v>
      </c>
      <c r="F61">
        <v>19555</v>
      </c>
      <c r="G61" t="s">
        <v>83</v>
      </c>
      <c r="H61">
        <v>1673</v>
      </c>
      <c r="I61" t="s">
        <v>84</v>
      </c>
      <c r="J61" s="4">
        <v>8.5999999999999993E-2</v>
      </c>
      <c r="K61" s="4">
        <v>0.91400000000000003</v>
      </c>
    </row>
    <row r="62" spans="1:11">
      <c r="A62">
        <v>2024</v>
      </c>
      <c r="B62" t="s">
        <v>203</v>
      </c>
      <c r="C62" t="s">
        <v>204</v>
      </c>
      <c r="D62" t="s">
        <v>180</v>
      </c>
      <c r="E62" t="s">
        <v>10</v>
      </c>
      <c r="F62">
        <v>12504</v>
      </c>
      <c r="G62" t="s">
        <v>83</v>
      </c>
      <c r="H62">
        <v>1342</v>
      </c>
      <c r="I62" t="s">
        <v>84</v>
      </c>
      <c r="J62" s="4">
        <v>0.107</v>
      </c>
      <c r="K62" s="4">
        <v>0.89300000000000002</v>
      </c>
    </row>
    <row r="63" spans="1:11">
      <c r="A63">
        <v>2024</v>
      </c>
      <c r="B63" t="s">
        <v>205</v>
      </c>
      <c r="C63" t="s">
        <v>206</v>
      </c>
      <c r="D63" t="s">
        <v>180</v>
      </c>
      <c r="E63" t="s">
        <v>10</v>
      </c>
      <c r="F63">
        <v>9241</v>
      </c>
      <c r="G63" t="s">
        <v>83</v>
      </c>
      <c r="H63">
        <v>788</v>
      </c>
      <c r="I63" t="s">
        <v>84</v>
      </c>
      <c r="J63" s="4">
        <v>8.5000000000000006E-2</v>
      </c>
      <c r="K63" s="4">
        <v>0.91500000000000004</v>
      </c>
    </row>
    <row r="64" spans="1:11">
      <c r="A64">
        <v>2024</v>
      </c>
      <c r="B64" t="s">
        <v>207</v>
      </c>
      <c r="C64" t="s">
        <v>208</v>
      </c>
      <c r="D64" t="s">
        <v>180</v>
      </c>
      <c r="E64" t="s">
        <v>10</v>
      </c>
      <c r="F64">
        <v>7732</v>
      </c>
      <c r="G64" t="s">
        <v>83</v>
      </c>
      <c r="H64">
        <v>440</v>
      </c>
      <c r="I64" t="s">
        <v>84</v>
      </c>
      <c r="J64" s="4">
        <v>5.7000000000000002E-2</v>
      </c>
      <c r="K64" s="4">
        <v>0.94299999999999995</v>
      </c>
    </row>
    <row r="65" spans="1:11">
      <c r="A65">
        <v>2024</v>
      </c>
      <c r="B65" t="s">
        <v>209</v>
      </c>
      <c r="C65" t="s">
        <v>210</v>
      </c>
      <c r="D65" t="s">
        <v>180</v>
      </c>
      <c r="E65" t="s">
        <v>10</v>
      </c>
      <c r="F65">
        <v>9775</v>
      </c>
      <c r="G65" t="s">
        <v>83</v>
      </c>
      <c r="H65">
        <v>1026</v>
      </c>
      <c r="I65" t="s">
        <v>84</v>
      </c>
      <c r="J65" s="4">
        <v>0.105</v>
      </c>
      <c r="K65" s="4">
        <v>0.89500000000000002</v>
      </c>
    </row>
    <row r="66" spans="1:11">
      <c r="A66">
        <v>2024</v>
      </c>
      <c r="B66" t="s">
        <v>211</v>
      </c>
      <c r="C66" t="s">
        <v>212</v>
      </c>
      <c r="D66" t="s">
        <v>180</v>
      </c>
      <c r="E66" t="s">
        <v>10</v>
      </c>
      <c r="F66">
        <v>10206</v>
      </c>
      <c r="G66" t="s">
        <v>83</v>
      </c>
      <c r="H66">
        <v>900</v>
      </c>
      <c r="I66" t="s">
        <v>84</v>
      </c>
      <c r="J66" s="4">
        <v>8.7999999999999995E-2</v>
      </c>
      <c r="K66" s="4">
        <v>0.91200000000000003</v>
      </c>
    </row>
    <row r="67" spans="1:11">
      <c r="A67">
        <v>2024</v>
      </c>
      <c r="B67" t="s">
        <v>213</v>
      </c>
      <c r="C67" t="s">
        <v>214</v>
      </c>
      <c r="D67" t="s">
        <v>180</v>
      </c>
      <c r="E67" t="s">
        <v>10</v>
      </c>
      <c r="F67">
        <v>9301</v>
      </c>
      <c r="G67" t="s">
        <v>83</v>
      </c>
      <c r="H67">
        <v>977</v>
      </c>
      <c r="I67" t="s">
        <v>84</v>
      </c>
      <c r="J67" s="4">
        <v>0.105</v>
      </c>
      <c r="K67" s="4">
        <v>0.89500000000000002</v>
      </c>
    </row>
    <row r="68" spans="1:11">
      <c r="A68">
        <v>2024</v>
      </c>
      <c r="B68" t="s">
        <v>215</v>
      </c>
      <c r="C68" t="s">
        <v>216</v>
      </c>
      <c r="D68" t="s">
        <v>180</v>
      </c>
      <c r="E68" t="s">
        <v>10</v>
      </c>
      <c r="F68">
        <v>38196</v>
      </c>
      <c r="G68" t="s">
        <v>83</v>
      </c>
      <c r="H68">
        <v>5465</v>
      </c>
      <c r="I68" t="s">
        <v>84</v>
      </c>
      <c r="J68" s="4">
        <v>0.14299999999999999</v>
      </c>
      <c r="K68" s="4">
        <v>0.85699999999999998</v>
      </c>
    </row>
    <row r="69" spans="1:11">
      <c r="A69">
        <v>2024</v>
      </c>
      <c r="B69" t="s">
        <v>217</v>
      </c>
      <c r="C69" t="s">
        <v>218</v>
      </c>
      <c r="D69" t="s">
        <v>180</v>
      </c>
      <c r="E69" t="s">
        <v>10</v>
      </c>
      <c r="F69">
        <v>9745</v>
      </c>
      <c r="G69" t="s">
        <v>83</v>
      </c>
      <c r="H69">
        <v>1203</v>
      </c>
      <c r="I69" t="s">
        <v>84</v>
      </c>
      <c r="J69" s="4">
        <v>0.123</v>
      </c>
      <c r="K69" s="4">
        <v>0.877</v>
      </c>
    </row>
    <row r="70" spans="1:11">
      <c r="A70">
        <v>2024</v>
      </c>
      <c r="B70" t="s">
        <v>219</v>
      </c>
      <c r="C70" t="s">
        <v>220</v>
      </c>
      <c r="D70" t="s">
        <v>221</v>
      </c>
      <c r="E70" t="s">
        <v>10</v>
      </c>
      <c r="F70">
        <v>324</v>
      </c>
      <c r="G70" t="s">
        <v>83</v>
      </c>
      <c r="H70">
        <v>19</v>
      </c>
      <c r="I70" t="s">
        <v>84</v>
      </c>
      <c r="J70" s="4">
        <v>5.8999999999999997E-2</v>
      </c>
      <c r="K70" s="4">
        <v>0.94099999999999995</v>
      </c>
    </row>
    <row r="71" spans="1:11">
      <c r="A71">
        <v>2024</v>
      </c>
      <c r="B71" t="s">
        <v>222</v>
      </c>
      <c r="C71" t="s">
        <v>223</v>
      </c>
      <c r="D71" t="s">
        <v>221</v>
      </c>
      <c r="E71" t="s">
        <v>10</v>
      </c>
      <c r="F71">
        <v>740</v>
      </c>
      <c r="G71" t="s">
        <v>83</v>
      </c>
      <c r="H71">
        <v>17</v>
      </c>
      <c r="I71" t="s">
        <v>84</v>
      </c>
      <c r="J71" s="4">
        <v>2.3E-2</v>
      </c>
      <c r="K71" s="4">
        <v>0.97699999999999998</v>
      </c>
    </row>
    <row r="72" spans="1:11">
      <c r="A72">
        <v>2024</v>
      </c>
      <c r="B72" t="s">
        <v>224</v>
      </c>
      <c r="C72" t="s">
        <v>225</v>
      </c>
      <c r="D72" t="s">
        <v>221</v>
      </c>
      <c r="E72" t="s">
        <v>10</v>
      </c>
      <c r="F72">
        <v>3146</v>
      </c>
      <c r="G72" t="s">
        <v>83</v>
      </c>
      <c r="H72">
        <v>124</v>
      </c>
      <c r="I72" t="s">
        <v>84</v>
      </c>
      <c r="J72" s="4">
        <v>3.9E-2</v>
      </c>
      <c r="K72" s="4">
        <v>0.96099999999999997</v>
      </c>
    </row>
    <row r="73" spans="1:11">
      <c r="A73">
        <v>2024</v>
      </c>
      <c r="B73" t="s">
        <v>226</v>
      </c>
      <c r="C73" t="s">
        <v>227</v>
      </c>
      <c r="D73" t="s">
        <v>221</v>
      </c>
      <c r="E73" t="s">
        <v>10</v>
      </c>
      <c r="F73">
        <v>19</v>
      </c>
      <c r="G73" t="s">
        <v>83</v>
      </c>
      <c r="H73">
        <v>0</v>
      </c>
      <c r="I73" t="s">
        <v>84</v>
      </c>
      <c r="J73" s="4">
        <v>0</v>
      </c>
      <c r="K73" s="4">
        <v>1</v>
      </c>
    </row>
    <row r="74" spans="1:11">
      <c r="A74">
        <v>2024</v>
      </c>
      <c r="B74" t="s">
        <v>228</v>
      </c>
      <c r="C74" t="s">
        <v>229</v>
      </c>
      <c r="D74" t="s">
        <v>221</v>
      </c>
      <c r="E74" t="s">
        <v>10</v>
      </c>
      <c r="F74">
        <v>2923</v>
      </c>
      <c r="G74" t="s">
        <v>83</v>
      </c>
      <c r="H74">
        <v>14</v>
      </c>
      <c r="I74" t="s">
        <v>84</v>
      </c>
      <c r="J74" s="4">
        <v>5.0000000000000001E-3</v>
      </c>
      <c r="K74" s="4">
        <v>0.995</v>
      </c>
    </row>
    <row r="75" spans="1:11">
      <c r="A75">
        <v>2024</v>
      </c>
      <c r="B75" t="s">
        <v>230</v>
      </c>
      <c r="C75" t="s">
        <v>231</v>
      </c>
      <c r="D75" t="s">
        <v>221</v>
      </c>
      <c r="E75" t="s">
        <v>10</v>
      </c>
      <c r="F75">
        <v>2992</v>
      </c>
      <c r="G75" t="s">
        <v>83</v>
      </c>
      <c r="H75">
        <v>187</v>
      </c>
      <c r="I75" t="s">
        <v>84</v>
      </c>
      <c r="J75" s="4">
        <v>6.2E-2</v>
      </c>
      <c r="K75" s="4">
        <v>0.93799999999999994</v>
      </c>
    </row>
    <row r="76" spans="1:11">
      <c r="A76">
        <v>2024</v>
      </c>
      <c r="B76" t="s">
        <v>232</v>
      </c>
      <c r="C76" t="s">
        <v>233</v>
      </c>
      <c r="D76" t="s">
        <v>221</v>
      </c>
      <c r="E76" t="s">
        <v>10</v>
      </c>
      <c r="F76">
        <v>1692</v>
      </c>
      <c r="G76" t="s">
        <v>83</v>
      </c>
      <c r="H76">
        <v>0</v>
      </c>
      <c r="I76" t="s">
        <v>84</v>
      </c>
      <c r="J76" s="4">
        <v>0</v>
      </c>
      <c r="K76" s="4">
        <v>1</v>
      </c>
    </row>
    <row r="77" spans="1:11">
      <c r="A77">
        <v>2024</v>
      </c>
      <c r="B77" t="s">
        <v>234</v>
      </c>
      <c r="C77" t="s">
        <v>235</v>
      </c>
      <c r="D77" t="s">
        <v>236</v>
      </c>
      <c r="E77" t="s">
        <v>10</v>
      </c>
      <c r="F77">
        <v>10744</v>
      </c>
      <c r="G77" t="s">
        <v>83</v>
      </c>
      <c r="H77">
        <v>920</v>
      </c>
      <c r="I77" t="s">
        <v>84</v>
      </c>
      <c r="J77" s="4">
        <v>8.5999999999999993E-2</v>
      </c>
      <c r="K77" s="4">
        <v>0.91400000000000003</v>
      </c>
    </row>
    <row r="78" spans="1:11">
      <c r="A78">
        <v>2024</v>
      </c>
      <c r="B78" t="s">
        <v>237</v>
      </c>
      <c r="C78" t="s">
        <v>238</v>
      </c>
      <c r="D78" t="s">
        <v>236</v>
      </c>
      <c r="E78" t="s">
        <v>10</v>
      </c>
      <c r="F78">
        <v>22103</v>
      </c>
      <c r="G78" t="s">
        <v>83</v>
      </c>
      <c r="H78">
        <v>1148</v>
      </c>
      <c r="I78" t="s">
        <v>84</v>
      </c>
      <c r="J78" s="4">
        <v>5.1999999999999998E-2</v>
      </c>
      <c r="K78" s="4">
        <v>0.94799999999999995</v>
      </c>
    </row>
    <row r="79" spans="1:11">
      <c r="A79">
        <v>2024</v>
      </c>
      <c r="B79" t="s">
        <v>239</v>
      </c>
      <c r="C79" t="s">
        <v>240</v>
      </c>
      <c r="D79" t="s">
        <v>236</v>
      </c>
      <c r="E79" t="s">
        <v>10</v>
      </c>
      <c r="F79">
        <v>26409</v>
      </c>
      <c r="G79" t="s">
        <v>83</v>
      </c>
      <c r="H79">
        <v>2424</v>
      </c>
      <c r="I79" t="s">
        <v>84</v>
      </c>
      <c r="J79" s="4">
        <v>9.1999999999999998E-2</v>
      </c>
      <c r="K79" s="4">
        <v>0.90800000000000003</v>
      </c>
    </row>
    <row r="80" spans="1:11">
      <c r="A80">
        <v>2024</v>
      </c>
      <c r="B80" t="s">
        <v>241</v>
      </c>
      <c r="C80" t="s">
        <v>242</v>
      </c>
      <c r="D80" t="s">
        <v>236</v>
      </c>
      <c r="E80" t="s">
        <v>10</v>
      </c>
      <c r="F80">
        <v>4520</v>
      </c>
      <c r="G80" t="s">
        <v>83</v>
      </c>
      <c r="H80">
        <v>383</v>
      </c>
      <c r="I80" t="s">
        <v>84</v>
      </c>
      <c r="J80" s="4">
        <v>8.5000000000000006E-2</v>
      </c>
      <c r="K80" s="4">
        <v>0.91500000000000004</v>
      </c>
    </row>
    <row r="81" spans="1:11">
      <c r="A81">
        <v>2024</v>
      </c>
      <c r="B81" t="s">
        <v>243</v>
      </c>
      <c r="C81" t="s">
        <v>244</v>
      </c>
      <c r="D81" t="s">
        <v>236</v>
      </c>
      <c r="E81" t="s">
        <v>10</v>
      </c>
      <c r="F81">
        <v>16850</v>
      </c>
      <c r="G81" t="s">
        <v>83</v>
      </c>
      <c r="H81">
        <v>1451</v>
      </c>
      <c r="I81" t="s">
        <v>84</v>
      </c>
      <c r="J81" s="4">
        <v>8.5999999999999993E-2</v>
      </c>
      <c r="K81" s="4">
        <v>0.91400000000000003</v>
      </c>
    </row>
    <row r="82" spans="1:11">
      <c r="A82">
        <v>2024</v>
      </c>
      <c r="B82" t="s">
        <v>245</v>
      </c>
      <c r="C82" t="s">
        <v>246</v>
      </c>
      <c r="D82" t="s">
        <v>236</v>
      </c>
      <c r="E82" t="s">
        <v>10</v>
      </c>
      <c r="F82">
        <v>2191</v>
      </c>
      <c r="G82" t="s">
        <v>83</v>
      </c>
      <c r="H82">
        <v>190</v>
      </c>
      <c r="I82" t="s">
        <v>84</v>
      </c>
      <c r="J82" s="4">
        <v>8.6999999999999994E-2</v>
      </c>
      <c r="K82" s="4">
        <v>0.91300000000000003</v>
      </c>
    </row>
    <row r="83" spans="1:11">
      <c r="A83">
        <v>2024</v>
      </c>
      <c r="B83" t="s">
        <v>247</v>
      </c>
      <c r="C83" t="s">
        <v>248</v>
      </c>
      <c r="D83" t="s">
        <v>236</v>
      </c>
      <c r="E83" t="s">
        <v>10</v>
      </c>
      <c r="F83">
        <v>4913</v>
      </c>
      <c r="G83" t="s">
        <v>83</v>
      </c>
      <c r="H83">
        <v>351</v>
      </c>
      <c r="I83" t="s">
        <v>84</v>
      </c>
      <c r="J83" s="4">
        <v>7.0999999999999994E-2</v>
      </c>
      <c r="K83" s="4">
        <v>0.92900000000000005</v>
      </c>
    </row>
    <row r="84" spans="1:11">
      <c r="A84">
        <v>2024</v>
      </c>
      <c r="B84" t="s">
        <v>249</v>
      </c>
      <c r="C84" t="s">
        <v>250</v>
      </c>
      <c r="D84" t="s">
        <v>236</v>
      </c>
      <c r="E84" t="s">
        <v>10</v>
      </c>
      <c r="F84">
        <v>17083</v>
      </c>
      <c r="G84" t="s">
        <v>83</v>
      </c>
      <c r="H84">
        <v>1324</v>
      </c>
      <c r="I84" t="s">
        <v>84</v>
      </c>
      <c r="J84" s="4">
        <v>7.8E-2</v>
      </c>
      <c r="K84" s="4">
        <v>0.92200000000000004</v>
      </c>
    </row>
    <row r="85" spans="1:11">
      <c r="A85">
        <v>2024</v>
      </c>
      <c r="B85" t="s">
        <v>251</v>
      </c>
      <c r="C85" t="s">
        <v>252</v>
      </c>
      <c r="D85" t="s">
        <v>236</v>
      </c>
      <c r="E85" t="s">
        <v>10</v>
      </c>
      <c r="F85">
        <v>3872</v>
      </c>
      <c r="G85" t="s">
        <v>83</v>
      </c>
      <c r="H85">
        <v>194</v>
      </c>
      <c r="I85" t="s">
        <v>84</v>
      </c>
      <c r="J85" s="4">
        <v>0.05</v>
      </c>
      <c r="K85" s="4">
        <v>0.95</v>
      </c>
    </row>
    <row r="86" spans="1:11">
      <c r="A86">
        <v>2024</v>
      </c>
      <c r="B86" t="s">
        <v>253</v>
      </c>
      <c r="C86" t="s">
        <v>254</v>
      </c>
      <c r="D86" t="s">
        <v>236</v>
      </c>
      <c r="E86" t="s">
        <v>10</v>
      </c>
      <c r="F86">
        <v>4114</v>
      </c>
      <c r="G86" t="s">
        <v>83</v>
      </c>
      <c r="H86">
        <v>290</v>
      </c>
      <c r="I86" t="s">
        <v>84</v>
      </c>
      <c r="J86" s="4">
        <v>7.0000000000000007E-2</v>
      </c>
      <c r="K86" s="4">
        <v>0.93</v>
      </c>
    </row>
    <row r="87" spans="1:11">
      <c r="A87">
        <v>2024</v>
      </c>
      <c r="B87" t="s">
        <v>255</v>
      </c>
      <c r="C87" t="s">
        <v>256</v>
      </c>
      <c r="D87" t="s">
        <v>236</v>
      </c>
      <c r="E87" t="s">
        <v>10</v>
      </c>
      <c r="F87">
        <v>42660</v>
      </c>
      <c r="G87" t="s">
        <v>83</v>
      </c>
      <c r="H87">
        <v>6192</v>
      </c>
      <c r="I87" t="s">
        <v>84</v>
      </c>
      <c r="J87" s="4">
        <v>0.14499999999999999</v>
      </c>
      <c r="K87" s="4">
        <v>0.85499999999999998</v>
      </c>
    </row>
    <row r="88" spans="1:11">
      <c r="A88">
        <v>2024</v>
      </c>
      <c r="B88" t="s">
        <v>257</v>
      </c>
      <c r="C88" t="s">
        <v>258</v>
      </c>
      <c r="D88" t="s">
        <v>236</v>
      </c>
      <c r="E88" t="s">
        <v>10</v>
      </c>
      <c r="F88">
        <v>8242</v>
      </c>
      <c r="G88" t="s">
        <v>83</v>
      </c>
      <c r="H88">
        <v>427</v>
      </c>
      <c r="I88" t="s">
        <v>84</v>
      </c>
      <c r="J88" s="4">
        <v>5.1999999999999998E-2</v>
      </c>
      <c r="K88" s="4">
        <v>0.94799999999999995</v>
      </c>
    </row>
    <row r="89" spans="1:11">
      <c r="A89">
        <v>2024</v>
      </c>
      <c r="B89" t="s">
        <v>259</v>
      </c>
      <c r="C89" t="s">
        <v>260</v>
      </c>
      <c r="D89" t="s">
        <v>236</v>
      </c>
      <c r="E89" t="s">
        <v>10</v>
      </c>
      <c r="F89">
        <v>55749</v>
      </c>
      <c r="G89" t="s">
        <v>83</v>
      </c>
      <c r="H89">
        <v>7165</v>
      </c>
      <c r="I89" t="s">
        <v>84</v>
      </c>
      <c r="J89" s="4">
        <v>0.129</v>
      </c>
      <c r="K89" s="4">
        <v>0.871</v>
      </c>
    </row>
    <row r="90" spans="1:11">
      <c r="A90">
        <v>2024</v>
      </c>
      <c r="B90" t="s">
        <v>261</v>
      </c>
      <c r="C90" t="s">
        <v>262</v>
      </c>
      <c r="D90" t="s">
        <v>236</v>
      </c>
      <c r="E90" t="s">
        <v>10</v>
      </c>
      <c r="F90">
        <v>63221</v>
      </c>
      <c r="G90" t="s">
        <v>83</v>
      </c>
      <c r="H90">
        <v>6925</v>
      </c>
      <c r="I90" t="s">
        <v>84</v>
      </c>
      <c r="J90" s="4">
        <v>0.11</v>
      </c>
      <c r="K90" s="4">
        <v>0.89</v>
      </c>
    </row>
    <row r="91" spans="1:11">
      <c r="A91">
        <v>2024</v>
      </c>
      <c r="B91" t="s">
        <v>263</v>
      </c>
      <c r="C91" t="s">
        <v>264</v>
      </c>
      <c r="D91" t="s">
        <v>236</v>
      </c>
      <c r="E91" t="s">
        <v>10</v>
      </c>
      <c r="F91">
        <v>7062</v>
      </c>
      <c r="G91" t="s">
        <v>83</v>
      </c>
      <c r="H91">
        <v>331</v>
      </c>
      <c r="I91" t="s">
        <v>84</v>
      </c>
      <c r="J91" s="4">
        <v>4.7E-2</v>
      </c>
      <c r="K91" s="4">
        <v>0.95299999999999996</v>
      </c>
    </row>
    <row r="92" spans="1:11">
      <c r="A92">
        <v>2024</v>
      </c>
      <c r="B92" t="s">
        <v>265</v>
      </c>
      <c r="C92" t="s">
        <v>266</v>
      </c>
      <c r="D92" t="s">
        <v>236</v>
      </c>
      <c r="E92" t="s">
        <v>10</v>
      </c>
      <c r="F92">
        <v>2674</v>
      </c>
      <c r="G92" t="s">
        <v>83</v>
      </c>
      <c r="H92">
        <v>203</v>
      </c>
      <c r="I92" t="s">
        <v>84</v>
      </c>
      <c r="J92" s="4">
        <v>7.5999999999999998E-2</v>
      </c>
      <c r="K92" s="4">
        <v>0.92400000000000004</v>
      </c>
    </row>
    <row r="93" spans="1:11">
      <c r="A93">
        <v>2024</v>
      </c>
      <c r="B93" t="s">
        <v>267</v>
      </c>
      <c r="C93" t="s">
        <v>268</v>
      </c>
      <c r="D93" t="s">
        <v>236</v>
      </c>
      <c r="E93" t="s">
        <v>10</v>
      </c>
      <c r="F93">
        <v>11219</v>
      </c>
      <c r="G93" t="s">
        <v>83</v>
      </c>
      <c r="H93">
        <v>304</v>
      </c>
      <c r="I93" t="s">
        <v>84</v>
      </c>
      <c r="J93" s="4">
        <v>2.7E-2</v>
      </c>
      <c r="K93" s="4">
        <v>0.97299999999999998</v>
      </c>
    </row>
    <row r="94" spans="1:11">
      <c r="A94">
        <v>2024</v>
      </c>
      <c r="B94" t="s">
        <v>269</v>
      </c>
      <c r="C94" t="s">
        <v>270</v>
      </c>
      <c r="D94" t="s">
        <v>236</v>
      </c>
      <c r="E94" t="s">
        <v>10</v>
      </c>
      <c r="F94">
        <v>3830</v>
      </c>
      <c r="G94" t="s">
        <v>83</v>
      </c>
      <c r="H94">
        <v>364</v>
      </c>
      <c r="I94" t="s">
        <v>84</v>
      </c>
      <c r="J94" s="4">
        <v>9.5000000000000001E-2</v>
      </c>
      <c r="K94" s="4">
        <v>0.90500000000000003</v>
      </c>
    </row>
    <row r="95" spans="1:11">
      <c r="A95">
        <v>2024</v>
      </c>
      <c r="B95" t="s">
        <v>271</v>
      </c>
      <c r="C95" t="s">
        <v>272</v>
      </c>
      <c r="D95" t="s">
        <v>236</v>
      </c>
      <c r="E95" t="s">
        <v>10</v>
      </c>
      <c r="F95">
        <v>32818</v>
      </c>
      <c r="G95" t="s">
        <v>83</v>
      </c>
      <c r="H95">
        <v>3151</v>
      </c>
      <c r="I95" t="s">
        <v>84</v>
      </c>
      <c r="J95" s="4">
        <v>9.6000000000000002E-2</v>
      </c>
      <c r="K95" s="4">
        <v>0.90400000000000003</v>
      </c>
    </row>
    <row r="96" spans="1:11">
      <c r="A96">
        <v>2024</v>
      </c>
      <c r="B96" t="s">
        <v>273</v>
      </c>
      <c r="C96" t="s">
        <v>274</v>
      </c>
      <c r="D96" t="s">
        <v>236</v>
      </c>
      <c r="E96" t="s">
        <v>10</v>
      </c>
      <c r="F96">
        <v>5360</v>
      </c>
      <c r="G96" t="s">
        <v>83</v>
      </c>
      <c r="H96">
        <v>392</v>
      </c>
      <c r="I96" t="s">
        <v>84</v>
      </c>
      <c r="J96" s="4">
        <v>7.2999999999999995E-2</v>
      </c>
      <c r="K96" s="4">
        <v>0.92700000000000005</v>
      </c>
    </row>
    <row r="97" spans="1:11">
      <c r="A97">
        <v>2024</v>
      </c>
      <c r="B97" t="s">
        <v>275</v>
      </c>
      <c r="C97" t="s">
        <v>276</v>
      </c>
      <c r="D97" t="s">
        <v>236</v>
      </c>
      <c r="E97" t="s">
        <v>10</v>
      </c>
      <c r="F97">
        <v>1755</v>
      </c>
      <c r="G97" t="s">
        <v>83</v>
      </c>
      <c r="H97">
        <v>93</v>
      </c>
      <c r="I97" t="s">
        <v>84</v>
      </c>
      <c r="J97" s="4">
        <v>5.2999999999999999E-2</v>
      </c>
      <c r="K97" s="4">
        <v>0.94699999999999995</v>
      </c>
    </row>
    <row r="98" spans="1:11">
      <c r="A98">
        <v>2024</v>
      </c>
      <c r="B98" t="s">
        <v>277</v>
      </c>
      <c r="C98" t="s">
        <v>278</v>
      </c>
      <c r="D98" t="s">
        <v>236</v>
      </c>
      <c r="E98" t="s">
        <v>10</v>
      </c>
      <c r="F98">
        <v>3822</v>
      </c>
      <c r="G98" t="s">
        <v>83</v>
      </c>
      <c r="H98">
        <v>171</v>
      </c>
      <c r="I98" t="s">
        <v>84</v>
      </c>
      <c r="J98" s="4">
        <v>4.4999999999999998E-2</v>
      </c>
      <c r="K98" s="4">
        <v>0.95499999999999996</v>
      </c>
    </row>
    <row r="99" spans="1:11">
      <c r="A99">
        <v>2024</v>
      </c>
      <c r="B99" t="s">
        <v>279</v>
      </c>
      <c r="C99" t="s">
        <v>280</v>
      </c>
      <c r="D99" t="s">
        <v>236</v>
      </c>
      <c r="E99" t="s">
        <v>10</v>
      </c>
      <c r="F99">
        <v>10367</v>
      </c>
      <c r="G99" t="s">
        <v>83</v>
      </c>
      <c r="H99">
        <v>893</v>
      </c>
      <c r="I99" t="s">
        <v>84</v>
      </c>
      <c r="J99" s="4">
        <v>8.5999999999999993E-2</v>
      </c>
      <c r="K99" s="4">
        <v>0.91400000000000003</v>
      </c>
    </row>
    <row r="100" spans="1:11">
      <c r="A100">
        <v>2024</v>
      </c>
      <c r="B100" t="s">
        <v>281</v>
      </c>
      <c r="C100" t="s">
        <v>282</v>
      </c>
      <c r="D100" t="s">
        <v>236</v>
      </c>
      <c r="E100" t="s">
        <v>10</v>
      </c>
      <c r="F100">
        <v>19405</v>
      </c>
      <c r="G100" t="s">
        <v>83</v>
      </c>
      <c r="H100">
        <v>1469</v>
      </c>
      <c r="I100" t="s">
        <v>84</v>
      </c>
      <c r="J100" s="4">
        <v>7.5999999999999998E-2</v>
      </c>
      <c r="K100" s="4">
        <v>0.92400000000000004</v>
      </c>
    </row>
    <row r="101" spans="1:11">
      <c r="A101">
        <v>2024</v>
      </c>
      <c r="B101" t="s">
        <v>283</v>
      </c>
      <c r="C101" t="s">
        <v>284</v>
      </c>
      <c r="D101" t="s">
        <v>236</v>
      </c>
      <c r="E101" t="s">
        <v>10</v>
      </c>
      <c r="F101">
        <v>31089</v>
      </c>
      <c r="G101" t="s">
        <v>83</v>
      </c>
      <c r="H101">
        <v>3363</v>
      </c>
      <c r="I101" t="s">
        <v>84</v>
      </c>
      <c r="J101" s="4">
        <v>0.108</v>
      </c>
      <c r="K101" s="4">
        <v>0.89200000000000002</v>
      </c>
    </row>
    <row r="102" spans="1:11">
      <c r="A102">
        <v>2024</v>
      </c>
      <c r="B102" t="s">
        <v>285</v>
      </c>
      <c r="C102" t="s">
        <v>286</v>
      </c>
      <c r="D102" t="s">
        <v>236</v>
      </c>
      <c r="E102" t="s">
        <v>10</v>
      </c>
      <c r="F102">
        <v>3363</v>
      </c>
      <c r="G102" t="s">
        <v>83</v>
      </c>
      <c r="H102">
        <v>259</v>
      </c>
      <c r="I102" t="s">
        <v>84</v>
      </c>
      <c r="J102" s="4">
        <v>7.6999999999999999E-2</v>
      </c>
      <c r="K102" s="4">
        <v>0.92300000000000004</v>
      </c>
    </row>
    <row r="103" spans="1:11">
      <c r="A103">
        <v>2024</v>
      </c>
      <c r="B103" t="s">
        <v>287</v>
      </c>
      <c r="C103" t="s">
        <v>288</v>
      </c>
      <c r="D103" t="s">
        <v>236</v>
      </c>
      <c r="E103" t="s">
        <v>10</v>
      </c>
      <c r="F103">
        <v>3694</v>
      </c>
      <c r="G103" t="s">
        <v>83</v>
      </c>
      <c r="H103">
        <v>307</v>
      </c>
      <c r="I103" t="s">
        <v>84</v>
      </c>
      <c r="J103" s="4">
        <v>8.3000000000000004E-2</v>
      </c>
      <c r="K103" s="4">
        <v>0.91700000000000004</v>
      </c>
    </row>
    <row r="104" spans="1:11">
      <c r="A104">
        <v>2024</v>
      </c>
      <c r="B104" t="s">
        <v>289</v>
      </c>
      <c r="C104" t="s">
        <v>290</v>
      </c>
      <c r="D104" t="s">
        <v>236</v>
      </c>
      <c r="E104" t="s">
        <v>10</v>
      </c>
      <c r="F104">
        <v>30001</v>
      </c>
      <c r="G104" t="s">
        <v>83</v>
      </c>
      <c r="H104">
        <v>2603</v>
      </c>
      <c r="I104" t="s">
        <v>84</v>
      </c>
      <c r="J104" s="4">
        <v>8.6999999999999994E-2</v>
      </c>
      <c r="K104" s="4">
        <v>0.91300000000000003</v>
      </c>
    </row>
    <row r="105" spans="1:11">
      <c r="A105">
        <v>2024</v>
      </c>
      <c r="B105" t="s">
        <v>291</v>
      </c>
      <c r="C105" t="s">
        <v>292</v>
      </c>
      <c r="D105" t="s">
        <v>236</v>
      </c>
      <c r="E105" t="s">
        <v>10</v>
      </c>
      <c r="F105">
        <v>5677</v>
      </c>
      <c r="G105" t="s">
        <v>83</v>
      </c>
      <c r="H105">
        <v>672</v>
      </c>
      <c r="I105" t="s">
        <v>84</v>
      </c>
      <c r="J105" s="4">
        <v>0.11799999999999999</v>
      </c>
      <c r="K105" s="4">
        <v>0.88200000000000001</v>
      </c>
    </row>
    <row r="106" spans="1:11">
      <c r="A106">
        <v>2024</v>
      </c>
      <c r="B106" t="s">
        <v>293</v>
      </c>
      <c r="C106" t="s">
        <v>294</v>
      </c>
      <c r="D106" t="s">
        <v>236</v>
      </c>
      <c r="E106" t="s">
        <v>10</v>
      </c>
      <c r="F106">
        <v>18036</v>
      </c>
      <c r="G106" t="s">
        <v>83</v>
      </c>
      <c r="H106">
        <v>1988</v>
      </c>
      <c r="I106" t="s">
        <v>84</v>
      </c>
      <c r="J106" s="4">
        <v>0.11</v>
      </c>
      <c r="K106" s="4">
        <v>0.89</v>
      </c>
    </row>
    <row r="107" spans="1:11">
      <c r="A107">
        <v>2024</v>
      </c>
      <c r="B107" t="s">
        <v>295</v>
      </c>
      <c r="C107" t="s">
        <v>296</v>
      </c>
      <c r="D107" t="s">
        <v>236</v>
      </c>
      <c r="E107" t="s">
        <v>10</v>
      </c>
      <c r="F107">
        <v>9100</v>
      </c>
      <c r="G107" t="s">
        <v>83</v>
      </c>
      <c r="H107">
        <v>534</v>
      </c>
      <c r="I107" t="s">
        <v>84</v>
      </c>
      <c r="J107" s="4">
        <v>5.8999999999999997E-2</v>
      </c>
      <c r="K107" s="4">
        <v>0.94099999999999995</v>
      </c>
    </row>
    <row r="108" spans="1:11">
      <c r="A108">
        <v>2024</v>
      </c>
      <c r="B108" t="s">
        <v>297</v>
      </c>
      <c r="C108" t="s">
        <v>298</v>
      </c>
      <c r="D108" t="s">
        <v>236</v>
      </c>
      <c r="E108" t="s">
        <v>10</v>
      </c>
      <c r="F108">
        <v>3461</v>
      </c>
      <c r="G108" t="s">
        <v>83</v>
      </c>
      <c r="H108">
        <v>336</v>
      </c>
      <c r="I108" t="s">
        <v>84</v>
      </c>
      <c r="J108" s="4">
        <v>9.7000000000000003E-2</v>
      </c>
      <c r="K108" s="4">
        <v>0.90300000000000002</v>
      </c>
    </row>
    <row r="109" spans="1:11">
      <c r="A109">
        <v>2024</v>
      </c>
      <c r="B109" t="s">
        <v>299</v>
      </c>
      <c r="C109" t="s">
        <v>300</v>
      </c>
      <c r="D109" t="s">
        <v>236</v>
      </c>
      <c r="E109" t="s">
        <v>10</v>
      </c>
      <c r="F109">
        <v>3275</v>
      </c>
      <c r="G109" t="s">
        <v>83</v>
      </c>
      <c r="H109">
        <v>189</v>
      </c>
      <c r="I109" t="s">
        <v>84</v>
      </c>
      <c r="J109" s="4">
        <v>5.8000000000000003E-2</v>
      </c>
      <c r="K109" s="4">
        <v>0.94199999999999995</v>
      </c>
    </row>
    <row r="110" spans="1:11">
      <c r="A110">
        <v>2024</v>
      </c>
      <c r="B110" t="s">
        <v>301</v>
      </c>
      <c r="C110" t="s">
        <v>302</v>
      </c>
      <c r="D110" t="s">
        <v>236</v>
      </c>
      <c r="E110" t="s">
        <v>10</v>
      </c>
      <c r="F110">
        <v>2713</v>
      </c>
      <c r="G110" t="s">
        <v>83</v>
      </c>
      <c r="H110">
        <v>239</v>
      </c>
      <c r="I110" t="s">
        <v>84</v>
      </c>
      <c r="J110" s="4">
        <v>8.7999999999999995E-2</v>
      </c>
      <c r="K110" s="4">
        <v>0.91200000000000003</v>
      </c>
    </row>
    <row r="111" spans="1:11">
      <c r="A111">
        <v>2024</v>
      </c>
      <c r="B111" t="s">
        <v>303</v>
      </c>
      <c r="C111" t="s">
        <v>304</v>
      </c>
      <c r="D111" t="s">
        <v>305</v>
      </c>
      <c r="E111" t="s">
        <v>10</v>
      </c>
      <c r="F111">
        <v>1020</v>
      </c>
      <c r="G111" t="s">
        <v>83</v>
      </c>
      <c r="H111">
        <v>128</v>
      </c>
      <c r="I111" t="s">
        <v>84</v>
      </c>
      <c r="J111" s="4">
        <v>0.125</v>
      </c>
      <c r="K111" s="4">
        <v>0.875</v>
      </c>
    </row>
    <row r="112" spans="1:11">
      <c r="A112">
        <v>2024</v>
      </c>
      <c r="B112" t="s">
        <v>306</v>
      </c>
      <c r="C112" t="s">
        <v>307</v>
      </c>
      <c r="D112" t="s">
        <v>305</v>
      </c>
      <c r="E112" t="s">
        <v>10</v>
      </c>
      <c r="F112">
        <v>1289</v>
      </c>
      <c r="G112" t="s">
        <v>83</v>
      </c>
      <c r="H112">
        <v>127</v>
      </c>
      <c r="I112" t="s">
        <v>84</v>
      </c>
      <c r="J112" s="4">
        <v>9.9000000000000005E-2</v>
      </c>
      <c r="K112" s="4">
        <v>0.90100000000000002</v>
      </c>
    </row>
    <row r="113" spans="1:11">
      <c r="A113">
        <v>2024</v>
      </c>
      <c r="B113" t="s">
        <v>308</v>
      </c>
      <c r="C113" t="s">
        <v>309</v>
      </c>
      <c r="D113" t="s">
        <v>305</v>
      </c>
      <c r="E113" t="s">
        <v>10</v>
      </c>
      <c r="F113">
        <v>1149</v>
      </c>
      <c r="G113" t="s">
        <v>83</v>
      </c>
      <c r="H113">
        <v>116</v>
      </c>
      <c r="I113" t="s">
        <v>84</v>
      </c>
      <c r="J113" s="4">
        <v>0.10100000000000001</v>
      </c>
      <c r="K113" s="4">
        <v>0.89900000000000002</v>
      </c>
    </row>
    <row r="114" spans="1:11">
      <c r="A114">
        <v>2024</v>
      </c>
      <c r="B114" t="s">
        <v>310</v>
      </c>
      <c r="C114" t="s">
        <v>311</v>
      </c>
      <c r="D114" t="s">
        <v>305</v>
      </c>
      <c r="E114" t="s">
        <v>10</v>
      </c>
      <c r="F114">
        <v>581</v>
      </c>
      <c r="G114" t="s">
        <v>83</v>
      </c>
      <c r="H114">
        <v>55</v>
      </c>
      <c r="I114" t="s">
        <v>84</v>
      </c>
      <c r="J114" s="4">
        <v>9.5000000000000001E-2</v>
      </c>
      <c r="K114" s="4">
        <v>0.90500000000000003</v>
      </c>
    </row>
    <row r="115" spans="1:11">
      <c r="A115">
        <v>2024</v>
      </c>
      <c r="B115" t="s">
        <v>312</v>
      </c>
      <c r="C115" t="s">
        <v>313</v>
      </c>
      <c r="D115" t="s">
        <v>305</v>
      </c>
      <c r="E115" t="s">
        <v>10</v>
      </c>
      <c r="F115">
        <v>880</v>
      </c>
      <c r="G115" t="s">
        <v>83</v>
      </c>
      <c r="H115">
        <v>97</v>
      </c>
      <c r="I115" t="s">
        <v>84</v>
      </c>
      <c r="J115" s="4">
        <v>0.11</v>
      </c>
      <c r="K115" s="4">
        <v>0.89</v>
      </c>
    </row>
    <row r="116" spans="1:11">
      <c r="A116">
        <v>2024</v>
      </c>
      <c r="B116" t="s">
        <v>314</v>
      </c>
      <c r="C116" t="s">
        <v>315</v>
      </c>
      <c r="D116" t="s">
        <v>305</v>
      </c>
      <c r="E116" t="s">
        <v>10</v>
      </c>
      <c r="F116">
        <v>905</v>
      </c>
      <c r="G116" t="s">
        <v>83</v>
      </c>
      <c r="H116">
        <v>63</v>
      </c>
      <c r="I116" t="s">
        <v>84</v>
      </c>
      <c r="J116" s="4">
        <v>7.0000000000000007E-2</v>
      </c>
      <c r="K116" s="4">
        <v>0.93</v>
      </c>
    </row>
    <row r="117" spans="1:11">
      <c r="A117">
        <v>2024</v>
      </c>
      <c r="B117" t="s">
        <v>316</v>
      </c>
      <c r="C117" t="s">
        <v>317</v>
      </c>
      <c r="D117" t="s">
        <v>305</v>
      </c>
      <c r="E117" t="s">
        <v>10</v>
      </c>
      <c r="F117">
        <v>3296</v>
      </c>
      <c r="G117" t="s">
        <v>83</v>
      </c>
      <c r="H117">
        <v>203</v>
      </c>
      <c r="I117" t="s">
        <v>84</v>
      </c>
      <c r="J117" s="4">
        <v>6.2E-2</v>
      </c>
      <c r="K117" s="4">
        <v>0.93799999999999994</v>
      </c>
    </row>
    <row r="118" spans="1:11">
      <c r="A118">
        <v>2024</v>
      </c>
      <c r="B118" t="s">
        <v>318</v>
      </c>
      <c r="C118" t="s">
        <v>319</v>
      </c>
      <c r="D118" t="s">
        <v>305</v>
      </c>
      <c r="E118" t="s">
        <v>10</v>
      </c>
      <c r="F118">
        <v>1041</v>
      </c>
      <c r="G118" t="s">
        <v>83</v>
      </c>
      <c r="H118">
        <v>142</v>
      </c>
      <c r="I118" t="s">
        <v>84</v>
      </c>
      <c r="J118" s="4">
        <v>0.13600000000000001</v>
      </c>
      <c r="K118" s="4">
        <v>0.86399999999999999</v>
      </c>
    </row>
    <row r="119" spans="1:11">
      <c r="A119">
        <v>2024</v>
      </c>
      <c r="B119" t="s">
        <v>320</v>
      </c>
      <c r="C119" t="s">
        <v>321</v>
      </c>
      <c r="D119" t="s">
        <v>305</v>
      </c>
      <c r="E119" t="s">
        <v>10</v>
      </c>
      <c r="F119">
        <v>1041</v>
      </c>
      <c r="G119" t="s">
        <v>83</v>
      </c>
      <c r="H119">
        <v>90</v>
      </c>
      <c r="I119" t="s">
        <v>84</v>
      </c>
      <c r="J119" s="4">
        <v>8.5999999999999993E-2</v>
      </c>
      <c r="K119" s="4">
        <v>0.91400000000000003</v>
      </c>
    </row>
    <row r="120" spans="1:11">
      <c r="A120">
        <v>2024</v>
      </c>
      <c r="B120" t="s">
        <v>322</v>
      </c>
      <c r="C120" t="s">
        <v>323</v>
      </c>
      <c r="D120" t="s">
        <v>305</v>
      </c>
      <c r="E120" t="s">
        <v>10</v>
      </c>
      <c r="F120">
        <v>10108</v>
      </c>
      <c r="G120" t="s">
        <v>83</v>
      </c>
      <c r="H120">
        <v>2008</v>
      </c>
      <c r="I120" t="s">
        <v>84</v>
      </c>
      <c r="J120" s="4">
        <v>0.19900000000000001</v>
      </c>
      <c r="K120" s="4">
        <v>0.80100000000000005</v>
      </c>
    </row>
    <row r="121" spans="1:11">
      <c r="A121">
        <v>2024</v>
      </c>
      <c r="B121" t="s">
        <v>324</v>
      </c>
      <c r="C121" t="s">
        <v>325</v>
      </c>
      <c r="D121" t="s">
        <v>305</v>
      </c>
      <c r="E121" t="s">
        <v>10</v>
      </c>
      <c r="F121">
        <v>125</v>
      </c>
      <c r="G121" t="s">
        <v>83</v>
      </c>
      <c r="H121">
        <v>10</v>
      </c>
      <c r="I121" t="s">
        <v>84</v>
      </c>
      <c r="J121" s="4">
        <v>0.08</v>
      </c>
      <c r="K121" s="4">
        <v>0.92</v>
      </c>
    </row>
    <row r="122" spans="1:11">
      <c r="A122">
        <v>2024</v>
      </c>
      <c r="B122" t="s">
        <v>326</v>
      </c>
      <c r="C122" t="s">
        <v>327</v>
      </c>
      <c r="D122" t="s">
        <v>305</v>
      </c>
      <c r="E122" t="s">
        <v>10</v>
      </c>
      <c r="F122">
        <v>408</v>
      </c>
      <c r="G122" t="s">
        <v>83</v>
      </c>
      <c r="H122">
        <v>25</v>
      </c>
      <c r="I122" t="s">
        <v>84</v>
      </c>
      <c r="J122" s="4">
        <v>6.0999999999999999E-2</v>
      </c>
      <c r="K122" s="4">
        <v>0.93899999999999995</v>
      </c>
    </row>
    <row r="123" spans="1:11">
      <c r="A123">
        <v>2024</v>
      </c>
      <c r="B123" t="s">
        <v>328</v>
      </c>
      <c r="C123" t="s">
        <v>329</v>
      </c>
      <c r="D123" t="s">
        <v>305</v>
      </c>
      <c r="E123" t="s">
        <v>10</v>
      </c>
      <c r="F123">
        <v>819</v>
      </c>
      <c r="G123" t="s">
        <v>83</v>
      </c>
      <c r="H123">
        <v>103</v>
      </c>
      <c r="I123" t="s">
        <v>84</v>
      </c>
      <c r="J123" s="4">
        <v>0.126</v>
      </c>
      <c r="K123" s="4">
        <v>0.874</v>
      </c>
    </row>
    <row r="124" spans="1:11">
      <c r="A124">
        <v>2024</v>
      </c>
      <c r="B124" t="s">
        <v>330</v>
      </c>
      <c r="C124" t="s">
        <v>331</v>
      </c>
      <c r="D124" t="s">
        <v>305</v>
      </c>
      <c r="E124" t="s">
        <v>10</v>
      </c>
      <c r="F124">
        <v>367</v>
      </c>
      <c r="G124" t="s">
        <v>83</v>
      </c>
      <c r="H124">
        <v>22</v>
      </c>
      <c r="I124" t="s">
        <v>84</v>
      </c>
      <c r="J124" s="4">
        <v>0.06</v>
      </c>
      <c r="K124" s="4">
        <v>0.94</v>
      </c>
    </row>
    <row r="125" spans="1:11">
      <c r="A125">
        <v>2024</v>
      </c>
      <c r="B125" t="s">
        <v>332</v>
      </c>
      <c r="C125" t="s">
        <v>333</v>
      </c>
      <c r="D125" t="s">
        <v>305</v>
      </c>
      <c r="E125" t="s">
        <v>10</v>
      </c>
      <c r="F125">
        <v>64</v>
      </c>
      <c r="G125" t="s">
        <v>83</v>
      </c>
      <c r="H125">
        <v>7</v>
      </c>
      <c r="I125" t="s">
        <v>84</v>
      </c>
      <c r="J125" s="4">
        <v>0.109</v>
      </c>
      <c r="K125" s="4">
        <v>0.89100000000000001</v>
      </c>
    </row>
    <row r="126" spans="1:11">
      <c r="A126">
        <v>2024</v>
      </c>
      <c r="B126" t="s">
        <v>334</v>
      </c>
      <c r="C126" t="s">
        <v>335</v>
      </c>
      <c r="D126" t="s">
        <v>305</v>
      </c>
      <c r="E126" t="s">
        <v>10</v>
      </c>
      <c r="F126">
        <v>4876</v>
      </c>
      <c r="G126" t="s">
        <v>83</v>
      </c>
      <c r="H126">
        <v>995</v>
      </c>
      <c r="I126" t="s">
        <v>84</v>
      </c>
      <c r="J126" s="4">
        <v>0.20399999999999999</v>
      </c>
      <c r="K126" s="4">
        <v>0.79600000000000004</v>
      </c>
    </row>
    <row r="127" spans="1:11">
      <c r="A127">
        <v>2024</v>
      </c>
      <c r="B127" t="s">
        <v>336</v>
      </c>
      <c r="C127" t="s">
        <v>337</v>
      </c>
      <c r="D127" t="s">
        <v>305</v>
      </c>
      <c r="E127" t="s">
        <v>10</v>
      </c>
      <c r="F127">
        <v>651</v>
      </c>
      <c r="G127" t="s">
        <v>83</v>
      </c>
      <c r="H127">
        <v>77</v>
      </c>
      <c r="I127" t="s">
        <v>84</v>
      </c>
      <c r="J127" s="4">
        <v>0.11799999999999999</v>
      </c>
      <c r="K127" s="4">
        <v>0.88200000000000001</v>
      </c>
    </row>
    <row r="128" spans="1:11">
      <c r="A128">
        <v>2024</v>
      </c>
      <c r="B128" t="s">
        <v>338</v>
      </c>
      <c r="C128" t="s">
        <v>339</v>
      </c>
      <c r="D128" t="s">
        <v>305</v>
      </c>
      <c r="E128" t="s">
        <v>10</v>
      </c>
      <c r="F128">
        <v>1703</v>
      </c>
      <c r="G128" t="s">
        <v>83</v>
      </c>
      <c r="H128">
        <v>112</v>
      </c>
      <c r="I128" t="s">
        <v>84</v>
      </c>
      <c r="J128" s="4">
        <v>6.6000000000000003E-2</v>
      </c>
      <c r="K128" s="4">
        <v>0.93400000000000005</v>
      </c>
    </row>
    <row r="129" spans="1:11">
      <c r="A129">
        <v>2024</v>
      </c>
      <c r="B129" t="s">
        <v>340</v>
      </c>
      <c r="C129" t="s">
        <v>341</v>
      </c>
      <c r="D129" t="s">
        <v>305</v>
      </c>
      <c r="E129" t="s">
        <v>10</v>
      </c>
      <c r="F129">
        <v>4355</v>
      </c>
      <c r="G129" t="s">
        <v>83</v>
      </c>
      <c r="H129">
        <v>934</v>
      </c>
      <c r="I129" t="s">
        <v>84</v>
      </c>
      <c r="J129" s="4">
        <v>0.214</v>
      </c>
      <c r="K129" s="4">
        <v>0.78600000000000003</v>
      </c>
    </row>
    <row r="130" spans="1:11">
      <c r="A130">
        <v>2024</v>
      </c>
      <c r="B130" t="s">
        <v>342</v>
      </c>
      <c r="C130" t="s">
        <v>343</v>
      </c>
      <c r="D130" t="s">
        <v>305</v>
      </c>
      <c r="E130" t="s">
        <v>10</v>
      </c>
      <c r="F130">
        <v>212</v>
      </c>
      <c r="G130" t="s">
        <v>83</v>
      </c>
      <c r="H130">
        <v>21</v>
      </c>
      <c r="I130" t="s">
        <v>84</v>
      </c>
      <c r="J130" s="4">
        <v>9.9000000000000005E-2</v>
      </c>
      <c r="K130" s="4">
        <v>0.90100000000000002</v>
      </c>
    </row>
    <row r="131" spans="1:11">
      <c r="A131">
        <v>2024</v>
      </c>
      <c r="B131" t="s">
        <v>344</v>
      </c>
      <c r="C131" t="s">
        <v>345</v>
      </c>
      <c r="D131" t="s">
        <v>305</v>
      </c>
      <c r="E131" t="s">
        <v>10</v>
      </c>
      <c r="F131">
        <v>769</v>
      </c>
      <c r="G131" t="s">
        <v>83</v>
      </c>
      <c r="H131">
        <v>57</v>
      </c>
      <c r="I131" t="s">
        <v>84</v>
      </c>
      <c r="J131" s="4">
        <v>7.3999999999999996E-2</v>
      </c>
      <c r="K131" s="4">
        <v>0.92600000000000005</v>
      </c>
    </row>
    <row r="132" spans="1:11">
      <c r="A132">
        <v>2024</v>
      </c>
      <c r="B132" t="s">
        <v>346</v>
      </c>
      <c r="C132" t="s">
        <v>347</v>
      </c>
      <c r="D132" t="s">
        <v>305</v>
      </c>
      <c r="E132" t="s">
        <v>10</v>
      </c>
      <c r="F132">
        <v>1158</v>
      </c>
      <c r="G132" t="s">
        <v>83</v>
      </c>
      <c r="H132">
        <v>103</v>
      </c>
      <c r="I132" t="s">
        <v>84</v>
      </c>
      <c r="J132" s="4">
        <v>8.8999999999999996E-2</v>
      </c>
      <c r="K132" s="4">
        <v>0.91100000000000003</v>
      </c>
    </row>
    <row r="133" spans="1:11">
      <c r="A133">
        <v>2024</v>
      </c>
      <c r="B133" t="s">
        <v>348</v>
      </c>
      <c r="C133" t="s">
        <v>349</v>
      </c>
      <c r="D133" t="s">
        <v>305</v>
      </c>
      <c r="E133" t="s">
        <v>10</v>
      </c>
      <c r="F133">
        <v>2710</v>
      </c>
      <c r="G133" t="s">
        <v>83</v>
      </c>
      <c r="H133">
        <v>288</v>
      </c>
      <c r="I133" t="s">
        <v>84</v>
      </c>
      <c r="J133" s="4">
        <v>0.106</v>
      </c>
      <c r="K133" s="4">
        <v>0.89400000000000002</v>
      </c>
    </row>
    <row r="134" spans="1:11">
      <c r="A134">
        <v>2024</v>
      </c>
      <c r="B134" t="s">
        <v>350</v>
      </c>
      <c r="C134" t="s">
        <v>351</v>
      </c>
      <c r="D134" t="s">
        <v>305</v>
      </c>
      <c r="E134" t="s">
        <v>10</v>
      </c>
      <c r="F134">
        <v>519</v>
      </c>
      <c r="G134" t="s">
        <v>83</v>
      </c>
      <c r="H134">
        <v>43</v>
      </c>
      <c r="I134" t="s">
        <v>84</v>
      </c>
      <c r="J134" s="4">
        <v>8.3000000000000004E-2</v>
      </c>
      <c r="K134" s="4">
        <v>0.91700000000000004</v>
      </c>
    </row>
    <row r="135" spans="1:11">
      <c r="A135">
        <v>2024</v>
      </c>
      <c r="B135" t="s">
        <v>352</v>
      </c>
      <c r="C135" t="s">
        <v>353</v>
      </c>
      <c r="D135" t="s">
        <v>305</v>
      </c>
      <c r="E135" t="s">
        <v>10</v>
      </c>
      <c r="F135">
        <v>521</v>
      </c>
      <c r="G135" t="s">
        <v>83</v>
      </c>
      <c r="H135">
        <v>82</v>
      </c>
      <c r="I135" t="s">
        <v>84</v>
      </c>
      <c r="J135" s="4">
        <v>0.157</v>
      </c>
      <c r="K135" s="4">
        <v>0.84299999999999997</v>
      </c>
    </row>
    <row r="136" spans="1:11">
      <c r="A136">
        <v>2024</v>
      </c>
      <c r="B136" t="s">
        <v>354</v>
      </c>
      <c r="C136" t="s">
        <v>355</v>
      </c>
      <c r="D136" t="s">
        <v>305</v>
      </c>
      <c r="E136" t="s">
        <v>10</v>
      </c>
      <c r="F136">
        <v>886</v>
      </c>
      <c r="G136" t="s">
        <v>83</v>
      </c>
      <c r="H136">
        <v>65</v>
      </c>
      <c r="I136" t="s">
        <v>84</v>
      </c>
      <c r="J136" s="4">
        <v>7.2999999999999995E-2</v>
      </c>
      <c r="K136" s="4">
        <v>0.92700000000000005</v>
      </c>
    </row>
    <row r="137" spans="1:11">
      <c r="A137">
        <v>2024</v>
      </c>
      <c r="B137" t="s">
        <v>356</v>
      </c>
      <c r="C137" t="s">
        <v>357</v>
      </c>
      <c r="D137" t="s">
        <v>358</v>
      </c>
      <c r="E137" t="s">
        <v>10</v>
      </c>
      <c r="F137">
        <v>16649</v>
      </c>
      <c r="G137" t="s">
        <v>83</v>
      </c>
      <c r="H137">
        <v>1489</v>
      </c>
      <c r="I137" t="s">
        <v>84</v>
      </c>
      <c r="J137" s="4">
        <v>8.8999999999999996E-2</v>
      </c>
      <c r="K137" s="4">
        <v>0.91100000000000003</v>
      </c>
    </row>
    <row r="138" spans="1:11">
      <c r="A138">
        <v>2024</v>
      </c>
      <c r="B138" t="s">
        <v>359</v>
      </c>
      <c r="C138" t="s">
        <v>360</v>
      </c>
      <c r="D138" t="s">
        <v>358</v>
      </c>
      <c r="E138" t="s">
        <v>10</v>
      </c>
      <c r="F138">
        <v>649</v>
      </c>
      <c r="G138" t="s">
        <v>83</v>
      </c>
      <c r="H138">
        <v>64</v>
      </c>
      <c r="I138" t="s">
        <v>84</v>
      </c>
      <c r="J138" s="4">
        <v>9.9000000000000005E-2</v>
      </c>
      <c r="K138" s="4">
        <v>0.90100000000000002</v>
      </c>
    </row>
    <row r="139" spans="1:11">
      <c r="A139">
        <v>2024</v>
      </c>
      <c r="B139" t="s">
        <v>361</v>
      </c>
      <c r="C139" t="s">
        <v>362</v>
      </c>
      <c r="D139" t="s">
        <v>358</v>
      </c>
      <c r="E139" t="s">
        <v>10</v>
      </c>
      <c r="F139">
        <v>2091</v>
      </c>
      <c r="G139" t="s">
        <v>83</v>
      </c>
      <c r="H139">
        <v>107</v>
      </c>
      <c r="I139" t="s">
        <v>84</v>
      </c>
      <c r="J139" s="4">
        <v>5.0999999999999997E-2</v>
      </c>
      <c r="K139" s="4">
        <v>0.94899999999999995</v>
      </c>
    </row>
    <row r="140" spans="1:11">
      <c r="A140">
        <v>2024</v>
      </c>
      <c r="B140" t="s">
        <v>363</v>
      </c>
      <c r="C140" t="s">
        <v>364</v>
      </c>
      <c r="D140" t="s">
        <v>358</v>
      </c>
      <c r="E140" t="s">
        <v>10</v>
      </c>
      <c r="F140">
        <v>737</v>
      </c>
      <c r="G140" t="s">
        <v>83</v>
      </c>
      <c r="H140">
        <v>69</v>
      </c>
      <c r="I140" t="s">
        <v>84</v>
      </c>
      <c r="J140" s="4">
        <v>9.4E-2</v>
      </c>
      <c r="K140" s="4">
        <v>0.90600000000000003</v>
      </c>
    </row>
    <row r="141" spans="1:11">
      <c r="A141">
        <v>2024</v>
      </c>
      <c r="B141" t="s">
        <v>365</v>
      </c>
      <c r="C141" t="s">
        <v>366</v>
      </c>
      <c r="D141" t="s">
        <v>358</v>
      </c>
      <c r="E141" t="s">
        <v>10</v>
      </c>
      <c r="F141">
        <v>33799</v>
      </c>
      <c r="G141" t="s">
        <v>83</v>
      </c>
      <c r="H141">
        <v>5887</v>
      </c>
      <c r="I141" t="s">
        <v>84</v>
      </c>
      <c r="J141" s="4">
        <v>0.17399999999999999</v>
      </c>
      <c r="K141" s="4">
        <v>0.82599999999999996</v>
      </c>
    </row>
    <row r="142" spans="1:11">
      <c r="A142">
        <v>2024</v>
      </c>
      <c r="B142" t="s">
        <v>367</v>
      </c>
      <c r="C142" t="s">
        <v>368</v>
      </c>
      <c r="D142" t="s">
        <v>358</v>
      </c>
      <c r="E142" t="s">
        <v>10</v>
      </c>
      <c r="F142">
        <v>9259</v>
      </c>
      <c r="G142" t="s">
        <v>83</v>
      </c>
      <c r="H142">
        <v>939</v>
      </c>
      <c r="I142" t="s">
        <v>84</v>
      </c>
      <c r="J142" s="4">
        <v>0.10100000000000001</v>
      </c>
      <c r="K142" s="4">
        <v>0.89900000000000002</v>
      </c>
    </row>
    <row r="143" spans="1:11">
      <c r="A143">
        <v>2024</v>
      </c>
      <c r="B143" t="s">
        <v>369</v>
      </c>
      <c r="C143" t="s">
        <v>370</v>
      </c>
      <c r="D143" t="s">
        <v>358</v>
      </c>
      <c r="E143" t="s">
        <v>10</v>
      </c>
      <c r="F143">
        <v>1074</v>
      </c>
      <c r="G143" t="s">
        <v>83</v>
      </c>
      <c r="H143">
        <v>70</v>
      </c>
      <c r="I143" t="s">
        <v>84</v>
      </c>
      <c r="J143" s="4">
        <v>6.5000000000000002E-2</v>
      </c>
      <c r="K143" s="4">
        <v>0.93500000000000005</v>
      </c>
    </row>
    <row r="144" spans="1:11">
      <c r="A144">
        <v>2024</v>
      </c>
      <c r="B144" t="s">
        <v>371</v>
      </c>
      <c r="C144" t="s">
        <v>372</v>
      </c>
      <c r="D144" t="s">
        <v>358</v>
      </c>
      <c r="E144" t="s">
        <v>10</v>
      </c>
      <c r="F144">
        <v>2920</v>
      </c>
      <c r="G144" t="s">
        <v>83</v>
      </c>
      <c r="H144">
        <v>225</v>
      </c>
      <c r="I144" t="s">
        <v>84</v>
      </c>
      <c r="J144" s="4">
        <v>7.6999999999999999E-2</v>
      </c>
      <c r="K144" s="4">
        <v>0.92300000000000004</v>
      </c>
    </row>
    <row r="145" spans="1:11">
      <c r="A145">
        <v>2024</v>
      </c>
      <c r="B145" t="s">
        <v>373</v>
      </c>
      <c r="C145" t="s">
        <v>374</v>
      </c>
      <c r="D145" t="s">
        <v>358</v>
      </c>
      <c r="E145" t="s">
        <v>10</v>
      </c>
      <c r="F145">
        <v>1459</v>
      </c>
      <c r="G145" t="s">
        <v>83</v>
      </c>
      <c r="H145">
        <v>128</v>
      </c>
      <c r="I145" t="s">
        <v>84</v>
      </c>
      <c r="J145" s="4">
        <v>8.7999999999999995E-2</v>
      </c>
      <c r="K145" s="4">
        <v>0.91200000000000003</v>
      </c>
    </row>
    <row r="146" spans="1:11">
      <c r="A146">
        <v>2024</v>
      </c>
      <c r="B146" t="s">
        <v>375</v>
      </c>
      <c r="C146" t="s">
        <v>376</v>
      </c>
      <c r="D146" t="s">
        <v>358</v>
      </c>
      <c r="E146" t="s">
        <v>10</v>
      </c>
      <c r="F146">
        <v>21958</v>
      </c>
      <c r="G146" t="s">
        <v>83</v>
      </c>
      <c r="H146">
        <v>4056</v>
      </c>
      <c r="I146" t="s">
        <v>84</v>
      </c>
      <c r="J146" s="4">
        <v>0.185</v>
      </c>
      <c r="K146" s="4">
        <v>0.81499999999999995</v>
      </c>
    </row>
    <row r="147" spans="1:11">
      <c r="A147">
        <v>2024</v>
      </c>
      <c r="B147" t="s">
        <v>377</v>
      </c>
      <c r="C147" t="s">
        <v>378</v>
      </c>
      <c r="D147" t="s">
        <v>358</v>
      </c>
      <c r="E147" t="s">
        <v>10</v>
      </c>
      <c r="F147">
        <v>8132</v>
      </c>
      <c r="G147" t="s">
        <v>83</v>
      </c>
      <c r="H147">
        <v>458</v>
      </c>
      <c r="I147" t="s">
        <v>84</v>
      </c>
      <c r="J147" s="4">
        <v>5.6000000000000001E-2</v>
      </c>
      <c r="K147" s="4">
        <v>0.94399999999999995</v>
      </c>
    </row>
    <row r="148" spans="1:11">
      <c r="A148">
        <v>2024</v>
      </c>
      <c r="B148" t="s">
        <v>379</v>
      </c>
      <c r="C148" t="s">
        <v>380</v>
      </c>
      <c r="D148" t="s">
        <v>358</v>
      </c>
      <c r="E148" t="s">
        <v>10</v>
      </c>
      <c r="F148">
        <v>12460</v>
      </c>
      <c r="G148" t="s">
        <v>83</v>
      </c>
      <c r="H148">
        <v>1573</v>
      </c>
      <c r="I148" t="s">
        <v>84</v>
      </c>
      <c r="J148" s="4">
        <v>0.126</v>
      </c>
      <c r="K148" s="4">
        <v>0.874</v>
      </c>
    </row>
    <row r="149" spans="1:11">
      <c r="A149">
        <v>2024</v>
      </c>
      <c r="B149" t="s">
        <v>381</v>
      </c>
      <c r="C149" t="s">
        <v>382</v>
      </c>
      <c r="D149" t="s">
        <v>358</v>
      </c>
      <c r="E149" t="s">
        <v>10</v>
      </c>
      <c r="F149">
        <v>4772</v>
      </c>
      <c r="G149" t="s">
        <v>83</v>
      </c>
      <c r="H149">
        <v>439</v>
      </c>
      <c r="I149" t="s">
        <v>84</v>
      </c>
      <c r="J149" s="4">
        <v>9.1999999999999998E-2</v>
      </c>
      <c r="K149" s="4">
        <v>0.90800000000000003</v>
      </c>
    </row>
    <row r="150" spans="1:11">
      <c r="A150">
        <v>2024</v>
      </c>
      <c r="B150" t="s">
        <v>383</v>
      </c>
      <c r="C150" t="s">
        <v>384</v>
      </c>
      <c r="D150" t="s">
        <v>358</v>
      </c>
      <c r="E150" t="s">
        <v>10</v>
      </c>
      <c r="F150">
        <v>423</v>
      </c>
      <c r="G150" t="s">
        <v>83</v>
      </c>
      <c r="H150">
        <v>33</v>
      </c>
      <c r="I150" t="s">
        <v>84</v>
      </c>
      <c r="J150" s="4">
        <v>7.8E-2</v>
      </c>
      <c r="K150" s="4">
        <v>0.92200000000000004</v>
      </c>
    </row>
    <row r="151" spans="1:11">
      <c r="A151">
        <v>2024</v>
      </c>
      <c r="B151" t="s">
        <v>385</v>
      </c>
      <c r="C151" t="s">
        <v>386</v>
      </c>
      <c r="D151" t="s">
        <v>358</v>
      </c>
      <c r="E151" t="s">
        <v>10</v>
      </c>
      <c r="F151">
        <v>7745</v>
      </c>
      <c r="G151" t="s">
        <v>83</v>
      </c>
      <c r="H151">
        <v>881</v>
      </c>
      <c r="I151" t="s">
        <v>84</v>
      </c>
      <c r="J151" s="4">
        <v>0.114</v>
      </c>
      <c r="K151" s="4">
        <v>0.88600000000000001</v>
      </c>
    </row>
    <row r="152" spans="1:11">
      <c r="A152">
        <v>2024</v>
      </c>
      <c r="B152" t="s">
        <v>387</v>
      </c>
      <c r="C152" t="s">
        <v>388</v>
      </c>
      <c r="D152" t="s">
        <v>358</v>
      </c>
      <c r="E152" t="s">
        <v>10</v>
      </c>
      <c r="F152">
        <v>831</v>
      </c>
      <c r="G152" t="s">
        <v>83</v>
      </c>
      <c r="H152">
        <v>94</v>
      </c>
      <c r="I152" t="s">
        <v>84</v>
      </c>
      <c r="J152" s="4">
        <v>0.113</v>
      </c>
      <c r="K152" s="4">
        <v>0.88700000000000001</v>
      </c>
    </row>
    <row r="153" spans="1:11">
      <c r="A153">
        <v>2024</v>
      </c>
      <c r="B153" t="s">
        <v>389</v>
      </c>
      <c r="C153" t="s">
        <v>390</v>
      </c>
      <c r="D153" t="s">
        <v>358</v>
      </c>
      <c r="E153" t="s">
        <v>10</v>
      </c>
      <c r="F153">
        <v>5593</v>
      </c>
      <c r="G153" t="s">
        <v>83</v>
      </c>
      <c r="H153">
        <v>677</v>
      </c>
      <c r="I153" t="s">
        <v>84</v>
      </c>
      <c r="J153" s="4">
        <v>0.121</v>
      </c>
      <c r="K153" s="4">
        <v>0.879</v>
      </c>
    </row>
    <row r="154" spans="1:11">
      <c r="A154">
        <v>2024</v>
      </c>
      <c r="B154" t="s">
        <v>391</v>
      </c>
      <c r="C154" t="s">
        <v>392</v>
      </c>
      <c r="D154" t="s">
        <v>358</v>
      </c>
      <c r="E154" t="s">
        <v>10</v>
      </c>
      <c r="F154">
        <v>96639</v>
      </c>
      <c r="G154" t="s">
        <v>83</v>
      </c>
      <c r="H154">
        <v>17270</v>
      </c>
      <c r="I154" t="s">
        <v>84</v>
      </c>
      <c r="J154" s="4">
        <v>0.17899999999999999</v>
      </c>
      <c r="K154" s="4">
        <v>0.82099999999999995</v>
      </c>
    </row>
    <row r="155" spans="1:11">
      <c r="A155">
        <v>2024</v>
      </c>
      <c r="B155" t="s">
        <v>393</v>
      </c>
      <c r="C155" t="s">
        <v>394</v>
      </c>
      <c r="D155" t="s">
        <v>358</v>
      </c>
      <c r="E155" t="s">
        <v>10</v>
      </c>
      <c r="F155">
        <v>320</v>
      </c>
      <c r="G155" t="s">
        <v>83</v>
      </c>
      <c r="H155">
        <v>49</v>
      </c>
      <c r="I155" t="s">
        <v>84</v>
      </c>
      <c r="J155" s="4">
        <v>0.153</v>
      </c>
      <c r="K155" s="4">
        <v>0.84699999999999998</v>
      </c>
    </row>
    <row r="156" spans="1:11">
      <c r="A156">
        <v>2024</v>
      </c>
      <c r="B156" t="s">
        <v>395</v>
      </c>
      <c r="C156" t="s">
        <v>396</v>
      </c>
      <c r="D156" t="s">
        <v>358</v>
      </c>
      <c r="E156" t="s">
        <v>10</v>
      </c>
      <c r="F156">
        <v>1113</v>
      </c>
      <c r="G156" t="s">
        <v>83</v>
      </c>
      <c r="H156">
        <v>165</v>
      </c>
      <c r="I156" t="s">
        <v>84</v>
      </c>
      <c r="J156" s="4">
        <v>0.14799999999999999</v>
      </c>
      <c r="K156" s="4">
        <v>0.85199999999999998</v>
      </c>
    </row>
    <row r="157" spans="1:11">
      <c r="A157">
        <v>2024</v>
      </c>
      <c r="B157" t="s">
        <v>397</v>
      </c>
      <c r="C157" t="s">
        <v>398</v>
      </c>
      <c r="D157" t="s">
        <v>358</v>
      </c>
      <c r="E157" t="s">
        <v>10</v>
      </c>
      <c r="F157">
        <v>25498</v>
      </c>
      <c r="G157" t="s">
        <v>83</v>
      </c>
      <c r="H157">
        <v>3074</v>
      </c>
      <c r="I157" t="s">
        <v>84</v>
      </c>
      <c r="J157" s="4">
        <v>0.121</v>
      </c>
      <c r="K157" s="4">
        <v>0.879</v>
      </c>
    </row>
    <row r="158" spans="1:11">
      <c r="A158">
        <v>2024</v>
      </c>
      <c r="B158" t="s">
        <v>399</v>
      </c>
      <c r="C158" t="s">
        <v>400</v>
      </c>
      <c r="D158" t="s">
        <v>358</v>
      </c>
      <c r="E158" t="s">
        <v>10</v>
      </c>
      <c r="F158">
        <v>18255</v>
      </c>
      <c r="G158" t="s">
        <v>83</v>
      </c>
      <c r="H158">
        <v>2830</v>
      </c>
      <c r="I158" t="s">
        <v>84</v>
      </c>
      <c r="J158" s="4">
        <v>0.155</v>
      </c>
      <c r="K158" s="4">
        <v>0.84499999999999997</v>
      </c>
    </row>
    <row r="159" spans="1:11">
      <c r="A159">
        <v>2024</v>
      </c>
      <c r="B159" t="s">
        <v>401</v>
      </c>
      <c r="C159" t="s">
        <v>402</v>
      </c>
      <c r="D159" t="s">
        <v>358</v>
      </c>
      <c r="E159" t="s">
        <v>10</v>
      </c>
      <c r="F159">
        <v>7835</v>
      </c>
      <c r="G159" t="s">
        <v>83</v>
      </c>
      <c r="H159">
        <v>797</v>
      </c>
      <c r="I159" t="s">
        <v>84</v>
      </c>
      <c r="J159" s="4">
        <v>0.10199999999999999</v>
      </c>
      <c r="K159" s="4">
        <v>0.89800000000000002</v>
      </c>
    </row>
    <row r="160" spans="1:11">
      <c r="A160">
        <v>2024</v>
      </c>
      <c r="B160" t="s">
        <v>403</v>
      </c>
      <c r="C160" t="s">
        <v>404</v>
      </c>
      <c r="D160" t="s">
        <v>405</v>
      </c>
      <c r="E160" t="s">
        <v>10</v>
      </c>
      <c r="F160">
        <v>31420</v>
      </c>
      <c r="G160" t="s">
        <v>83</v>
      </c>
      <c r="H160">
        <v>2741</v>
      </c>
      <c r="I160" t="s">
        <v>84</v>
      </c>
      <c r="J160" s="4">
        <v>8.6999999999999994E-2</v>
      </c>
      <c r="K160" s="4">
        <v>0.91300000000000003</v>
      </c>
    </row>
    <row r="161" spans="1:11">
      <c r="A161">
        <v>2024</v>
      </c>
      <c r="B161" t="s">
        <v>406</v>
      </c>
      <c r="C161" t="s">
        <v>407</v>
      </c>
      <c r="D161" t="s">
        <v>405</v>
      </c>
      <c r="E161" t="s">
        <v>10</v>
      </c>
      <c r="F161">
        <v>9158</v>
      </c>
      <c r="G161" t="s">
        <v>83</v>
      </c>
      <c r="H161">
        <v>797</v>
      </c>
      <c r="I161" t="s">
        <v>84</v>
      </c>
      <c r="J161" s="4">
        <v>8.6999999999999994E-2</v>
      </c>
      <c r="K161" s="4">
        <v>0.91300000000000003</v>
      </c>
    </row>
    <row r="162" spans="1:11">
      <c r="A162">
        <v>2024</v>
      </c>
      <c r="B162" t="s">
        <v>408</v>
      </c>
      <c r="C162" t="s">
        <v>409</v>
      </c>
      <c r="D162" t="s">
        <v>405</v>
      </c>
      <c r="E162" t="s">
        <v>10</v>
      </c>
      <c r="F162">
        <v>590</v>
      </c>
      <c r="G162" t="s">
        <v>83</v>
      </c>
      <c r="H162">
        <v>22</v>
      </c>
      <c r="I162" t="s">
        <v>84</v>
      </c>
      <c r="J162" s="4">
        <v>3.6999999999999998E-2</v>
      </c>
      <c r="K162" s="4">
        <v>0.96299999999999997</v>
      </c>
    </row>
    <row r="163" spans="1:11">
      <c r="A163">
        <v>2024</v>
      </c>
      <c r="B163" t="s">
        <v>410</v>
      </c>
      <c r="C163" t="s">
        <v>411</v>
      </c>
      <c r="D163" t="s">
        <v>405</v>
      </c>
      <c r="E163" t="s">
        <v>10</v>
      </c>
      <c r="F163">
        <v>507</v>
      </c>
      <c r="G163" t="s">
        <v>83</v>
      </c>
      <c r="H163">
        <v>18</v>
      </c>
      <c r="I163" t="s">
        <v>84</v>
      </c>
      <c r="J163" s="4">
        <v>3.5999999999999997E-2</v>
      </c>
      <c r="K163" s="4">
        <v>0.96399999999999997</v>
      </c>
    </row>
    <row r="164" spans="1:11">
      <c r="A164">
        <v>2024</v>
      </c>
      <c r="B164" t="s">
        <v>412</v>
      </c>
      <c r="C164" t="s">
        <v>413</v>
      </c>
      <c r="D164" t="s">
        <v>405</v>
      </c>
      <c r="E164" t="s">
        <v>10</v>
      </c>
      <c r="F164">
        <v>9727</v>
      </c>
      <c r="G164" t="s">
        <v>83</v>
      </c>
      <c r="H164">
        <v>1162</v>
      </c>
      <c r="I164" t="s">
        <v>84</v>
      </c>
      <c r="J164" s="4">
        <v>0.11899999999999999</v>
      </c>
      <c r="K164" s="4">
        <v>0.88100000000000001</v>
      </c>
    </row>
    <row r="165" spans="1:11">
      <c r="A165">
        <v>2024</v>
      </c>
      <c r="B165" t="s">
        <v>414</v>
      </c>
      <c r="C165" t="s">
        <v>415</v>
      </c>
      <c r="D165" t="s">
        <v>405</v>
      </c>
      <c r="E165" t="s">
        <v>10</v>
      </c>
      <c r="F165">
        <v>527</v>
      </c>
      <c r="G165" t="s">
        <v>83</v>
      </c>
      <c r="H165">
        <v>52</v>
      </c>
      <c r="I165" t="s">
        <v>84</v>
      </c>
      <c r="J165" s="4">
        <v>9.9000000000000005E-2</v>
      </c>
      <c r="K165" s="4">
        <v>0.90100000000000002</v>
      </c>
    </row>
    <row r="166" spans="1:11">
      <c r="A166">
        <v>2024</v>
      </c>
      <c r="B166" t="s">
        <v>416</v>
      </c>
      <c r="C166" t="s">
        <v>417</v>
      </c>
      <c r="D166" t="s">
        <v>405</v>
      </c>
      <c r="E166" t="s">
        <v>10</v>
      </c>
      <c r="F166">
        <v>3981</v>
      </c>
      <c r="G166" t="s">
        <v>83</v>
      </c>
      <c r="H166">
        <v>452</v>
      </c>
      <c r="I166" t="s">
        <v>84</v>
      </c>
      <c r="J166" s="4">
        <v>0.114</v>
      </c>
      <c r="K166" s="4">
        <v>0.88600000000000001</v>
      </c>
    </row>
    <row r="167" spans="1:11">
      <c r="A167">
        <v>2024</v>
      </c>
      <c r="B167" t="s">
        <v>418</v>
      </c>
      <c r="C167" t="s">
        <v>419</v>
      </c>
      <c r="D167" t="s">
        <v>405</v>
      </c>
      <c r="E167" t="s">
        <v>10</v>
      </c>
      <c r="F167">
        <v>3153</v>
      </c>
      <c r="G167" t="s">
        <v>83</v>
      </c>
      <c r="H167">
        <v>199</v>
      </c>
      <c r="I167" t="s">
        <v>84</v>
      </c>
      <c r="J167" s="4">
        <v>6.3E-2</v>
      </c>
      <c r="K167" s="4">
        <v>0.93700000000000006</v>
      </c>
    </row>
    <row r="168" spans="1:11">
      <c r="A168">
        <v>2024</v>
      </c>
      <c r="B168" t="s">
        <v>420</v>
      </c>
      <c r="C168" t="s">
        <v>421</v>
      </c>
      <c r="D168" t="s">
        <v>405</v>
      </c>
      <c r="E168" t="s">
        <v>10</v>
      </c>
      <c r="F168">
        <v>2083</v>
      </c>
      <c r="G168" t="s">
        <v>83</v>
      </c>
      <c r="H168">
        <v>241</v>
      </c>
      <c r="I168" t="s">
        <v>84</v>
      </c>
      <c r="J168" s="4">
        <v>0.11600000000000001</v>
      </c>
      <c r="K168" s="4">
        <v>0.88400000000000001</v>
      </c>
    </row>
    <row r="169" spans="1:11">
      <c r="A169">
        <v>2024</v>
      </c>
      <c r="B169" t="s">
        <v>422</v>
      </c>
      <c r="C169" t="s">
        <v>423</v>
      </c>
      <c r="D169" t="s">
        <v>405</v>
      </c>
      <c r="E169" t="s">
        <v>10</v>
      </c>
      <c r="F169">
        <v>1368</v>
      </c>
      <c r="G169" t="s">
        <v>83</v>
      </c>
      <c r="H169">
        <v>100</v>
      </c>
      <c r="I169" t="s">
        <v>84</v>
      </c>
      <c r="J169" s="4">
        <v>7.2999999999999995E-2</v>
      </c>
      <c r="K169" s="4">
        <v>0.92700000000000005</v>
      </c>
    </row>
    <row r="170" spans="1:11">
      <c r="A170">
        <v>2024</v>
      </c>
      <c r="B170" t="s">
        <v>424</v>
      </c>
      <c r="C170" t="s">
        <v>425</v>
      </c>
      <c r="D170" t="s">
        <v>405</v>
      </c>
      <c r="E170" t="s">
        <v>10</v>
      </c>
      <c r="F170">
        <v>235</v>
      </c>
      <c r="G170" t="s">
        <v>83</v>
      </c>
      <c r="H170">
        <v>15</v>
      </c>
      <c r="I170" t="s">
        <v>84</v>
      </c>
      <c r="J170" s="4">
        <v>6.4000000000000001E-2</v>
      </c>
      <c r="K170" s="4">
        <v>0.93600000000000005</v>
      </c>
    </row>
    <row r="171" spans="1:11">
      <c r="A171">
        <v>2024</v>
      </c>
      <c r="B171" t="s">
        <v>426</v>
      </c>
      <c r="C171" t="s">
        <v>427</v>
      </c>
      <c r="D171" t="s">
        <v>405</v>
      </c>
      <c r="E171" t="s">
        <v>10</v>
      </c>
      <c r="F171">
        <v>19326</v>
      </c>
      <c r="G171" t="s">
        <v>83</v>
      </c>
      <c r="H171">
        <v>2229</v>
      </c>
      <c r="I171" t="s">
        <v>84</v>
      </c>
      <c r="J171" s="4">
        <v>0.115</v>
      </c>
      <c r="K171" s="4">
        <v>0.88500000000000001</v>
      </c>
    </row>
    <row r="172" spans="1:11">
      <c r="A172">
        <v>2024</v>
      </c>
      <c r="B172" t="s">
        <v>428</v>
      </c>
      <c r="C172" t="s">
        <v>429</v>
      </c>
      <c r="D172" t="s">
        <v>405</v>
      </c>
      <c r="E172" t="s">
        <v>10</v>
      </c>
      <c r="F172">
        <v>699</v>
      </c>
      <c r="G172" t="s">
        <v>83</v>
      </c>
      <c r="H172">
        <v>63</v>
      </c>
      <c r="I172" t="s">
        <v>84</v>
      </c>
      <c r="J172" s="4">
        <v>0.09</v>
      </c>
      <c r="K172" s="4">
        <v>0.91</v>
      </c>
    </row>
    <row r="173" spans="1:11">
      <c r="A173">
        <v>2024</v>
      </c>
      <c r="B173" t="s">
        <v>430</v>
      </c>
      <c r="C173" t="s">
        <v>431</v>
      </c>
      <c r="D173" t="s">
        <v>405</v>
      </c>
      <c r="E173" t="s">
        <v>10</v>
      </c>
      <c r="F173">
        <v>317</v>
      </c>
      <c r="G173" t="s">
        <v>83</v>
      </c>
      <c r="H173">
        <v>38</v>
      </c>
      <c r="I173" t="s">
        <v>84</v>
      </c>
      <c r="J173" s="4">
        <v>0.12</v>
      </c>
      <c r="K173" s="4">
        <v>0.88</v>
      </c>
    </row>
    <row r="174" spans="1:11">
      <c r="A174">
        <v>2024</v>
      </c>
      <c r="B174" t="s">
        <v>432</v>
      </c>
      <c r="C174" t="s">
        <v>433</v>
      </c>
      <c r="D174" t="s">
        <v>405</v>
      </c>
      <c r="E174" t="s">
        <v>10</v>
      </c>
      <c r="F174">
        <v>3629</v>
      </c>
      <c r="G174" t="s">
        <v>83</v>
      </c>
      <c r="H174">
        <v>280</v>
      </c>
      <c r="I174" t="s">
        <v>84</v>
      </c>
      <c r="J174" s="4">
        <v>7.6999999999999999E-2</v>
      </c>
      <c r="K174" s="4">
        <v>0.92300000000000004</v>
      </c>
    </row>
    <row r="175" spans="1:11">
      <c r="A175">
        <v>2024</v>
      </c>
      <c r="B175" t="s">
        <v>434</v>
      </c>
      <c r="C175" t="s">
        <v>435</v>
      </c>
      <c r="D175" t="s">
        <v>405</v>
      </c>
      <c r="E175" t="s">
        <v>10</v>
      </c>
      <c r="F175">
        <v>11296</v>
      </c>
      <c r="G175" t="s">
        <v>83</v>
      </c>
      <c r="H175">
        <v>706</v>
      </c>
      <c r="I175" t="s">
        <v>84</v>
      </c>
      <c r="J175" s="4">
        <v>6.2E-2</v>
      </c>
      <c r="K175" s="4">
        <v>0.93799999999999994</v>
      </c>
    </row>
    <row r="176" spans="1:11">
      <c r="A176">
        <v>2024</v>
      </c>
      <c r="B176" t="s">
        <v>436</v>
      </c>
      <c r="C176" t="s">
        <v>437</v>
      </c>
      <c r="D176" t="s">
        <v>405</v>
      </c>
      <c r="E176" t="s">
        <v>10</v>
      </c>
      <c r="F176">
        <v>6054</v>
      </c>
      <c r="G176" t="s">
        <v>83</v>
      </c>
      <c r="H176">
        <v>1067</v>
      </c>
      <c r="I176" t="s">
        <v>84</v>
      </c>
      <c r="J176" s="4">
        <v>0.17599999999999999</v>
      </c>
      <c r="K176" s="4">
        <v>0.82399999999999995</v>
      </c>
    </row>
    <row r="177" spans="1:11">
      <c r="A177">
        <v>2024</v>
      </c>
      <c r="B177" t="s">
        <v>438</v>
      </c>
      <c r="C177" t="s">
        <v>439</v>
      </c>
      <c r="D177" t="s">
        <v>405</v>
      </c>
      <c r="E177" t="s">
        <v>10</v>
      </c>
      <c r="F177">
        <v>878</v>
      </c>
      <c r="G177" t="s">
        <v>83</v>
      </c>
      <c r="H177">
        <v>71</v>
      </c>
      <c r="I177" t="s">
        <v>84</v>
      </c>
      <c r="J177" s="4">
        <v>8.1000000000000003E-2</v>
      </c>
      <c r="K177" s="4">
        <v>0.91900000000000004</v>
      </c>
    </row>
    <row r="178" spans="1:11">
      <c r="A178">
        <v>2024</v>
      </c>
      <c r="B178" t="s">
        <v>440</v>
      </c>
      <c r="C178" t="s">
        <v>441</v>
      </c>
      <c r="D178" t="s">
        <v>405</v>
      </c>
      <c r="E178" t="s">
        <v>10</v>
      </c>
      <c r="F178">
        <v>1582</v>
      </c>
      <c r="G178" t="s">
        <v>83</v>
      </c>
      <c r="H178">
        <v>103</v>
      </c>
      <c r="I178" t="s">
        <v>84</v>
      </c>
      <c r="J178" s="4">
        <v>6.5000000000000002E-2</v>
      </c>
      <c r="K178" s="4">
        <v>0.93500000000000005</v>
      </c>
    </row>
    <row r="179" spans="1:11">
      <c r="A179">
        <v>2024</v>
      </c>
      <c r="B179" t="s">
        <v>442</v>
      </c>
      <c r="C179" t="s">
        <v>443</v>
      </c>
      <c r="D179" t="s">
        <v>405</v>
      </c>
      <c r="E179" t="s">
        <v>10</v>
      </c>
      <c r="F179">
        <v>487</v>
      </c>
      <c r="G179" t="s">
        <v>83</v>
      </c>
      <c r="H179">
        <v>44</v>
      </c>
      <c r="I179" t="s">
        <v>84</v>
      </c>
      <c r="J179" s="4">
        <v>0.09</v>
      </c>
      <c r="K179" s="4">
        <v>0.91</v>
      </c>
    </row>
    <row r="180" spans="1:11">
      <c r="A180">
        <v>2024</v>
      </c>
      <c r="B180" t="s">
        <v>444</v>
      </c>
      <c r="C180" t="s">
        <v>445</v>
      </c>
      <c r="D180" t="s">
        <v>446</v>
      </c>
      <c r="E180" t="s">
        <v>10</v>
      </c>
      <c r="F180">
        <v>14278</v>
      </c>
      <c r="G180" t="s">
        <v>83</v>
      </c>
      <c r="H180">
        <v>957</v>
      </c>
      <c r="I180" t="s">
        <v>84</v>
      </c>
      <c r="J180" s="4">
        <v>6.7000000000000004E-2</v>
      </c>
      <c r="K180" s="4">
        <v>0.93300000000000005</v>
      </c>
    </row>
    <row r="181" spans="1:11">
      <c r="A181">
        <v>2024</v>
      </c>
      <c r="B181" t="s">
        <v>447</v>
      </c>
      <c r="C181" t="s">
        <v>448</v>
      </c>
      <c r="D181" t="s">
        <v>446</v>
      </c>
      <c r="E181" t="s">
        <v>10</v>
      </c>
      <c r="F181">
        <v>28746</v>
      </c>
      <c r="G181" t="s">
        <v>83</v>
      </c>
      <c r="H181">
        <v>1753</v>
      </c>
      <c r="I181" t="s">
        <v>84</v>
      </c>
      <c r="J181" s="4">
        <v>6.0999999999999999E-2</v>
      </c>
      <c r="K181" s="4">
        <v>0.93899999999999995</v>
      </c>
    </row>
    <row r="182" spans="1:11">
      <c r="A182">
        <v>2024</v>
      </c>
      <c r="B182" t="s">
        <v>449</v>
      </c>
      <c r="C182" t="s">
        <v>450</v>
      </c>
      <c r="D182" t="s">
        <v>446</v>
      </c>
      <c r="E182" t="s">
        <v>10</v>
      </c>
      <c r="F182">
        <v>1975</v>
      </c>
      <c r="G182" t="s">
        <v>83</v>
      </c>
      <c r="H182">
        <v>144</v>
      </c>
      <c r="I182" t="s">
        <v>84</v>
      </c>
      <c r="J182" s="4">
        <v>7.2999999999999995E-2</v>
      </c>
      <c r="K182" s="4">
        <v>0.92700000000000005</v>
      </c>
    </row>
    <row r="183" spans="1:11">
      <c r="A183">
        <v>2024</v>
      </c>
      <c r="B183" t="s">
        <v>451</v>
      </c>
      <c r="C183" t="s">
        <v>452</v>
      </c>
      <c r="D183" t="s">
        <v>446</v>
      </c>
      <c r="E183" t="s">
        <v>10</v>
      </c>
      <c r="F183">
        <v>11914</v>
      </c>
      <c r="G183" t="s">
        <v>83</v>
      </c>
      <c r="H183">
        <v>872</v>
      </c>
      <c r="I183" t="s">
        <v>84</v>
      </c>
      <c r="J183" s="4">
        <v>7.2999999999999995E-2</v>
      </c>
      <c r="K183" s="4">
        <v>0.92700000000000005</v>
      </c>
    </row>
    <row r="184" spans="1:11">
      <c r="A184">
        <v>2024</v>
      </c>
      <c r="B184" t="s">
        <v>453</v>
      </c>
      <c r="C184" t="s">
        <v>454</v>
      </c>
      <c r="D184" t="s">
        <v>446</v>
      </c>
      <c r="E184" t="s">
        <v>10</v>
      </c>
      <c r="F184">
        <v>5623</v>
      </c>
      <c r="G184" t="s">
        <v>83</v>
      </c>
      <c r="H184">
        <v>871</v>
      </c>
      <c r="I184" t="s">
        <v>84</v>
      </c>
      <c r="J184" s="4">
        <v>0.155</v>
      </c>
      <c r="K184" s="4">
        <v>0.84499999999999997</v>
      </c>
    </row>
    <row r="185" spans="1:11">
      <c r="A185">
        <v>2024</v>
      </c>
      <c r="B185" t="s">
        <v>455</v>
      </c>
      <c r="C185" t="s">
        <v>456</v>
      </c>
      <c r="D185" t="s">
        <v>446</v>
      </c>
      <c r="E185" t="s">
        <v>10</v>
      </c>
      <c r="F185">
        <v>8762</v>
      </c>
      <c r="G185" t="s">
        <v>83</v>
      </c>
      <c r="H185">
        <v>681</v>
      </c>
      <c r="I185" t="s">
        <v>84</v>
      </c>
      <c r="J185" s="4">
        <v>7.8E-2</v>
      </c>
      <c r="K185" s="4">
        <v>0.92200000000000004</v>
      </c>
    </row>
    <row r="186" spans="1:11">
      <c r="A186">
        <v>2024</v>
      </c>
      <c r="B186" t="s">
        <v>457</v>
      </c>
      <c r="C186" t="s">
        <v>458</v>
      </c>
      <c r="D186" t="s">
        <v>446</v>
      </c>
      <c r="E186" t="s">
        <v>10</v>
      </c>
      <c r="F186">
        <v>15351</v>
      </c>
      <c r="G186" t="s">
        <v>83</v>
      </c>
      <c r="H186">
        <v>580</v>
      </c>
      <c r="I186" t="s">
        <v>84</v>
      </c>
      <c r="J186" s="4">
        <v>3.7999999999999999E-2</v>
      </c>
      <c r="K186" s="4">
        <v>0.96199999999999997</v>
      </c>
    </row>
    <row r="187" spans="1:11">
      <c r="A187">
        <v>2024</v>
      </c>
      <c r="B187" t="s">
        <v>459</v>
      </c>
      <c r="C187" t="s">
        <v>460</v>
      </c>
      <c r="D187" t="s">
        <v>446</v>
      </c>
      <c r="E187" t="s">
        <v>10</v>
      </c>
      <c r="F187">
        <v>26049</v>
      </c>
      <c r="G187" t="s">
        <v>83</v>
      </c>
      <c r="H187">
        <v>2422</v>
      </c>
      <c r="I187" t="s">
        <v>84</v>
      </c>
      <c r="J187" s="4">
        <v>9.2999999999999999E-2</v>
      </c>
      <c r="K187" s="4">
        <v>0.90700000000000003</v>
      </c>
    </row>
    <row r="188" spans="1:11">
      <c r="A188">
        <v>2024</v>
      </c>
      <c r="B188" t="s">
        <v>461</v>
      </c>
      <c r="C188" t="s">
        <v>462</v>
      </c>
      <c r="D188" t="s">
        <v>446</v>
      </c>
      <c r="E188" t="s">
        <v>10</v>
      </c>
      <c r="F188">
        <v>3492</v>
      </c>
      <c r="G188" t="s">
        <v>83</v>
      </c>
      <c r="H188">
        <v>79</v>
      </c>
      <c r="I188" t="s">
        <v>84</v>
      </c>
      <c r="J188" s="4">
        <v>2.3E-2</v>
      </c>
      <c r="K188" s="4">
        <v>0.97699999999999998</v>
      </c>
    </row>
    <row r="189" spans="1:11">
      <c r="A189">
        <v>2024</v>
      </c>
      <c r="B189" t="s">
        <v>463</v>
      </c>
      <c r="C189" t="s">
        <v>464</v>
      </c>
      <c r="D189" t="s">
        <v>446</v>
      </c>
      <c r="E189" t="s">
        <v>10</v>
      </c>
      <c r="F189">
        <v>15991</v>
      </c>
      <c r="G189" t="s">
        <v>83</v>
      </c>
      <c r="H189">
        <v>1135</v>
      </c>
      <c r="I189" t="s">
        <v>84</v>
      </c>
      <c r="J189" s="4">
        <v>7.0999999999999994E-2</v>
      </c>
      <c r="K189" s="4">
        <v>0.92900000000000005</v>
      </c>
    </row>
    <row r="190" spans="1:11">
      <c r="A190">
        <v>2024</v>
      </c>
      <c r="B190" t="s">
        <v>465</v>
      </c>
      <c r="C190" t="s">
        <v>466</v>
      </c>
      <c r="D190" t="s">
        <v>446</v>
      </c>
      <c r="E190" t="s">
        <v>10</v>
      </c>
      <c r="F190">
        <v>89482</v>
      </c>
      <c r="G190" t="s">
        <v>83</v>
      </c>
      <c r="H190">
        <v>5201</v>
      </c>
      <c r="I190" t="s">
        <v>84</v>
      </c>
      <c r="J190" s="4">
        <v>5.8000000000000003E-2</v>
      </c>
      <c r="K190" s="4">
        <v>0.94199999999999995</v>
      </c>
    </row>
    <row r="191" spans="1:11">
      <c r="A191">
        <v>2024</v>
      </c>
      <c r="B191" t="s">
        <v>467</v>
      </c>
      <c r="C191" t="s">
        <v>468</v>
      </c>
      <c r="D191" t="s">
        <v>446</v>
      </c>
      <c r="E191" t="s">
        <v>10</v>
      </c>
      <c r="F191">
        <v>2716</v>
      </c>
      <c r="G191" t="s">
        <v>83</v>
      </c>
      <c r="H191">
        <v>99</v>
      </c>
      <c r="I191" t="s">
        <v>84</v>
      </c>
      <c r="J191" s="4">
        <v>3.5999999999999997E-2</v>
      </c>
      <c r="K191" s="4">
        <v>0.96399999999999997</v>
      </c>
    </row>
    <row r="192" spans="1:11">
      <c r="A192">
        <v>2024</v>
      </c>
      <c r="B192" t="s">
        <v>469</v>
      </c>
      <c r="C192" t="s">
        <v>470</v>
      </c>
      <c r="D192" t="s">
        <v>446</v>
      </c>
      <c r="E192" t="s">
        <v>10</v>
      </c>
      <c r="F192">
        <v>21870</v>
      </c>
      <c r="G192" t="s">
        <v>83</v>
      </c>
      <c r="H192">
        <v>2004</v>
      </c>
      <c r="I192" t="s">
        <v>84</v>
      </c>
      <c r="J192" s="4">
        <v>9.1999999999999998E-2</v>
      </c>
      <c r="K192" s="4">
        <v>0.90800000000000003</v>
      </c>
    </row>
    <row r="193" spans="1:11">
      <c r="A193">
        <v>2024</v>
      </c>
      <c r="B193" t="s">
        <v>471</v>
      </c>
      <c r="C193" t="s">
        <v>472</v>
      </c>
      <c r="D193" t="s">
        <v>446</v>
      </c>
      <c r="E193" t="s">
        <v>10</v>
      </c>
      <c r="F193">
        <v>8797</v>
      </c>
      <c r="G193" t="s">
        <v>83</v>
      </c>
      <c r="H193">
        <v>408</v>
      </c>
      <c r="I193" t="s">
        <v>84</v>
      </c>
      <c r="J193" s="4">
        <v>4.5999999999999999E-2</v>
      </c>
      <c r="K193" s="4">
        <v>0.95399999999999996</v>
      </c>
    </row>
    <row r="194" spans="1:11">
      <c r="A194">
        <v>2024</v>
      </c>
      <c r="B194" t="s">
        <v>473</v>
      </c>
      <c r="C194" t="s">
        <v>474</v>
      </c>
      <c r="D194" t="s">
        <v>446</v>
      </c>
      <c r="E194" t="s">
        <v>10</v>
      </c>
      <c r="F194">
        <v>19637</v>
      </c>
      <c r="G194" t="s">
        <v>83</v>
      </c>
      <c r="H194">
        <v>1910</v>
      </c>
      <c r="I194" t="s">
        <v>84</v>
      </c>
      <c r="J194" s="4">
        <v>9.7000000000000003E-2</v>
      </c>
      <c r="K194" s="4">
        <v>0.90300000000000002</v>
      </c>
    </row>
    <row r="195" spans="1:11">
      <c r="A195">
        <v>2024</v>
      </c>
      <c r="B195" t="s">
        <v>475</v>
      </c>
      <c r="C195" t="s">
        <v>476</v>
      </c>
      <c r="D195" t="s">
        <v>446</v>
      </c>
      <c r="E195" t="s">
        <v>10</v>
      </c>
      <c r="F195">
        <v>2134</v>
      </c>
      <c r="G195" t="s">
        <v>83</v>
      </c>
      <c r="H195">
        <v>192</v>
      </c>
      <c r="I195" t="s">
        <v>84</v>
      </c>
      <c r="J195" s="4">
        <v>0.09</v>
      </c>
      <c r="K195" s="4">
        <v>0.91</v>
      </c>
    </row>
    <row r="196" spans="1:11">
      <c r="A196">
        <v>2024</v>
      </c>
      <c r="B196" t="s">
        <v>477</v>
      </c>
      <c r="C196" t="s">
        <v>478</v>
      </c>
      <c r="D196" t="s">
        <v>446</v>
      </c>
      <c r="E196" t="s">
        <v>10</v>
      </c>
      <c r="F196">
        <v>33424</v>
      </c>
      <c r="G196" t="s">
        <v>83</v>
      </c>
      <c r="H196">
        <v>2692</v>
      </c>
      <c r="I196" t="s">
        <v>84</v>
      </c>
      <c r="J196" s="4">
        <v>8.1000000000000003E-2</v>
      </c>
      <c r="K196" s="4">
        <v>0.91900000000000004</v>
      </c>
    </row>
    <row r="197" spans="1:11">
      <c r="A197">
        <v>2024</v>
      </c>
      <c r="B197" t="s">
        <v>479</v>
      </c>
      <c r="C197" t="s">
        <v>480</v>
      </c>
      <c r="D197" t="s">
        <v>446</v>
      </c>
      <c r="E197" t="s">
        <v>10</v>
      </c>
      <c r="F197">
        <v>45114</v>
      </c>
      <c r="G197" t="s">
        <v>83</v>
      </c>
      <c r="H197">
        <v>3094</v>
      </c>
      <c r="I197" t="s">
        <v>84</v>
      </c>
      <c r="J197" s="4">
        <v>6.9000000000000006E-2</v>
      </c>
      <c r="K197" s="4">
        <v>0.93100000000000005</v>
      </c>
    </row>
    <row r="198" spans="1:11">
      <c r="A198">
        <v>2024</v>
      </c>
      <c r="B198" t="s">
        <v>481</v>
      </c>
      <c r="C198" t="s">
        <v>482</v>
      </c>
      <c r="D198" t="s">
        <v>446</v>
      </c>
      <c r="E198" t="s">
        <v>10</v>
      </c>
      <c r="F198">
        <v>6105</v>
      </c>
      <c r="G198" t="s">
        <v>83</v>
      </c>
      <c r="H198">
        <v>276</v>
      </c>
      <c r="I198" t="s">
        <v>84</v>
      </c>
      <c r="J198" s="4">
        <v>4.4999999999999998E-2</v>
      </c>
      <c r="K198" s="4">
        <v>0.95499999999999996</v>
      </c>
    </row>
    <row r="199" spans="1:11">
      <c r="A199">
        <v>2024</v>
      </c>
      <c r="B199" t="s">
        <v>483</v>
      </c>
      <c r="C199" t="s">
        <v>484</v>
      </c>
      <c r="D199" t="s">
        <v>446</v>
      </c>
      <c r="E199" t="s">
        <v>10</v>
      </c>
      <c r="F199">
        <v>8768</v>
      </c>
      <c r="G199" t="s">
        <v>83</v>
      </c>
      <c r="H199">
        <v>334</v>
      </c>
      <c r="I199" t="s">
        <v>84</v>
      </c>
      <c r="J199" s="4">
        <v>3.7999999999999999E-2</v>
      </c>
      <c r="K199" s="4">
        <v>0.96199999999999997</v>
      </c>
    </row>
    <row r="200" spans="1:11">
      <c r="A200">
        <v>2024</v>
      </c>
      <c r="B200" t="s">
        <v>485</v>
      </c>
      <c r="C200" t="s">
        <v>486</v>
      </c>
      <c r="D200" t="s">
        <v>446</v>
      </c>
      <c r="E200" t="s">
        <v>10</v>
      </c>
      <c r="F200">
        <v>11189</v>
      </c>
      <c r="G200" t="s">
        <v>83</v>
      </c>
      <c r="H200">
        <v>403</v>
      </c>
      <c r="I200" t="s">
        <v>84</v>
      </c>
      <c r="J200" s="4">
        <v>3.5999999999999997E-2</v>
      </c>
      <c r="K200" s="4">
        <v>0.96399999999999997</v>
      </c>
    </row>
    <row r="201" spans="1:11">
      <c r="A201">
        <v>2024</v>
      </c>
      <c r="B201" t="s">
        <v>487</v>
      </c>
      <c r="C201" t="s">
        <v>488</v>
      </c>
      <c r="D201" t="s">
        <v>446</v>
      </c>
      <c r="E201" t="s">
        <v>10</v>
      </c>
      <c r="F201">
        <v>12165</v>
      </c>
      <c r="G201" t="s">
        <v>83</v>
      </c>
      <c r="H201">
        <v>877</v>
      </c>
      <c r="I201" t="s">
        <v>84</v>
      </c>
      <c r="J201" s="4">
        <v>7.1999999999999995E-2</v>
      </c>
      <c r="K201" s="4">
        <v>0.92800000000000005</v>
      </c>
    </row>
    <row r="202" spans="1:11">
      <c r="A202">
        <v>2024</v>
      </c>
      <c r="B202" t="s">
        <v>489</v>
      </c>
      <c r="C202" t="s">
        <v>490</v>
      </c>
      <c r="D202" t="s">
        <v>446</v>
      </c>
      <c r="E202" t="s">
        <v>10</v>
      </c>
      <c r="F202">
        <v>18084</v>
      </c>
      <c r="G202" t="s">
        <v>83</v>
      </c>
      <c r="H202">
        <v>820</v>
      </c>
      <c r="I202" t="s">
        <v>84</v>
      </c>
      <c r="J202" s="4">
        <v>4.4999999999999998E-2</v>
      </c>
      <c r="K202" s="4">
        <v>0.95499999999999996</v>
      </c>
    </row>
    <row r="203" spans="1:11">
      <c r="A203">
        <v>2024</v>
      </c>
      <c r="B203" t="s">
        <v>491</v>
      </c>
      <c r="C203" t="s">
        <v>492</v>
      </c>
      <c r="D203" t="s">
        <v>446</v>
      </c>
      <c r="E203" t="s">
        <v>10</v>
      </c>
      <c r="F203">
        <v>3031</v>
      </c>
      <c r="G203" t="s">
        <v>83</v>
      </c>
      <c r="H203">
        <v>191</v>
      </c>
      <c r="I203" t="s">
        <v>84</v>
      </c>
      <c r="J203" s="4">
        <v>6.3E-2</v>
      </c>
      <c r="K203" s="4">
        <v>0.93700000000000006</v>
      </c>
    </row>
    <row r="204" spans="1:11">
      <c r="A204">
        <v>2024</v>
      </c>
      <c r="B204" t="s">
        <v>493</v>
      </c>
      <c r="C204" t="s">
        <v>494</v>
      </c>
      <c r="D204" t="s">
        <v>446</v>
      </c>
      <c r="E204" t="s">
        <v>10</v>
      </c>
      <c r="F204">
        <v>6180</v>
      </c>
      <c r="G204" t="s">
        <v>83</v>
      </c>
      <c r="H204">
        <v>558</v>
      </c>
      <c r="I204" t="s">
        <v>84</v>
      </c>
      <c r="J204" s="4">
        <v>0.09</v>
      </c>
      <c r="K204" s="4">
        <v>0.91</v>
      </c>
    </row>
    <row r="205" spans="1:11">
      <c r="A205">
        <v>2024</v>
      </c>
      <c r="B205" t="s">
        <v>495</v>
      </c>
      <c r="C205" t="s">
        <v>496</v>
      </c>
      <c r="D205" t="s">
        <v>446</v>
      </c>
      <c r="E205" t="s">
        <v>10</v>
      </c>
      <c r="F205">
        <v>77482</v>
      </c>
      <c r="G205" t="s">
        <v>83</v>
      </c>
      <c r="H205">
        <v>10255</v>
      </c>
      <c r="I205" t="s">
        <v>84</v>
      </c>
      <c r="J205" s="4">
        <v>0.13200000000000001</v>
      </c>
      <c r="K205" s="4">
        <v>0.86799999999999999</v>
      </c>
    </row>
    <row r="206" spans="1:11">
      <c r="A206">
        <v>2024</v>
      </c>
      <c r="B206" t="s">
        <v>497</v>
      </c>
      <c r="C206" t="s">
        <v>498</v>
      </c>
      <c r="D206" t="s">
        <v>446</v>
      </c>
      <c r="E206" t="s">
        <v>10</v>
      </c>
      <c r="F206">
        <v>45265</v>
      </c>
      <c r="G206" t="s">
        <v>83</v>
      </c>
      <c r="H206">
        <v>3683</v>
      </c>
      <c r="I206" t="s">
        <v>84</v>
      </c>
      <c r="J206" s="4">
        <v>8.1000000000000003E-2</v>
      </c>
      <c r="K206" s="4">
        <v>0.91900000000000004</v>
      </c>
    </row>
    <row r="207" spans="1:11">
      <c r="A207">
        <v>2024</v>
      </c>
      <c r="B207" t="s">
        <v>499</v>
      </c>
      <c r="C207" t="s">
        <v>500</v>
      </c>
      <c r="D207" t="s">
        <v>446</v>
      </c>
      <c r="E207" t="s">
        <v>10</v>
      </c>
      <c r="F207">
        <v>26694</v>
      </c>
      <c r="G207" t="s">
        <v>83</v>
      </c>
      <c r="H207">
        <v>2275</v>
      </c>
      <c r="I207" t="s">
        <v>84</v>
      </c>
      <c r="J207" s="4">
        <v>8.5000000000000006E-2</v>
      </c>
      <c r="K207" s="4">
        <v>0.91500000000000004</v>
      </c>
    </row>
    <row r="208" spans="1:11">
      <c r="A208">
        <v>2024</v>
      </c>
      <c r="B208" t="s">
        <v>501</v>
      </c>
      <c r="C208" t="s">
        <v>502</v>
      </c>
      <c r="D208" t="s">
        <v>446</v>
      </c>
      <c r="E208" t="s">
        <v>10</v>
      </c>
      <c r="F208">
        <v>6956</v>
      </c>
      <c r="G208" t="s">
        <v>83</v>
      </c>
      <c r="H208">
        <v>714</v>
      </c>
      <c r="I208" t="s">
        <v>84</v>
      </c>
      <c r="J208" s="4">
        <v>0.10299999999999999</v>
      </c>
      <c r="K208" s="4">
        <v>0.89700000000000002</v>
      </c>
    </row>
    <row r="209" spans="1:11">
      <c r="A209">
        <v>2024</v>
      </c>
      <c r="B209" t="s">
        <v>503</v>
      </c>
      <c r="C209" t="s">
        <v>504</v>
      </c>
      <c r="D209" t="s">
        <v>446</v>
      </c>
      <c r="E209" t="s">
        <v>10</v>
      </c>
      <c r="F209">
        <v>42616</v>
      </c>
      <c r="G209" t="s">
        <v>83</v>
      </c>
      <c r="H209">
        <v>2561</v>
      </c>
      <c r="I209" t="s">
        <v>84</v>
      </c>
      <c r="J209" s="4">
        <v>0.06</v>
      </c>
      <c r="K209" s="4">
        <v>0.94</v>
      </c>
    </row>
    <row r="210" spans="1:11">
      <c r="A210">
        <v>2024</v>
      </c>
      <c r="B210" t="s">
        <v>505</v>
      </c>
      <c r="C210" t="s">
        <v>506</v>
      </c>
      <c r="D210" t="s">
        <v>446</v>
      </c>
      <c r="E210" t="s">
        <v>10</v>
      </c>
      <c r="F210">
        <v>17457</v>
      </c>
      <c r="G210" t="s">
        <v>83</v>
      </c>
      <c r="H210">
        <v>1313</v>
      </c>
      <c r="I210" t="s">
        <v>84</v>
      </c>
      <c r="J210" s="4">
        <v>7.4999999999999997E-2</v>
      </c>
      <c r="K210" s="4">
        <v>0.92500000000000004</v>
      </c>
    </row>
    <row r="211" spans="1:11">
      <c r="A211">
        <v>2024</v>
      </c>
      <c r="B211" t="s">
        <v>507</v>
      </c>
      <c r="C211" t="s">
        <v>508</v>
      </c>
      <c r="D211" t="s">
        <v>446</v>
      </c>
      <c r="E211" t="s">
        <v>10</v>
      </c>
      <c r="F211">
        <v>21423</v>
      </c>
      <c r="G211" t="s">
        <v>83</v>
      </c>
      <c r="H211">
        <v>1158</v>
      </c>
      <c r="I211" t="s">
        <v>84</v>
      </c>
      <c r="J211" s="4">
        <v>5.3999999999999999E-2</v>
      </c>
      <c r="K211" s="4">
        <v>0.94599999999999995</v>
      </c>
    </row>
    <row r="212" spans="1:11">
      <c r="A212">
        <v>2024</v>
      </c>
      <c r="B212" t="s">
        <v>509</v>
      </c>
      <c r="C212" t="s">
        <v>510</v>
      </c>
      <c r="D212" t="s">
        <v>446</v>
      </c>
      <c r="E212" t="s">
        <v>10</v>
      </c>
      <c r="F212">
        <v>53637</v>
      </c>
      <c r="G212" t="s">
        <v>83</v>
      </c>
      <c r="H212">
        <v>2503</v>
      </c>
      <c r="I212" t="s">
        <v>84</v>
      </c>
      <c r="J212" s="4">
        <v>4.7E-2</v>
      </c>
      <c r="K212" s="4">
        <v>0.95299999999999996</v>
      </c>
    </row>
    <row r="213" spans="1:11">
      <c r="A213">
        <v>2024</v>
      </c>
      <c r="B213" t="s">
        <v>511</v>
      </c>
      <c r="C213" t="s">
        <v>512</v>
      </c>
      <c r="D213" t="s">
        <v>446</v>
      </c>
      <c r="E213" t="s">
        <v>10</v>
      </c>
      <c r="F213">
        <v>9586</v>
      </c>
      <c r="G213" t="s">
        <v>83</v>
      </c>
      <c r="H213">
        <v>960</v>
      </c>
      <c r="I213" t="s">
        <v>84</v>
      </c>
      <c r="J213" s="4">
        <v>0.1</v>
      </c>
      <c r="K213" s="4">
        <v>0.9</v>
      </c>
    </row>
    <row r="214" spans="1:11">
      <c r="A214">
        <v>2024</v>
      </c>
      <c r="B214" t="s">
        <v>513</v>
      </c>
      <c r="C214" t="s">
        <v>514</v>
      </c>
      <c r="D214" t="s">
        <v>446</v>
      </c>
      <c r="E214" t="s">
        <v>10</v>
      </c>
      <c r="F214">
        <v>7201</v>
      </c>
      <c r="G214" t="s">
        <v>83</v>
      </c>
      <c r="H214">
        <v>890</v>
      </c>
      <c r="I214" t="s">
        <v>84</v>
      </c>
      <c r="J214" s="4">
        <v>0.124</v>
      </c>
      <c r="K214" s="4">
        <v>0.876</v>
      </c>
    </row>
    <row r="215" spans="1:11">
      <c r="A215">
        <v>2024</v>
      </c>
      <c r="B215" t="s">
        <v>515</v>
      </c>
      <c r="C215" t="s">
        <v>516</v>
      </c>
      <c r="D215" t="s">
        <v>446</v>
      </c>
      <c r="E215" t="s">
        <v>10</v>
      </c>
      <c r="F215">
        <v>14485</v>
      </c>
      <c r="G215" t="s">
        <v>83</v>
      </c>
      <c r="H215">
        <v>706</v>
      </c>
      <c r="I215" t="s">
        <v>84</v>
      </c>
      <c r="J215" s="4">
        <v>4.9000000000000002E-2</v>
      </c>
      <c r="K215" s="4">
        <v>0.95099999999999996</v>
      </c>
    </row>
    <row r="216" spans="1:11">
      <c r="A216">
        <v>2024</v>
      </c>
      <c r="B216" t="s">
        <v>517</v>
      </c>
      <c r="C216" t="s">
        <v>518</v>
      </c>
      <c r="D216" t="s">
        <v>446</v>
      </c>
      <c r="E216" t="s">
        <v>10</v>
      </c>
      <c r="F216">
        <v>2413</v>
      </c>
      <c r="G216" t="s">
        <v>83</v>
      </c>
      <c r="H216">
        <v>67</v>
      </c>
      <c r="I216" t="s">
        <v>84</v>
      </c>
      <c r="J216" s="4">
        <v>2.8000000000000001E-2</v>
      </c>
      <c r="K216" s="4">
        <v>0.97199999999999998</v>
      </c>
    </row>
    <row r="217" spans="1:11">
      <c r="A217">
        <v>2024</v>
      </c>
      <c r="B217" t="s">
        <v>519</v>
      </c>
      <c r="C217" t="s">
        <v>520</v>
      </c>
      <c r="D217" t="s">
        <v>446</v>
      </c>
      <c r="E217" t="s">
        <v>10</v>
      </c>
      <c r="F217">
        <v>3208</v>
      </c>
      <c r="G217" t="s">
        <v>83</v>
      </c>
      <c r="H217">
        <v>190</v>
      </c>
      <c r="I217" t="s">
        <v>84</v>
      </c>
      <c r="J217" s="4">
        <v>5.8999999999999997E-2</v>
      </c>
      <c r="K217" s="4">
        <v>0.94099999999999995</v>
      </c>
    </row>
    <row r="218" spans="1:11">
      <c r="A218">
        <v>2024</v>
      </c>
      <c r="B218" t="s">
        <v>521</v>
      </c>
      <c r="C218" t="s">
        <v>522</v>
      </c>
      <c r="D218" t="s">
        <v>446</v>
      </c>
      <c r="E218" t="s">
        <v>10</v>
      </c>
      <c r="F218">
        <v>64916</v>
      </c>
      <c r="G218" t="s">
        <v>83</v>
      </c>
      <c r="H218">
        <v>3904</v>
      </c>
      <c r="I218" t="s">
        <v>84</v>
      </c>
      <c r="J218" s="4">
        <v>0.06</v>
      </c>
      <c r="K218" s="4">
        <v>0.94</v>
      </c>
    </row>
    <row r="219" spans="1:11">
      <c r="A219">
        <v>2024</v>
      </c>
      <c r="B219" t="s">
        <v>523</v>
      </c>
      <c r="C219" t="s">
        <v>524</v>
      </c>
      <c r="D219" t="s">
        <v>446</v>
      </c>
      <c r="E219" t="s">
        <v>10</v>
      </c>
      <c r="F219">
        <v>13716</v>
      </c>
      <c r="G219" t="s">
        <v>83</v>
      </c>
      <c r="H219">
        <v>891</v>
      </c>
      <c r="I219" t="s">
        <v>84</v>
      </c>
      <c r="J219" s="4">
        <v>6.5000000000000002E-2</v>
      </c>
      <c r="K219" s="4">
        <v>0.93500000000000005</v>
      </c>
    </row>
    <row r="220" spans="1:11">
      <c r="A220">
        <v>2024</v>
      </c>
      <c r="B220" t="s">
        <v>525</v>
      </c>
      <c r="C220" t="s">
        <v>526</v>
      </c>
      <c r="D220" t="s">
        <v>446</v>
      </c>
      <c r="E220" t="s">
        <v>10</v>
      </c>
      <c r="F220">
        <v>4119</v>
      </c>
      <c r="G220" t="s">
        <v>83</v>
      </c>
      <c r="H220">
        <v>219</v>
      </c>
      <c r="I220" t="s">
        <v>84</v>
      </c>
      <c r="J220" s="4">
        <v>5.2999999999999999E-2</v>
      </c>
      <c r="K220" s="4">
        <v>0.94699999999999995</v>
      </c>
    </row>
    <row r="221" spans="1:11">
      <c r="A221">
        <v>2024</v>
      </c>
      <c r="B221" t="s">
        <v>527</v>
      </c>
      <c r="C221" t="s">
        <v>528</v>
      </c>
      <c r="D221" t="s">
        <v>446</v>
      </c>
      <c r="E221" t="s">
        <v>10</v>
      </c>
      <c r="F221">
        <v>10791</v>
      </c>
      <c r="G221" t="s">
        <v>83</v>
      </c>
      <c r="H221">
        <v>483</v>
      </c>
      <c r="I221" t="s">
        <v>84</v>
      </c>
      <c r="J221" s="4">
        <v>4.4999999999999998E-2</v>
      </c>
      <c r="K221" s="4">
        <v>0.95499999999999996</v>
      </c>
    </row>
    <row r="222" spans="1:11">
      <c r="A222">
        <v>2024</v>
      </c>
      <c r="B222" t="s">
        <v>529</v>
      </c>
      <c r="C222" t="s">
        <v>530</v>
      </c>
      <c r="D222" t="s">
        <v>446</v>
      </c>
      <c r="E222" t="s">
        <v>10</v>
      </c>
      <c r="F222">
        <v>19307</v>
      </c>
      <c r="G222" t="s">
        <v>83</v>
      </c>
      <c r="H222">
        <v>1438</v>
      </c>
      <c r="I222" t="s">
        <v>84</v>
      </c>
      <c r="J222" s="4">
        <v>7.3999999999999996E-2</v>
      </c>
      <c r="K222" s="4">
        <v>0.92600000000000005</v>
      </c>
    </row>
    <row r="223" spans="1:11">
      <c r="A223">
        <v>2024</v>
      </c>
      <c r="B223" t="s">
        <v>531</v>
      </c>
      <c r="C223" t="s">
        <v>532</v>
      </c>
      <c r="D223" t="s">
        <v>446</v>
      </c>
      <c r="E223" t="s">
        <v>10</v>
      </c>
      <c r="F223">
        <v>5635</v>
      </c>
      <c r="G223" t="s">
        <v>83</v>
      </c>
      <c r="H223">
        <v>518</v>
      </c>
      <c r="I223" t="s">
        <v>84</v>
      </c>
      <c r="J223" s="4">
        <v>9.1999999999999998E-2</v>
      </c>
      <c r="K223" s="4">
        <v>0.90800000000000003</v>
      </c>
    </row>
    <row r="224" spans="1:11">
      <c r="A224">
        <v>2024</v>
      </c>
      <c r="B224" t="s">
        <v>533</v>
      </c>
      <c r="C224" t="s">
        <v>534</v>
      </c>
      <c r="D224" t="s">
        <v>446</v>
      </c>
      <c r="E224" t="s">
        <v>10</v>
      </c>
      <c r="F224">
        <v>7703</v>
      </c>
      <c r="G224" t="s">
        <v>83</v>
      </c>
      <c r="H224">
        <v>723</v>
      </c>
      <c r="I224" t="s">
        <v>84</v>
      </c>
      <c r="J224" s="4">
        <v>9.4E-2</v>
      </c>
      <c r="K224" s="4">
        <v>0.90600000000000003</v>
      </c>
    </row>
    <row r="225" spans="1:11">
      <c r="A225">
        <v>2024</v>
      </c>
      <c r="B225" t="s">
        <v>535</v>
      </c>
      <c r="C225" t="s">
        <v>536</v>
      </c>
      <c r="D225" t="s">
        <v>446</v>
      </c>
      <c r="E225" t="s">
        <v>10</v>
      </c>
      <c r="F225">
        <v>16930</v>
      </c>
      <c r="G225" t="s">
        <v>83</v>
      </c>
      <c r="H225">
        <v>1042</v>
      </c>
      <c r="I225" t="s">
        <v>84</v>
      </c>
      <c r="J225" s="4">
        <v>6.2E-2</v>
      </c>
      <c r="K225" s="4">
        <v>0.93799999999999994</v>
      </c>
    </row>
    <row r="226" spans="1:11">
      <c r="A226">
        <v>2024</v>
      </c>
      <c r="B226" t="s">
        <v>537</v>
      </c>
      <c r="C226" t="s">
        <v>538</v>
      </c>
      <c r="D226" t="s">
        <v>446</v>
      </c>
      <c r="E226" t="s">
        <v>10</v>
      </c>
      <c r="F226">
        <v>45710</v>
      </c>
      <c r="G226" t="s">
        <v>83</v>
      </c>
      <c r="H226">
        <v>3724</v>
      </c>
      <c r="I226" t="s">
        <v>84</v>
      </c>
      <c r="J226" s="4">
        <v>8.1000000000000003E-2</v>
      </c>
      <c r="K226" s="4">
        <v>0.91900000000000004</v>
      </c>
    </row>
    <row r="227" spans="1:11">
      <c r="A227">
        <v>2024</v>
      </c>
      <c r="B227" t="s">
        <v>539</v>
      </c>
      <c r="C227" t="s">
        <v>540</v>
      </c>
      <c r="D227" t="s">
        <v>446</v>
      </c>
      <c r="E227" t="s">
        <v>10</v>
      </c>
      <c r="F227">
        <v>23904</v>
      </c>
      <c r="G227" t="s">
        <v>83</v>
      </c>
      <c r="H227">
        <v>1703</v>
      </c>
      <c r="I227" t="s">
        <v>84</v>
      </c>
      <c r="J227" s="4">
        <v>7.0999999999999994E-2</v>
      </c>
      <c r="K227" s="4">
        <v>0.92900000000000005</v>
      </c>
    </row>
    <row r="228" spans="1:11">
      <c r="A228">
        <v>2024</v>
      </c>
      <c r="B228" t="s">
        <v>541</v>
      </c>
      <c r="C228" t="s">
        <v>542</v>
      </c>
      <c r="D228" t="s">
        <v>446</v>
      </c>
      <c r="E228" t="s">
        <v>10</v>
      </c>
      <c r="F228">
        <v>7925</v>
      </c>
      <c r="G228" t="s">
        <v>83</v>
      </c>
      <c r="H228">
        <v>330</v>
      </c>
      <c r="I228" t="s">
        <v>84</v>
      </c>
      <c r="J228" s="4">
        <v>4.2000000000000003E-2</v>
      </c>
      <c r="K228" s="4">
        <v>0.95799999999999996</v>
      </c>
    </row>
    <row r="229" spans="1:11">
      <c r="A229">
        <v>2024</v>
      </c>
      <c r="B229" t="s">
        <v>543</v>
      </c>
      <c r="C229" t="s">
        <v>544</v>
      </c>
      <c r="D229" t="s">
        <v>446</v>
      </c>
      <c r="E229" t="s">
        <v>10</v>
      </c>
      <c r="F229">
        <v>14695</v>
      </c>
      <c r="G229" t="s">
        <v>83</v>
      </c>
      <c r="H229">
        <v>657</v>
      </c>
      <c r="I229" t="s">
        <v>84</v>
      </c>
      <c r="J229" s="4">
        <v>4.4999999999999998E-2</v>
      </c>
      <c r="K229" s="4">
        <v>0.95499999999999996</v>
      </c>
    </row>
    <row r="230" spans="1:11">
      <c r="A230">
        <v>2024</v>
      </c>
      <c r="B230" t="s">
        <v>545</v>
      </c>
      <c r="C230" t="s">
        <v>546</v>
      </c>
      <c r="D230" t="s">
        <v>446</v>
      </c>
      <c r="E230" t="s">
        <v>10</v>
      </c>
      <c r="F230">
        <v>6235</v>
      </c>
      <c r="G230" t="s">
        <v>83</v>
      </c>
      <c r="H230">
        <v>157</v>
      </c>
      <c r="I230" t="s">
        <v>84</v>
      </c>
      <c r="J230" s="4">
        <v>2.5000000000000001E-2</v>
      </c>
      <c r="K230" s="4">
        <v>0.97499999999999998</v>
      </c>
    </row>
    <row r="231" spans="1:11">
      <c r="A231">
        <v>2024</v>
      </c>
      <c r="B231" t="s">
        <v>547</v>
      </c>
      <c r="C231" t="s">
        <v>548</v>
      </c>
      <c r="D231" t="s">
        <v>446</v>
      </c>
      <c r="E231" t="s">
        <v>10</v>
      </c>
      <c r="F231">
        <v>14262</v>
      </c>
      <c r="G231" t="s">
        <v>83</v>
      </c>
      <c r="H231">
        <v>1096</v>
      </c>
      <c r="I231" t="s">
        <v>84</v>
      </c>
      <c r="J231" s="4">
        <v>7.6999999999999999E-2</v>
      </c>
      <c r="K231" s="4">
        <v>0.92300000000000004</v>
      </c>
    </row>
    <row r="232" spans="1:11">
      <c r="A232">
        <v>2024</v>
      </c>
      <c r="B232" t="s">
        <v>549</v>
      </c>
      <c r="C232" t="s">
        <v>550</v>
      </c>
      <c r="D232" t="s">
        <v>446</v>
      </c>
      <c r="E232" t="s">
        <v>10</v>
      </c>
      <c r="F232">
        <v>12715</v>
      </c>
      <c r="G232" t="s">
        <v>83</v>
      </c>
      <c r="H232">
        <v>434</v>
      </c>
      <c r="I232" t="s">
        <v>84</v>
      </c>
      <c r="J232" s="4">
        <v>3.4000000000000002E-2</v>
      </c>
      <c r="K232" s="4">
        <v>0.96599999999999997</v>
      </c>
    </row>
    <row r="233" spans="1:11">
      <c r="A233">
        <v>2024</v>
      </c>
      <c r="B233" t="s">
        <v>551</v>
      </c>
      <c r="C233" t="s">
        <v>552</v>
      </c>
      <c r="D233" t="s">
        <v>446</v>
      </c>
      <c r="E233" t="s">
        <v>10</v>
      </c>
      <c r="F233">
        <v>27800</v>
      </c>
      <c r="G233" t="s">
        <v>83</v>
      </c>
      <c r="H233">
        <v>2449</v>
      </c>
      <c r="I233" t="s">
        <v>84</v>
      </c>
      <c r="J233" s="4">
        <v>8.7999999999999995E-2</v>
      </c>
      <c r="K233" s="4">
        <v>0.91200000000000003</v>
      </c>
    </row>
    <row r="234" spans="1:11">
      <c r="A234">
        <v>2024</v>
      </c>
      <c r="B234" t="s">
        <v>553</v>
      </c>
      <c r="C234" t="s">
        <v>554</v>
      </c>
      <c r="D234" t="s">
        <v>555</v>
      </c>
      <c r="E234" t="s">
        <v>10</v>
      </c>
      <c r="F234">
        <v>9168</v>
      </c>
      <c r="G234" t="s">
        <v>83</v>
      </c>
      <c r="H234">
        <v>745</v>
      </c>
      <c r="I234" t="s">
        <v>84</v>
      </c>
      <c r="J234" s="4">
        <v>8.1000000000000003E-2</v>
      </c>
      <c r="K234" s="4">
        <v>0.91900000000000004</v>
      </c>
    </row>
    <row r="235" spans="1:11">
      <c r="A235">
        <v>2024</v>
      </c>
      <c r="B235" t="s">
        <v>556</v>
      </c>
      <c r="C235" t="s">
        <v>557</v>
      </c>
      <c r="D235" t="s">
        <v>558</v>
      </c>
      <c r="E235" t="s">
        <v>10</v>
      </c>
      <c r="F235">
        <v>2904</v>
      </c>
      <c r="G235" t="s">
        <v>83</v>
      </c>
      <c r="H235">
        <v>145</v>
      </c>
      <c r="I235" t="s">
        <v>84</v>
      </c>
      <c r="J235" s="4">
        <v>0.05</v>
      </c>
      <c r="K235" s="4">
        <v>0.95</v>
      </c>
    </row>
    <row r="236" spans="1:11">
      <c r="A236">
        <v>2024</v>
      </c>
      <c r="B236" t="s">
        <v>559</v>
      </c>
      <c r="C236" t="s">
        <v>560</v>
      </c>
      <c r="D236" t="s">
        <v>558</v>
      </c>
      <c r="E236" t="s">
        <v>10</v>
      </c>
      <c r="F236">
        <v>10948</v>
      </c>
      <c r="G236" t="s">
        <v>83</v>
      </c>
      <c r="H236">
        <v>1057</v>
      </c>
      <c r="I236" t="s">
        <v>84</v>
      </c>
      <c r="J236" s="4">
        <v>9.7000000000000003E-2</v>
      </c>
      <c r="K236" s="4">
        <v>0.90300000000000002</v>
      </c>
    </row>
    <row r="237" spans="1:11">
      <c r="A237">
        <v>2024</v>
      </c>
      <c r="B237" t="s">
        <v>561</v>
      </c>
      <c r="C237" t="s">
        <v>562</v>
      </c>
      <c r="D237" t="s">
        <v>558</v>
      </c>
      <c r="E237" t="s">
        <v>10</v>
      </c>
      <c r="F237">
        <v>23953</v>
      </c>
      <c r="G237" t="s">
        <v>83</v>
      </c>
      <c r="H237">
        <v>1460</v>
      </c>
      <c r="I237" t="s">
        <v>84</v>
      </c>
      <c r="J237" s="4">
        <v>6.0999999999999999E-2</v>
      </c>
      <c r="K237" s="4">
        <v>0.93899999999999995</v>
      </c>
    </row>
    <row r="238" spans="1:11">
      <c r="A238">
        <v>2024</v>
      </c>
      <c r="B238" t="s">
        <v>563</v>
      </c>
      <c r="C238" t="s">
        <v>564</v>
      </c>
      <c r="D238" t="s">
        <v>558</v>
      </c>
      <c r="E238" t="s">
        <v>10</v>
      </c>
      <c r="F238">
        <v>41374</v>
      </c>
      <c r="G238" t="s">
        <v>83</v>
      </c>
      <c r="H238">
        <v>1919</v>
      </c>
      <c r="I238" t="s">
        <v>84</v>
      </c>
      <c r="J238" s="4">
        <v>4.5999999999999999E-2</v>
      </c>
      <c r="K238" s="4">
        <v>0.95399999999999996</v>
      </c>
    </row>
    <row r="239" spans="1:11">
      <c r="A239">
        <v>2024</v>
      </c>
      <c r="B239" t="s">
        <v>565</v>
      </c>
      <c r="C239" t="s">
        <v>566</v>
      </c>
      <c r="D239" t="s">
        <v>558</v>
      </c>
      <c r="E239" t="s">
        <v>10</v>
      </c>
      <c r="F239">
        <v>14389</v>
      </c>
      <c r="G239" t="s">
        <v>83</v>
      </c>
      <c r="H239">
        <v>1070</v>
      </c>
      <c r="I239" t="s">
        <v>84</v>
      </c>
      <c r="J239" s="4">
        <v>7.3999999999999996E-2</v>
      </c>
      <c r="K239" s="4">
        <v>0.92600000000000005</v>
      </c>
    </row>
    <row r="240" spans="1:11">
      <c r="A240">
        <v>2024</v>
      </c>
      <c r="B240" t="s">
        <v>567</v>
      </c>
      <c r="C240" t="s">
        <v>568</v>
      </c>
      <c r="D240" t="s">
        <v>558</v>
      </c>
      <c r="E240" t="s">
        <v>10</v>
      </c>
      <c r="F240">
        <v>4634</v>
      </c>
      <c r="G240" t="s">
        <v>83</v>
      </c>
      <c r="H240">
        <v>252</v>
      </c>
      <c r="I240" t="s">
        <v>84</v>
      </c>
      <c r="J240" s="4">
        <v>5.3999999999999999E-2</v>
      </c>
      <c r="K240" s="4">
        <v>0.94599999999999995</v>
      </c>
    </row>
    <row r="241" spans="1:11">
      <c r="A241">
        <v>2024</v>
      </c>
      <c r="B241" t="s">
        <v>569</v>
      </c>
      <c r="C241" t="s">
        <v>570</v>
      </c>
      <c r="D241" t="s">
        <v>558</v>
      </c>
      <c r="E241" t="s">
        <v>10</v>
      </c>
      <c r="F241">
        <v>14724</v>
      </c>
      <c r="G241" t="s">
        <v>83</v>
      </c>
      <c r="H241">
        <v>1130</v>
      </c>
      <c r="I241" t="s">
        <v>84</v>
      </c>
      <c r="J241" s="4">
        <v>7.6999999999999999E-2</v>
      </c>
      <c r="K241" s="4">
        <v>0.92300000000000004</v>
      </c>
    </row>
    <row r="242" spans="1:11">
      <c r="A242">
        <v>2024</v>
      </c>
      <c r="B242" t="s">
        <v>571</v>
      </c>
      <c r="C242" t="s">
        <v>572</v>
      </c>
      <c r="D242" t="s">
        <v>558</v>
      </c>
      <c r="E242" t="s">
        <v>10</v>
      </c>
      <c r="F242">
        <v>3399</v>
      </c>
      <c r="G242" t="s">
        <v>83</v>
      </c>
      <c r="H242">
        <v>162</v>
      </c>
      <c r="I242" t="s">
        <v>84</v>
      </c>
      <c r="J242" s="4">
        <v>4.8000000000000001E-2</v>
      </c>
      <c r="K242" s="4">
        <v>0.95199999999999996</v>
      </c>
    </row>
    <row r="243" spans="1:11">
      <c r="A243">
        <v>2024</v>
      </c>
      <c r="B243" t="s">
        <v>573</v>
      </c>
      <c r="C243" t="s">
        <v>574</v>
      </c>
      <c r="D243" t="s">
        <v>558</v>
      </c>
      <c r="E243" t="s">
        <v>10</v>
      </c>
      <c r="F243">
        <v>11330</v>
      </c>
      <c r="G243" t="s">
        <v>83</v>
      </c>
      <c r="H243">
        <v>851</v>
      </c>
      <c r="I243" t="s">
        <v>84</v>
      </c>
      <c r="J243" s="4">
        <v>7.4999999999999997E-2</v>
      </c>
      <c r="K243" s="4">
        <v>0.92500000000000004</v>
      </c>
    </row>
    <row r="244" spans="1:11">
      <c r="A244">
        <v>2024</v>
      </c>
      <c r="B244" t="s">
        <v>575</v>
      </c>
      <c r="C244" t="s">
        <v>576</v>
      </c>
      <c r="D244" t="s">
        <v>558</v>
      </c>
      <c r="E244" t="s">
        <v>10</v>
      </c>
      <c r="F244">
        <v>21280</v>
      </c>
      <c r="G244" t="s">
        <v>83</v>
      </c>
      <c r="H244">
        <v>2027</v>
      </c>
      <c r="I244" t="s">
        <v>84</v>
      </c>
      <c r="J244" s="4">
        <v>9.5000000000000001E-2</v>
      </c>
      <c r="K244" s="4">
        <v>0.90500000000000003</v>
      </c>
    </row>
    <row r="245" spans="1:11">
      <c r="A245">
        <v>2024</v>
      </c>
      <c r="B245" t="s">
        <v>577</v>
      </c>
      <c r="C245" t="s">
        <v>578</v>
      </c>
      <c r="D245" t="s">
        <v>558</v>
      </c>
      <c r="E245" t="s">
        <v>10</v>
      </c>
      <c r="F245">
        <v>6796</v>
      </c>
      <c r="G245" t="s">
        <v>83</v>
      </c>
      <c r="H245">
        <v>725</v>
      </c>
      <c r="I245" t="s">
        <v>84</v>
      </c>
      <c r="J245" s="4">
        <v>0.107</v>
      </c>
      <c r="K245" s="4">
        <v>0.89300000000000002</v>
      </c>
    </row>
    <row r="246" spans="1:11">
      <c r="A246">
        <v>2024</v>
      </c>
      <c r="B246" t="s">
        <v>579</v>
      </c>
      <c r="C246" t="s">
        <v>580</v>
      </c>
      <c r="D246" t="s">
        <v>558</v>
      </c>
      <c r="E246" t="s">
        <v>10</v>
      </c>
      <c r="F246">
        <v>7377</v>
      </c>
      <c r="G246" t="s">
        <v>83</v>
      </c>
      <c r="H246">
        <v>179</v>
      </c>
      <c r="I246" t="s">
        <v>84</v>
      </c>
      <c r="J246" s="4">
        <v>2.4E-2</v>
      </c>
      <c r="K246" s="4">
        <v>0.97599999999999998</v>
      </c>
    </row>
    <row r="247" spans="1:11">
      <c r="A247">
        <v>2024</v>
      </c>
      <c r="B247" t="s">
        <v>581</v>
      </c>
      <c r="C247" t="s">
        <v>582</v>
      </c>
      <c r="D247" t="s">
        <v>558</v>
      </c>
      <c r="E247" t="s">
        <v>10</v>
      </c>
      <c r="F247">
        <v>8328</v>
      </c>
      <c r="G247" t="s">
        <v>83</v>
      </c>
      <c r="H247">
        <v>339</v>
      </c>
      <c r="I247" t="s">
        <v>84</v>
      </c>
      <c r="J247" s="4">
        <v>4.1000000000000002E-2</v>
      </c>
      <c r="K247" s="4">
        <v>0.95899999999999996</v>
      </c>
    </row>
    <row r="248" spans="1:11">
      <c r="A248">
        <v>2024</v>
      </c>
      <c r="B248" t="s">
        <v>583</v>
      </c>
      <c r="C248" t="s">
        <v>584</v>
      </c>
      <c r="D248" t="s">
        <v>558</v>
      </c>
      <c r="E248" t="s">
        <v>10</v>
      </c>
      <c r="F248">
        <v>5155</v>
      </c>
      <c r="G248" t="s">
        <v>83</v>
      </c>
      <c r="H248">
        <v>217</v>
      </c>
      <c r="I248" t="s">
        <v>84</v>
      </c>
      <c r="J248" s="4">
        <v>4.2000000000000003E-2</v>
      </c>
      <c r="K248" s="4">
        <v>0.95799999999999996</v>
      </c>
    </row>
    <row r="249" spans="1:11">
      <c r="A249">
        <v>2024</v>
      </c>
      <c r="B249" t="s">
        <v>585</v>
      </c>
      <c r="C249" t="s">
        <v>586</v>
      </c>
      <c r="D249" t="s">
        <v>558</v>
      </c>
      <c r="E249" t="s">
        <v>10</v>
      </c>
      <c r="F249">
        <v>16713</v>
      </c>
      <c r="G249" t="s">
        <v>83</v>
      </c>
      <c r="H249">
        <v>669</v>
      </c>
      <c r="I249" t="s">
        <v>84</v>
      </c>
      <c r="J249" s="4">
        <v>0.04</v>
      </c>
      <c r="K249" s="4">
        <v>0.96</v>
      </c>
    </row>
    <row r="250" spans="1:11">
      <c r="A250">
        <v>2024</v>
      </c>
      <c r="B250" t="s">
        <v>587</v>
      </c>
      <c r="C250" t="s">
        <v>588</v>
      </c>
      <c r="D250" t="s">
        <v>558</v>
      </c>
      <c r="E250" t="s">
        <v>10</v>
      </c>
      <c r="F250">
        <v>17774</v>
      </c>
      <c r="G250" t="s">
        <v>83</v>
      </c>
      <c r="H250">
        <v>529</v>
      </c>
      <c r="I250" t="s">
        <v>84</v>
      </c>
      <c r="J250" s="4">
        <v>0.03</v>
      </c>
      <c r="K250" s="4">
        <v>0.97</v>
      </c>
    </row>
    <row r="251" spans="1:11">
      <c r="A251">
        <v>2024</v>
      </c>
      <c r="B251" t="s">
        <v>589</v>
      </c>
      <c r="C251" t="s">
        <v>590</v>
      </c>
      <c r="D251" t="s">
        <v>558</v>
      </c>
      <c r="E251" t="s">
        <v>10</v>
      </c>
      <c r="F251">
        <v>5808</v>
      </c>
      <c r="G251" t="s">
        <v>83</v>
      </c>
      <c r="H251">
        <v>211</v>
      </c>
      <c r="I251" t="s">
        <v>84</v>
      </c>
      <c r="J251" s="4">
        <v>3.5999999999999997E-2</v>
      </c>
      <c r="K251" s="4">
        <v>0.96399999999999997</v>
      </c>
    </row>
    <row r="252" spans="1:11">
      <c r="A252">
        <v>2024</v>
      </c>
      <c r="B252" t="s">
        <v>591</v>
      </c>
      <c r="C252" t="s">
        <v>592</v>
      </c>
      <c r="D252" t="s">
        <v>558</v>
      </c>
      <c r="E252" t="s">
        <v>10</v>
      </c>
      <c r="F252">
        <v>19665</v>
      </c>
      <c r="G252" t="s">
        <v>83</v>
      </c>
      <c r="H252">
        <v>1792</v>
      </c>
      <c r="I252" t="s">
        <v>84</v>
      </c>
      <c r="J252" s="4">
        <v>9.0999999999999998E-2</v>
      </c>
      <c r="K252" s="4">
        <v>0.90900000000000003</v>
      </c>
    </row>
    <row r="253" spans="1:11">
      <c r="A253">
        <v>2024</v>
      </c>
      <c r="B253" t="s">
        <v>593</v>
      </c>
      <c r="C253" t="s">
        <v>594</v>
      </c>
      <c r="D253" t="s">
        <v>558</v>
      </c>
      <c r="E253" t="s">
        <v>10</v>
      </c>
      <c r="F253">
        <v>5914</v>
      </c>
      <c r="G253" t="s">
        <v>83</v>
      </c>
      <c r="H253">
        <v>931</v>
      </c>
      <c r="I253" t="s">
        <v>84</v>
      </c>
      <c r="J253" s="4">
        <v>0.157</v>
      </c>
      <c r="K253" s="4">
        <v>0.84299999999999997</v>
      </c>
    </row>
    <row r="254" spans="1:11">
      <c r="A254">
        <v>2024</v>
      </c>
      <c r="B254" t="s">
        <v>595</v>
      </c>
      <c r="C254" t="s">
        <v>596</v>
      </c>
      <c r="D254" t="s">
        <v>558</v>
      </c>
      <c r="E254" t="s">
        <v>10</v>
      </c>
      <c r="F254">
        <v>69037</v>
      </c>
      <c r="G254" t="s">
        <v>83</v>
      </c>
      <c r="H254">
        <v>5519</v>
      </c>
      <c r="I254" t="s">
        <v>84</v>
      </c>
      <c r="J254" s="4">
        <v>0.08</v>
      </c>
      <c r="K254" s="4">
        <v>0.92</v>
      </c>
    </row>
    <row r="255" spans="1:11">
      <c r="A255">
        <v>2024</v>
      </c>
      <c r="B255" t="s">
        <v>597</v>
      </c>
      <c r="C255" t="s">
        <v>598</v>
      </c>
      <c r="D255" t="s">
        <v>558</v>
      </c>
      <c r="E255" t="s">
        <v>10</v>
      </c>
      <c r="F255">
        <v>22358</v>
      </c>
      <c r="G255" t="s">
        <v>83</v>
      </c>
      <c r="H255">
        <v>2244</v>
      </c>
      <c r="I255" t="s">
        <v>84</v>
      </c>
      <c r="J255" s="4">
        <v>0.1</v>
      </c>
      <c r="K255" s="4">
        <v>0.9</v>
      </c>
    </row>
    <row r="256" spans="1:11">
      <c r="A256">
        <v>2024</v>
      </c>
      <c r="B256" t="s">
        <v>599</v>
      </c>
      <c r="C256" t="s">
        <v>600</v>
      </c>
      <c r="D256" t="s">
        <v>558</v>
      </c>
      <c r="E256" t="s">
        <v>10</v>
      </c>
      <c r="F256">
        <v>10205</v>
      </c>
      <c r="G256" t="s">
        <v>83</v>
      </c>
      <c r="H256">
        <v>745</v>
      </c>
      <c r="I256" t="s">
        <v>84</v>
      </c>
      <c r="J256" s="4">
        <v>7.2999999999999995E-2</v>
      </c>
      <c r="K256" s="4">
        <v>0.92700000000000005</v>
      </c>
    </row>
    <row r="257" spans="1:11">
      <c r="A257">
        <v>2024</v>
      </c>
      <c r="B257" t="s">
        <v>601</v>
      </c>
      <c r="C257" t="s">
        <v>602</v>
      </c>
      <c r="D257" t="s">
        <v>558</v>
      </c>
      <c r="E257" t="s">
        <v>10</v>
      </c>
      <c r="F257">
        <v>17624</v>
      </c>
      <c r="G257" t="s">
        <v>83</v>
      </c>
      <c r="H257">
        <v>1655</v>
      </c>
      <c r="I257" t="s">
        <v>84</v>
      </c>
      <c r="J257" s="4">
        <v>9.4E-2</v>
      </c>
      <c r="K257" s="4">
        <v>0.90600000000000003</v>
      </c>
    </row>
    <row r="258" spans="1:11">
      <c r="A258">
        <v>2024</v>
      </c>
      <c r="B258" t="s">
        <v>603</v>
      </c>
      <c r="C258" t="s">
        <v>604</v>
      </c>
      <c r="D258" t="s">
        <v>558</v>
      </c>
      <c r="E258" t="s">
        <v>10</v>
      </c>
      <c r="F258">
        <v>15226</v>
      </c>
      <c r="G258" t="s">
        <v>83</v>
      </c>
      <c r="H258">
        <v>784</v>
      </c>
      <c r="I258" t="s">
        <v>84</v>
      </c>
      <c r="J258" s="4">
        <v>5.0999999999999997E-2</v>
      </c>
      <c r="K258" s="4">
        <v>0.94899999999999995</v>
      </c>
    </row>
    <row r="259" spans="1:11">
      <c r="A259">
        <v>2024</v>
      </c>
      <c r="B259" t="s">
        <v>605</v>
      </c>
      <c r="C259" t="s">
        <v>606</v>
      </c>
      <c r="D259" t="s">
        <v>558</v>
      </c>
      <c r="E259" t="s">
        <v>10</v>
      </c>
      <c r="F259">
        <v>18332</v>
      </c>
      <c r="G259" t="s">
        <v>83</v>
      </c>
      <c r="H259">
        <v>1061</v>
      </c>
      <c r="I259" t="s">
        <v>84</v>
      </c>
      <c r="J259" s="4">
        <v>5.8000000000000003E-2</v>
      </c>
      <c r="K259" s="4">
        <v>0.94199999999999995</v>
      </c>
    </row>
    <row r="260" spans="1:11">
      <c r="A260">
        <v>2024</v>
      </c>
      <c r="B260" t="s">
        <v>607</v>
      </c>
      <c r="C260" t="s">
        <v>608</v>
      </c>
      <c r="D260" t="s">
        <v>558</v>
      </c>
      <c r="E260" t="s">
        <v>10</v>
      </c>
      <c r="F260">
        <v>8846</v>
      </c>
      <c r="G260" t="s">
        <v>83</v>
      </c>
      <c r="H260">
        <v>487</v>
      </c>
      <c r="I260" t="s">
        <v>84</v>
      </c>
      <c r="J260" s="4">
        <v>5.5E-2</v>
      </c>
      <c r="K260" s="4">
        <v>0.94499999999999995</v>
      </c>
    </row>
    <row r="261" spans="1:11">
      <c r="A261">
        <v>2024</v>
      </c>
      <c r="B261" t="s">
        <v>609</v>
      </c>
      <c r="C261" t="s">
        <v>610</v>
      </c>
      <c r="D261" t="s">
        <v>558</v>
      </c>
      <c r="E261" t="s">
        <v>10</v>
      </c>
      <c r="F261">
        <v>37231</v>
      </c>
      <c r="G261" t="s">
        <v>83</v>
      </c>
      <c r="H261">
        <v>3012</v>
      </c>
      <c r="I261" t="s">
        <v>84</v>
      </c>
      <c r="J261" s="4">
        <v>8.1000000000000003E-2</v>
      </c>
      <c r="K261" s="4">
        <v>0.91900000000000004</v>
      </c>
    </row>
    <row r="262" spans="1:11">
      <c r="A262">
        <v>2024</v>
      </c>
      <c r="B262" t="s">
        <v>611</v>
      </c>
      <c r="C262" t="s">
        <v>612</v>
      </c>
      <c r="D262" t="s">
        <v>558</v>
      </c>
      <c r="E262" t="s">
        <v>10</v>
      </c>
      <c r="F262">
        <v>7187</v>
      </c>
      <c r="G262" t="s">
        <v>83</v>
      </c>
      <c r="H262">
        <v>531</v>
      </c>
      <c r="I262" t="s">
        <v>84</v>
      </c>
      <c r="J262" s="4">
        <v>7.3999999999999996E-2</v>
      </c>
      <c r="K262" s="4">
        <v>0.92600000000000005</v>
      </c>
    </row>
    <row r="263" spans="1:11">
      <c r="A263">
        <v>2024</v>
      </c>
      <c r="B263" t="s">
        <v>613</v>
      </c>
      <c r="C263" t="s">
        <v>614</v>
      </c>
      <c r="D263" t="s">
        <v>615</v>
      </c>
      <c r="E263" t="s">
        <v>10</v>
      </c>
      <c r="F263">
        <v>11007</v>
      </c>
      <c r="G263" t="s">
        <v>83</v>
      </c>
      <c r="H263">
        <v>1028</v>
      </c>
      <c r="I263" t="s">
        <v>84</v>
      </c>
      <c r="J263" s="4">
        <v>9.2999999999999999E-2</v>
      </c>
      <c r="K263" s="4">
        <v>0.90700000000000003</v>
      </c>
    </row>
    <row r="264" spans="1:11">
      <c r="A264">
        <v>2024</v>
      </c>
      <c r="B264" t="s">
        <v>616</v>
      </c>
      <c r="C264" t="s">
        <v>617</v>
      </c>
      <c r="D264" t="s">
        <v>615</v>
      </c>
      <c r="E264" t="s">
        <v>10</v>
      </c>
      <c r="F264">
        <v>17304</v>
      </c>
      <c r="G264" t="s">
        <v>83</v>
      </c>
      <c r="H264">
        <v>1377</v>
      </c>
      <c r="I264" t="s">
        <v>84</v>
      </c>
      <c r="J264" s="4">
        <v>0.08</v>
      </c>
      <c r="K264" s="4">
        <v>0.92</v>
      </c>
    </row>
    <row r="265" spans="1:11">
      <c r="A265">
        <v>2024</v>
      </c>
      <c r="B265" t="s">
        <v>618</v>
      </c>
      <c r="C265" t="s">
        <v>619</v>
      </c>
      <c r="D265" t="s">
        <v>615</v>
      </c>
      <c r="E265" t="s">
        <v>10</v>
      </c>
      <c r="F265">
        <v>63298</v>
      </c>
      <c r="G265" t="s">
        <v>83</v>
      </c>
      <c r="H265">
        <v>7904</v>
      </c>
      <c r="I265" t="s">
        <v>84</v>
      </c>
      <c r="J265" s="4">
        <v>0.125</v>
      </c>
      <c r="K265" s="4">
        <v>0.875</v>
      </c>
    </row>
    <row r="266" spans="1:11">
      <c r="A266">
        <v>2024</v>
      </c>
      <c r="B266" t="s">
        <v>620</v>
      </c>
      <c r="C266" t="s">
        <v>621</v>
      </c>
      <c r="D266" t="s">
        <v>615</v>
      </c>
      <c r="E266" t="s">
        <v>10</v>
      </c>
      <c r="F266">
        <v>7011</v>
      </c>
      <c r="G266" t="s">
        <v>83</v>
      </c>
      <c r="H266">
        <v>691</v>
      </c>
      <c r="I266" t="s">
        <v>84</v>
      </c>
      <c r="J266" s="4">
        <v>9.9000000000000005E-2</v>
      </c>
      <c r="K266" s="4">
        <v>0.90100000000000002</v>
      </c>
    </row>
    <row r="267" spans="1:11">
      <c r="A267">
        <v>2024</v>
      </c>
      <c r="B267" t="s">
        <v>622</v>
      </c>
      <c r="C267" t="s">
        <v>623</v>
      </c>
      <c r="D267" t="s">
        <v>615</v>
      </c>
      <c r="E267" t="s">
        <v>10</v>
      </c>
      <c r="F267">
        <v>8494</v>
      </c>
      <c r="G267" t="s">
        <v>83</v>
      </c>
      <c r="H267">
        <v>327</v>
      </c>
      <c r="I267" t="s">
        <v>84</v>
      </c>
      <c r="J267" s="4">
        <v>3.7999999999999999E-2</v>
      </c>
      <c r="K267" s="4">
        <v>0.96199999999999997</v>
      </c>
    </row>
    <row r="268" spans="1:11">
      <c r="A268">
        <v>2024</v>
      </c>
      <c r="B268" t="s">
        <v>624</v>
      </c>
      <c r="C268" t="s">
        <v>625</v>
      </c>
      <c r="D268" t="s">
        <v>615</v>
      </c>
      <c r="E268" t="s">
        <v>10</v>
      </c>
      <c r="F268">
        <v>9104</v>
      </c>
      <c r="G268" t="s">
        <v>83</v>
      </c>
      <c r="H268">
        <v>664</v>
      </c>
      <c r="I268" t="s">
        <v>84</v>
      </c>
      <c r="J268" s="4">
        <v>7.2999999999999995E-2</v>
      </c>
      <c r="K268" s="4">
        <v>0.92700000000000005</v>
      </c>
    </row>
    <row r="269" spans="1:11">
      <c r="A269">
        <v>2024</v>
      </c>
      <c r="B269" t="s">
        <v>626</v>
      </c>
      <c r="C269" t="s">
        <v>627</v>
      </c>
      <c r="D269" t="s">
        <v>615</v>
      </c>
      <c r="E269" t="s">
        <v>10</v>
      </c>
      <c r="F269">
        <v>4570</v>
      </c>
      <c r="G269" t="s">
        <v>83</v>
      </c>
      <c r="H269">
        <v>522</v>
      </c>
      <c r="I269" t="s">
        <v>84</v>
      </c>
      <c r="J269" s="4">
        <v>0.114</v>
      </c>
      <c r="K269" s="4">
        <v>0.88600000000000001</v>
      </c>
    </row>
    <row r="270" spans="1:11">
      <c r="A270">
        <v>2024</v>
      </c>
      <c r="B270" t="s">
        <v>628</v>
      </c>
      <c r="C270" t="s">
        <v>629</v>
      </c>
      <c r="D270" t="s">
        <v>615</v>
      </c>
      <c r="E270" t="s">
        <v>10</v>
      </c>
      <c r="F270">
        <v>8555</v>
      </c>
      <c r="G270" t="s">
        <v>83</v>
      </c>
      <c r="H270">
        <v>665</v>
      </c>
      <c r="I270" t="s">
        <v>84</v>
      </c>
      <c r="J270" s="4">
        <v>7.8E-2</v>
      </c>
      <c r="K270" s="4">
        <v>0.92200000000000004</v>
      </c>
    </row>
    <row r="271" spans="1:11">
      <c r="A271">
        <v>2024</v>
      </c>
      <c r="B271" t="s">
        <v>630</v>
      </c>
      <c r="C271" t="s">
        <v>631</v>
      </c>
      <c r="D271" t="s">
        <v>615</v>
      </c>
      <c r="E271" t="s">
        <v>10</v>
      </c>
      <c r="F271">
        <v>6265</v>
      </c>
      <c r="G271" t="s">
        <v>83</v>
      </c>
      <c r="H271">
        <v>502</v>
      </c>
      <c r="I271" t="s">
        <v>84</v>
      </c>
      <c r="J271" s="4">
        <v>0.08</v>
      </c>
      <c r="K271" s="4">
        <v>0.92</v>
      </c>
    </row>
    <row r="272" spans="1:11">
      <c r="A272">
        <v>2024</v>
      </c>
      <c r="B272" t="s">
        <v>632</v>
      </c>
      <c r="C272" t="s">
        <v>633</v>
      </c>
      <c r="D272" t="s">
        <v>615</v>
      </c>
      <c r="E272" t="s">
        <v>10</v>
      </c>
      <c r="F272">
        <v>12278</v>
      </c>
      <c r="G272" t="s">
        <v>83</v>
      </c>
      <c r="H272">
        <v>658</v>
      </c>
      <c r="I272" t="s">
        <v>84</v>
      </c>
      <c r="J272" s="4">
        <v>5.3999999999999999E-2</v>
      </c>
      <c r="K272" s="4">
        <v>0.94599999999999995</v>
      </c>
    </row>
    <row r="273" spans="1:11">
      <c r="A273">
        <v>2024</v>
      </c>
      <c r="B273" t="s">
        <v>634</v>
      </c>
      <c r="C273" t="s">
        <v>635</v>
      </c>
      <c r="D273" t="s">
        <v>615</v>
      </c>
      <c r="E273" t="s">
        <v>10</v>
      </c>
      <c r="F273">
        <v>6332</v>
      </c>
      <c r="G273" t="s">
        <v>83</v>
      </c>
      <c r="H273">
        <v>694</v>
      </c>
      <c r="I273" t="s">
        <v>84</v>
      </c>
      <c r="J273" s="4">
        <v>0.11</v>
      </c>
      <c r="K273" s="4">
        <v>0.89</v>
      </c>
    </row>
    <row r="274" spans="1:11">
      <c r="A274">
        <v>2024</v>
      </c>
      <c r="B274" t="s">
        <v>636</v>
      </c>
      <c r="C274" t="s">
        <v>637</v>
      </c>
      <c r="D274" t="s">
        <v>615</v>
      </c>
      <c r="E274" t="s">
        <v>10</v>
      </c>
      <c r="F274">
        <v>7997</v>
      </c>
      <c r="G274" t="s">
        <v>83</v>
      </c>
      <c r="H274">
        <v>419</v>
      </c>
      <c r="I274" t="s">
        <v>84</v>
      </c>
      <c r="J274" s="4">
        <v>5.1999999999999998E-2</v>
      </c>
      <c r="K274" s="4">
        <v>0.94799999999999995</v>
      </c>
    </row>
    <row r="275" spans="1:11">
      <c r="A275">
        <v>2024</v>
      </c>
      <c r="B275" t="s">
        <v>638</v>
      </c>
      <c r="C275" t="s">
        <v>639</v>
      </c>
      <c r="D275" t="s">
        <v>615</v>
      </c>
      <c r="E275" t="s">
        <v>10</v>
      </c>
      <c r="F275">
        <v>7573</v>
      </c>
      <c r="G275" t="s">
        <v>83</v>
      </c>
      <c r="H275">
        <v>641</v>
      </c>
      <c r="I275" t="s">
        <v>84</v>
      </c>
      <c r="J275" s="4">
        <v>8.5000000000000006E-2</v>
      </c>
      <c r="K275" s="4">
        <v>0.91500000000000004</v>
      </c>
    </row>
    <row r="276" spans="1:11">
      <c r="A276">
        <v>2024</v>
      </c>
      <c r="B276" t="s">
        <v>640</v>
      </c>
      <c r="C276" t="s">
        <v>641</v>
      </c>
      <c r="D276" t="s">
        <v>615</v>
      </c>
      <c r="E276" t="s">
        <v>10</v>
      </c>
      <c r="F276">
        <v>2942</v>
      </c>
      <c r="G276" t="s">
        <v>83</v>
      </c>
      <c r="H276">
        <v>199</v>
      </c>
      <c r="I276" t="s">
        <v>84</v>
      </c>
      <c r="J276" s="4">
        <v>6.8000000000000005E-2</v>
      </c>
      <c r="K276" s="4">
        <v>0.93200000000000005</v>
      </c>
    </row>
    <row r="277" spans="1:11">
      <c r="A277">
        <v>2024</v>
      </c>
      <c r="B277" t="s">
        <v>642</v>
      </c>
      <c r="C277" t="s">
        <v>643</v>
      </c>
      <c r="D277" t="s">
        <v>615</v>
      </c>
      <c r="E277" t="s">
        <v>10</v>
      </c>
      <c r="F277">
        <v>15573</v>
      </c>
      <c r="G277" t="s">
        <v>83</v>
      </c>
      <c r="H277">
        <v>1533</v>
      </c>
      <c r="I277" t="s">
        <v>84</v>
      </c>
      <c r="J277" s="4">
        <v>9.8000000000000004E-2</v>
      </c>
      <c r="K277" s="4">
        <v>0.90200000000000002</v>
      </c>
    </row>
    <row r="278" spans="1:11">
      <c r="A278">
        <v>2024</v>
      </c>
      <c r="B278" t="s">
        <v>644</v>
      </c>
      <c r="C278" t="s">
        <v>645</v>
      </c>
      <c r="D278" t="s">
        <v>615</v>
      </c>
      <c r="E278" t="s">
        <v>10</v>
      </c>
      <c r="F278">
        <v>3625</v>
      </c>
      <c r="G278" t="s">
        <v>83</v>
      </c>
      <c r="H278">
        <v>253</v>
      </c>
      <c r="I278" t="s">
        <v>84</v>
      </c>
      <c r="J278" s="4">
        <v>7.0000000000000007E-2</v>
      </c>
      <c r="K278" s="4">
        <v>0.93</v>
      </c>
    </row>
    <row r="279" spans="1:11">
      <c r="A279">
        <v>2024</v>
      </c>
      <c r="B279" t="s">
        <v>646</v>
      </c>
      <c r="C279" t="s">
        <v>647</v>
      </c>
      <c r="D279" t="s">
        <v>615</v>
      </c>
      <c r="E279" t="s">
        <v>10</v>
      </c>
      <c r="F279">
        <v>14495</v>
      </c>
      <c r="G279" t="s">
        <v>83</v>
      </c>
      <c r="H279">
        <v>1426</v>
      </c>
      <c r="I279" t="s">
        <v>84</v>
      </c>
      <c r="J279" s="4">
        <v>9.8000000000000004E-2</v>
      </c>
      <c r="K279" s="4">
        <v>0.90200000000000002</v>
      </c>
    </row>
    <row r="280" spans="1:11">
      <c r="A280">
        <v>2024</v>
      </c>
      <c r="B280" t="s">
        <v>648</v>
      </c>
      <c r="C280" t="s">
        <v>649</v>
      </c>
      <c r="D280" t="s">
        <v>615</v>
      </c>
      <c r="E280" t="s">
        <v>10</v>
      </c>
      <c r="F280">
        <v>6298</v>
      </c>
      <c r="G280" t="s">
        <v>83</v>
      </c>
      <c r="H280">
        <v>498</v>
      </c>
      <c r="I280" t="s">
        <v>84</v>
      </c>
      <c r="J280" s="4">
        <v>7.9000000000000001E-2</v>
      </c>
      <c r="K280" s="4">
        <v>0.92100000000000004</v>
      </c>
    </row>
    <row r="281" spans="1:11">
      <c r="A281">
        <v>2024</v>
      </c>
      <c r="B281" t="s">
        <v>650</v>
      </c>
      <c r="C281" t="s">
        <v>651</v>
      </c>
      <c r="D281" t="s">
        <v>615</v>
      </c>
      <c r="E281" t="s">
        <v>10</v>
      </c>
      <c r="F281">
        <v>11223</v>
      </c>
      <c r="G281" t="s">
        <v>83</v>
      </c>
      <c r="H281">
        <v>729</v>
      </c>
      <c r="I281" t="s">
        <v>84</v>
      </c>
      <c r="J281" s="4">
        <v>6.5000000000000002E-2</v>
      </c>
      <c r="K281" s="4">
        <v>0.93500000000000005</v>
      </c>
    </row>
    <row r="282" spans="1:11">
      <c r="A282">
        <v>2024</v>
      </c>
      <c r="B282" t="s">
        <v>652</v>
      </c>
      <c r="C282" t="s">
        <v>653</v>
      </c>
      <c r="D282" t="s">
        <v>615</v>
      </c>
      <c r="E282" t="s">
        <v>10</v>
      </c>
      <c r="F282">
        <v>35681</v>
      </c>
      <c r="G282" t="s">
        <v>83</v>
      </c>
      <c r="H282">
        <v>3460</v>
      </c>
      <c r="I282" t="s">
        <v>84</v>
      </c>
      <c r="J282" s="4">
        <v>9.7000000000000003E-2</v>
      </c>
      <c r="K282" s="4">
        <v>0.90300000000000002</v>
      </c>
    </row>
    <row r="283" spans="1:11">
      <c r="A283">
        <v>2024</v>
      </c>
      <c r="B283" t="s">
        <v>654</v>
      </c>
      <c r="C283" t="s">
        <v>655</v>
      </c>
      <c r="D283" t="s">
        <v>615</v>
      </c>
      <c r="E283" t="s">
        <v>10</v>
      </c>
      <c r="F283">
        <v>1635</v>
      </c>
      <c r="G283" t="s">
        <v>83</v>
      </c>
      <c r="H283">
        <v>229</v>
      </c>
      <c r="I283" t="s">
        <v>84</v>
      </c>
      <c r="J283" s="4">
        <v>0.14000000000000001</v>
      </c>
      <c r="K283" s="4">
        <v>0.86</v>
      </c>
    </row>
    <row r="284" spans="1:11">
      <c r="A284">
        <v>2024</v>
      </c>
      <c r="B284" t="s">
        <v>656</v>
      </c>
      <c r="C284" t="s">
        <v>657</v>
      </c>
      <c r="D284" t="s">
        <v>615</v>
      </c>
      <c r="E284" t="s">
        <v>10</v>
      </c>
      <c r="F284">
        <v>3490</v>
      </c>
      <c r="G284" t="s">
        <v>83</v>
      </c>
      <c r="H284">
        <v>186</v>
      </c>
      <c r="I284" t="s">
        <v>84</v>
      </c>
      <c r="J284" s="4">
        <v>5.2999999999999999E-2</v>
      </c>
      <c r="K284" s="4">
        <v>0.94699999999999995</v>
      </c>
    </row>
    <row r="285" spans="1:11">
      <c r="A285">
        <v>2024</v>
      </c>
      <c r="B285" t="s">
        <v>658</v>
      </c>
      <c r="C285" t="s">
        <v>659</v>
      </c>
      <c r="D285" t="s">
        <v>615</v>
      </c>
      <c r="E285" t="s">
        <v>10</v>
      </c>
      <c r="F285">
        <v>11257</v>
      </c>
      <c r="G285" t="s">
        <v>83</v>
      </c>
      <c r="H285">
        <v>964</v>
      </c>
      <c r="I285" t="s">
        <v>84</v>
      </c>
      <c r="J285" s="4">
        <v>8.5999999999999993E-2</v>
      </c>
      <c r="K285" s="4">
        <v>0.91400000000000003</v>
      </c>
    </row>
    <row r="286" spans="1:11">
      <c r="A286">
        <v>2024</v>
      </c>
      <c r="B286" t="s">
        <v>660</v>
      </c>
      <c r="C286" t="s">
        <v>661</v>
      </c>
      <c r="D286" t="s">
        <v>615</v>
      </c>
      <c r="E286" t="s">
        <v>10</v>
      </c>
      <c r="F286">
        <v>10739</v>
      </c>
      <c r="G286" t="s">
        <v>83</v>
      </c>
      <c r="H286">
        <v>426</v>
      </c>
      <c r="I286" t="s">
        <v>84</v>
      </c>
      <c r="J286" s="4">
        <v>0.04</v>
      </c>
      <c r="K286" s="4">
        <v>0.96</v>
      </c>
    </row>
    <row r="287" spans="1:11">
      <c r="A287">
        <v>2024</v>
      </c>
      <c r="B287" t="s">
        <v>662</v>
      </c>
      <c r="C287" t="s">
        <v>663</v>
      </c>
      <c r="D287" t="s">
        <v>615</v>
      </c>
      <c r="E287" t="s">
        <v>10</v>
      </c>
      <c r="F287">
        <v>13994</v>
      </c>
      <c r="G287" t="s">
        <v>83</v>
      </c>
      <c r="H287">
        <v>2359</v>
      </c>
      <c r="I287" t="s">
        <v>84</v>
      </c>
      <c r="J287" s="4">
        <v>0.16900000000000001</v>
      </c>
      <c r="K287" s="4">
        <v>0.83099999999999996</v>
      </c>
    </row>
    <row r="288" spans="1:11">
      <c r="A288">
        <v>2024</v>
      </c>
      <c r="B288" t="s">
        <v>664</v>
      </c>
      <c r="C288" t="s">
        <v>665</v>
      </c>
      <c r="D288" t="s">
        <v>615</v>
      </c>
      <c r="E288" t="s">
        <v>10</v>
      </c>
      <c r="F288">
        <v>4782</v>
      </c>
      <c r="G288" t="s">
        <v>83</v>
      </c>
      <c r="H288">
        <v>221</v>
      </c>
      <c r="I288" t="s">
        <v>84</v>
      </c>
      <c r="J288" s="4">
        <v>4.5999999999999999E-2</v>
      </c>
      <c r="K288" s="4">
        <v>0.95399999999999996</v>
      </c>
    </row>
    <row r="289" spans="1:11">
      <c r="A289">
        <v>2024</v>
      </c>
      <c r="B289" t="s">
        <v>666</v>
      </c>
      <c r="C289" t="s">
        <v>667</v>
      </c>
      <c r="D289" t="s">
        <v>615</v>
      </c>
      <c r="E289" t="s">
        <v>10</v>
      </c>
      <c r="F289">
        <v>9706</v>
      </c>
      <c r="G289" t="s">
        <v>83</v>
      </c>
      <c r="H289">
        <v>857</v>
      </c>
      <c r="I289" t="s">
        <v>84</v>
      </c>
      <c r="J289" s="4">
        <v>8.7999999999999995E-2</v>
      </c>
      <c r="K289" s="4">
        <v>0.91200000000000003</v>
      </c>
    </row>
    <row r="290" spans="1:11">
      <c r="A290">
        <v>2024</v>
      </c>
      <c r="B290" t="s">
        <v>668</v>
      </c>
      <c r="C290" t="s">
        <v>669</v>
      </c>
      <c r="D290" t="s">
        <v>670</v>
      </c>
      <c r="E290" t="s">
        <v>10</v>
      </c>
      <c r="F290">
        <v>476912</v>
      </c>
      <c r="G290" t="s">
        <v>83</v>
      </c>
      <c r="H290">
        <v>44851</v>
      </c>
      <c r="I290" t="s">
        <v>84</v>
      </c>
      <c r="J290" s="4">
        <v>9.4E-2</v>
      </c>
      <c r="K290" s="4">
        <v>0.90600000000000003</v>
      </c>
    </row>
    <row r="291" spans="1:11">
      <c r="A291">
        <v>2024</v>
      </c>
      <c r="B291" t="s">
        <v>671</v>
      </c>
      <c r="C291" t="s">
        <v>672</v>
      </c>
      <c r="D291" t="s">
        <v>670</v>
      </c>
      <c r="E291" t="s">
        <v>10</v>
      </c>
      <c r="F291">
        <v>25886</v>
      </c>
      <c r="G291" t="s">
        <v>83</v>
      </c>
      <c r="H291">
        <v>2905</v>
      </c>
      <c r="I291" t="s">
        <v>84</v>
      </c>
      <c r="J291" s="4">
        <v>0.112</v>
      </c>
      <c r="K291" s="4">
        <v>0.88800000000000001</v>
      </c>
    </row>
    <row r="292" spans="1:11">
      <c r="A292">
        <v>2024</v>
      </c>
      <c r="B292" t="s">
        <v>673</v>
      </c>
      <c r="C292" t="s">
        <v>674</v>
      </c>
      <c r="D292" t="s">
        <v>670</v>
      </c>
      <c r="E292" t="s">
        <v>10</v>
      </c>
      <c r="F292">
        <v>38742</v>
      </c>
      <c r="G292" t="s">
        <v>83</v>
      </c>
      <c r="H292">
        <v>3503</v>
      </c>
      <c r="I292" t="s">
        <v>84</v>
      </c>
      <c r="J292" s="4">
        <v>0.09</v>
      </c>
      <c r="K292" s="4">
        <v>0.91</v>
      </c>
    </row>
    <row r="293" spans="1:11">
      <c r="A293">
        <v>2024</v>
      </c>
      <c r="B293" t="s">
        <v>675</v>
      </c>
      <c r="C293" t="s">
        <v>676</v>
      </c>
      <c r="D293" t="s">
        <v>670</v>
      </c>
      <c r="E293" t="s">
        <v>10</v>
      </c>
      <c r="F293">
        <v>11385</v>
      </c>
      <c r="G293" t="s">
        <v>83</v>
      </c>
      <c r="H293">
        <v>976</v>
      </c>
      <c r="I293" t="s">
        <v>84</v>
      </c>
      <c r="J293" s="4">
        <v>8.5999999999999993E-2</v>
      </c>
      <c r="K293" s="4">
        <v>0.91400000000000003</v>
      </c>
    </row>
    <row r="294" spans="1:11">
      <c r="A294">
        <v>2024</v>
      </c>
      <c r="B294" t="s">
        <v>677</v>
      </c>
      <c r="C294" t="s">
        <v>678</v>
      </c>
      <c r="D294" t="s">
        <v>679</v>
      </c>
      <c r="E294" t="s">
        <v>10</v>
      </c>
      <c r="F294">
        <v>3799</v>
      </c>
      <c r="G294" t="s">
        <v>83</v>
      </c>
      <c r="H294">
        <v>233</v>
      </c>
      <c r="I294" t="s">
        <v>84</v>
      </c>
      <c r="J294" s="4">
        <v>6.0999999999999999E-2</v>
      </c>
      <c r="K294" s="4">
        <v>0.93899999999999995</v>
      </c>
    </row>
    <row r="295" spans="1:11">
      <c r="A295">
        <v>2024</v>
      </c>
      <c r="B295" t="s">
        <v>680</v>
      </c>
      <c r="C295" t="s">
        <v>681</v>
      </c>
      <c r="D295" t="s">
        <v>679</v>
      </c>
      <c r="E295" t="s">
        <v>10</v>
      </c>
      <c r="F295">
        <v>7041</v>
      </c>
      <c r="G295" t="s">
        <v>83</v>
      </c>
      <c r="H295">
        <v>1429</v>
      </c>
      <c r="I295" t="s">
        <v>84</v>
      </c>
      <c r="J295" s="4">
        <v>0.20300000000000001</v>
      </c>
      <c r="K295" s="4">
        <v>0.79700000000000004</v>
      </c>
    </row>
    <row r="296" spans="1:11">
      <c r="A296">
        <v>2024</v>
      </c>
      <c r="B296" t="s">
        <v>682</v>
      </c>
      <c r="C296" t="s">
        <v>683</v>
      </c>
      <c r="D296" t="s">
        <v>679</v>
      </c>
      <c r="E296" t="s">
        <v>10</v>
      </c>
      <c r="F296">
        <v>9864</v>
      </c>
      <c r="G296" t="s">
        <v>83</v>
      </c>
      <c r="H296">
        <v>1252</v>
      </c>
      <c r="I296" t="s">
        <v>84</v>
      </c>
      <c r="J296" s="4">
        <v>0.127</v>
      </c>
      <c r="K296" s="4">
        <v>0.873</v>
      </c>
    </row>
    <row r="297" spans="1:11">
      <c r="A297">
        <v>2024</v>
      </c>
      <c r="B297" t="s">
        <v>684</v>
      </c>
      <c r="C297" t="s">
        <v>685</v>
      </c>
      <c r="D297" t="s">
        <v>679</v>
      </c>
      <c r="E297" t="s">
        <v>10</v>
      </c>
      <c r="F297">
        <v>3588</v>
      </c>
      <c r="G297" t="s">
        <v>83</v>
      </c>
      <c r="H297">
        <v>556</v>
      </c>
      <c r="I297" t="s">
        <v>84</v>
      </c>
      <c r="J297" s="4">
        <v>0.155</v>
      </c>
      <c r="K297" s="4">
        <v>0.84499999999999997</v>
      </c>
    </row>
    <row r="298" spans="1:11">
      <c r="A298">
        <v>2024</v>
      </c>
      <c r="B298" t="s">
        <v>686</v>
      </c>
      <c r="C298" t="s">
        <v>687</v>
      </c>
      <c r="D298" t="s">
        <v>679</v>
      </c>
      <c r="E298" t="s">
        <v>10</v>
      </c>
      <c r="F298">
        <v>1903</v>
      </c>
      <c r="G298" t="s">
        <v>83</v>
      </c>
      <c r="H298">
        <v>226</v>
      </c>
      <c r="I298" t="s">
        <v>84</v>
      </c>
      <c r="J298" s="4">
        <v>0.11899999999999999</v>
      </c>
      <c r="K298" s="4">
        <v>0.88100000000000001</v>
      </c>
    </row>
    <row r="299" spans="1:11">
      <c r="A299">
        <v>2024</v>
      </c>
      <c r="B299" t="s">
        <v>688</v>
      </c>
      <c r="C299" t="s">
        <v>689</v>
      </c>
      <c r="D299" t="s">
        <v>679</v>
      </c>
      <c r="E299" t="s">
        <v>10</v>
      </c>
      <c r="F299">
        <v>5523</v>
      </c>
      <c r="G299" t="s">
        <v>83</v>
      </c>
      <c r="H299">
        <v>453</v>
      </c>
      <c r="I299" t="s">
        <v>84</v>
      </c>
      <c r="J299" s="4">
        <v>8.2000000000000003E-2</v>
      </c>
      <c r="K299" s="4">
        <v>0.91800000000000004</v>
      </c>
    </row>
    <row r="300" spans="1:11">
      <c r="A300">
        <v>2024</v>
      </c>
      <c r="B300" t="s">
        <v>690</v>
      </c>
      <c r="C300" t="s">
        <v>691</v>
      </c>
      <c r="D300" t="s">
        <v>679</v>
      </c>
      <c r="E300" t="s">
        <v>10</v>
      </c>
      <c r="F300">
        <v>3401</v>
      </c>
      <c r="G300" t="s">
        <v>83</v>
      </c>
      <c r="H300">
        <v>127</v>
      </c>
      <c r="I300" t="s">
        <v>84</v>
      </c>
      <c r="J300" s="4">
        <v>3.6999999999999998E-2</v>
      </c>
      <c r="K300" s="4">
        <v>0.96299999999999997</v>
      </c>
    </row>
    <row r="301" spans="1:11">
      <c r="A301">
        <v>2024</v>
      </c>
      <c r="B301" t="s">
        <v>692</v>
      </c>
      <c r="C301" t="s">
        <v>693</v>
      </c>
      <c r="D301" t="s">
        <v>679</v>
      </c>
      <c r="E301" t="s">
        <v>10</v>
      </c>
      <c r="F301">
        <v>2968</v>
      </c>
      <c r="G301" t="s">
        <v>83</v>
      </c>
      <c r="H301">
        <v>254</v>
      </c>
      <c r="I301" t="s">
        <v>84</v>
      </c>
      <c r="J301" s="4">
        <v>8.5999999999999993E-2</v>
      </c>
      <c r="K301" s="4">
        <v>0.91400000000000003</v>
      </c>
    </row>
    <row r="302" spans="1:11">
      <c r="A302">
        <v>2024</v>
      </c>
      <c r="B302" t="s">
        <v>694</v>
      </c>
      <c r="C302" t="s">
        <v>695</v>
      </c>
      <c r="D302" t="s">
        <v>679</v>
      </c>
      <c r="E302" t="s">
        <v>10</v>
      </c>
      <c r="F302">
        <v>2015</v>
      </c>
      <c r="G302" t="s">
        <v>83</v>
      </c>
      <c r="H302">
        <v>145</v>
      </c>
      <c r="I302" t="s">
        <v>84</v>
      </c>
      <c r="J302" s="4">
        <v>7.1999999999999995E-2</v>
      </c>
      <c r="K302" s="4">
        <v>0.92800000000000005</v>
      </c>
    </row>
    <row r="303" spans="1:11">
      <c r="A303">
        <v>2024</v>
      </c>
      <c r="B303" t="s">
        <v>696</v>
      </c>
      <c r="C303" t="s">
        <v>697</v>
      </c>
      <c r="D303" t="s">
        <v>679</v>
      </c>
      <c r="E303" t="s">
        <v>10</v>
      </c>
      <c r="F303">
        <v>7596</v>
      </c>
      <c r="G303" t="s">
        <v>83</v>
      </c>
      <c r="H303">
        <v>833</v>
      </c>
      <c r="I303" t="s">
        <v>84</v>
      </c>
      <c r="J303" s="4">
        <v>0.11</v>
      </c>
      <c r="K303" s="4">
        <v>0.89</v>
      </c>
    </row>
    <row r="304" spans="1:11">
      <c r="A304">
        <v>2024</v>
      </c>
      <c r="B304" t="s">
        <v>698</v>
      </c>
      <c r="C304" t="s">
        <v>699</v>
      </c>
      <c r="D304" t="s">
        <v>679</v>
      </c>
      <c r="E304" t="s">
        <v>10</v>
      </c>
      <c r="F304">
        <v>10537</v>
      </c>
      <c r="G304" t="s">
        <v>83</v>
      </c>
      <c r="H304">
        <v>969</v>
      </c>
      <c r="I304" t="s">
        <v>84</v>
      </c>
      <c r="J304" s="4">
        <v>9.1999999999999998E-2</v>
      </c>
      <c r="K304" s="4">
        <v>0.90800000000000003</v>
      </c>
    </row>
    <row r="305" spans="1:11">
      <c r="A305">
        <v>2024</v>
      </c>
      <c r="B305" t="s">
        <v>700</v>
      </c>
      <c r="C305" t="s">
        <v>701</v>
      </c>
      <c r="D305" t="s">
        <v>679</v>
      </c>
      <c r="E305" t="s">
        <v>10</v>
      </c>
      <c r="F305">
        <v>5835</v>
      </c>
      <c r="G305" t="s">
        <v>83</v>
      </c>
      <c r="H305">
        <v>291</v>
      </c>
      <c r="I305" t="s">
        <v>84</v>
      </c>
      <c r="J305" s="4">
        <v>0.05</v>
      </c>
      <c r="K305" s="4">
        <v>0.95</v>
      </c>
    </row>
    <row r="306" spans="1:11">
      <c r="A306">
        <v>2024</v>
      </c>
      <c r="B306" t="s">
        <v>702</v>
      </c>
      <c r="C306" t="s">
        <v>703</v>
      </c>
      <c r="D306" t="s">
        <v>679</v>
      </c>
      <c r="E306" t="s">
        <v>10</v>
      </c>
      <c r="F306">
        <v>7457</v>
      </c>
      <c r="G306" t="s">
        <v>83</v>
      </c>
      <c r="H306">
        <v>1333</v>
      </c>
      <c r="I306" t="s">
        <v>84</v>
      </c>
      <c r="J306" s="4">
        <v>0.17899999999999999</v>
      </c>
      <c r="K306" s="4">
        <v>0.82099999999999995</v>
      </c>
    </row>
    <row r="307" spans="1:11">
      <c r="A307">
        <v>2024</v>
      </c>
      <c r="B307" t="s">
        <v>704</v>
      </c>
      <c r="C307" t="s">
        <v>705</v>
      </c>
      <c r="D307" t="s">
        <v>679</v>
      </c>
      <c r="E307" t="s">
        <v>10</v>
      </c>
      <c r="F307">
        <v>1257</v>
      </c>
      <c r="G307" t="s">
        <v>83</v>
      </c>
      <c r="H307">
        <v>119</v>
      </c>
      <c r="I307" t="s">
        <v>84</v>
      </c>
      <c r="J307" s="4">
        <v>9.5000000000000001E-2</v>
      </c>
      <c r="K307" s="4">
        <v>0.90500000000000003</v>
      </c>
    </row>
    <row r="308" spans="1:11">
      <c r="A308">
        <v>2024</v>
      </c>
      <c r="B308" t="s">
        <v>706</v>
      </c>
      <c r="C308" t="s">
        <v>707</v>
      </c>
      <c r="D308" t="s">
        <v>679</v>
      </c>
      <c r="E308" t="s">
        <v>10</v>
      </c>
      <c r="F308">
        <v>27132</v>
      </c>
      <c r="G308" t="s">
        <v>83</v>
      </c>
      <c r="H308">
        <v>3962</v>
      </c>
      <c r="I308" t="s">
        <v>84</v>
      </c>
      <c r="J308" s="4">
        <v>0.14599999999999999</v>
      </c>
      <c r="K308" s="4">
        <v>0.85399999999999998</v>
      </c>
    </row>
    <row r="309" spans="1:11">
      <c r="A309">
        <v>2024</v>
      </c>
      <c r="B309" t="s">
        <v>708</v>
      </c>
      <c r="C309" t="s">
        <v>709</v>
      </c>
      <c r="D309" t="s">
        <v>679</v>
      </c>
      <c r="E309" t="s">
        <v>10</v>
      </c>
      <c r="F309">
        <v>12299</v>
      </c>
      <c r="G309" t="s">
        <v>83</v>
      </c>
      <c r="H309">
        <v>2090</v>
      </c>
      <c r="I309" t="s">
        <v>84</v>
      </c>
      <c r="J309" s="4">
        <v>0.17</v>
      </c>
      <c r="K309" s="4">
        <v>0.83</v>
      </c>
    </row>
    <row r="310" spans="1:11">
      <c r="A310">
        <v>2024</v>
      </c>
      <c r="B310" t="s">
        <v>710</v>
      </c>
      <c r="C310" t="s">
        <v>711</v>
      </c>
      <c r="D310" t="s">
        <v>679</v>
      </c>
      <c r="E310" t="s">
        <v>10</v>
      </c>
      <c r="F310">
        <v>12341</v>
      </c>
      <c r="G310" t="s">
        <v>83</v>
      </c>
      <c r="H310">
        <v>952</v>
      </c>
      <c r="I310" t="s">
        <v>84</v>
      </c>
      <c r="J310" s="4">
        <v>7.6999999999999999E-2</v>
      </c>
      <c r="K310" s="4">
        <v>0.92300000000000004</v>
      </c>
    </row>
    <row r="311" spans="1:11">
      <c r="A311">
        <v>2024</v>
      </c>
      <c r="B311" t="s">
        <v>712</v>
      </c>
      <c r="C311" t="s">
        <v>713</v>
      </c>
      <c r="D311" t="s">
        <v>679</v>
      </c>
      <c r="E311" t="s">
        <v>10</v>
      </c>
      <c r="F311">
        <v>1508</v>
      </c>
      <c r="G311" t="s">
        <v>83</v>
      </c>
      <c r="H311">
        <v>253</v>
      </c>
      <c r="I311" t="s">
        <v>84</v>
      </c>
      <c r="J311" s="4">
        <v>0.16800000000000001</v>
      </c>
      <c r="K311" s="4">
        <v>0.83199999999999996</v>
      </c>
    </row>
    <row r="312" spans="1:11">
      <c r="A312">
        <v>2024</v>
      </c>
      <c r="B312" t="s">
        <v>714</v>
      </c>
      <c r="C312" t="s">
        <v>715</v>
      </c>
      <c r="D312" t="s">
        <v>679</v>
      </c>
      <c r="E312" t="s">
        <v>10</v>
      </c>
      <c r="F312">
        <v>3481</v>
      </c>
      <c r="G312" t="s">
        <v>83</v>
      </c>
      <c r="H312">
        <v>154</v>
      </c>
      <c r="I312" t="s">
        <v>84</v>
      </c>
      <c r="J312" s="4">
        <v>4.3999999999999997E-2</v>
      </c>
      <c r="K312" s="4">
        <v>0.95599999999999996</v>
      </c>
    </row>
    <row r="313" spans="1:11">
      <c r="A313">
        <v>2024</v>
      </c>
      <c r="B313" t="s">
        <v>716</v>
      </c>
      <c r="C313" t="s">
        <v>717</v>
      </c>
      <c r="D313" t="s">
        <v>679</v>
      </c>
      <c r="E313" t="s">
        <v>10</v>
      </c>
      <c r="F313">
        <v>11282</v>
      </c>
      <c r="G313" t="s">
        <v>83</v>
      </c>
      <c r="H313">
        <v>685</v>
      </c>
      <c r="I313" t="s">
        <v>84</v>
      </c>
      <c r="J313" s="4">
        <v>6.0999999999999999E-2</v>
      </c>
      <c r="K313" s="4">
        <v>0.93899999999999995</v>
      </c>
    </row>
    <row r="314" spans="1:11">
      <c r="A314">
        <v>2024</v>
      </c>
      <c r="B314" t="s">
        <v>718</v>
      </c>
      <c r="C314" t="s">
        <v>719</v>
      </c>
      <c r="D314" t="s">
        <v>679</v>
      </c>
      <c r="E314" t="s">
        <v>10</v>
      </c>
      <c r="F314">
        <v>3342</v>
      </c>
      <c r="G314" t="s">
        <v>83</v>
      </c>
      <c r="H314">
        <v>105</v>
      </c>
      <c r="I314" t="s">
        <v>84</v>
      </c>
      <c r="J314" s="4">
        <v>3.1E-2</v>
      </c>
      <c r="K314" s="4">
        <v>0.96899999999999997</v>
      </c>
    </row>
    <row r="315" spans="1:11">
      <c r="A315">
        <v>2024</v>
      </c>
      <c r="B315" t="s">
        <v>720</v>
      </c>
      <c r="C315" t="s">
        <v>721</v>
      </c>
      <c r="D315" t="s">
        <v>679</v>
      </c>
      <c r="E315" t="s">
        <v>10</v>
      </c>
      <c r="F315">
        <v>2698</v>
      </c>
      <c r="G315" t="s">
        <v>83</v>
      </c>
      <c r="H315">
        <v>246</v>
      </c>
      <c r="I315" t="s">
        <v>84</v>
      </c>
      <c r="J315" s="4">
        <v>9.0999999999999998E-2</v>
      </c>
      <c r="K315" s="4">
        <v>0.90900000000000003</v>
      </c>
    </row>
    <row r="316" spans="1:11">
      <c r="A316">
        <v>2024</v>
      </c>
      <c r="B316" t="s">
        <v>722</v>
      </c>
      <c r="C316" t="s">
        <v>723</v>
      </c>
      <c r="D316" t="s">
        <v>679</v>
      </c>
      <c r="E316" t="s">
        <v>10</v>
      </c>
      <c r="F316">
        <v>4367</v>
      </c>
      <c r="G316" t="s">
        <v>83</v>
      </c>
      <c r="H316">
        <v>168</v>
      </c>
      <c r="I316" t="s">
        <v>84</v>
      </c>
      <c r="J316" s="4">
        <v>3.7999999999999999E-2</v>
      </c>
      <c r="K316" s="4">
        <v>0.96199999999999997</v>
      </c>
    </row>
    <row r="317" spans="1:11">
      <c r="A317">
        <v>2024</v>
      </c>
      <c r="B317" t="s">
        <v>724</v>
      </c>
      <c r="C317" t="s">
        <v>725</v>
      </c>
      <c r="D317" t="s">
        <v>679</v>
      </c>
      <c r="E317" t="s">
        <v>10</v>
      </c>
      <c r="F317">
        <v>6738</v>
      </c>
      <c r="G317" t="s">
        <v>83</v>
      </c>
      <c r="H317">
        <v>731</v>
      </c>
      <c r="I317" t="s">
        <v>84</v>
      </c>
      <c r="J317" s="4">
        <v>0.108</v>
      </c>
      <c r="K317" s="4">
        <v>0.89200000000000002</v>
      </c>
    </row>
    <row r="318" spans="1:11">
      <c r="A318">
        <v>2024</v>
      </c>
      <c r="B318" t="s">
        <v>726</v>
      </c>
      <c r="C318" t="s">
        <v>727</v>
      </c>
      <c r="D318" t="s">
        <v>679</v>
      </c>
      <c r="E318" t="s">
        <v>10</v>
      </c>
      <c r="F318">
        <v>26935</v>
      </c>
      <c r="G318" t="s">
        <v>83</v>
      </c>
      <c r="H318">
        <v>3230</v>
      </c>
      <c r="I318" t="s">
        <v>84</v>
      </c>
      <c r="J318" s="4">
        <v>0.12</v>
      </c>
      <c r="K318" s="4">
        <v>0.88</v>
      </c>
    </row>
    <row r="319" spans="1:11">
      <c r="A319">
        <v>2024</v>
      </c>
      <c r="B319" t="s">
        <v>728</v>
      </c>
      <c r="C319" t="s">
        <v>729</v>
      </c>
      <c r="D319" t="s">
        <v>679</v>
      </c>
      <c r="E319" t="s">
        <v>10</v>
      </c>
      <c r="F319">
        <v>7259</v>
      </c>
      <c r="G319" t="s">
        <v>83</v>
      </c>
      <c r="H319">
        <v>927</v>
      </c>
      <c r="I319" t="s">
        <v>84</v>
      </c>
      <c r="J319" s="4">
        <v>0.128</v>
      </c>
      <c r="K319" s="4">
        <v>0.872</v>
      </c>
    </row>
    <row r="320" spans="1:11">
      <c r="A320">
        <v>2024</v>
      </c>
      <c r="B320" t="s">
        <v>730</v>
      </c>
      <c r="C320" t="s">
        <v>731</v>
      </c>
      <c r="D320" t="s">
        <v>679</v>
      </c>
      <c r="E320" t="s">
        <v>10</v>
      </c>
      <c r="F320">
        <v>3899</v>
      </c>
      <c r="G320" t="s">
        <v>83</v>
      </c>
      <c r="H320">
        <v>224</v>
      </c>
      <c r="I320" t="s">
        <v>84</v>
      </c>
      <c r="J320" s="4">
        <v>5.7000000000000002E-2</v>
      </c>
      <c r="K320" s="4">
        <v>0.94299999999999995</v>
      </c>
    </row>
    <row r="321" spans="1:11">
      <c r="A321">
        <v>2024</v>
      </c>
      <c r="B321" t="s">
        <v>732</v>
      </c>
      <c r="C321" t="s">
        <v>733</v>
      </c>
      <c r="D321" t="s">
        <v>679</v>
      </c>
      <c r="E321" t="s">
        <v>10</v>
      </c>
      <c r="F321">
        <v>18375</v>
      </c>
      <c r="G321" t="s">
        <v>83</v>
      </c>
      <c r="H321">
        <v>1413</v>
      </c>
      <c r="I321" t="s">
        <v>84</v>
      </c>
      <c r="J321" s="4">
        <v>7.6999999999999999E-2</v>
      </c>
      <c r="K321" s="4">
        <v>0.92300000000000004</v>
      </c>
    </row>
    <row r="322" spans="1:11">
      <c r="A322">
        <v>2024</v>
      </c>
      <c r="B322" t="s">
        <v>734</v>
      </c>
      <c r="C322" t="s">
        <v>735</v>
      </c>
      <c r="D322" t="s">
        <v>679</v>
      </c>
      <c r="E322" t="s">
        <v>10</v>
      </c>
      <c r="F322">
        <v>8219</v>
      </c>
      <c r="G322" t="s">
        <v>83</v>
      </c>
      <c r="H322">
        <v>795</v>
      </c>
      <c r="I322" t="s">
        <v>84</v>
      </c>
      <c r="J322" s="4">
        <v>9.7000000000000003E-2</v>
      </c>
      <c r="K322" s="4">
        <v>0.90300000000000002</v>
      </c>
    </row>
    <row r="323" spans="1:11">
      <c r="A323">
        <v>2024</v>
      </c>
      <c r="B323" t="s">
        <v>736</v>
      </c>
      <c r="C323" t="s">
        <v>737</v>
      </c>
      <c r="D323" t="s">
        <v>679</v>
      </c>
      <c r="E323" t="s">
        <v>10</v>
      </c>
      <c r="F323">
        <v>2102</v>
      </c>
      <c r="G323" t="s">
        <v>83</v>
      </c>
      <c r="H323">
        <v>151</v>
      </c>
      <c r="I323" t="s">
        <v>84</v>
      </c>
      <c r="J323" s="4">
        <v>7.1999999999999995E-2</v>
      </c>
      <c r="K323" s="4">
        <v>0.92800000000000005</v>
      </c>
    </row>
    <row r="324" spans="1:11">
      <c r="A324">
        <v>2024</v>
      </c>
      <c r="B324" t="s">
        <v>738</v>
      </c>
      <c r="C324" t="s">
        <v>739</v>
      </c>
      <c r="D324" t="s">
        <v>679</v>
      </c>
      <c r="E324" t="s">
        <v>10</v>
      </c>
      <c r="F324">
        <v>529</v>
      </c>
      <c r="G324" t="s">
        <v>83</v>
      </c>
      <c r="H324">
        <v>33</v>
      </c>
      <c r="I324" t="s">
        <v>84</v>
      </c>
      <c r="J324" s="4">
        <v>6.2E-2</v>
      </c>
      <c r="K324" s="4">
        <v>0.93799999999999994</v>
      </c>
    </row>
    <row r="325" spans="1:11">
      <c r="A325">
        <v>2024</v>
      </c>
      <c r="B325" t="s">
        <v>740</v>
      </c>
      <c r="C325" t="s">
        <v>741</v>
      </c>
      <c r="D325" t="s">
        <v>679</v>
      </c>
      <c r="E325" t="s">
        <v>10</v>
      </c>
      <c r="F325">
        <v>9478</v>
      </c>
      <c r="G325" t="s">
        <v>83</v>
      </c>
      <c r="H325">
        <v>693</v>
      </c>
      <c r="I325" t="s">
        <v>84</v>
      </c>
      <c r="J325" s="4">
        <v>7.2999999999999995E-2</v>
      </c>
      <c r="K325" s="4">
        <v>0.92700000000000005</v>
      </c>
    </row>
    <row r="326" spans="1:11">
      <c r="A326">
        <v>2024</v>
      </c>
      <c r="B326" t="s">
        <v>742</v>
      </c>
      <c r="C326" t="s">
        <v>743</v>
      </c>
      <c r="D326" t="s">
        <v>679</v>
      </c>
      <c r="E326" t="s">
        <v>10</v>
      </c>
      <c r="F326">
        <v>10267</v>
      </c>
      <c r="G326" t="s">
        <v>83</v>
      </c>
      <c r="H326">
        <v>1253</v>
      </c>
      <c r="I326" t="s">
        <v>84</v>
      </c>
      <c r="J326" s="4">
        <v>0.122</v>
      </c>
      <c r="K326" s="4">
        <v>0.878</v>
      </c>
    </row>
    <row r="327" spans="1:11">
      <c r="A327">
        <v>2024</v>
      </c>
      <c r="B327" t="s">
        <v>744</v>
      </c>
      <c r="C327" t="s">
        <v>745</v>
      </c>
      <c r="D327" t="s">
        <v>679</v>
      </c>
      <c r="E327" t="s">
        <v>10</v>
      </c>
      <c r="F327">
        <v>3068</v>
      </c>
      <c r="G327" t="s">
        <v>83</v>
      </c>
      <c r="H327">
        <v>425</v>
      </c>
      <c r="I327" t="s">
        <v>84</v>
      </c>
      <c r="J327" s="4">
        <v>0.13900000000000001</v>
      </c>
      <c r="K327" s="4">
        <v>0.86099999999999999</v>
      </c>
    </row>
    <row r="328" spans="1:11">
      <c r="A328">
        <v>2024</v>
      </c>
      <c r="B328" t="s">
        <v>746</v>
      </c>
      <c r="C328" t="s">
        <v>747</v>
      </c>
      <c r="D328" t="s">
        <v>679</v>
      </c>
      <c r="E328" t="s">
        <v>10</v>
      </c>
      <c r="F328">
        <v>990</v>
      </c>
      <c r="G328" t="s">
        <v>83</v>
      </c>
      <c r="H328">
        <v>119</v>
      </c>
      <c r="I328" t="s">
        <v>84</v>
      </c>
      <c r="J328" s="4">
        <v>0.12</v>
      </c>
      <c r="K328" s="4">
        <v>0.88</v>
      </c>
    </row>
    <row r="329" spans="1:11">
      <c r="A329">
        <v>2024</v>
      </c>
      <c r="B329" t="s">
        <v>748</v>
      </c>
      <c r="C329" t="s">
        <v>749</v>
      </c>
      <c r="D329" t="s">
        <v>679</v>
      </c>
      <c r="E329" t="s">
        <v>10</v>
      </c>
      <c r="F329">
        <v>8275</v>
      </c>
      <c r="G329" t="s">
        <v>83</v>
      </c>
      <c r="H329">
        <v>1070</v>
      </c>
      <c r="I329" t="s">
        <v>84</v>
      </c>
      <c r="J329" s="4">
        <v>0.129</v>
      </c>
      <c r="K329" s="4">
        <v>0.871</v>
      </c>
    </row>
    <row r="330" spans="1:11">
      <c r="A330">
        <v>2024</v>
      </c>
      <c r="B330" t="s">
        <v>750</v>
      </c>
      <c r="C330" t="s">
        <v>751</v>
      </c>
      <c r="D330" t="s">
        <v>679</v>
      </c>
      <c r="E330" t="s">
        <v>10</v>
      </c>
      <c r="F330">
        <v>3210</v>
      </c>
      <c r="G330" t="s">
        <v>83</v>
      </c>
      <c r="H330">
        <v>198</v>
      </c>
      <c r="I330" t="s">
        <v>84</v>
      </c>
      <c r="J330" s="4">
        <v>6.2E-2</v>
      </c>
      <c r="K330" s="4">
        <v>0.93799999999999994</v>
      </c>
    </row>
    <row r="331" spans="1:11">
      <c r="A331">
        <v>2024</v>
      </c>
      <c r="B331" t="s">
        <v>752</v>
      </c>
      <c r="C331" t="s">
        <v>753</v>
      </c>
      <c r="D331" t="s">
        <v>679</v>
      </c>
      <c r="E331" t="s">
        <v>10</v>
      </c>
      <c r="F331">
        <v>672</v>
      </c>
      <c r="G331" t="s">
        <v>83</v>
      </c>
      <c r="H331">
        <v>69</v>
      </c>
      <c r="I331" t="s">
        <v>84</v>
      </c>
      <c r="J331" s="4">
        <v>0.10299999999999999</v>
      </c>
      <c r="K331" s="4">
        <v>0.89700000000000002</v>
      </c>
    </row>
    <row r="332" spans="1:11">
      <c r="A332">
        <v>2024</v>
      </c>
      <c r="B332" t="s">
        <v>754</v>
      </c>
      <c r="C332" t="s">
        <v>755</v>
      </c>
      <c r="D332" t="s">
        <v>679</v>
      </c>
      <c r="E332" t="s">
        <v>10</v>
      </c>
      <c r="F332">
        <v>1234</v>
      </c>
      <c r="G332" t="s">
        <v>83</v>
      </c>
      <c r="H332">
        <v>97</v>
      </c>
      <c r="I332" t="s">
        <v>84</v>
      </c>
      <c r="J332" s="4">
        <v>7.9000000000000001E-2</v>
      </c>
      <c r="K332" s="4">
        <v>0.92100000000000004</v>
      </c>
    </row>
    <row r="333" spans="1:11">
      <c r="A333">
        <v>2024</v>
      </c>
      <c r="B333" t="s">
        <v>756</v>
      </c>
      <c r="C333" t="s">
        <v>757</v>
      </c>
      <c r="D333" t="s">
        <v>679</v>
      </c>
      <c r="E333" t="s">
        <v>10</v>
      </c>
      <c r="F333">
        <v>2008</v>
      </c>
      <c r="G333" t="s">
        <v>83</v>
      </c>
      <c r="H333">
        <v>101</v>
      </c>
      <c r="I333" t="s">
        <v>84</v>
      </c>
      <c r="J333" s="4">
        <v>0.05</v>
      </c>
      <c r="K333" s="4">
        <v>0.95</v>
      </c>
    </row>
    <row r="334" spans="1:11">
      <c r="A334">
        <v>2024</v>
      </c>
      <c r="B334" t="s">
        <v>758</v>
      </c>
      <c r="C334" t="s">
        <v>759</v>
      </c>
      <c r="D334" t="s">
        <v>679</v>
      </c>
      <c r="E334" t="s">
        <v>10</v>
      </c>
      <c r="F334">
        <v>848</v>
      </c>
      <c r="G334" t="s">
        <v>83</v>
      </c>
      <c r="H334">
        <v>110</v>
      </c>
      <c r="I334" t="s">
        <v>84</v>
      </c>
      <c r="J334" s="4">
        <v>0.13</v>
      </c>
      <c r="K334" s="4">
        <v>0.87</v>
      </c>
    </row>
    <row r="335" spans="1:11">
      <c r="A335">
        <v>2024</v>
      </c>
      <c r="B335" t="s">
        <v>760</v>
      </c>
      <c r="C335" t="s">
        <v>761</v>
      </c>
      <c r="D335" t="s">
        <v>679</v>
      </c>
      <c r="E335" t="s">
        <v>10</v>
      </c>
      <c r="F335">
        <v>5502</v>
      </c>
      <c r="G335" t="s">
        <v>83</v>
      </c>
      <c r="H335">
        <v>352</v>
      </c>
      <c r="I335" t="s">
        <v>84</v>
      </c>
      <c r="J335" s="4">
        <v>6.4000000000000001E-2</v>
      </c>
      <c r="K335" s="4">
        <v>0.93600000000000005</v>
      </c>
    </row>
    <row r="336" spans="1:11">
      <c r="A336">
        <v>2024</v>
      </c>
      <c r="B336" t="s">
        <v>762</v>
      </c>
      <c r="C336" t="s">
        <v>763</v>
      </c>
      <c r="D336" t="s">
        <v>679</v>
      </c>
      <c r="E336" t="s">
        <v>10</v>
      </c>
      <c r="F336">
        <v>23843</v>
      </c>
      <c r="G336" t="s">
        <v>83</v>
      </c>
      <c r="H336">
        <v>1675</v>
      </c>
      <c r="I336" t="s">
        <v>84</v>
      </c>
      <c r="J336" s="4">
        <v>7.0000000000000007E-2</v>
      </c>
      <c r="K336" s="4">
        <v>0.93</v>
      </c>
    </row>
    <row r="337" spans="1:11">
      <c r="A337">
        <v>2024</v>
      </c>
      <c r="B337" t="s">
        <v>764</v>
      </c>
      <c r="C337" t="s">
        <v>765</v>
      </c>
      <c r="D337" t="s">
        <v>679</v>
      </c>
      <c r="E337" t="s">
        <v>10</v>
      </c>
      <c r="F337">
        <v>6164</v>
      </c>
      <c r="G337" t="s">
        <v>83</v>
      </c>
      <c r="H337">
        <v>251</v>
      </c>
      <c r="I337" t="s">
        <v>84</v>
      </c>
      <c r="J337" s="4">
        <v>4.1000000000000002E-2</v>
      </c>
      <c r="K337" s="4">
        <v>0.95899999999999996</v>
      </c>
    </row>
    <row r="338" spans="1:11">
      <c r="A338">
        <v>2024</v>
      </c>
      <c r="B338" t="s">
        <v>766</v>
      </c>
      <c r="C338" t="s">
        <v>767</v>
      </c>
      <c r="D338" t="s">
        <v>679</v>
      </c>
      <c r="E338" t="s">
        <v>10</v>
      </c>
      <c r="F338">
        <v>11359</v>
      </c>
      <c r="G338" t="s">
        <v>83</v>
      </c>
      <c r="H338">
        <v>2263</v>
      </c>
      <c r="I338" t="s">
        <v>84</v>
      </c>
      <c r="J338" s="4">
        <v>0.19900000000000001</v>
      </c>
      <c r="K338" s="4">
        <v>0.80100000000000005</v>
      </c>
    </row>
    <row r="339" spans="1:11">
      <c r="A339">
        <v>2024</v>
      </c>
      <c r="B339" t="s">
        <v>768</v>
      </c>
      <c r="C339" t="s">
        <v>769</v>
      </c>
      <c r="D339" t="s">
        <v>679</v>
      </c>
      <c r="E339" t="s">
        <v>10</v>
      </c>
      <c r="F339">
        <v>6892</v>
      </c>
      <c r="G339" t="s">
        <v>83</v>
      </c>
      <c r="H339">
        <v>749</v>
      </c>
      <c r="I339" t="s">
        <v>84</v>
      </c>
      <c r="J339" s="4">
        <v>0.109</v>
      </c>
      <c r="K339" s="4">
        <v>0.89100000000000001</v>
      </c>
    </row>
    <row r="340" spans="1:11">
      <c r="A340">
        <v>2024</v>
      </c>
      <c r="B340" t="s">
        <v>770</v>
      </c>
      <c r="C340" t="s">
        <v>771</v>
      </c>
      <c r="D340" t="s">
        <v>679</v>
      </c>
      <c r="E340" t="s">
        <v>10</v>
      </c>
      <c r="F340">
        <v>4750</v>
      </c>
      <c r="G340" t="s">
        <v>83</v>
      </c>
      <c r="H340">
        <v>677</v>
      </c>
      <c r="I340" t="s">
        <v>84</v>
      </c>
      <c r="J340" s="4">
        <v>0.14299999999999999</v>
      </c>
      <c r="K340" s="4">
        <v>0.85699999999999998</v>
      </c>
    </row>
    <row r="341" spans="1:11">
      <c r="A341">
        <v>2024</v>
      </c>
      <c r="B341" t="s">
        <v>772</v>
      </c>
      <c r="C341" t="s">
        <v>773</v>
      </c>
      <c r="D341" t="s">
        <v>679</v>
      </c>
      <c r="E341" t="s">
        <v>10</v>
      </c>
      <c r="F341">
        <v>5919</v>
      </c>
      <c r="G341" t="s">
        <v>83</v>
      </c>
      <c r="H341">
        <v>604</v>
      </c>
      <c r="I341" t="s">
        <v>84</v>
      </c>
      <c r="J341" s="4">
        <v>0.10199999999999999</v>
      </c>
      <c r="K341" s="4">
        <v>0.89800000000000002</v>
      </c>
    </row>
    <row r="342" spans="1:11">
      <c r="A342">
        <v>2024</v>
      </c>
      <c r="B342" t="s">
        <v>774</v>
      </c>
      <c r="C342" t="s">
        <v>775</v>
      </c>
      <c r="D342" t="s">
        <v>679</v>
      </c>
      <c r="E342" t="s">
        <v>10</v>
      </c>
      <c r="F342">
        <v>5825</v>
      </c>
      <c r="G342" t="s">
        <v>83</v>
      </c>
      <c r="H342">
        <v>197</v>
      </c>
      <c r="I342" t="s">
        <v>84</v>
      </c>
      <c r="J342" s="4">
        <v>3.4000000000000002E-2</v>
      </c>
      <c r="K342" s="4">
        <v>0.96599999999999997</v>
      </c>
    </row>
    <row r="343" spans="1:11">
      <c r="A343">
        <v>2024</v>
      </c>
      <c r="B343" t="s">
        <v>776</v>
      </c>
      <c r="C343" t="s">
        <v>777</v>
      </c>
      <c r="D343" t="s">
        <v>679</v>
      </c>
      <c r="E343" t="s">
        <v>10</v>
      </c>
      <c r="F343">
        <v>5131</v>
      </c>
      <c r="G343" t="s">
        <v>83</v>
      </c>
      <c r="H343">
        <v>465</v>
      </c>
      <c r="I343" t="s">
        <v>84</v>
      </c>
      <c r="J343" s="4">
        <v>9.0999999999999998E-2</v>
      </c>
      <c r="K343" s="4">
        <v>0.90900000000000003</v>
      </c>
    </row>
    <row r="344" spans="1:11">
      <c r="A344">
        <v>2024</v>
      </c>
      <c r="B344" t="s">
        <v>778</v>
      </c>
      <c r="C344" t="s">
        <v>779</v>
      </c>
      <c r="D344" t="s">
        <v>679</v>
      </c>
      <c r="E344" t="s">
        <v>10</v>
      </c>
      <c r="F344">
        <v>4590</v>
      </c>
      <c r="G344" t="s">
        <v>83</v>
      </c>
      <c r="H344">
        <v>396</v>
      </c>
      <c r="I344" t="s">
        <v>84</v>
      </c>
      <c r="J344" s="4">
        <v>8.5999999999999993E-2</v>
      </c>
      <c r="K344" s="4">
        <v>0.91400000000000003</v>
      </c>
    </row>
    <row r="345" spans="1:11">
      <c r="A345">
        <v>2024</v>
      </c>
      <c r="B345" t="s">
        <v>780</v>
      </c>
      <c r="C345" t="s">
        <v>781</v>
      </c>
      <c r="D345" t="s">
        <v>679</v>
      </c>
      <c r="E345" t="s">
        <v>10</v>
      </c>
      <c r="F345">
        <v>9129</v>
      </c>
      <c r="G345" t="s">
        <v>83</v>
      </c>
      <c r="H345">
        <v>715</v>
      </c>
      <c r="I345" t="s">
        <v>84</v>
      </c>
      <c r="J345" s="4">
        <v>7.8E-2</v>
      </c>
      <c r="K345" s="4">
        <v>0.92200000000000004</v>
      </c>
    </row>
    <row r="346" spans="1:11">
      <c r="A346">
        <v>2024</v>
      </c>
      <c r="B346" t="s">
        <v>782</v>
      </c>
      <c r="C346" t="s">
        <v>783</v>
      </c>
      <c r="D346" t="s">
        <v>679</v>
      </c>
      <c r="E346" t="s">
        <v>10</v>
      </c>
      <c r="F346">
        <v>3192</v>
      </c>
      <c r="G346" t="s">
        <v>83</v>
      </c>
      <c r="H346">
        <v>608</v>
      </c>
      <c r="I346" t="s">
        <v>84</v>
      </c>
      <c r="J346" s="4">
        <v>0.19</v>
      </c>
      <c r="K346" s="4">
        <v>0.81</v>
      </c>
    </row>
    <row r="347" spans="1:11">
      <c r="A347">
        <v>2024</v>
      </c>
      <c r="B347" t="s">
        <v>784</v>
      </c>
      <c r="C347" t="s">
        <v>785</v>
      </c>
      <c r="D347" t="s">
        <v>679</v>
      </c>
      <c r="E347" t="s">
        <v>10</v>
      </c>
      <c r="F347">
        <v>10648</v>
      </c>
      <c r="G347" t="s">
        <v>83</v>
      </c>
      <c r="H347">
        <v>1534</v>
      </c>
      <c r="I347" t="s">
        <v>84</v>
      </c>
      <c r="J347" s="4">
        <v>0.14399999999999999</v>
      </c>
      <c r="K347" s="4">
        <v>0.85599999999999998</v>
      </c>
    </row>
    <row r="348" spans="1:11">
      <c r="A348">
        <v>2024</v>
      </c>
      <c r="B348" t="s">
        <v>786</v>
      </c>
      <c r="C348" t="s">
        <v>787</v>
      </c>
      <c r="D348" t="s">
        <v>679</v>
      </c>
      <c r="E348" t="s">
        <v>10</v>
      </c>
      <c r="F348">
        <v>12829</v>
      </c>
      <c r="G348" t="s">
        <v>83</v>
      </c>
      <c r="H348">
        <v>850</v>
      </c>
      <c r="I348" t="s">
        <v>84</v>
      </c>
      <c r="J348" s="4">
        <v>6.6000000000000003E-2</v>
      </c>
      <c r="K348" s="4">
        <v>0.93400000000000005</v>
      </c>
    </row>
    <row r="349" spans="1:11">
      <c r="A349">
        <v>2024</v>
      </c>
      <c r="B349" t="s">
        <v>788</v>
      </c>
      <c r="C349" t="s">
        <v>789</v>
      </c>
      <c r="D349" t="s">
        <v>679</v>
      </c>
      <c r="E349" t="s">
        <v>10</v>
      </c>
      <c r="F349">
        <v>3720</v>
      </c>
      <c r="G349" t="s">
        <v>83</v>
      </c>
      <c r="H349">
        <v>355</v>
      </c>
      <c r="I349" t="s">
        <v>84</v>
      </c>
      <c r="J349" s="4">
        <v>9.5000000000000001E-2</v>
      </c>
      <c r="K349" s="4">
        <v>0.90500000000000003</v>
      </c>
    </row>
    <row r="350" spans="1:11">
      <c r="A350">
        <v>2024</v>
      </c>
      <c r="B350" t="s">
        <v>790</v>
      </c>
      <c r="C350" t="s">
        <v>791</v>
      </c>
      <c r="D350" t="s">
        <v>679</v>
      </c>
      <c r="E350" t="s">
        <v>10</v>
      </c>
      <c r="F350">
        <v>1962</v>
      </c>
      <c r="G350" t="s">
        <v>83</v>
      </c>
      <c r="H350">
        <v>165</v>
      </c>
      <c r="I350" t="s">
        <v>84</v>
      </c>
      <c r="J350" s="4">
        <v>8.4000000000000005E-2</v>
      </c>
      <c r="K350" s="4">
        <v>0.91600000000000004</v>
      </c>
    </row>
    <row r="351" spans="1:11">
      <c r="A351">
        <v>2024</v>
      </c>
      <c r="B351" t="s">
        <v>792</v>
      </c>
      <c r="C351" t="s">
        <v>793</v>
      </c>
      <c r="D351" t="s">
        <v>679</v>
      </c>
      <c r="E351" t="s">
        <v>10</v>
      </c>
      <c r="F351">
        <v>4418</v>
      </c>
      <c r="G351" t="s">
        <v>83</v>
      </c>
      <c r="H351">
        <v>270</v>
      </c>
      <c r="I351" t="s">
        <v>84</v>
      </c>
      <c r="J351" s="4">
        <v>6.0999999999999999E-2</v>
      </c>
      <c r="K351" s="4">
        <v>0.93899999999999995</v>
      </c>
    </row>
    <row r="352" spans="1:11">
      <c r="A352">
        <v>2024</v>
      </c>
      <c r="B352" t="s">
        <v>794</v>
      </c>
      <c r="C352" t="s">
        <v>795</v>
      </c>
      <c r="D352" t="s">
        <v>679</v>
      </c>
      <c r="E352" t="s">
        <v>10</v>
      </c>
      <c r="F352">
        <v>6349</v>
      </c>
      <c r="G352" t="s">
        <v>83</v>
      </c>
      <c r="H352">
        <v>1097</v>
      </c>
      <c r="I352" t="s">
        <v>84</v>
      </c>
      <c r="J352" s="4">
        <v>0.17299999999999999</v>
      </c>
      <c r="K352" s="4">
        <v>0.82699999999999996</v>
      </c>
    </row>
    <row r="353" spans="1:11">
      <c r="A353">
        <v>2024</v>
      </c>
      <c r="B353" t="s">
        <v>796</v>
      </c>
      <c r="C353" t="s">
        <v>797</v>
      </c>
      <c r="D353" t="s">
        <v>679</v>
      </c>
      <c r="E353" t="s">
        <v>10</v>
      </c>
      <c r="F353">
        <v>138347</v>
      </c>
      <c r="G353" t="s">
        <v>83</v>
      </c>
      <c r="H353">
        <v>19386</v>
      </c>
      <c r="I353" t="s">
        <v>84</v>
      </c>
      <c r="J353" s="4">
        <v>0.14000000000000001</v>
      </c>
      <c r="K353" s="4">
        <v>0.86</v>
      </c>
    </row>
    <row r="354" spans="1:11">
      <c r="A354" t="s">
        <v>3</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354"/>
  <sheetViews>
    <sheetView workbookViewId="0"/>
  </sheetViews>
  <sheetFormatPr defaultColWidth="11.42578125" defaultRowHeight="14.45"/>
  <sheetData>
    <row r="1" spans="1:28" ht="18.600000000000001">
      <c r="A1" s="1" t="s">
        <v>798</v>
      </c>
    </row>
    <row r="2" spans="1:28">
      <c r="A2" t="s">
        <v>75</v>
      </c>
      <c r="B2" t="s">
        <v>5</v>
      </c>
      <c r="C2" t="s">
        <v>76</v>
      </c>
      <c r="D2" t="s">
        <v>77</v>
      </c>
      <c r="E2" t="s">
        <v>6</v>
      </c>
      <c r="F2" t="s">
        <v>799</v>
      </c>
      <c r="G2" t="s">
        <v>800</v>
      </c>
      <c r="H2" t="s">
        <v>801</v>
      </c>
      <c r="I2" t="s">
        <v>802</v>
      </c>
      <c r="J2" t="s">
        <v>803</v>
      </c>
      <c r="K2" t="s">
        <v>804</v>
      </c>
      <c r="L2" t="s">
        <v>805</v>
      </c>
      <c r="M2" t="s">
        <v>806</v>
      </c>
      <c r="N2" t="s">
        <v>807</v>
      </c>
      <c r="O2" t="s">
        <v>808</v>
      </c>
      <c r="P2" t="s">
        <v>809</v>
      </c>
      <c r="Q2" t="s">
        <v>810</v>
      </c>
      <c r="R2" t="s">
        <v>811</v>
      </c>
      <c r="S2" t="s">
        <v>812</v>
      </c>
      <c r="T2" t="s">
        <v>813</v>
      </c>
      <c r="U2" t="s">
        <v>814</v>
      </c>
      <c r="V2" t="s">
        <v>815</v>
      </c>
      <c r="W2" t="s">
        <v>816</v>
      </c>
      <c r="X2" t="s">
        <v>817</v>
      </c>
      <c r="Y2" t="s">
        <v>818</v>
      </c>
      <c r="Z2" t="s">
        <v>819</v>
      </c>
      <c r="AA2" t="s">
        <v>820</v>
      </c>
      <c r="AB2" t="s">
        <v>821</v>
      </c>
    </row>
    <row r="3" spans="1:28">
      <c r="A3" t="s">
        <v>80</v>
      </c>
      <c r="B3">
        <v>2024</v>
      </c>
      <c r="C3" t="s">
        <v>81</v>
      </c>
      <c r="D3" t="s">
        <v>82</v>
      </c>
      <c r="E3" t="s">
        <v>10</v>
      </c>
      <c r="F3">
        <v>21839</v>
      </c>
      <c r="G3">
        <v>655</v>
      </c>
      <c r="H3">
        <v>27726</v>
      </c>
      <c r="I3">
        <v>22494</v>
      </c>
      <c r="J3" s="4">
        <v>2.9000000000000001E-2</v>
      </c>
      <c r="K3" s="4">
        <v>0.78800000000000003</v>
      </c>
      <c r="L3" s="4">
        <v>0.81100000000000005</v>
      </c>
      <c r="M3">
        <v>979</v>
      </c>
      <c r="N3">
        <v>129</v>
      </c>
      <c r="O3">
        <v>2199</v>
      </c>
      <c r="P3">
        <v>1108</v>
      </c>
      <c r="Q3">
        <v>1091</v>
      </c>
      <c r="R3" s="4">
        <v>0.11600000000000001</v>
      </c>
      <c r="S3" s="4">
        <v>0.44500000000000001</v>
      </c>
      <c r="T3" s="4">
        <v>0.504</v>
      </c>
      <c r="U3">
        <v>20860</v>
      </c>
      <c r="V3">
        <v>526</v>
      </c>
      <c r="W3">
        <v>25527</v>
      </c>
      <c r="X3">
        <v>21386</v>
      </c>
      <c r="Y3">
        <v>4141</v>
      </c>
      <c r="Z3" s="4">
        <v>2.5000000000000001E-2</v>
      </c>
      <c r="AA3" s="4">
        <v>0.81699999999999995</v>
      </c>
      <c r="AB3" s="4">
        <v>0.83799999999999997</v>
      </c>
    </row>
    <row r="4" spans="1:28">
      <c r="A4" t="s">
        <v>85</v>
      </c>
      <c r="B4">
        <v>2024</v>
      </c>
      <c r="C4" t="s">
        <v>86</v>
      </c>
      <c r="D4" t="s">
        <v>82</v>
      </c>
      <c r="E4" t="s">
        <v>10</v>
      </c>
      <c r="F4">
        <v>8414</v>
      </c>
      <c r="G4">
        <v>512</v>
      </c>
      <c r="H4">
        <v>10842</v>
      </c>
      <c r="I4">
        <v>8926</v>
      </c>
      <c r="J4" s="4">
        <v>5.7000000000000002E-2</v>
      </c>
      <c r="K4" s="4">
        <v>0.77600000000000002</v>
      </c>
      <c r="L4" s="4">
        <v>0.82299999999999995</v>
      </c>
      <c r="M4">
        <v>463</v>
      </c>
      <c r="N4">
        <v>73</v>
      </c>
      <c r="O4">
        <v>975</v>
      </c>
      <c r="P4">
        <v>536</v>
      </c>
      <c r="Q4">
        <v>439</v>
      </c>
      <c r="R4" s="4">
        <v>0.13600000000000001</v>
      </c>
      <c r="S4" s="4">
        <v>0.47499999999999998</v>
      </c>
      <c r="T4" s="4">
        <v>0.55000000000000004</v>
      </c>
      <c r="U4">
        <v>7951</v>
      </c>
      <c r="V4">
        <v>439</v>
      </c>
      <c r="W4">
        <v>9867</v>
      </c>
      <c r="X4">
        <v>8390</v>
      </c>
      <c r="Y4">
        <v>1477</v>
      </c>
      <c r="Z4" s="4">
        <v>5.1999999999999998E-2</v>
      </c>
      <c r="AA4" s="4">
        <v>0.80600000000000005</v>
      </c>
      <c r="AB4" s="4">
        <v>0.85</v>
      </c>
    </row>
    <row r="5" spans="1:28">
      <c r="A5" t="s">
        <v>87</v>
      </c>
      <c r="B5">
        <v>2024</v>
      </c>
      <c r="C5" t="s">
        <v>88</v>
      </c>
      <c r="D5" t="s">
        <v>82</v>
      </c>
      <c r="E5" t="s">
        <v>10</v>
      </c>
      <c r="F5">
        <v>3436</v>
      </c>
      <c r="G5">
        <v>448</v>
      </c>
      <c r="H5">
        <v>4958</v>
      </c>
      <c r="I5">
        <v>3884</v>
      </c>
      <c r="J5" s="4">
        <v>0.115</v>
      </c>
      <c r="K5" s="4">
        <v>0.69299999999999995</v>
      </c>
      <c r="L5" s="4">
        <v>0.78300000000000003</v>
      </c>
      <c r="M5">
        <v>230</v>
      </c>
      <c r="N5">
        <v>40</v>
      </c>
      <c r="O5">
        <v>579</v>
      </c>
      <c r="P5">
        <v>270</v>
      </c>
      <c r="Q5">
        <v>309</v>
      </c>
      <c r="R5" s="4">
        <v>0.14799999999999999</v>
      </c>
      <c r="S5" s="4">
        <v>0.39700000000000002</v>
      </c>
      <c r="T5" s="4">
        <v>0.46600000000000003</v>
      </c>
      <c r="U5">
        <v>3206</v>
      </c>
      <c r="V5">
        <v>408</v>
      </c>
      <c r="W5">
        <v>4379</v>
      </c>
      <c r="X5">
        <v>3614</v>
      </c>
      <c r="Y5">
        <v>765</v>
      </c>
      <c r="Z5" s="4">
        <v>0.113</v>
      </c>
      <c r="AA5" s="4">
        <v>0.73199999999999998</v>
      </c>
      <c r="AB5" s="4">
        <v>0.82499999999999996</v>
      </c>
    </row>
    <row r="6" spans="1:28">
      <c r="A6" t="s">
        <v>89</v>
      </c>
      <c r="B6">
        <v>2024</v>
      </c>
      <c r="C6" t="s">
        <v>90</v>
      </c>
      <c r="D6" t="s">
        <v>82</v>
      </c>
      <c r="E6" t="s">
        <v>10</v>
      </c>
      <c r="F6">
        <v>2125</v>
      </c>
      <c r="G6">
        <v>99</v>
      </c>
      <c r="H6">
        <v>3045</v>
      </c>
      <c r="I6">
        <v>2224</v>
      </c>
      <c r="J6" s="4">
        <v>4.4999999999999998E-2</v>
      </c>
      <c r="K6" s="4">
        <v>0.69799999999999995</v>
      </c>
      <c r="L6" s="4">
        <v>0.73</v>
      </c>
      <c r="M6">
        <v>10</v>
      </c>
      <c r="N6">
        <v>25</v>
      </c>
      <c r="O6">
        <v>208</v>
      </c>
      <c r="P6">
        <v>35</v>
      </c>
      <c r="Q6">
        <v>173</v>
      </c>
      <c r="R6" s="4">
        <v>0.71399999999999997</v>
      </c>
      <c r="S6" s="4">
        <v>4.8000000000000001E-2</v>
      </c>
      <c r="T6" s="4">
        <v>0.16800000000000001</v>
      </c>
      <c r="U6">
        <v>2115</v>
      </c>
      <c r="V6">
        <v>74</v>
      </c>
      <c r="W6">
        <v>2837</v>
      </c>
      <c r="X6">
        <v>2189</v>
      </c>
      <c r="Y6">
        <v>648</v>
      </c>
      <c r="Z6" s="4">
        <v>3.4000000000000002E-2</v>
      </c>
      <c r="AA6" s="4">
        <v>0.746</v>
      </c>
      <c r="AB6" s="4">
        <v>0.77200000000000002</v>
      </c>
    </row>
    <row r="7" spans="1:28">
      <c r="A7" t="s">
        <v>91</v>
      </c>
      <c r="B7">
        <v>2024</v>
      </c>
      <c r="C7" t="s">
        <v>92</v>
      </c>
      <c r="D7" t="s">
        <v>82</v>
      </c>
      <c r="E7" t="s">
        <v>10</v>
      </c>
      <c r="F7">
        <v>5820</v>
      </c>
      <c r="G7">
        <v>256</v>
      </c>
      <c r="H7">
        <v>7591</v>
      </c>
      <c r="I7">
        <v>6076</v>
      </c>
      <c r="J7" s="4">
        <v>4.2000000000000003E-2</v>
      </c>
      <c r="K7" s="4">
        <v>0.76700000000000002</v>
      </c>
      <c r="L7" s="4">
        <v>0.8</v>
      </c>
      <c r="M7">
        <v>205</v>
      </c>
      <c r="N7">
        <v>0</v>
      </c>
      <c r="O7">
        <v>754</v>
      </c>
      <c r="P7">
        <v>205</v>
      </c>
      <c r="Q7">
        <v>549</v>
      </c>
      <c r="R7" s="4">
        <v>0</v>
      </c>
      <c r="S7" s="4">
        <v>0.27200000000000002</v>
      </c>
      <c r="T7" s="4">
        <v>0.27200000000000002</v>
      </c>
      <c r="U7">
        <v>5615</v>
      </c>
      <c r="V7">
        <v>256</v>
      </c>
      <c r="W7">
        <v>6837</v>
      </c>
      <c r="X7">
        <v>5871</v>
      </c>
      <c r="Y7">
        <v>966</v>
      </c>
      <c r="Z7" s="4">
        <v>4.3999999999999997E-2</v>
      </c>
      <c r="AA7" s="4">
        <v>0.82099999999999995</v>
      </c>
      <c r="AB7" s="4">
        <v>0.85899999999999999</v>
      </c>
    </row>
    <row r="8" spans="1:28">
      <c r="A8" t="s">
        <v>93</v>
      </c>
      <c r="B8">
        <v>2024</v>
      </c>
      <c r="C8" t="s">
        <v>94</v>
      </c>
      <c r="D8" t="s">
        <v>82</v>
      </c>
      <c r="E8" t="s">
        <v>10</v>
      </c>
      <c r="F8">
        <v>1915</v>
      </c>
      <c r="G8">
        <v>163</v>
      </c>
      <c r="H8">
        <v>2710</v>
      </c>
      <c r="I8">
        <v>2078</v>
      </c>
      <c r="J8" s="4">
        <v>7.8E-2</v>
      </c>
      <c r="K8" s="4">
        <v>0.70699999999999996</v>
      </c>
      <c r="L8" s="4">
        <v>0.76700000000000002</v>
      </c>
      <c r="M8">
        <v>113</v>
      </c>
      <c r="N8">
        <v>0</v>
      </c>
      <c r="O8">
        <v>280</v>
      </c>
      <c r="P8">
        <v>113</v>
      </c>
      <c r="Q8">
        <v>167</v>
      </c>
      <c r="R8" s="4">
        <v>0</v>
      </c>
      <c r="S8" s="4">
        <v>0.40400000000000003</v>
      </c>
      <c r="T8" s="4">
        <v>0.40400000000000003</v>
      </c>
      <c r="U8">
        <v>1802</v>
      </c>
      <c r="V8">
        <v>163</v>
      </c>
      <c r="W8">
        <v>2430</v>
      </c>
      <c r="X8">
        <v>1965</v>
      </c>
      <c r="Y8">
        <v>465</v>
      </c>
      <c r="Z8" s="4">
        <v>8.3000000000000004E-2</v>
      </c>
      <c r="AA8" s="4">
        <v>0.74199999999999999</v>
      </c>
      <c r="AB8" s="4">
        <v>0.80900000000000005</v>
      </c>
    </row>
    <row r="9" spans="1:28">
      <c r="A9" t="s">
        <v>95</v>
      </c>
      <c r="B9">
        <v>2024</v>
      </c>
      <c r="C9" t="s">
        <v>96</v>
      </c>
      <c r="D9" t="s">
        <v>82</v>
      </c>
      <c r="E9" t="s">
        <v>10</v>
      </c>
      <c r="F9">
        <v>12088</v>
      </c>
      <c r="G9">
        <v>840</v>
      </c>
      <c r="H9">
        <v>16737</v>
      </c>
      <c r="I9">
        <v>12928</v>
      </c>
      <c r="J9" s="4">
        <v>6.5000000000000002E-2</v>
      </c>
      <c r="K9" s="4">
        <v>0.72199999999999998</v>
      </c>
      <c r="L9" s="4">
        <v>0.77200000000000002</v>
      </c>
      <c r="M9">
        <v>991</v>
      </c>
      <c r="N9">
        <v>90</v>
      </c>
      <c r="O9">
        <v>2035</v>
      </c>
      <c r="P9">
        <v>1081</v>
      </c>
      <c r="Q9">
        <v>954</v>
      </c>
      <c r="R9" s="4">
        <v>8.3000000000000004E-2</v>
      </c>
      <c r="S9" s="4">
        <v>0.48699999999999999</v>
      </c>
      <c r="T9" s="4">
        <v>0.53100000000000003</v>
      </c>
      <c r="U9">
        <v>11097</v>
      </c>
      <c r="V9">
        <v>750</v>
      </c>
      <c r="W9">
        <v>14702</v>
      </c>
      <c r="X9">
        <v>11847</v>
      </c>
      <c r="Y9">
        <v>2855</v>
      </c>
      <c r="Z9" s="4">
        <v>6.3E-2</v>
      </c>
      <c r="AA9" s="4">
        <v>0.755</v>
      </c>
      <c r="AB9" s="4">
        <v>0.80600000000000005</v>
      </c>
    </row>
    <row r="10" spans="1:28">
      <c r="A10" t="s">
        <v>97</v>
      </c>
      <c r="B10">
        <v>2024</v>
      </c>
      <c r="C10" t="s">
        <v>98</v>
      </c>
      <c r="D10" t="s">
        <v>82</v>
      </c>
      <c r="E10" t="s">
        <v>10</v>
      </c>
      <c r="F10">
        <v>5659</v>
      </c>
      <c r="G10">
        <v>286</v>
      </c>
      <c r="H10">
        <v>7100</v>
      </c>
      <c r="I10">
        <v>5945</v>
      </c>
      <c r="J10" s="4">
        <v>4.8000000000000001E-2</v>
      </c>
      <c r="K10" s="4">
        <v>0.79700000000000004</v>
      </c>
      <c r="L10" s="4">
        <v>0.83699999999999997</v>
      </c>
      <c r="M10">
        <v>211</v>
      </c>
      <c r="N10">
        <v>28</v>
      </c>
      <c r="O10">
        <v>564</v>
      </c>
      <c r="P10">
        <v>239</v>
      </c>
      <c r="Q10">
        <v>325</v>
      </c>
      <c r="R10" s="4">
        <v>0.11700000000000001</v>
      </c>
      <c r="S10" s="4">
        <v>0.374</v>
      </c>
      <c r="T10" s="4">
        <v>0.42399999999999999</v>
      </c>
      <c r="U10">
        <v>5448</v>
      </c>
      <c r="V10">
        <v>258</v>
      </c>
      <c r="W10">
        <v>6536</v>
      </c>
      <c r="X10">
        <v>5706</v>
      </c>
      <c r="Y10">
        <v>830</v>
      </c>
      <c r="Z10" s="4">
        <v>4.4999999999999998E-2</v>
      </c>
      <c r="AA10" s="4">
        <v>0.83399999999999996</v>
      </c>
      <c r="AB10" s="4">
        <v>0.873</v>
      </c>
    </row>
    <row r="11" spans="1:28">
      <c r="A11" t="s">
        <v>99</v>
      </c>
      <c r="B11">
        <v>2024</v>
      </c>
      <c r="C11" t="s">
        <v>100</v>
      </c>
      <c r="D11" t="s">
        <v>82</v>
      </c>
      <c r="E11" t="s">
        <v>10</v>
      </c>
      <c r="F11">
        <v>6263</v>
      </c>
      <c r="G11">
        <v>272</v>
      </c>
      <c r="H11">
        <v>7985</v>
      </c>
      <c r="I11">
        <v>6535</v>
      </c>
      <c r="J11" s="4">
        <v>4.2000000000000003E-2</v>
      </c>
      <c r="K11" s="4">
        <v>0.78400000000000003</v>
      </c>
      <c r="L11" s="4">
        <v>0.81799999999999995</v>
      </c>
      <c r="M11">
        <v>368</v>
      </c>
      <c r="N11">
        <v>0</v>
      </c>
      <c r="O11">
        <v>895</v>
      </c>
      <c r="P11">
        <v>368</v>
      </c>
      <c r="Q11">
        <v>527</v>
      </c>
      <c r="R11" s="4">
        <v>0</v>
      </c>
      <c r="S11" s="4">
        <v>0.41099999999999998</v>
      </c>
      <c r="T11" s="4">
        <v>0.41099999999999998</v>
      </c>
      <c r="U11">
        <v>5895</v>
      </c>
      <c r="V11">
        <v>272</v>
      </c>
      <c r="W11">
        <v>7090</v>
      </c>
      <c r="X11">
        <v>6167</v>
      </c>
      <c r="Y11">
        <v>923</v>
      </c>
      <c r="Z11" s="4">
        <v>4.3999999999999997E-2</v>
      </c>
      <c r="AA11" s="4">
        <v>0.83099999999999996</v>
      </c>
      <c r="AB11" s="4">
        <v>0.87</v>
      </c>
    </row>
    <row r="12" spans="1:28">
      <c r="A12" t="s">
        <v>101</v>
      </c>
      <c r="B12">
        <v>2024</v>
      </c>
      <c r="C12" t="s">
        <v>102</v>
      </c>
      <c r="D12" t="s">
        <v>82</v>
      </c>
      <c r="E12" t="s">
        <v>10</v>
      </c>
      <c r="F12">
        <v>1844</v>
      </c>
      <c r="G12">
        <v>73</v>
      </c>
      <c r="H12">
        <v>2573</v>
      </c>
      <c r="I12">
        <v>1917</v>
      </c>
      <c r="J12" s="4">
        <v>3.7999999999999999E-2</v>
      </c>
      <c r="K12" s="4">
        <v>0.71699999999999997</v>
      </c>
      <c r="L12" s="4">
        <v>0.745</v>
      </c>
      <c r="M12">
        <v>160</v>
      </c>
      <c r="N12">
        <v>18</v>
      </c>
      <c r="O12">
        <v>298</v>
      </c>
      <c r="P12">
        <v>178</v>
      </c>
      <c r="Q12">
        <v>120</v>
      </c>
      <c r="R12" s="4">
        <v>0.10100000000000001</v>
      </c>
      <c r="S12" s="4">
        <v>0.53700000000000003</v>
      </c>
      <c r="T12" s="4">
        <v>0.59699999999999998</v>
      </c>
      <c r="U12">
        <v>1684</v>
      </c>
      <c r="V12">
        <v>55</v>
      </c>
      <c r="W12">
        <v>2275</v>
      </c>
      <c r="X12">
        <v>1739</v>
      </c>
      <c r="Y12">
        <v>536</v>
      </c>
      <c r="Z12" s="4">
        <v>3.2000000000000001E-2</v>
      </c>
      <c r="AA12" s="4">
        <v>0.74</v>
      </c>
      <c r="AB12" s="4">
        <v>0.76400000000000001</v>
      </c>
    </row>
    <row r="13" spans="1:28">
      <c r="A13" t="s">
        <v>103</v>
      </c>
      <c r="B13">
        <v>2024</v>
      </c>
      <c r="C13" t="s">
        <v>104</v>
      </c>
      <c r="D13" t="s">
        <v>82</v>
      </c>
      <c r="E13" t="s">
        <v>10</v>
      </c>
      <c r="F13">
        <v>2032</v>
      </c>
      <c r="G13">
        <v>134</v>
      </c>
      <c r="H13">
        <v>2671</v>
      </c>
      <c r="I13">
        <v>2166</v>
      </c>
      <c r="J13" s="4">
        <v>6.2E-2</v>
      </c>
      <c r="K13" s="4">
        <v>0.76100000000000001</v>
      </c>
      <c r="L13" s="4">
        <v>0.81100000000000005</v>
      </c>
      <c r="M13">
        <v>164</v>
      </c>
      <c r="N13">
        <v>2</v>
      </c>
      <c r="O13">
        <v>171</v>
      </c>
      <c r="P13">
        <v>166</v>
      </c>
      <c r="Q13">
        <v>5</v>
      </c>
      <c r="R13" s="4">
        <v>1.2E-2</v>
      </c>
      <c r="S13" s="4">
        <v>0.95899999999999996</v>
      </c>
      <c r="T13" s="4">
        <v>0.97099999999999997</v>
      </c>
      <c r="U13">
        <v>1868</v>
      </c>
      <c r="V13">
        <v>132</v>
      </c>
      <c r="W13">
        <v>2500</v>
      </c>
      <c r="X13">
        <v>2000</v>
      </c>
      <c r="Y13">
        <v>500</v>
      </c>
      <c r="Z13" s="4">
        <v>6.6000000000000003E-2</v>
      </c>
      <c r="AA13" s="4">
        <v>0.747</v>
      </c>
      <c r="AB13" s="4">
        <v>0.8</v>
      </c>
    </row>
    <row r="14" spans="1:28">
      <c r="A14" t="s">
        <v>105</v>
      </c>
      <c r="B14">
        <v>2024</v>
      </c>
      <c r="C14" t="s">
        <v>106</v>
      </c>
      <c r="D14" t="s">
        <v>82</v>
      </c>
      <c r="E14" t="s">
        <v>10</v>
      </c>
      <c r="F14">
        <v>9185</v>
      </c>
      <c r="G14">
        <v>275</v>
      </c>
      <c r="H14">
        <v>11306</v>
      </c>
      <c r="I14">
        <v>9460</v>
      </c>
      <c r="J14" s="4">
        <v>2.9000000000000001E-2</v>
      </c>
      <c r="K14" s="4">
        <v>0.81200000000000006</v>
      </c>
      <c r="L14" s="4">
        <v>0.83699999999999997</v>
      </c>
      <c r="M14">
        <v>652</v>
      </c>
      <c r="N14">
        <v>0</v>
      </c>
      <c r="O14">
        <v>1188</v>
      </c>
      <c r="P14">
        <v>652</v>
      </c>
      <c r="Q14">
        <v>536</v>
      </c>
      <c r="R14" s="4">
        <v>0</v>
      </c>
      <c r="S14" s="4">
        <v>0.54900000000000004</v>
      </c>
      <c r="T14" s="4">
        <v>0.54900000000000004</v>
      </c>
      <c r="U14">
        <v>8533</v>
      </c>
      <c r="V14">
        <v>275</v>
      </c>
      <c r="W14">
        <v>10118</v>
      </c>
      <c r="X14">
        <v>8808</v>
      </c>
      <c r="Y14">
        <v>1310</v>
      </c>
      <c r="Z14" s="4">
        <v>3.1E-2</v>
      </c>
      <c r="AA14" s="4">
        <v>0.84299999999999997</v>
      </c>
      <c r="AB14" s="4">
        <v>0.871</v>
      </c>
    </row>
    <row r="15" spans="1:28">
      <c r="A15" t="s">
        <v>107</v>
      </c>
      <c r="B15">
        <v>2024</v>
      </c>
      <c r="C15" t="s">
        <v>108</v>
      </c>
      <c r="D15" t="s">
        <v>82</v>
      </c>
      <c r="E15" t="s">
        <v>10</v>
      </c>
      <c r="F15">
        <v>611</v>
      </c>
      <c r="G15">
        <v>0</v>
      </c>
      <c r="H15">
        <v>751</v>
      </c>
      <c r="I15">
        <v>611</v>
      </c>
      <c r="J15" s="4">
        <v>0</v>
      </c>
      <c r="K15" s="4">
        <v>0.81399999999999995</v>
      </c>
      <c r="L15" s="4">
        <v>0.81399999999999995</v>
      </c>
      <c r="M15">
        <v>27</v>
      </c>
      <c r="N15">
        <v>0</v>
      </c>
      <c r="O15">
        <v>44</v>
      </c>
      <c r="P15">
        <v>27</v>
      </c>
      <c r="Q15">
        <v>17</v>
      </c>
      <c r="R15" s="4">
        <v>0</v>
      </c>
      <c r="S15" s="4">
        <v>0.61399999999999999</v>
      </c>
      <c r="T15" s="4">
        <v>0.61399999999999999</v>
      </c>
      <c r="U15">
        <v>584</v>
      </c>
      <c r="V15">
        <v>0</v>
      </c>
      <c r="W15">
        <v>707</v>
      </c>
      <c r="X15">
        <v>584</v>
      </c>
      <c r="Y15">
        <v>123</v>
      </c>
      <c r="Z15" s="4">
        <v>0</v>
      </c>
      <c r="AA15" s="4">
        <v>0.82599999999999996</v>
      </c>
      <c r="AB15" s="4">
        <v>0.82599999999999996</v>
      </c>
    </row>
    <row r="16" spans="1:28">
      <c r="A16" t="s">
        <v>109</v>
      </c>
      <c r="B16">
        <v>2024</v>
      </c>
      <c r="C16" t="s">
        <v>110</v>
      </c>
      <c r="D16" t="s">
        <v>82</v>
      </c>
      <c r="E16" t="s">
        <v>10</v>
      </c>
      <c r="F16">
        <v>1452</v>
      </c>
      <c r="G16">
        <v>167</v>
      </c>
      <c r="H16">
        <v>2218</v>
      </c>
      <c r="I16">
        <v>1619</v>
      </c>
      <c r="J16" s="4">
        <v>0.10299999999999999</v>
      </c>
      <c r="K16" s="4">
        <v>0.65500000000000003</v>
      </c>
      <c r="L16" s="4">
        <v>0.73</v>
      </c>
      <c r="M16">
        <v>52</v>
      </c>
      <c r="N16">
        <v>0</v>
      </c>
      <c r="O16">
        <v>72</v>
      </c>
      <c r="P16">
        <v>52</v>
      </c>
      <c r="Q16">
        <v>20</v>
      </c>
      <c r="R16" s="4">
        <v>0</v>
      </c>
      <c r="S16" s="4">
        <v>0.72199999999999998</v>
      </c>
      <c r="T16" s="4">
        <v>0.72199999999999998</v>
      </c>
      <c r="U16">
        <v>1400</v>
      </c>
      <c r="V16">
        <v>167</v>
      </c>
      <c r="W16">
        <v>2146</v>
      </c>
      <c r="X16">
        <v>1567</v>
      </c>
      <c r="Y16">
        <v>579</v>
      </c>
      <c r="Z16" s="4">
        <v>0.107</v>
      </c>
      <c r="AA16" s="4">
        <v>0.65200000000000002</v>
      </c>
      <c r="AB16" s="4">
        <v>0.73</v>
      </c>
    </row>
    <row r="17" spans="1:28">
      <c r="A17" t="s">
        <v>111</v>
      </c>
      <c r="B17">
        <v>2024</v>
      </c>
      <c r="C17" t="s">
        <v>112</v>
      </c>
      <c r="D17" t="s">
        <v>82</v>
      </c>
      <c r="E17" t="s">
        <v>10</v>
      </c>
      <c r="F17">
        <v>10122</v>
      </c>
      <c r="G17">
        <v>731</v>
      </c>
      <c r="H17">
        <v>12909</v>
      </c>
      <c r="I17">
        <v>10853</v>
      </c>
      <c r="J17" s="4">
        <v>6.7000000000000004E-2</v>
      </c>
      <c r="K17" s="4">
        <v>0.78400000000000003</v>
      </c>
      <c r="L17" s="4">
        <v>0.84099999999999997</v>
      </c>
      <c r="M17">
        <v>795</v>
      </c>
      <c r="N17">
        <v>94</v>
      </c>
      <c r="O17">
        <v>1547</v>
      </c>
      <c r="P17">
        <v>889</v>
      </c>
      <c r="Q17">
        <v>658</v>
      </c>
      <c r="R17" s="4">
        <v>0.106</v>
      </c>
      <c r="S17" s="4">
        <v>0.51400000000000001</v>
      </c>
      <c r="T17" s="4">
        <v>0.57499999999999996</v>
      </c>
      <c r="U17">
        <v>9327</v>
      </c>
      <c r="V17">
        <v>637</v>
      </c>
      <c r="W17">
        <v>11362</v>
      </c>
      <c r="X17">
        <v>9964</v>
      </c>
      <c r="Y17">
        <v>1398</v>
      </c>
      <c r="Z17" s="4">
        <v>6.4000000000000001E-2</v>
      </c>
      <c r="AA17" s="4">
        <v>0.82099999999999995</v>
      </c>
      <c r="AB17" s="4">
        <v>0.877</v>
      </c>
    </row>
    <row r="18" spans="1:28">
      <c r="A18" t="s">
        <v>113</v>
      </c>
      <c r="B18">
        <v>2024</v>
      </c>
      <c r="C18" t="s">
        <v>114</v>
      </c>
      <c r="D18" t="s">
        <v>115</v>
      </c>
      <c r="E18" t="s">
        <v>10</v>
      </c>
      <c r="F18">
        <v>3371</v>
      </c>
      <c r="G18">
        <v>196</v>
      </c>
      <c r="H18">
        <v>4773</v>
      </c>
      <c r="I18">
        <v>3567</v>
      </c>
      <c r="J18" s="4">
        <v>5.5E-2</v>
      </c>
      <c r="K18" s="4">
        <v>0.70599999999999996</v>
      </c>
      <c r="L18" s="4">
        <v>0.747</v>
      </c>
      <c r="M18">
        <v>109</v>
      </c>
      <c r="N18">
        <v>33</v>
      </c>
      <c r="O18">
        <v>796</v>
      </c>
      <c r="P18">
        <v>142</v>
      </c>
      <c r="Q18">
        <v>654</v>
      </c>
      <c r="R18" s="4">
        <v>0.23200000000000001</v>
      </c>
      <c r="S18" s="4">
        <v>0.13700000000000001</v>
      </c>
      <c r="T18" s="4">
        <v>0.17799999999999999</v>
      </c>
      <c r="U18">
        <v>3262</v>
      </c>
      <c r="V18">
        <v>163</v>
      </c>
      <c r="W18">
        <v>3977</v>
      </c>
      <c r="X18">
        <v>3425</v>
      </c>
      <c r="Y18">
        <v>552</v>
      </c>
      <c r="Z18" s="4">
        <v>4.8000000000000001E-2</v>
      </c>
      <c r="AA18" s="4">
        <v>0.82</v>
      </c>
      <c r="AB18" s="4">
        <v>0.86099999999999999</v>
      </c>
    </row>
    <row r="19" spans="1:28">
      <c r="A19" t="s">
        <v>116</v>
      </c>
      <c r="B19">
        <v>2024</v>
      </c>
      <c r="C19" t="s">
        <v>117</v>
      </c>
      <c r="D19" t="s">
        <v>115</v>
      </c>
      <c r="E19" t="s">
        <v>10</v>
      </c>
      <c r="F19">
        <v>183</v>
      </c>
      <c r="G19">
        <v>11</v>
      </c>
      <c r="H19">
        <v>225</v>
      </c>
      <c r="I19">
        <v>194</v>
      </c>
      <c r="J19" s="4">
        <v>5.7000000000000002E-2</v>
      </c>
      <c r="K19" s="4">
        <v>0.81299999999999994</v>
      </c>
      <c r="L19" s="4">
        <v>0.86199999999999999</v>
      </c>
      <c r="M19">
        <v>8</v>
      </c>
      <c r="N19">
        <v>0</v>
      </c>
      <c r="O19">
        <v>10</v>
      </c>
      <c r="P19">
        <v>8</v>
      </c>
      <c r="Q19">
        <v>2</v>
      </c>
      <c r="R19" s="4">
        <v>0</v>
      </c>
      <c r="S19" s="4">
        <v>0.8</v>
      </c>
      <c r="T19" s="4">
        <v>0.8</v>
      </c>
      <c r="U19">
        <v>175</v>
      </c>
      <c r="V19">
        <v>11</v>
      </c>
      <c r="W19">
        <v>215</v>
      </c>
      <c r="X19">
        <v>186</v>
      </c>
      <c r="Y19">
        <v>29</v>
      </c>
      <c r="Z19" s="4">
        <v>5.8999999999999997E-2</v>
      </c>
      <c r="AA19" s="4">
        <v>0.81399999999999995</v>
      </c>
      <c r="AB19" s="4">
        <v>0.86499999999999999</v>
      </c>
    </row>
    <row r="20" spans="1:28">
      <c r="A20" t="s">
        <v>118</v>
      </c>
      <c r="B20">
        <v>2024</v>
      </c>
      <c r="C20" t="s">
        <v>119</v>
      </c>
      <c r="D20" t="s">
        <v>115</v>
      </c>
      <c r="E20" t="s">
        <v>10</v>
      </c>
      <c r="F20">
        <v>862</v>
      </c>
      <c r="G20">
        <v>34</v>
      </c>
      <c r="H20">
        <v>1243</v>
      </c>
      <c r="I20">
        <v>896</v>
      </c>
      <c r="J20" s="4">
        <v>3.7999999999999999E-2</v>
      </c>
      <c r="K20" s="4">
        <v>0.69299999999999995</v>
      </c>
      <c r="L20" s="4">
        <v>0.72099999999999997</v>
      </c>
      <c r="M20">
        <v>36</v>
      </c>
      <c r="N20">
        <v>0</v>
      </c>
      <c r="O20">
        <v>113</v>
      </c>
      <c r="P20">
        <v>36</v>
      </c>
      <c r="Q20">
        <v>77</v>
      </c>
      <c r="R20" s="4">
        <v>0</v>
      </c>
      <c r="S20" s="4">
        <v>0.31900000000000001</v>
      </c>
      <c r="T20" s="4">
        <v>0.31900000000000001</v>
      </c>
      <c r="U20">
        <v>826</v>
      </c>
      <c r="V20">
        <v>34</v>
      </c>
      <c r="W20">
        <v>1130</v>
      </c>
      <c r="X20">
        <v>860</v>
      </c>
      <c r="Y20">
        <v>270</v>
      </c>
      <c r="Z20" s="4">
        <v>0.04</v>
      </c>
      <c r="AA20" s="4">
        <v>0.73099999999999998</v>
      </c>
      <c r="AB20" s="4">
        <v>0.76100000000000001</v>
      </c>
    </row>
    <row r="21" spans="1:28">
      <c r="A21" t="s">
        <v>120</v>
      </c>
      <c r="B21">
        <v>2024</v>
      </c>
      <c r="C21" t="s">
        <v>121</v>
      </c>
      <c r="D21" t="s">
        <v>115</v>
      </c>
      <c r="E21" t="s">
        <v>10</v>
      </c>
      <c r="F21">
        <v>1228</v>
      </c>
      <c r="G21">
        <v>51</v>
      </c>
      <c r="H21">
        <v>1742</v>
      </c>
      <c r="I21">
        <v>1279</v>
      </c>
      <c r="J21" s="4">
        <v>0.04</v>
      </c>
      <c r="K21" s="4">
        <v>0.70499999999999996</v>
      </c>
      <c r="L21" s="4">
        <v>0.73399999999999999</v>
      </c>
      <c r="M21">
        <v>76</v>
      </c>
      <c r="N21">
        <v>0</v>
      </c>
      <c r="O21">
        <v>288</v>
      </c>
      <c r="P21">
        <v>76</v>
      </c>
      <c r="Q21">
        <v>212</v>
      </c>
      <c r="R21" s="4">
        <v>0</v>
      </c>
      <c r="S21" s="4">
        <v>0.26400000000000001</v>
      </c>
      <c r="T21" s="4">
        <v>0.26400000000000001</v>
      </c>
      <c r="U21">
        <v>1152</v>
      </c>
      <c r="V21">
        <v>51</v>
      </c>
      <c r="W21">
        <v>1454</v>
      </c>
      <c r="X21">
        <v>1203</v>
      </c>
      <c r="Y21">
        <v>251</v>
      </c>
      <c r="Z21" s="4">
        <v>4.2000000000000003E-2</v>
      </c>
      <c r="AA21" s="4">
        <v>0.79200000000000004</v>
      </c>
      <c r="AB21" s="4">
        <v>0.82699999999999996</v>
      </c>
    </row>
    <row r="22" spans="1:28">
      <c r="A22" t="s">
        <v>122</v>
      </c>
      <c r="B22">
        <v>2024</v>
      </c>
      <c r="C22" t="s">
        <v>123</v>
      </c>
      <c r="D22" t="s">
        <v>115</v>
      </c>
      <c r="E22" t="s">
        <v>10</v>
      </c>
      <c r="F22">
        <v>693</v>
      </c>
      <c r="G22">
        <v>24</v>
      </c>
      <c r="H22">
        <v>896</v>
      </c>
      <c r="I22">
        <v>717</v>
      </c>
      <c r="J22" s="4">
        <v>3.3000000000000002E-2</v>
      </c>
      <c r="K22" s="4">
        <v>0.77300000000000002</v>
      </c>
      <c r="L22" s="4">
        <v>0.8</v>
      </c>
      <c r="M22">
        <v>40</v>
      </c>
      <c r="N22">
        <v>0</v>
      </c>
      <c r="O22">
        <v>99</v>
      </c>
      <c r="P22">
        <v>40</v>
      </c>
      <c r="Q22">
        <v>59</v>
      </c>
      <c r="R22" s="4">
        <v>0</v>
      </c>
      <c r="S22" s="4">
        <v>0.40400000000000003</v>
      </c>
      <c r="T22" s="4">
        <v>0.40400000000000003</v>
      </c>
      <c r="U22">
        <v>653</v>
      </c>
      <c r="V22">
        <v>24</v>
      </c>
      <c r="W22">
        <v>797</v>
      </c>
      <c r="X22">
        <v>677</v>
      </c>
      <c r="Y22">
        <v>120</v>
      </c>
      <c r="Z22" s="4">
        <v>3.5000000000000003E-2</v>
      </c>
      <c r="AA22" s="4">
        <v>0.81899999999999995</v>
      </c>
      <c r="AB22" s="4">
        <v>0.84899999999999998</v>
      </c>
    </row>
    <row r="23" spans="1:28">
      <c r="A23" t="s">
        <v>124</v>
      </c>
      <c r="B23">
        <v>2024</v>
      </c>
      <c r="C23" t="s">
        <v>125</v>
      </c>
      <c r="D23" t="s">
        <v>115</v>
      </c>
      <c r="E23" t="s">
        <v>10</v>
      </c>
      <c r="F23">
        <v>2414</v>
      </c>
      <c r="G23">
        <v>182</v>
      </c>
      <c r="H23">
        <v>3214</v>
      </c>
      <c r="I23">
        <v>2596</v>
      </c>
      <c r="J23" s="4">
        <v>7.0000000000000007E-2</v>
      </c>
      <c r="K23" s="4">
        <v>0.751</v>
      </c>
      <c r="L23" s="4">
        <v>0.80800000000000005</v>
      </c>
      <c r="M23">
        <v>91</v>
      </c>
      <c r="N23">
        <v>13</v>
      </c>
      <c r="O23">
        <v>441</v>
      </c>
      <c r="P23">
        <v>104</v>
      </c>
      <c r="Q23">
        <v>337</v>
      </c>
      <c r="R23" s="4">
        <v>0.125</v>
      </c>
      <c r="S23" s="4">
        <v>0.20599999999999999</v>
      </c>
      <c r="T23" s="4">
        <v>0.23599999999999999</v>
      </c>
      <c r="U23">
        <v>2323</v>
      </c>
      <c r="V23">
        <v>169</v>
      </c>
      <c r="W23">
        <v>2773</v>
      </c>
      <c r="X23">
        <v>2492</v>
      </c>
      <c r="Y23">
        <v>281</v>
      </c>
      <c r="Z23" s="4">
        <v>6.8000000000000005E-2</v>
      </c>
      <c r="AA23" s="4">
        <v>0.83799999999999997</v>
      </c>
      <c r="AB23" s="4">
        <v>0.89900000000000002</v>
      </c>
    </row>
    <row r="24" spans="1:28">
      <c r="A24" t="s">
        <v>126</v>
      </c>
      <c r="B24">
        <v>2024</v>
      </c>
      <c r="C24" t="s">
        <v>127</v>
      </c>
      <c r="D24" t="s">
        <v>115</v>
      </c>
      <c r="E24" t="s">
        <v>10</v>
      </c>
      <c r="F24">
        <v>527</v>
      </c>
      <c r="G24">
        <v>0</v>
      </c>
      <c r="H24">
        <v>722</v>
      </c>
      <c r="I24">
        <v>527</v>
      </c>
      <c r="J24" s="4">
        <v>0</v>
      </c>
      <c r="K24" s="4">
        <v>0.73</v>
      </c>
      <c r="L24" s="4">
        <v>0.73</v>
      </c>
      <c r="M24">
        <v>27</v>
      </c>
      <c r="N24">
        <v>0</v>
      </c>
      <c r="O24">
        <v>99</v>
      </c>
      <c r="P24">
        <v>27</v>
      </c>
      <c r="Q24">
        <v>72</v>
      </c>
      <c r="R24" s="4">
        <v>0</v>
      </c>
      <c r="S24" s="4">
        <v>0.27300000000000002</v>
      </c>
      <c r="T24" s="4">
        <v>0.27300000000000002</v>
      </c>
      <c r="U24">
        <v>500</v>
      </c>
      <c r="V24">
        <v>0</v>
      </c>
      <c r="W24">
        <v>623</v>
      </c>
      <c r="X24">
        <v>500</v>
      </c>
      <c r="Y24">
        <v>123</v>
      </c>
      <c r="Z24" s="4">
        <v>0</v>
      </c>
      <c r="AA24" s="4">
        <v>0.80300000000000005</v>
      </c>
      <c r="AB24" s="4">
        <v>0.80300000000000005</v>
      </c>
    </row>
    <row r="25" spans="1:28">
      <c r="A25" t="s">
        <v>128</v>
      </c>
      <c r="B25">
        <v>2024</v>
      </c>
      <c r="C25" t="s">
        <v>129</v>
      </c>
      <c r="D25" t="s">
        <v>115</v>
      </c>
      <c r="E25" t="s">
        <v>10</v>
      </c>
      <c r="F25">
        <v>261</v>
      </c>
      <c r="G25">
        <v>35</v>
      </c>
      <c r="H25">
        <v>390</v>
      </c>
      <c r="I25">
        <v>296</v>
      </c>
      <c r="J25" s="4">
        <v>0.11799999999999999</v>
      </c>
      <c r="K25" s="4">
        <v>0.66900000000000004</v>
      </c>
      <c r="L25" s="4">
        <v>0.75900000000000001</v>
      </c>
      <c r="M25">
        <v>17</v>
      </c>
      <c r="N25">
        <v>0</v>
      </c>
      <c r="O25">
        <v>39</v>
      </c>
      <c r="P25">
        <v>17</v>
      </c>
      <c r="Q25">
        <v>22</v>
      </c>
      <c r="R25" s="4">
        <v>0</v>
      </c>
      <c r="S25" s="4">
        <v>0.436</v>
      </c>
      <c r="T25" s="4">
        <v>0.436</v>
      </c>
      <c r="U25">
        <v>244</v>
      </c>
      <c r="V25">
        <v>35</v>
      </c>
      <c r="W25">
        <v>351</v>
      </c>
      <c r="X25">
        <v>279</v>
      </c>
      <c r="Y25">
        <v>72</v>
      </c>
      <c r="Z25" s="4">
        <v>0.125</v>
      </c>
      <c r="AA25" s="4">
        <v>0.69499999999999995</v>
      </c>
      <c r="AB25" s="4">
        <v>0.79500000000000004</v>
      </c>
    </row>
    <row r="26" spans="1:28">
      <c r="A26" t="s">
        <v>130</v>
      </c>
      <c r="B26">
        <v>2024</v>
      </c>
      <c r="C26" t="s">
        <v>131</v>
      </c>
      <c r="D26" t="s">
        <v>115</v>
      </c>
      <c r="E26" t="s">
        <v>10</v>
      </c>
      <c r="F26">
        <v>3106</v>
      </c>
      <c r="G26">
        <v>158</v>
      </c>
      <c r="H26">
        <v>3970</v>
      </c>
      <c r="I26">
        <v>3264</v>
      </c>
      <c r="J26" s="4">
        <v>4.8000000000000001E-2</v>
      </c>
      <c r="K26" s="4">
        <v>0.78200000000000003</v>
      </c>
      <c r="L26" s="4">
        <v>0.82199999999999995</v>
      </c>
      <c r="M26">
        <v>102</v>
      </c>
      <c r="N26">
        <v>0</v>
      </c>
      <c r="O26">
        <v>222</v>
      </c>
      <c r="P26">
        <v>102</v>
      </c>
      <c r="Q26">
        <v>120</v>
      </c>
      <c r="R26" s="4">
        <v>0</v>
      </c>
      <c r="S26" s="4">
        <v>0.45900000000000002</v>
      </c>
      <c r="T26" s="4">
        <v>0.45900000000000002</v>
      </c>
      <c r="U26">
        <v>3004</v>
      </c>
      <c r="V26">
        <v>158</v>
      </c>
      <c r="W26">
        <v>3748</v>
      </c>
      <c r="X26">
        <v>3162</v>
      </c>
      <c r="Y26">
        <v>586</v>
      </c>
      <c r="Z26" s="4">
        <v>0.05</v>
      </c>
      <c r="AA26" s="4">
        <v>0.80100000000000005</v>
      </c>
      <c r="AB26" s="4">
        <v>0.84399999999999997</v>
      </c>
    </row>
    <row r="27" spans="1:28">
      <c r="A27" t="s">
        <v>132</v>
      </c>
      <c r="B27">
        <v>2024</v>
      </c>
      <c r="C27" t="s">
        <v>133</v>
      </c>
      <c r="D27" t="s">
        <v>115</v>
      </c>
      <c r="E27" t="s">
        <v>10</v>
      </c>
      <c r="F27">
        <v>329</v>
      </c>
      <c r="G27">
        <v>0</v>
      </c>
      <c r="H27">
        <v>403</v>
      </c>
      <c r="I27">
        <v>329</v>
      </c>
      <c r="J27" s="4">
        <v>0</v>
      </c>
      <c r="K27" s="4">
        <v>0.81599999999999995</v>
      </c>
      <c r="L27" s="4">
        <v>0.81599999999999995</v>
      </c>
      <c r="M27">
        <v>17</v>
      </c>
      <c r="N27">
        <v>0</v>
      </c>
      <c r="O27">
        <v>38</v>
      </c>
      <c r="P27">
        <v>17</v>
      </c>
      <c r="Q27">
        <v>21</v>
      </c>
      <c r="R27" s="4">
        <v>0</v>
      </c>
      <c r="S27" s="4">
        <v>0.44700000000000001</v>
      </c>
      <c r="T27" s="4">
        <v>0.44700000000000001</v>
      </c>
      <c r="U27">
        <v>312</v>
      </c>
      <c r="V27">
        <v>0</v>
      </c>
      <c r="W27">
        <v>365</v>
      </c>
      <c r="X27">
        <v>312</v>
      </c>
      <c r="Y27">
        <v>53</v>
      </c>
      <c r="Z27" s="4">
        <v>0</v>
      </c>
      <c r="AA27" s="4">
        <v>0.85499999999999998</v>
      </c>
      <c r="AB27" s="4">
        <v>0.85499999999999998</v>
      </c>
    </row>
    <row r="28" spans="1:28">
      <c r="A28" t="s">
        <v>134</v>
      </c>
      <c r="B28">
        <v>2024</v>
      </c>
      <c r="C28" t="s">
        <v>135</v>
      </c>
      <c r="D28" t="s">
        <v>115</v>
      </c>
      <c r="E28" t="s">
        <v>10</v>
      </c>
      <c r="F28">
        <v>882</v>
      </c>
      <c r="G28">
        <v>54</v>
      </c>
      <c r="H28">
        <v>1166</v>
      </c>
      <c r="I28">
        <v>936</v>
      </c>
      <c r="J28" s="4">
        <v>5.8000000000000003E-2</v>
      </c>
      <c r="K28" s="4">
        <v>0.75600000000000001</v>
      </c>
      <c r="L28" s="4">
        <v>0.80300000000000005</v>
      </c>
      <c r="M28">
        <v>25</v>
      </c>
      <c r="N28">
        <v>49</v>
      </c>
      <c r="O28">
        <v>116</v>
      </c>
      <c r="P28">
        <v>74</v>
      </c>
      <c r="Q28">
        <v>42</v>
      </c>
      <c r="R28" s="4">
        <v>0.66200000000000003</v>
      </c>
      <c r="S28" s="4">
        <v>0.216</v>
      </c>
      <c r="T28" s="4">
        <v>0.63800000000000001</v>
      </c>
      <c r="U28">
        <v>857</v>
      </c>
      <c r="V28">
        <v>5</v>
      </c>
      <c r="W28">
        <v>1050</v>
      </c>
      <c r="X28">
        <v>862</v>
      </c>
      <c r="Y28">
        <v>188</v>
      </c>
      <c r="Z28" s="4">
        <v>6.0000000000000001E-3</v>
      </c>
      <c r="AA28" s="4">
        <v>0.81599999999999995</v>
      </c>
      <c r="AB28" s="4">
        <v>0.82099999999999995</v>
      </c>
    </row>
    <row r="29" spans="1:28">
      <c r="A29" t="s">
        <v>136</v>
      </c>
      <c r="B29">
        <v>2024</v>
      </c>
      <c r="C29" t="s">
        <v>137</v>
      </c>
      <c r="D29" t="s">
        <v>115</v>
      </c>
      <c r="E29" t="s">
        <v>10</v>
      </c>
      <c r="F29">
        <v>1471</v>
      </c>
      <c r="G29">
        <v>28</v>
      </c>
      <c r="H29">
        <v>1780</v>
      </c>
      <c r="I29">
        <v>1499</v>
      </c>
      <c r="J29" s="4">
        <v>1.9E-2</v>
      </c>
      <c r="K29" s="4">
        <v>0.82599999999999996</v>
      </c>
      <c r="L29" s="4">
        <v>0.84199999999999997</v>
      </c>
      <c r="M29">
        <v>114</v>
      </c>
      <c r="N29">
        <v>0</v>
      </c>
      <c r="O29">
        <v>148</v>
      </c>
      <c r="P29">
        <v>114</v>
      </c>
      <c r="Q29">
        <v>34</v>
      </c>
      <c r="R29" s="4">
        <v>0</v>
      </c>
      <c r="S29" s="4">
        <v>0.77</v>
      </c>
      <c r="T29" s="4">
        <v>0.77</v>
      </c>
      <c r="U29">
        <v>1357</v>
      </c>
      <c r="V29">
        <v>28</v>
      </c>
      <c r="W29">
        <v>1632</v>
      </c>
      <c r="X29">
        <v>1385</v>
      </c>
      <c r="Y29">
        <v>247</v>
      </c>
      <c r="Z29" s="4">
        <v>0.02</v>
      </c>
      <c r="AA29" s="4">
        <v>0.83099999999999996</v>
      </c>
      <c r="AB29" s="4">
        <v>0.84899999999999998</v>
      </c>
    </row>
    <row r="30" spans="1:28">
      <c r="A30" t="s">
        <v>138</v>
      </c>
      <c r="B30">
        <v>2024</v>
      </c>
      <c r="C30" t="s">
        <v>139</v>
      </c>
      <c r="D30" t="s">
        <v>115</v>
      </c>
      <c r="E30" t="s">
        <v>10</v>
      </c>
      <c r="F30">
        <v>2575</v>
      </c>
      <c r="G30">
        <v>116</v>
      </c>
      <c r="H30">
        <v>3052</v>
      </c>
      <c r="I30">
        <v>2691</v>
      </c>
      <c r="J30" s="4">
        <v>4.2999999999999997E-2</v>
      </c>
      <c r="K30" s="4">
        <v>0.84399999999999997</v>
      </c>
      <c r="L30" s="4">
        <v>0.88200000000000001</v>
      </c>
      <c r="M30">
        <v>229</v>
      </c>
      <c r="N30">
        <v>26</v>
      </c>
      <c r="O30">
        <v>403</v>
      </c>
      <c r="P30">
        <v>255</v>
      </c>
      <c r="Q30">
        <v>148</v>
      </c>
      <c r="R30" s="4">
        <v>0.10199999999999999</v>
      </c>
      <c r="S30" s="4">
        <v>0.56799999999999995</v>
      </c>
      <c r="T30" s="4">
        <v>0.63300000000000001</v>
      </c>
      <c r="U30">
        <v>2346</v>
      </c>
      <c r="V30">
        <v>90</v>
      </c>
      <c r="W30">
        <v>2649</v>
      </c>
      <c r="X30">
        <v>2436</v>
      </c>
      <c r="Y30">
        <v>213</v>
      </c>
      <c r="Z30" s="4">
        <v>3.6999999999999998E-2</v>
      </c>
      <c r="AA30" s="4">
        <v>0.88600000000000001</v>
      </c>
      <c r="AB30" s="4">
        <v>0.92</v>
      </c>
    </row>
    <row r="31" spans="1:28">
      <c r="A31" t="s">
        <v>140</v>
      </c>
      <c r="B31">
        <v>2024</v>
      </c>
      <c r="C31" t="s">
        <v>141</v>
      </c>
      <c r="D31" t="s">
        <v>115</v>
      </c>
      <c r="E31" t="s">
        <v>10</v>
      </c>
      <c r="F31">
        <v>1740</v>
      </c>
      <c r="G31">
        <v>148</v>
      </c>
      <c r="H31">
        <v>2348</v>
      </c>
      <c r="I31">
        <v>1888</v>
      </c>
      <c r="J31" s="4">
        <v>7.8E-2</v>
      </c>
      <c r="K31" s="4">
        <v>0.74099999999999999</v>
      </c>
      <c r="L31" s="4">
        <v>0.80400000000000005</v>
      </c>
      <c r="M31">
        <v>77</v>
      </c>
      <c r="N31">
        <v>15</v>
      </c>
      <c r="O31">
        <v>186</v>
      </c>
      <c r="P31">
        <v>92</v>
      </c>
      <c r="Q31">
        <v>94</v>
      </c>
      <c r="R31" s="4">
        <v>0.16300000000000001</v>
      </c>
      <c r="S31" s="4">
        <v>0.41399999999999998</v>
      </c>
      <c r="T31" s="4">
        <v>0.495</v>
      </c>
      <c r="U31">
        <v>1663</v>
      </c>
      <c r="V31">
        <v>133</v>
      </c>
      <c r="W31">
        <v>2162</v>
      </c>
      <c r="X31">
        <v>1796</v>
      </c>
      <c r="Y31">
        <v>366</v>
      </c>
      <c r="Z31" s="4">
        <v>7.3999999999999996E-2</v>
      </c>
      <c r="AA31" s="4">
        <v>0.76900000000000002</v>
      </c>
      <c r="AB31" s="4">
        <v>0.83099999999999996</v>
      </c>
    </row>
    <row r="32" spans="1:28">
      <c r="A32" t="s">
        <v>142</v>
      </c>
      <c r="B32">
        <v>2024</v>
      </c>
      <c r="C32" t="s">
        <v>143</v>
      </c>
      <c r="D32" t="s">
        <v>115</v>
      </c>
      <c r="E32" t="s">
        <v>10</v>
      </c>
      <c r="F32">
        <v>311</v>
      </c>
      <c r="G32">
        <v>48</v>
      </c>
      <c r="H32">
        <v>432</v>
      </c>
      <c r="I32">
        <v>359</v>
      </c>
      <c r="J32" s="4">
        <v>0.13400000000000001</v>
      </c>
      <c r="K32" s="4">
        <v>0.72</v>
      </c>
      <c r="L32" s="4">
        <v>0.83099999999999996</v>
      </c>
      <c r="M32">
        <v>14</v>
      </c>
      <c r="N32">
        <v>0</v>
      </c>
      <c r="O32">
        <v>52</v>
      </c>
      <c r="P32">
        <v>14</v>
      </c>
      <c r="Q32">
        <v>38</v>
      </c>
      <c r="R32" s="4">
        <v>0</v>
      </c>
      <c r="S32" s="4">
        <v>0.26900000000000002</v>
      </c>
      <c r="T32" s="4">
        <v>0.26900000000000002</v>
      </c>
      <c r="U32">
        <v>297</v>
      </c>
      <c r="V32">
        <v>48</v>
      </c>
      <c r="W32">
        <v>380</v>
      </c>
      <c r="X32">
        <v>345</v>
      </c>
      <c r="Y32">
        <v>35</v>
      </c>
      <c r="Z32" s="4">
        <v>0.13900000000000001</v>
      </c>
      <c r="AA32" s="4">
        <v>0.78200000000000003</v>
      </c>
      <c r="AB32" s="4">
        <v>0.90800000000000003</v>
      </c>
    </row>
    <row r="33" spans="1:28">
      <c r="A33" t="s">
        <v>144</v>
      </c>
      <c r="B33">
        <v>2024</v>
      </c>
      <c r="C33" t="s">
        <v>145</v>
      </c>
      <c r="D33" t="s">
        <v>115</v>
      </c>
      <c r="E33" t="s">
        <v>10</v>
      </c>
      <c r="F33">
        <v>80</v>
      </c>
      <c r="G33">
        <v>5</v>
      </c>
      <c r="H33">
        <v>109</v>
      </c>
      <c r="I33">
        <v>85</v>
      </c>
      <c r="J33" s="4">
        <v>5.8999999999999997E-2</v>
      </c>
      <c r="K33" s="4">
        <v>0.73399999999999999</v>
      </c>
      <c r="L33" s="4">
        <v>0.78</v>
      </c>
      <c r="M33">
        <v>0</v>
      </c>
      <c r="N33">
        <v>0</v>
      </c>
      <c r="O33">
        <v>4</v>
      </c>
      <c r="P33">
        <v>0</v>
      </c>
      <c r="Q33">
        <v>4</v>
      </c>
      <c r="R33" s="4" t="e">
        <v>#NUM!</v>
      </c>
      <c r="S33" s="4">
        <v>0</v>
      </c>
      <c r="T33" s="4">
        <v>0</v>
      </c>
      <c r="U33">
        <v>80</v>
      </c>
      <c r="V33">
        <v>5</v>
      </c>
      <c r="W33">
        <v>105</v>
      </c>
      <c r="X33">
        <v>85</v>
      </c>
      <c r="Y33">
        <v>20</v>
      </c>
      <c r="Z33" s="4">
        <v>5.8999999999999997E-2</v>
      </c>
      <c r="AA33" s="4">
        <v>0.76200000000000001</v>
      </c>
      <c r="AB33" s="4">
        <v>0.81</v>
      </c>
    </row>
    <row r="34" spans="1:28">
      <c r="A34" t="s">
        <v>146</v>
      </c>
      <c r="B34">
        <v>2024</v>
      </c>
      <c r="C34" t="s">
        <v>147</v>
      </c>
      <c r="D34" t="s">
        <v>115</v>
      </c>
      <c r="E34" t="s">
        <v>10</v>
      </c>
      <c r="F34">
        <v>127</v>
      </c>
      <c r="G34">
        <v>2</v>
      </c>
      <c r="H34">
        <v>147</v>
      </c>
      <c r="I34">
        <v>129</v>
      </c>
      <c r="J34" s="4">
        <v>1.6E-2</v>
      </c>
      <c r="K34" s="4">
        <v>0.86399999999999999</v>
      </c>
      <c r="L34" s="4">
        <v>0.878</v>
      </c>
      <c r="M34">
        <v>6</v>
      </c>
      <c r="N34">
        <v>0</v>
      </c>
      <c r="O34">
        <v>11</v>
      </c>
      <c r="P34">
        <v>6</v>
      </c>
      <c r="Q34">
        <v>5</v>
      </c>
      <c r="R34" s="4">
        <v>0</v>
      </c>
      <c r="S34" s="4">
        <v>0.54500000000000004</v>
      </c>
      <c r="T34" s="4">
        <v>0.54500000000000004</v>
      </c>
      <c r="U34">
        <v>121</v>
      </c>
      <c r="V34">
        <v>2</v>
      </c>
      <c r="W34">
        <v>136</v>
      </c>
      <c r="X34">
        <v>123</v>
      </c>
      <c r="Y34">
        <v>13</v>
      </c>
      <c r="Z34" s="4">
        <v>1.6E-2</v>
      </c>
      <c r="AA34" s="4">
        <v>0.89</v>
      </c>
      <c r="AB34" s="4">
        <v>0.90400000000000003</v>
      </c>
    </row>
    <row r="35" spans="1:28">
      <c r="A35" t="s">
        <v>148</v>
      </c>
      <c r="B35">
        <v>2024</v>
      </c>
      <c r="C35" t="s">
        <v>149</v>
      </c>
      <c r="D35" t="s">
        <v>115</v>
      </c>
      <c r="E35" t="s">
        <v>10</v>
      </c>
      <c r="F35">
        <v>608</v>
      </c>
      <c r="G35">
        <v>26</v>
      </c>
      <c r="H35">
        <v>827</v>
      </c>
      <c r="I35">
        <v>634</v>
      </c>
      <c r="J35" s="4">
        <v>4.1000000000000002E-2</v>
      </c>
      <c r="K35" s="4">
        <v>0.73499999999999999</v>
      </c>
      <c r="L35" s="4">
        <v>0.76700000000000002</v>
      </c>
      <c r="M35">
        <v>16</v>
      </c>
      <c r="N35">
        <v>5</v>
      </c>
      <c r="O35">
        <v>75</v>
      </c>
      <c r="P35">
        <v>21</v>
      </c>
      <c r="Q35">
        <v>54</v>
      </c>
      <c r="R35" s="4">
        <v>0.23799999999999999</v>
      </c>
      <c r="S35" s="4">
        <v>0.21299999999999999</v>
      </c>
      <c r="T35" s="4">
        <v>0.28000000000000003</v>
      </c>
      <c r="U35">
        <v>592</v>
      </c>
      <c r="V35">
        <v>21</v>
      </c>
      <c r="W35">
        <v>752</v>
      </c>
      <c r="X35">
        <v>613</v>
      </c>
      <c r="Y35">
        <v>139</v>
      </c>
      <c r="Z35" s="4">
        <v>3.4000000000000002E-2</v>
      </c>
      <c r="AA35" s="4">
        <v>0.78700000000000003</v>
      </c>
      <c r="AB35" s="4">
        <v>0.81499999999999995</v>
      </c>
    </row>
    <row r="36" spans="1:28">
      <c r="A36" t="s">
        <v>150</v>
      </c>
      <c r="B36">
        <v>2024</v>
      </c>
      <c r="C36" t="s">
        <v>151</v>
      </c>
      <c r="D36" t="s">
        <v>115</v>
      </c>
      <c r="E36" t="s">
        <v>10</v>
      </c>
      <c r="F36">
        <v>5090</v>
      </c>
      <c r="G36">
        <v>240</v>
      </c>
      <c r="H36">
        <v>7900</v>
      </c>
      <c r="I36">
        <v>5330</v>
      </c>
      <c r="J36" s="4">
        <v>4.4999999999999998E-2</v>
      </c>
      <c r="K36" s="4">
        <v>0.64400000000000002</v>
      </c>
      <c r="L36" s="4">
        <v>0.67500000000000004</v>
      </c>
      <c r="M36">
        <v>569</v>
      </c>
      <c r="N36">
        <v>91</v>
      </c>
      <c r="O36">
        <v>1746</v>
      </c>
      <c r="P36">
        <v>660</v>
      </c>
      <c r="Q36">
        <v>1086</v>
      </c>
      <c r="R36" s="4">
        <v>0.13800000000000001</v>
      </c>
      <c r="S36" s="4">
        <v>0.32600000000000001</v>
      </c>
      <c r="T36" s="4">
        <v>0.378</v>
      </c>
      <c r="U36">
        <v>4521</v>
      </c>
      <c r="V36">
        <v>149</v>
      </c>
      <c r="W36">
        <v>6154</v>
      </c>
      <c r="X36">
        <v>4670</v>
      </c>
      <c r="Y36">
        <v>1484</v>
      </c>
      <c r="Z36" s="4">
        <v>3.2000000000000001E-2</v>
      </c>
      <c r="AA36" s="4">
        <v>0.73499999999999999</v>
      </c>
      <c r="AB36" s="4">
        <v>0.75900000000000001</v>
      </c>
    </row>
    <row r="37" spans="1:28">
      <c r="A37" t="s">
        <v>152</v>
      </c>
      <c r="B37">
        <v>2024</v>
      </c>
      <c r="C37" t="s">
        <v>153</v>
      </c>
      <c r="D37" t="s">
        <v>115</v>
      </c>
      <c r="E37" t="s">
        <v>10</v>
      </c>
      <c r="F37">
        <v>728</v>
      </c>
      <c r="G37">
        <v>59</v>
      </c>
      <c r="H37">
        <v>925</v>
      </c>
      <c r="I37">
        <v>787</v>
      </c>
      <c r="J37" s="4">
        <v>7.4999999999999997E-2</v>
      </c>
      <c r="K37" s="4">
        <v>0.78700000000000003</v>
      </c>
      <c r="L37" s="4">
        <v>0.85099999999999998</v>
      </c>
      <c r="M37">
        <v>1</v>
      </c>
      <c r="N37">
        <v>14</v>
      </c>
      <c r="O37">
        <v>54</v>
      </c>
      <c r="P37">
        <v>15</v>
      </c>
      <c r="Q37">
        <v>39</v>
      </c>
      <c r="R37" s="4">
        <v>0.93300000000000005</v>
      </c>
      <c r="S37" s="4">
        <v>1.9E-2</v>
      </c>
      <c r="T37" s="4">
        <v>0.27800000000000002</v>
      </c>
      <c r="U37">
        <v>727</v>
      </c>
      <c r="V37">
        <v>45</v>
      </c>
      <c r="W37">
        <v>871</v>
      </c>
      <c r="X37">
        <v>772</v>
      </c>
      <c r="Y37">
        <v>99</v>
      </c>
      <c r="Z37" s="4">
        <v>5.8000000000000003E-2</v>
      </c>
      <c r="AA37" s="4">
        <v>0.83499999999999996</v>
      </c>
      <c r="AB37" s="4">
        <v>0.88600000000000001</v>
      </c>
    </row>
    <row r="38" spans="1:28">
      <c r="A38" t="s">
        <v>154</v>
      </c>
      <c r="B38">
        <v>2024</v>
      </c>
      <c r="C38" t="s">
        <v>155</v>
      </c>
      <c r="D38" t="s">
        <v>115</v>
      </c>
      <c r="E38" t="s">
        <v>10</v>
      </c>
      <c r="F38">
        <v>271</v>
      </c>
      <c r="G38">
        <v>14</v>
      </c>
      <c r="H38">
        <v>340</v>
      </c>
      <c r="I38">
        <v>285</v>
      </c>
      <c r="J38" s="4">
        <v>4.9000000000000002E-2</v>
      </c>
      <c r="K38" s="4">
        <v>0.79700000000000004</v>
      </c>
      <c r="L38" s="4">
        <v>0.83799999999999997</v>
      </c>
      <c r="M38">
        <v>17</v>
      </c>
      <c r="N38">
        <v>0</v>
      </c>
      <c r="O38">
        <v>33</v>
      </c>
      <c r="P38">
        <v>17</v>
      </c>
      <c r="Q38">
        <v>16</v>
      </c>
      <c r="R38" s="4">
        <v>0</v>
      </c>
      <c r="S38" s="4">
        <v>0.51500000000000001</v>
      </c>
      <c r="T38" s="4">
        <v>0.51500000000000001</v>
      </c>
      <c r="U38">
        <v>254</v>
      </c>
      <c r="V38">
        <v>14</v>
      </c>
      <c r="W38">
        <v>307</v>
      </c>
      <c r="X38">
        <v>268</v>
      </c>
      <c r="Y38">
        <v>39</v>
      </c>
      <c r="Z38" s="4">
        <v>5.1999999999999998E-2</v>
      </c>
      <c r="AA38" s="4">
        <v>0.82699999999999996</v>
      </c>
      <c r="AB38" s="4">
        <v>0.873</v>
      </c>
    </row>
    <row r="39" spans="1:28">
      <c r="A39" t="s">
        <v>156</v>
      </c>
      <c r="B39">
        <v>2024</v>
      </c>
      <c r="C39" t="s">
        <v>157</v>
      </c>
      <c r="D39" t="s">
        <v>115</v>
      </c>
      <c r="E39" t="s">
        <v>10</v>
      </c>
      <c r="F39">
        <v>19792</v>
      </c>
      <c r="G39">
        <v>1509</v>
      </c>
      <c r="H39">
        <v>27172</v>
      </c>
      <c r="I39">
        <v>21301</v>
      </c>
      <c r="J39" s="4">
        <v>7.0999999999999994E-2</v>
      </c>
      <c r="K39" s="4">
        <v>0.72799999999999998</v>
      </c>
      <c r="L39" s="4">
        <v>0.78400000000000003</v>
      </c>
      <c r="M39">
        <v>1698</v>
      </c>
      <c r="N39">
        <v>420</v>
      </c>
      <c r="O39">
        <v>4806</v>
      </c>
      <c r="P39">
        <v>2118</v>
      </c>
      <c r="Q39">
        <v>2688</v>
      </c>
      <c r="R39" s="4">
        <v>0.19800000000000001</v>
      </c>
      <c r="S39" s="4">
        <v>0.35299999999999998</v>
      </c>
      <c r="T39" s="4">
        <v>0.441</v>
      </c>
      <c r="U39">
        <v>18094</v>
      </c>
      <c r="V39">
        <v>1089</v>
      </c>
      <c r="W39">
        <v>22366</v>
      </c>
      <c r="X39">
        <v>19183</v>
      </c>
      <c r="Y39">
        <v>3183</v>
      </c>
      <c r="Z39" s="4">
        <v>5.7000000000000002E-2</v>
      </c>
      <c r="AA39" s="4">
        <v>0.80900000000000005</v>
      </c>
      <c r="AB39" s="4">
        <v>0.85799999999999998</v>
      </c>
    </row>
    <row r="40" spans="1:28">
      <c r="A40" t="s">
        <v>158</v>
      </c>
      <c r="B40">
        <v>2024</v>
      </c>
      <c r="C40" t="s">
        <v>159</v>
      </c>
      <c r="D40" t="s">
        <v>115</v>
      </c>
      <c r="E40" t="s">
        <v>10</v>
      </c>
      <c r="F40">
        <v>550</v>
      </c>
      <c r="G40">
        <v>16</v>
      </c>
      <c r="H40">
        <v>699</v>
      </c>
      <c r="I40">
        <v>566</v>
      </c>
      <c r="J40" s="4">
        <v>2.8000000000000001E-2</v>
      </c>
      <c r="K40" s="4">
        <v>0.78700000000000003</v>
      </c>
      <c r="L40" s="4">
        <v>0.81</v>
      </c>
      <c r="M40">
        <v>18</v>
      </c>
      <c r="N40">
        <v>0</v>
      </c>
      <c r="O40">
        <v>50</v>
      </c>
      <c r="P40">
        <v>18</v>
      </c>
      <c r="Q40">
        <v>32</v>
      </c>
      <c r="R40" s="4">
        <v>0</v>
      </c>
      <c r="S40" s="4">
        <v>0.36</v>
      </c>
      <c r="T40" s="4">
        <v>0.36</v>
      </c>
      <c r="U40">
        <v>532</v>
      </c>
      <c r="V40">
        <v>16</v>
      </c>
      <c r="W40">
        <v>649</v>
      </c>
      <c r="X40">
        <v>548</v>
      </c>
      <c r="Y40">
        <v>101</v>
      </c>
      <c r="Z40" s="4">
        <v>2.9000000000000001E-2</v>
      </c>
      <c r="AA40" s="4">
        <v>0.82</v>
      </c>
      <c r="AB40" s="4">
        <v>0.84399999999999997</v>
      </c>
    </row>
    <row r="41" spans="1:28">
      <c r="A41" t="s">
        <v>160</v>
      </c>
      <c r="B41">
        <v>2024</v>
      </c>
      <c r="C41" t="s">
        <v>161</v>
      </c>
      <c r="D41" t="s">
        <v>115</v>
      </c>
      <c r="E41" t="s">
        <v>10</v>
      </c>
      <c r="F41">
        <v>467</v>
      </c>
      <c r="G41">
        <v>4</v>
      </c>
      <c r="H41">
        <v>577</v>
      </c>
      <c r="I41">
        <v>471</v>
      </c>
      <c r="J41" s="4">
        <v>8.0000000000000002E-3</v>
      </c>
      <c r="K41" s="4">
        <v>0.80900000000000005</v>
      </c>
      <c r="L41" s="4">
        <v>0.81599999999999995</v>
      </c>
      <c r="M41">
        <v>15</v>
      </c>
      <c r="N41">
        <v>0</v>
      </c>
      <c r="O41">
        <v>34</v>
      </c>
      <c r="P41">
        <v>15</v>
      </c>
      <c r="Q41">
        <v>19</v>
      </c>
      <c r="R41" s="4">
        <v>0</v>
      </c>
      <c r="S41" s="4">
        <v>0.441</v>
      </c>
      <c r="T41" s="4">
        <v>0.441</v>
      </c>
      <c r="U41">
        <v>452</v>
      </c>
      <c r="V41">
        <v>4</v>
      </c>
      <c r="W41">
        <v>543</v>
      </c>
      <c r="X41">
        <v>456</v>
      </c>
      <c r="Y41">
        <v>87</v>
      </c>
      <c r="Z41" s="4">
        <v>8.9999999999999993E-3</v>
      </c>
      <c r="AA41" s="4">
        <v>0.83199999999999996</v>
      </c>
      <c r="AB41" s="4">
        <v>0.84</v>
      </c>
    </row>
    <row r="42" spans="1:28">
      <c r="A42" t="s">
        <v>162</v>
      </c>
      <c r="B42">
        <v>2024</v>
      </c>
      <c r="C42" t="s">
        <v>163</v>
      </c>
      <c r="D42" t="s">
        <v>115</v>
      </c>
      <c r="E42" t="s">
        <v>10</v>
      </c>
      <c r="F42">
        <v>343</v>
      </c>
      <c r="G42">
        <v>22</v>
      </c>
      <c r="H42">
        <v>458</v>
      </c>
      <c r="I42">
        <v>365</v>
      </c>
      <c r="J42" s="4">
        <v>0.06</v>
      </c>
      <c r="K42" s="4">
        <v>0.749</v>
      </c>
      <c r="L42" s="4">
        <v>0.79700000000000004</v>
      </c>
      <c r="M42">
        <v>11</v>
      </c>
      <c r="N42">
        <v>5</v>
      </c>
      <c r="O42">
        <v>20</v>
      </c>
      <c r="P42">
        <v>16</v>
      </c>
      <c r="Q42">
        <v>4</v>
      </c>
      <c r="R42" s="4">
        <v>0.312</v>
      </c>
      <c r="S42" s="4">
        <v>0.55000000000000004</v>
      </c>
      <c r="T42" s="4">
        <v>0.8</v>
      </c>
      <c r="U42">
        <v>332</v>
      </c>
      <c r="V42">
        <v>17</v>
      </c>
      <c r="W42">
        <v>438</v>
      </c>
      <c r="X42">
        <v>349</v>
      </c>
      <c r="Y42">
        <v>89</v>
      </c>
      <c r="Z42" s="4">
        <v>4.9000000000000002E-2</v>
      </c>
      <c r="AA42" s="4">
        <v>0.75800000000000001</v>
      </c>
      <c r="AB42" s="4">
        <v>0.79700000000000004</v>
      </c>
    </row>
    <row r="43" spans="1:28">
      <c r="A43" t="s">
        <v>164</v>
      </c>
      <c r="B43">
        <v>2024</v>
      </c>
      <c r="C43" t="s">
        <v>165</v>
      </c>
      <c r="D43" t="s">
        <v>115</v>
      </c>
      <c r="E43" t="s">
        <v>10</v>
      </c>
      <c r="F43">
        <v>1778</v>
      </c>
      <c r="G43">
        <v>64</v>
      </c>
      <c r="H43">
        <v>2115</v>
      </c>
      <c r="I43">
        <v>1842</v>
      </c>
      <c r="J43" s="4">
        <v>3.5000000000000003E-2</v>
      </c>
      <c r="K43" s="4">
        <v>0.84099999999999997</v>
      </c>
      <c r="L43" s="4">
        <v>0.871</v>
      </c>
      <c r="M43">
        <v>39</v>
      </c>
      <c r="N43">
        <v>13</v>
      </c>
      <c r="O43">
        <v>91</v>
      </c>
      <c r="P43">
        <v>52</v>
      </c>
      <c r="Q43">
        <v>39</v>
      </c>
      <c r="R43" s="4">
        <v>0.25</v>
      </c>
      <c r="S43" s="4">
        <v>0.42899999999999999</v>
      </c>
      <c r="T43" s="4">
        <v>0.57099999999999995</v>
      </c>
      <c r="U43">
        <v>1739</v>
      </c>
      <c r="V43">
        <v>51</v>
      </c>
      <c r="W43">
        <v>2024</v>
      </c>
      <c r="X43">
        <v>1790</v>
      </c>
      <c r="Y43">
        <v>234</v>
      </c>
      <c r="Z43" s="4">
        <v>2.8000000000000001E-2</v>
      </c>
      <c r="AA43" s="4">
        <v>0.85899999999999999</v>
      </c>
      <c r="AB43" s="4">
        <v>0.88400000000000001</v>
      </c>
    </row>
    <row r="44" spans="1:28">
      <c r="A44" t="s">
        <v>166</v>
      </c>
      <c r="B44">
        <v>2024</v>
      </c>
      <c r="C44" t="s">
        <v>167</v>
      </c>
      <c r="D44" t="s">
        <v>115</v>
      </c>
      <c r="E44" t="s">
        <v>10</v>
      </c>
      <c r="F44">
        <v>604</v>
      </c>
      <c r="G44">
        <v>72</v>
      </c>
      <c r="H44">
        <v>900</v>
      </c>
      <c r="I44">
        <v>676</v>
      </c>
      <c r="J44" s="4">
        <v>0.107</v>
      </c>
      <c r="K44" s="4">
        <v>0.67100000000000004</v>
      </c>
      <c r="L44" s="4">
        <v>0.751</v>
      </c>
      <c r="M44">
        <v>13</v>
      </c>
      <c r="N44">
        <v>20</v>
      </c>
      <c r="O44">
        <v>110</v>
      </c>
      <c r="P44">
        <v>33</v>
      </c>
      <c r="Q44">
        <v>77</v>
      </c>
      <c r="R44" s="4">
        <v>0.60599999999999998</v>
      </c>
      <c r="S44" s="4">
        <v>0.11799999999999999</v>
      </c>
      <c r="T44" s="4">
        <v>0.3</v>
      </c>
      <c r="U44">
        <v>591</v>
      </c>
      <c r="V44">
        <v>52</v>
      </c>
      <c r="W44">
        <v>790</v>
      </c>
      <c r="X44">
        <v>643</v>
      </c>
      <c r="Y44">
        <v>147</v>
      </c>
      <c r="Z44" s="4">
        <v>8.1000000000000003E-2</v>
      </c>
      <c r="AA44" s="4">
        <v>0.748</v>
      </c>
      <c r="AB44" s="4">
        <v>0.81399999999999995</v>
      </c>
    </row>
    <row r="45" spans="1:28">
      <c r="A45" t="s">
        <v>168</v>
      </c>
      <c r="B45">
        <v>2024</v>
      </c>
      <c r="C45" t="s">
        <v>169</v>
      </c>
      <c r="D45" t="s">
        <v>115</v>
      </c>
      <c r="E45" t="s">
        <v>10</v>
      </c>
      <c r="F45">
        <v>220</v>
      </c>
      <c r="G45">
        <v>8</v>
      </c>
      <c r="H45">
        <v>277</v>
      </c>
      <c r="I45">
        <v>228</v>
      </c>
      <c r="J45" s="4">
        <v>3.5000000000000003E-2</v>
      </c>
      <c r="K45" s="4">
        <v>0.79400000000000004</v>
      </c>
      <c r="L45" s="4">
        <v>0.82299999999999995</v>
      </c>
      <c r="M45">
        <v>5</v>
      </c>
      <c r="N45">
        <v>1</v>
      </c>
      <c r="O45">
        <v>13</v>
      </c>
      <c r="P45">
        <v>6</v>
      </c>
      <c r="Q45">
        <v>7</v>
      </c>
      <c r="R45" s="4">
        <v>0.16700000000000001</v>
      </c>
      <c r="S45" s="4">
        <v>0.38500000000000001</v>
      </c>
      <c r="T45" s="4">
        <v>0.46200000000000002</v>
      </c>
      <c r="U45">
        <v>215</v>
      </c>
      <c r="V45">
        <v>7</v>
      </c>
      <c r="W45">
        <v>264</v>
      </c>
      <c r="X45">
        <v>222</v>
      </c>
      <c r="Y45">
        <v>42</v>
      </c>
      <c r="Z45" s="4">
        <v>3.2000000000000001E-2</v>
      </c>
      <c r="AA45" s="4">
        <v>0.81399999999999995</v>
      </c>
      <c r="AB45" s="4">
        <v>0.84099999999999997</v>
      </c>
    </row>
    <row r="46" spans="1:28">
      <c r="A46" t="s">
        <v>170</v>
      </c>
      <c r="B46">
        <v>2024</v>
      </c>
      <c r="C46" t="s">
        <v>171</v>
      </c>
      <c r="D46" t="s">
        <v>115</v>
      </c>
      <c r="E46" t="s">
        <v>10</v>
      </c>
      <c r="F46">
        <v>220</v>
      </c>
      <c r="G46">
        <v>0</v>
      </c>
      <c r="H46">
        <v>270</v>
      </c>
      <c r="I46">
        <v>220</v>
      </c>
      <c r="J46" s="4">
        <v>0</v>
      </c>
      <c r="K46" s="4">
        <v>0.81499999999999995</v>
      </c>
      <c r="L46" s="4">
        <v>0.81499999999999995</v>
      </c>
      <c r="M46">
        <v>3</v>
      </c>
      <c r="N46">
        <v>0</v>
      </c>
      <c r="O46">
        <v>16</v>
      </c>
      <c r="P46">
        <v>3</v>
      </c>
      <c r="Q46">
        <v>13</v>
      </c>
      <c r="R46" s="4">
        <v>0</v>
      </c>
      <c r="S46" s="4">
        <v>0.188</v>
      </c>
      <c r="T46" s="4">
        <v>0.188</v>
      </c>
      <c r="U46">
        <v>217</v>
      </c>
      <c r="V46">
        <v>0</v>
      </c>
      <c r="W46">
        <v>254</v>
      </c>
      <c r="X46">
        <v>217</v>
      </c>
      <c r="Y46">
        <v>37</v>
      </c>
      <c r="Z46" s="4">
        <v>0</v>
      </c>
      <c r="AA46" s="4">
        <v>0.85399999999999998</v>
      </c>
      <c r="AB46" s="4">
        <v>0.85399999999999998</v>
      </c>
    </row>
    <row r="47" spans="1:28">
      <c r="A47" t="s">
        <v>172</v>
      </c>
      <c r="B47">
        <v>2024</v>
      </c>
      <c r="C47" t="s">
        <v>173</v>
      </c>
      <c r="D47" t="s">
        <v>115</v>
      </c>
      <c r="E47" t="s">
        <v>10</v>
      </c>
      <c r="F47">
        <v>474</v>
      </c>
      <c r="G47">
        <v>27</v>
      </c>
      <c r="H47">
        <v>660</v>
      </c>
      <c r="I47">
        <v>501</v>
      </c>
      <c r="J47" s="4">
        <v>5.3999999999999999E-2</v>
      </c>
      <c r="K47" s="4">
        <v>0.71799999999999997</v>
      </c>
      <c r="L47" s="4">
        <v>0.75900000000000001</v>
      </c>
      <c r="M47">
        <v>5</v>
      </c>
      <c r="N47">
        <v>11</v>
      </c>
      <c r="O47">
        <v>35</v>
      </c>
      <c r="P47">
        <v>16</v>
      </c>
      <c r="Q47">
        <v>19</v>
      </c>
      <c r="R47" s="4">
        <v>0.68799999999999994</v>
      </c>
      <c r="S47" s="4">
        <v>0.14299999999999999</v>
      </c>
      <c r="T47" s="4">
        <v>0.45700000000000002</v>
      </c>
      <c r="U47">
        <v>469</v>
      </c>
      <c r="V47">
        <v>16</v>
      </c>
      <c r="W47">
        <v>625</v>
      </c>
      <c r="X47">
        <v>485</v>
      </c>
      <c r="Y47">
        <v>140</v>
      </c>
      <c r="Z47" s="4">
        <v>3.3000000000000002E-2</v>
      </c>
      <c r="AA47" s="4">
        <v>0.75</v>
      </c>
      <c r="AB47" s="4">
        <v>0.77600000000000002</v>
      </c>
    </row>
    <row r="48" spans="1:28">
      <c r="A48" t="s">
        <v>174</v>
      </c>
      <c r="B48">
        <v>2024</v>
      </c>
      <c r="C48" t="s">
        <v>175</v>
      </c>
      <c r="D48" t="s">
        <v>115</v>
      </c>
      <c r="E48" t="s">
        <v>10</v>
      </c>
      <c r="F48">
        <v>3741</v>
      </c>
      <c r="G48">
        <v>80</v>
      </c>
      <c r="H48">
        <v>5496</v>
      </c>
      <c r="I48">
        <v>3821</v>
      </c>
      <c r="J48" s="4">
        <v>2.1000000000000001E-2</v>
      </c>
      <c r="K48" s="4">
        <v>0.68100000000000005</v>
      </c>
      <c r="L48" s="4">
        <v>0.69499999999999995</v>
      </c>
      <c r="M48">
        <v>388</v>
      </c>
      <c r="N48">
        <v>23</v>
      </c>
      <c r="O48">
        <v>502</v>
      </c>
      <c r="P48">
        <v>411</v>
      </c>
      <c r="Q48">
        <v>91</v>
      </c>
      <c r="R48" s="4">
        <v>5.6000000000000001E-2</v>
      </c>
      <c r="S48" s="4">
        <v>0.77300000000000002</v>
      </c>
      <c r="T48" s="4">
        <v>0.81899999999999995</v>
      </c>
      <c r="U48">
        <v>3353</v>
      </c>
      <c r="V48">
        <v>57</v>
      </c>
      <c r="W48">
        <v>4994</v>
      </c>
      <c r="X48">
        <v>3410</v>
      </c>
      <c r="Y48">
        <v>1584</v>
      </c>
      <c r="Z48" s="4">
        <v>1.7000000000000001E-2</v>
      </c>
      <c r="AA48" s="4">
        <v>0.67100000000000004</v>
      </c>
      <c r="AB48" s="4">
        <v>0.68300000000000005</v>
      </c>
    </row>
    <row r="49" spans="1:28">
      <c r="A49" t="s">
        <v>176</v>
      </c>
      <c r="B49">
        <v>2024</v>
      </c>
      <c r="C49" t="s">
        <v>177</v>
      </c>
      <c r="D49" t="s">
        <v>115</v>
      </c>
      <c r="E49" t="s">
        <v>10</v>
      </c>
      <c r="F49">
        <v>528</v>
      </c>
      <c r="G49">
        <v>23</v>
      </c>
      <c r="H49">
        <v>699</v>
      </c>
      <c r="I49">
        <v>551</v>
      </c>
      <c r="J49" s="4">
        <v>4.2000000000000003E-2</v>
      </c>
      <c r="K49" s="4">
        <v>0.755</v>
      </c>
      <c r="L49" s="4">
        <v>0.78800000000000003</v>
      </c>
      <c r="M49">
        <v>33</v>
      </c>
      <c r="N49">
        <v>4</v>
      </c>
      <c r="O49">
        <v>80</v>
      </c>
      <c r="P49">
        <v>37</v>
      </c>
      <c r="Q49">
        <v>43</v>
      </c>
      <c r="R49" s="4">
        <v>0.108</v>
      </c>
      <c r="S49" s="4">
        <v>0.41199999999999998</v>
      </c>
      <c r="T49" s="4">
        <v>0.46200000000000002</v>
      </c>
      <c r="U49">
        <v>495</v>
      </c>
      <c r="V49">
        <v>19</v>
      </c>
      <c r="W49">
        <v>619</v>
      </c>
      <c r="X49">
        <v>514</v>
      </c>
      <c r="Y49">
        <v>105</v>
      </c>
      <c r="Z49" s="4">
        <v>3.6999999999999998E-2</v>
      </c>
      <c r="AA49" s="4">
        <v>0.8</v>
      </c>
      <c r="AB49" s="4">
        <v>0.83</v>
      </c>
    </row>
    <row r="50" spans="1:28">
      <c r="A50" t="s">
        <v>178</v>
      </c>
      <c r="B50">
        <v>2024</v>
      </c>
      <c r="C50" t="s">
        <v>179</v>
      </c>
      <c r="D50" t="s">
        <v>180</v>
      </c>
      <c r="E50" t="s">
        <v>10</v>
      </c>
      <c r="F50">
        <v>4864</v>
      </c>
      <c r="G50">
        <v>103</v>
      </c>
      <c r="H50">
        <v>5935</v>
      </c>
      <c r="I50">
        <v>4967</v>
      </c>
      <c r="J50" s="4">
        <v>2.1000000000000001E-2</v>
      </c>
      <c r="K50" s="4">
        <v>0.82</v>
      </c>
      <c r="L50" s="4">
        <v>0.83699999999999997</v>
      </c>
      <c r="M50">
        <v>251</v>
      </c>
      <c r="N50">
        <v>16</v>
      </c>
      <c r="O50">
        <v>594</v>
      </c>
      <c r="P50">
        <v>267</v>
      </c>
      <c r="Q50">
        <v>327</v>
      </c>
      <c r="R50" s="4">
        <v>0.06</v>
      </c>
      <c r="S50" s="4">
        <v>0.42299999999999999</v>
      </c>
      <c r="T50" s="4">
        <v>0.44900000000000001</v>
      </c>
      <c r="U50">
        <v>4613</v>
      </c>
      <c r="V50">
        <v>87</v>
      </c>
      <c r="W50">
        <v>5341</v>
      </c>
      <c r="X50">
        <v>4700</v>
      </c>
      <c r="Y50">
        <v>641</v>
      </c>
      <c r="Z50" s="4">
        <v>1.9E-2</v>
      </c>
      <c r="AA50" s="4">
        <v>0.86399999999999999</v>
      </c>
      <c r="AB50" s="4">
        <v>0.88</v>
      </c>
    </row>
    <row r="51" spans="1:28">
      <c r="A51" t="s">
        <v>181</v>
      </c>
      <c r="B51">
        <v>2024</v>
      </c>
      <c r="C51" t="s">
        <v>182</v>
      </c>
      <c r="D51" t="s">
        <v>180</v>
      </c>
      <c r="E51" t="s">
        <v>10</v>
      </c>
      <c r="F51">
        <v>23418</v>
      </c>
      <c r="G51">
        <v>1140</v>
      </c>
      <c r="H51">
        <v>29043</v>
      </c>
      <c r="I51">
        <v>24558</v>
      </c>
      <c r="J51" s="4">
        <v>4.5999999999999999E-2</v>
      </c>
      <c r="K51" s="4">
        <v>0.80600000000000005</v>
      </c>
      <c r="L51" s="4">
        <v>0.84599999999999997</v>
      </c>
      <c r="M51">
        <v>1240</v>
      </c>
      <c r="N51">
        <v>395</v>
      </c>
      <c r="O51">
        <v>3204</v>
      </c>
      <c r="P51">
        <v>1635</v>
      </c>
      <c r="Q51">
        <v>1569</v>
      </c>
      <c r="R51" s="4">
        <v>0.24199999999999999</v>
      </c>
      <c r="S51" s="4">
        <v>0.38700000000000001</v>
      </c>
      <c r="T51" s="4">
        <v>0.51</v>
      </c>
      <c r="U51">
        <v>22178</v>
      </c>
      <c r="V51">
        <v>745</v>
      </c>
      <c r="W51">
        <v>25839</v>
      </c>
      <c r="X51">
        <v>22923</v>
      </c>
      <c r="Y51">
        <v>2916</v>
      </c>
      <c r="Z51" s="4">
        <v>3.3000000000000002E-2</v>
      </c>
      <c r="AA51" s="4">
        <v>0.85799999999999998</v>
      </c>
      <c r="AB51" s="4">
        <v>0.88700000000000001</v>
      </c>
    </row>
    <row r="52" spans="1:28">
      <c r="A52" t="s">
        <v>183</v>
      </c>
      <c r="B52">
        <v>2024</v>
      </c>
      <c r="C52" t="s">
        <v>184</v>
      </c>
      <c r="D52" t="s">
        <v>180</v>
      </c>
      <c r="E52" t="s">
        <v>10</v>
      </c>
      <c r="F52">
        <v>3514</v>
      </c>
      <c r="G52">
        <v>144</v>
      </c>
      <c r="H52">
        <v>4344</v>
      </c>
      <c r="I52">
        <v>3658</v>
      </c>
      <c r="J52" s="4">
        <v>3.9E-2</v>
      </c>
      <c r="K52" s="4">
        <v>0.80900000000000005</v>
      </c>
      <c r="L52" s="4">
        <v>0.84199999999999997</v>
      </c>
      <c r="M52">
        <v>178</v>
      </c>
      <c r="N52">
        <v>14</v>
      </c>
      <c r="O52">
        <v>339</v>
      </c>
      <c r="P52">
        <v>192</v>
      </c>
      <c r="Q52">
        <v>147</v>
      </c>
      <c r="R52" s="4">
        <v>7.2999999999999995E-2</v>
      </c>
      <c r="S52" s="4">
        <v>0.52500000000000002</v>
      </c>
      <c r="T52" s="4">
        <v>0.56599999999999995</v>
      </c>
      <c r="U52">
        <v>3336</v>
      </c>
      <c r="V52">
        <v>130</v>
      </c>
      <c r="W52">
        <v>4005</v>
      </c>
      <c r="X52">
        <v>3466</v>
      </c>
      <c r="Y52">
        <v>539</v>
      </c>
      <c r="Z52" s="4">
        <v>3.7999999999999999E-2</v>
      </c>
      <c r="AA52" s="4">
        <v>0.83299999999999996</v>
      </c>
      <c r="AB52" s="4">
        <v>0.86499999999999999</v>
      </c>
    </row>
    <row r="53" spans="1:28">
      <c r="A53" t="s">
        <v>185</v>
      </c>
      <c r="B53">
        <v>2024</v>
      </c>
      <c r="C53" t="s">
        <v>186</v>
      </c>
      <c r="D53" t="s">
        <v>180</v>
      </c>
      <c r="E53" t="s">
        <v>10</v>
      </c>
      <c r="F53">
        <v>14391</v>
      </c>
      <c r="G53">
        <v>660</v>
      </c>
      <c r="H53">
        <v>20664</v>
      </c>
      <c r="I53">
        <v>15051</v>
      </c>
      <c r="J53" s="4">
        <v>4.3999999999999997E-2</v>
      </c>
      <c r="K53" s="4">
        <v>0.69599999999999995</v>
      </c>
      <c r="L53" s="4">
        <v>0.72799999999999998</v>
      </c>
      <c r="M53">
        <v>782</v>
      </c>
      <c r="N53">
        <v>36</v>
      </c>
      <c r="O53">
        <v>2123</v>
      </c>
      <c r="P53">
        <v>818</v>
      </c>
      <c r="Q53">
        <v>1305</v>
      </c>
      <c r="R53" s="4">
        <v>4.3999999999999997E-2</v>
      </c>
      <c r="S53" s="4">
        <v>0.36799999999999999</v>
      </c>
      <c r="T53" s="4">
        <v>0.38500000000000001</v>
      </c>
      <c r="U53">
        <v>13609</v>
      </c>
      <c r="V53">
        <v>624</v>
      </c>
      <c r="W53">
        <v>18541</v>
      </c>
      <c r="X53">
        <v>14233</v>
      </c>
      <c r="Y53">
        <v>4308</v>
      </c>
      <c r="Z53" s="4">
        <v>4.3999999999999997E-2</v>
      </c>
      <c r="AA53" s="4">
        <v>0.73399999999999999</v>
      </c>
      <c r="AB53" s="4">
        <v>0.76800000000000002</v>
      </c>
    </row>
    <row r="54" spans="1:28">
      <c r="A54" t="s">
        <v>187</v>
      </c>
      <c r="B54">
        <v>2024</v>
      </c>
      <c r="C54" t="s">
        <v>188</v>
      </c>
      <c r="D54" t="s">
        <v>180</v>
      </c>
      <c r="E54" t="s">
        <v>10</v>
      </c>
      <c r="F54">
        <v>4084</v>
      </c>
      <c r="G54">
        <v>211</v>
      </c>
      <c r="H54">
        <v>5037</v>
      </c>
      <c r="I54">
        <v>4295</v>
      </c>
      <c r="J54" s="4">
        <v>4.9000000000000002E-2</v>
      </c>
      <c r="K54" s="4">
        <v>0.81100000000000005</v>
      </c>
      <c r="L54" s="4">
        <v>0.85299999999999998</v>
      </c>
      <c r="M54">
        <v>96</v>
      </c>
      <c r="N54">
        <v>85</v>
      </c>
      <c r="O54">
        <v>404</v>
      </c>
      <c r="P54">
        <v>181</v>
      </c>
      <c r="Q54">
        <v>223</v>
      </c>
      <c r="R54" s="4">
        <v>0.47</v>
      </c>
      <c r="S54" s="4">
        <v>0.23799999999999999</v>
      </c>
      <c r="T54" s="4">
        <v>0.44800000000000001</v>
      </c>
      <c r="U54">
        <v>3988</v>
      </c>
      <c r="V54">
        <v>126</v>
      </c>
      <c r="W54">
        <v>4633</v>
      </c>
      <c r="X54">
        <v>4114</v>
      </c>
      <c r="Y54">
        <v>519</v>
      </c>
      <c r="Z54" s="4">
        <v>3.1E-2</v>
      </c>
      <c r="AA54" s="4">
        <v>0.86099999999999999</v>
      </c>
      <c r="AB54" s="4">
        <v>0.88800000000000001</v>
      </c>
    </row>
    <row r="55" spans="1:28">
      <c r="A55" t="s">
        <v>189</v>
      </c>
      <c r="B55">
        <v>2024</v>
      </c>
      <c r="C55" t="s">
        <v>190</v>
      </c>
      <c r="D55" t="s">
        <v>180</v>
      </c>
      <c r="E55" t="s">
        <v>10</v>
      </c>
      <c r="F55">
        <v>11814</v>
      </c>
      <c r="G55">
        <v>619</v>
      </c>
      <c r="H55">
        <v>15248</v>
      </c>
      <c r="I55">
        <v>12433</v>
      </c>
      <c r="J55" s="4">
        <v>0.05</v>
      </c>
      <c r="K55" s="4">
        <v>0.77500000000000002</v>
      </c>
      <c r="L55" s="4">
        <v>0.81499999999999995</v>
      </c>
      <c r="M55">
        <v>402</v>
      </c>
      <c r="N55">
        <v>222</v>
      </c>
      <c r="O55">
        <v>1175</v>
      </c>
      <c r="P55">
        <v>624</v>
      </c>
      <c r="Q55">
        <v>551</v>
      </c>
      <c r="R55" s="4">
        <v>0.35599999999999998</v>
      </c>
      <c r="S55" s="4">
        <v>0.34200000000000003</v>
      </c>
      <c r="T55" s="4">
        <v>0.53100000000000003</v>
      </c>
      <c r="U55">
        <v>11412</v>
      </c>
      <c r="V55">
        <v>397</v>
      </c>
      <c r="W55">
        <v>14073</v>
      </c>
      <c r="X55">
        <v>11809</v>
      </c>
      <c r="Y55">
        <v>2264</v>
      </c>
      <c r="Z55" s="4">
        <v>3.4000000000000002E-2</v>
      </c>
      <c r="AA55" s="4">
        <v>0.81100000000000005</v>
      </c>
      <c r="AB55" s="4">
        <v>0.83899999999999997</v>
      </c>
    </row>
    <row r="56" spans="1:28">
      <c r="A56" t="s">
        <v>191</v>
      </c>
      <c r="B56">
        <v>2024</v>
      </c>
      <c r="C56" t="s">
        <v>192</v>
      </c>
      <c r="D56" t="s">
        <v>180</v>
      </c>
      <c r="E56" t="s">
        <v>10</v>
      </c>
      <c r="F56">
        <v>7155</v>
      </c>
      <c r="G56">
        <v>400</v>
      </c>
      <c r="H56">
        <v>9212</v>
      </c>
      <c r="I56">
        <v>7555</v>
      </c>
      <c r="J56" s="4">
        <v>5.2999999999999999E-2</v>
      </c>
      <c r="K56" s="4">
        <v>0.77700000000000002</v>
      </c>
      <c r="L56" s="4">
        <v>0.82</v>
      </c>
      <c r="M56">
        <v>500</v>
      </c>
      <c r="N56">
        <v>40</v>
      </c>
      <c r="O56">
        <v>1088</v>
      </c>
      <c r="P56">
        <v>540</v>
      </c>
      <c r="Q56">
        <v>548</v>
      </c>
      <c r="R56" s="4">
        <v>7.3999999999999996E-2</v>
      </c>
      <c r="S56" s="4">
        <v>0.46</v>
      </c>
      <c r="T56" s="4">
        <v>0.496</v>
      </c>
      <c r="U56">
        <v>6655</v>
      </c>
      <c r="V56">
        <v>360</v>
      </c>
      <c r="W56">
        <v>8124</v>
      </c>
      <c r="X56">
        <v>7015</v>
      </c>
      <c r="Y56">
        <v>1109</v>
      </c>
      <c r="Z56" s="4">
        <v>5.0999999999999997E-2</v>
      </c>
      <c r="AA56" s="4">
        <v>0.81899999999999995</v>
      </c>
      <c r="AB56" s="4">
        <v>0.86299999999999999</v>
      </c>
    </row>
    <row r="57" spans="1:28">
      <c r="A57" t="s">
        <v>193</v>
      </c>
      <c r="B57">
        <v>2024</v>
      </c>
      <c r="C57" t="s">
        <v>194</v>
      </c>
      <c r="D57" t="s">
        <v>180</v>
      </c>
      <c r="E57" t="s">
        <v>10</v>
      </c>
      <c r="F57">
        <v>42424</v>
      </c>
      <c r="G57">
        <v>2859</v>
      </c>
      <c r="H57">
        <v>60038</v>
      </c>
      <c r="I57">
        <v>45283</v>
      </c>
      <c r="J57" s="4">
        <v>6.3E-2</v>
      </c>
      <c r="K57" s="4">
        <v>0.70699999999999996</v>
      </c>
      <c r="L57" s="4">
        <v>0.754</v>
      </c>
      <c r="M57">
        <v>4718</v>
      </c>
      <c r="N57">
        <v>581</v>
      </c>
      <c r="O57">
        <v>12136</v>
      </c>
      <c r="P57">
        <v>5299</v>
      </c>
      <c r="Q57">
        <v>6837</v>
      </c>
      <c r="R57" s="4">
        <v>0.11</v>
      </c>
      <c r="S57" s="4">
        <v>0.38900000000000001</v>
      </c>
      <c r="T57" s="4">
        <v>0.437</v>
      </c>
      <c r="U57">
        <v>37706</v>
      </c>
      <c r="V57">
        <v>2278</v>
      </c>
      <c r="W57">
        <v>47902</v>
      </c>
      <c r="X57">
        <v>39984</v>
      </c>
      <c r="Y57">
        <v>7918</v>
      </c>
      <c r="Z57" s="4">
        <v>5.7000000000000002E-2</v>
      </c>
      <c r="AA57" s="4">
        <v>0.78700000000000003</v>
      </c>
      <c r="AB57" s="4">
        <v>0.83499999999999996</v>
      </c>
    </row>
    <row r="58" spans="1:28">
      <c r="A58" t="s">
        <v>195</v>
      </c>
      <c r="B58">
        <v>2024</v>
      </c>
      <c r="C58" t="s">
        <v>196</v>
      </c>
      <c r="D58" t="s">
        <v>180</v>
      </c>
      <c r="E58" t="s">
        <v>10</v>
      </c>
      <c r="F58">
        <v>4489</v>
      </c>
      <c r="G58">
        <v>220</v>
      </c>
      <c r="H58">
        <v>5598</v>
      </c>
      <c r="I58">
        <v>4709</v>
      </c>
      <c r="J58" s="4">
        <v>4.7E-2</v>
      </c>
      <c r="K58" s="4">
        <v>0.80200000000000005</v>
      </c>
      <c r="L58" s="4">
        <v>0.84099999999999997</v>
      </c>
      <c r="M58">
        <v>246</v>
      </c>
      <c r="N58">
        <v>54</v>
      </c>
      <c r="O58">
        <v>551</v>
      </c>
      <c r="P58">
        <v>300</v>
      </c>
      <c r="Q58">
        <v>251</v>
      </c>
      <c r="R58" s="4">
        <v>0.18</v>
      </c>
      <c r="S58" s="4">
        <v>0.44600000000000001</v>
      </c>
      <c r="T58" s="4">
        <v>0.54400000000000004</v>
      </c>
      <c r="U58">
        <v>4243</v>
      </c>
      <c r="V58">
        <v>166</v>
      </c>
      <c r="W58">
        <v>5047</v>
      </c>
      <c r="X58">
        <v>4409</v>
      </c>
      <c r="Y58">
        <v>638</v>
      </c>
      <c r="Z58" s="4">
        <v>3.7999999999999999E-2</v>
      </c>
      <c r="AA58" s="4">
        <v>0.84099999999999997</v>
      </c>
      <c r="AB58" s="4">
        <v>0.874</v>
      </c>
    </row>
    <row r="59" spans="1:28">
      <c r="A59" t="s">
        <v>197</v>
      </c>
      <c r="B59">
        <v>2024</v>
      </c>
      <c r="C59" t="s">
        <v>198</v>
      </c>
      <c r="D59" t="s">
        <v>180</v>
      </c>
      <c r="E59" t="s">
        <v>10</v>
      </c>
      <c r="F59">
        <v>11918</v>
      </c>
      <c r="G59">
        <v>426</v>
      </c>
      <c r="H59">
        <v>14873</v>
      </c>
      <c r="I59">
        <v>12344</v>
      </c>
      <c r="J59" s="4">
        <v>3.5000000000000003E-2</v>
      </c>
      <c r="K59" s="4">
        <v>0.80100000000000005</v>
      </c>
      <c r="L59" s="4">
        <v>0.83</v>
      </c>
      <c r="M59">
        <v>389</v>
      </c>
      <c r="N59">
        <v>22</v>
      </c>
      <c r="O59">
        <v>1148</v>
      </c>
      <c r="P59">
        <v>411</v>
      </c>
      <c r="Q59">
        <v>737</v>
      </c>
      <c r="R59" s="4">
        <v>5.3999999999999999E-2</v>
      </c>
      <c r="S59" s="4">
        <v>0.33900000000000002</v>
      </c>
      <c r="T59" s="4">
        <v>0.35799999999999998</v>
      </c>
      <c r="U59">
        <v>11529</v>
      </c>
      <c r="V59">
        <v>404</v>
      </c>
      <c r="W59">
        <v>13725</v>
      </c>
      <c r="X59">
        <v>11933</v>
      </c>
      <c r="Y59">
        <v>1792</v>
      </c>
      <c r="Z59" s="4">
        <v>3.4000000000000002E-2</v>
      </c>
      <c r="AA59" s="4">
        <v>0.84</v>
      </c>
      <c r="AB59" s="4">
        <v>0.86899999999999999</v>
      </c>
    </row>
    <row r="60" spans="1:28">
      <c r="A60" t="s">
        <v>199</v>
      </c>
      <c r="B60">
        <v>2024</v>
      </c>
      <c r="C60" t="s">
        <v>200</v>
      </c>
      <c r="D60" t="s">
        <v>180</v>
      </c>
      <c r="E60" t="s">
        <v>10</v>
      </c>
      <c r="F60">
        <v>41829</v>
      </c>
      <c r="G60">
        <v>3702</v>
      </c>
      <c r="H60">
        <v>61162</v>
      </c>
      <c r="I60">
        <v>45531</v>
      </c>
      <c r="J60" s="4">
        <v>8.1000000000000003E-2</v>
      </c>
      <c r="K60" s="4">
        <v>0.68400000000000005</v>
      </c>
      <c r="L60" s="4">
        <v>0.74399999999999999</v>
      </c>
      <c r="M60">
        <v>2898</v>
      </c>
      <c r="N60">
        <v>554</v>
      </c>
      <c r="O60">
        <v>9296</v>
      </c>
      <c r="P60">
        <v>3452</v>
      </c>
      <c r="Q60">
        <v>5844</v>
      </c>
      <c r="R60" s="4">
        <v>0.16</v>
      </c>
      <c r="S60" s="4">
        <v>0.312</v>
      </c>
      <c r="T60" s="4">
        <v>0.371</v>
      </c>
      <c r="U60">
        <v>38931</v>
      </c>
      <c r="V60">
        <v>3148</v>
      </c>
      <c r="W60">
        <v>51866</v>
      </c>
      <c r="X60">
        <v>42079</v>
      </c>
      <c r="Y60">
        <v>9787</v>
      </c>
      <c r="Z60" s="4">
        <v>7.4999999999999997E-2</v>
      </c>
      <c r="AA60" s="4">
        <v>0.751</v>
      </c>
      <c r="AB60" s="4">
        <v>0.81100000000000005</v>
      </c>
    </row>
    <row r="61" spans="1:28">
      <c r="A61" t="s">
        <v>201</v>
      </c>
      <c r="B61">
        <v>2024</v>
      </c>
      <c r="C61" t="s">
        <v>202</v>
      </c>
      <c r="D61" t="s">
        <v>180</v>
      </c>
      <c r="E61" t="s">
        <v>10</v>
      </c>
      <c r="F61">
        <v>15934</v>
      </c>
      <c r="G61">
        <v>814</v>
      </c>
      <c r="H61">
        <v>19555</v>
      </c>
      <c r="I61">
        <v>16748</v>
      </c>
      <c r="J61" s="4">
        <v>4.9000000000000002E-2</v>
      </c>
      <c r="K61" s="4">
        <v>0.81499999999999995</v>
      </c>
      <c r="L61" s="4">
        <v>0.85599999999999998</v>
      </c>
      <c r="M61">
        <v>630</v>
      </c>
      <c r="N61">
        <v>66</v>
      </c>
      <c r="O61">
        <v>1673</v>
      </c>
      <c r="P61">
        <v>696</v>
      </c>
      <c r="Q61">
        <v>977</v>
      </c>
      <c r="R61" s="4">
        <v>9.5000000000000001E-2</v>
      </c>
      <c r="S61" s="4">
        <v>0.377</v>
      </c>
      <c r="T61" s="4">
        <v>0.41599999999999998</v>
      </c>
      <c r="U61">
        <v>15304</v>
      </c>
      <c r="V61">
        <v>748</v>
      </c>
      <c r="W61">
        <v>17882</v>
      </c>
      <c r="X61">
        <v>16052</v>
      </c>
      <c r="Y61">
        <v>1830</v>
      </c>
      <c r="Z61" s="4">
        <v>4.7E-2</v>
      </c>
      <c r="AA61" s="4">
        <v>0.85599999999999998</v>
      </c>
      <c r="AB61" s="4">
        <v>0.89800000000000002</v>
      </c>
    </row>
    <row r="62" spans="1:28">
      <c r="A62" t="s">
        <v>203</v>
      </c>
      <c r="B62">
        <v>2024</v>
      </c>
      <c r="C62" t="s">
        <v>204</v>
      </c>
      <c r="D62" t="s">
        <v>180</v>
      </c>
      <c r="E62" t="s">
        <v>10</v>
      </c>
      <c r="F62">
        <v>9150</v>
      </c>
      <c r="G62">
        <v>313</v>
      </c>
      <c r="H62">
        <v>12504</v>
      </c>
      <c r="I62">
        <v>9463</v>
      </c>
      <c r="J62" s="4">
        <v>3.3000000000000002E-2</v>
      </c>
      <c r="K62" s="4">
        <v>0.73199999999999998</v>
      </c>
      <c r="L62" s="4">
        <v>0.75700000000000001</v>
      </c>
      <c r="M62">
        <v>512</v>
      </c>
      <c r="N62">
        <v>25</v>
      </c>
      <c r="O62">
        <v>1342</v>
      </c>
      <c r="P62">
        <v>537</v>
      </c>
      <c r="Q62">
        <v>805</v>
      </c>
      <c r="R62" s="4">
        <v>4.7E-2</v>
      </c>
      <c r="S62" s="4">
        <v>0.38200000000000001</v>
      </c>
      <c r="T62" s="4">
        <v>0.4</v>
      </c>
      <c r="U62">
        <v>8638</v>
      </c>
      <c r="V62">
        <v>288</v>
      </c>
      <c r="W62">
        <v>11162</v>
      </c>
      <c r="X62">
        <v>8926</v>
      </c>
      <c r="Y62">
        <v>2236</v>
      </c>
      <c r="Z62" s="4">
        <v>3.2000000000000001E-2</v>
      </c>
      <c r="AA62" s="4">
        <v>0.77400000000000002</v>
      </c>
      <c r="AB62" s="4">
        <v>0.8</v>
      </c>
    </row>
    <row r="63" spans="1:28">
      <c r="A63" t="s">
        <v>205</v>
      </c>
      <c r="B63">
        <v>2024</v>
      </c>
      <c r="C63" t="s">
        <v>206</v>
      </c>
      <c r="D63" t="s">
        <v>180</v>
      </c>
      <c r="E63" t="s">
        <v>10</v>
      </c>
      <c r="F63">
        <v>7617</v>
      </c>
      <c r="G63">
        <v>318</v>
      </c>
      <c r="H63">
        <v>9241</v>
      </c>
      <c r="I63">
        <v>7935</v>
      </c>
      <c r="J63" s="4">
        <v>0.04</v>
      </c>
      <c r="K63" s="4">
        <v>0.82399999999999995</v>
      </c>
      <c r="L63" s="4">
        <v>0.85899999999999999</v>
      </c>
      <c r="M63">
        <v>357</v>
      </c>
      <c r="N63">
        <v>22</v>
      </c>
      <c r="O63">
        <v>788</v>
      </c>
      <c r="P63">
        <v>379</v>
      </c>
      <c r="Q63">
        <v>409</v>
      </c>
      <c r="R63" s="4">
        <v>5.8000000000000003E-2</v>
      </c>
      <c r="S63" s="4">
        <v>0.45300000000000001</v>
      </c>
      <c r="T63" s="4">
        <v>0.48099999999999998</v>
      </c>
      <c r="U63">
        <v>7260</v>
      </c>
      <c r="V63">
        <v>296</v>
      </c>
      <c r="W63">
        <v>8453</v>
      </c>
      <c r="X63">
        <v>7556</v>
      </c>
      <c r="Y63">
        <v>897</v>
      </c>
      <c r="Z63" s="4">
        <v>3.9E-2</v>
      </c>
      <c r="AA63" s="4">
        <v>0.85899999999999999</v>
      </c>
      <c r="AB63" s="4">
        <v>0.89400000000000002</v>
      </c>
    </row>
    <row r="64" spans="1:28">
      <c r="A64" t="s">
        <v>207</v>
      </c>
      <c r="B64">
        <v>2024</v>
      </c>
      <c r="C64" t="s">
        <v>208</v>
      </c>
      <c r="D64" t="s">
        <v>180</v>
      </c>
      <c r="E64" t="s">
        <v>10</v>
      </c>
      <c r="F64">
        <v>6672</v>
      </c>
      <c r="G64">
        <v>167</v>
      </c>
      <c r="H64">
        <v>7732</v>
      </c>
      <c r="I64">
        <v>6839</v>
      </c>
      <c r="J64" s="4">
        <v>2.4E-2</v>
      </c>
      <c r="K64" s="4">
        <v>0.86299999999999999</v>
      </c>
      <c r="L64" s="4">
        <v>0.88500000000000001</v>
      </c>
      <c r="M64">
        <v>249</v>
      </c>
      <c r="N64">
        <v>12</v>
      </c>
      <c r="O64">
        <v>440</v>
      </c>
      <c r="P64">
        <v>261</v>
      </c>
      <c r="Q64">
        <v>179</v>
      </c>
      <c r="R64" s="4">
        <v>4.5999999999999999E-2</v>
      </c>
      <c r="S64" s="4">
        <v>0.56599999999999995</v>
      </c>
      <c r="T64" s="4">
        <v>0.59299999999999997</v>
      </c>
      <c r="U64">
        <v>6423</v>
      </c>
      <c r="V64">
        <v>155</v>
      </c>
      <c r="W64">
        <v>7292</v>
      </c>
      <c r="X64">
        <v>6578</v>
      </c>
      <c r="Y64">
        <v>714</v>
      </c>
      <c r="Z64" s="4">
        <v>2.4E-2</v>
      </c>
      <c r="AA64" s="4">
        <v>0.88100000000000001</v>
      </c>
      <c r="AB64" s="4">
        <v>0.90200000000000002</v>
      </c>
    </row>
    <row r="65" spans="1:28">
      <c r="A65" t="s">
        <v>209</v>
      </c>
      <c r="B65">
        <v>2024</v>
      </c>
      <c r="C65" t="s">
        <v>210</v>
      </c>
      <c r="D65" t="s">
        <v>180</v>
      </c>
      <c r="E65" t="s">
        <v>10</v>
      </c>
      <c r="F65">
        <v>7682</v>
      </c>
      <c r="G65">
        <v>330</v>
      </c>
      <c r="H65">
        <v>9775</v>
      </c>
      <c r="I65">
        <v>8012</v>
      </c>
      <c r="J65" s="4">
        <v>4.1000000000000002E-2</v>
      </c>
      <c r="K65" s="4">
        <v>0.78600000000000003</v>
      </c>
      <c r="L65" s="4">
        <v>0.82</v>
      </c>
      <c r="M65">
        <v>439</v>
      </c>
      <c r="N65">
        <v>44</v>
      </c>
      <c r="O65">
        <v>1026</v>
      </c>
      <c r="P65">
        <v>483</v>
      </c>
      <c r="Q65">
        <v>543</v>
      </c>
      <c r="R65" s="4">
        <v>9.0999999999999998E-2</v>
      </c>
      <c r="S65" s="4">
        <v>0.42799999999999999</v>
      </c>
      <c r="T65" s="4">
        <v>0.47099999999999997</v>
      </c>
      <c r="U65">
        <v>7243</v>
      </c>
      <c r="V65">
        <v>286</v>
      </c>
      <c r="W65">
        <v>8749</v>
      </c>
      <c r="X65">
        <v>7529</v>
      </c>
      <c r="Y65">
        <v>1220</v>
      </c>
      <c r="Z65" s="4">
        <v>3.7999999999999999E-2</v>
      </c>
      <c r="AA65" s="4">
        <v>0.82799999999999996</v>
      </c>
      <c r="AB65" s="4">
        <v>0.86099999999999999</v>
      </c>
    </row>
    <row r="66" spans="1:28">
      <c r="A66" t="s">
        <v>211</v>
      </c>
      <c r="B66">
        <v>2024</v>
      </c>
      <c r="C66" t="s">
        <v>212</v>
      </c>
      <c r="D66" t="s">
        <v>180</v>
      </c>
      <c r="E66" t="s">
        <v>10</v>
      </c>
      <c r="F66">
        <v>8371</v>
      </c>
      <c r="G66">
        <v>241</v>
      </c>
      <c r="H66">
        <v>10206</v>
      </c>
      <c r="I66">
        <v>8612</v>
      </c>
      <c r="J66" s="4">
        <v>2.8000000000000001E-2</v>
      </c>
      <c r="K66" s="4">
        <v>0.82</v>
      </c>
      <c r="L66" s="4">
        <v>0.84399999999999997</v>
      </c>
      <c r="M66">
        <v>355</v>
      </c>
      <c r="N66">
        <v>0</v>
      </c>
      <c r="O66">
        <v>900</v>
      </c>
      <c r="P66">
        <v>355</v>
      </c>
      <c r="Q66">
        <v>545</v>
      </c>
      <c r="R66" s="4">
        <v>0</v>
      </c>
      <c r="S66" s="4">
        <v>0.39400000000000002</v>
      </c>
      <c r="T66" s="4">
        <v>0.39400000000000002</v>
      </c>
      <c r="U66">
        <v>8016</v>
      </c>
      <c r="V66">
        <v>241</v>
      </c>
      <c r="W66">
        <v>9306</v>
      </c>
      <c r="X66">
        <v>8257</v>
      </c>
      <c r="Y66">
        <v>1049</v>
      </c>
      <c r="Z66" s="4">
        <v>2.9000000000000001E-2</v>
      </c>
      <c r="AA66" s="4">
        <v>0.86099999999999999</v>
      </c>
      <c r="AB66" s="4">
        <v>0.88700000000000001</v>
      </c>
    </row>
    <row r="67" spans="1:28">
      <c r="A67" t="s">
        <v>213</v>
      </c>
      <c r="B67">
        <v>2024</v>
      </c>
      <c r="C67" t="s">
        <v>214</v>
      </c>
      <c r="D67" t="s">
        <v>180</v>
      </c>
      <c r="E67" t="s">
        <v>10</v>
      </c>
      <c r="F67">
        <v>7691</v>
      </c>
      <c r="G67">
        <v>219</v>
      </c>
      <c r="H67">
        <v>9301</v>
      </c>
      <c r="I67">
        <v>7910</v>
      </c>
      <c r="J67" s="4">
        <v>2.8000000000000001E-2</v>
      </c>
      <c r="K67" s="4">
        <v>0.82699999999999996</v>
      </c>
      <c r="L67" s="4">
        <v>0.85</v>
      </c>
      <c r="M67">
        <v>455</v>
      </c>
      <c r="N67">
        <v>8</v>
      </c>
      <c r="O67">
        <v>977</v>
      </c>
      <c r="P67">
        <v>463</v>
      </c>
      <c r="Q67">
        <v>514</v>
      </c>
      <c r="R67" s="4">
        <v>1.7000000000000001E-2</v>
      </c>
      <c r="S67" s="4">
        <v>0.46600000000000003</v>
      </c>
      <c r="T67" s="4">
        <v>0.47399999999999998</v>
      </c>
      <c r="U67">
        <v>7236</v>
      </c>
      <c r="V67">
        <v>211</v>
      </c>
      <c r="W67">
        <v>8324</v>
      </c>
      <c r="X67">
        <v>7447</v>
      </c>
      <c r="Y67">
        <v>877</v>
      </c>
      <c r="Z67" s="4">
        <v>2.8000000000000001E-2</v>
      </c>
      <c r="AA67" s="4">
        <v>0.86899999999999999</v>
      </c>
      <c r="AB67" s="4">
        <v>0.89500000000000002</v>
      </c>
    </row>
    <row r="68" spans="1:28">
      <c r="A68" t="s">
        <v>215</v>
      </c>
      <c r="B68">
        <v>2024</v>
      </c>
      <c r="C68" t="s">
        <v>216</v>
      </c>
      <c r="D68" t="s">
        <v>180</v>
      </c>
      <c r="E68" t="s">
        <v>10</v>
      </c>
      <c r="F68">
        <v>28799</v>
      </c>
      <c r="G68">
        <v>1725</v>
      </c>
      <c r="H68">
        <v>38196</v>
      </c>
      <c r="I68">
        <v>30524</v>
      </c>
      <c r="J68" s="4">
        <v>5.7000000000000002E-2</v>
      </c>
      <c r="K68" s="4">
        <v>0.754</v>
      </c>
      <c r="L68" s="4">
        <v>0.79900000000000004</v>
      </c>
      <c r="M68">
        <v>1943</v>
      </c>
      <c r="N68">
        <v>381</v>
      </c>
      <c r="O68">
        <v>5465</v>
      </c>
      <c r="P68">
        <v>2324</v>
      </c>
      <c r="Q68">
        <v>3141</v>
      </c>
      <c r="R68" s="4">
        <v>0.16400000000000001</v>
      </c>
      <c r="S68" s="4">
        <v>0.35599999999999998</v>
      </c>
      <c r="T68" s="4">
        <v>0.42499999999999999</v>
      </c>
      <c r="U68">
        <v>26856</v>
      </c>
      <c r="V68">
        <v>1344</v>
      </c>
      <c r="W68">
        <v>32731</v>
      </c>
      <c r="X68">
        <v>28200</v>
      </c>
      <c r="Y68">
        <v>4531</v>
      </c>
      <c r="Z68" s="4">
        <v>4.8000000000000001E-2</v>
      </c>
      <c r="AA68" s="4">
        <v>0.82099999999999995</v>
      </c>
      <c r="AB68" s="4">
        <v>0.86199999999999999</v>
      </c>
    </row>
    <row r="69" spans="1:28">
      <c r="A69" t="s">
        <v>217</v>
      </c>
      <c r="B69">
        <v>2024</v>
      </c>
      <c r="C69" t="s">
        <v>218</v>
      </c>
      <c r="D69" t="s">
        <v>180</v>
      </c>
      <c r="E69" t="s">
        <v>10</v>
      </c>
      <c r="F69">
        <v>7738</v>
      </c>
      <c r="G69">
        <v>177</v>
      </c>
      <c r="H69">
        <v>9745</v>
      </c>
      <c r="I69">
        <v>7915</v>
      </c>
      <c r="J69" s="4">
        <v>2.1999999999999999E-2</v>
      </c>
      <c r="K69" s="4">
        <v>0.79400000000000004</v>
      </c>
      <c r="L69" s="4">
        <v>0.81200000000000006</v>
      </c>
      <c r="M69">
        <v>396</v>
      </c>
      <c r="N69">
        <v>26</v>
      </c>
      <c r="O69">
        <v>1203</v>
      </c>
      <c r="P69">
        <v>422</v>
      </c>
      <c r="Q69">
        <v>781</v>
      </c>
      <c r="R69" s="4">
        <v>6.2E-2</v>
      </c>
      <c r="S69" s="4">
        <v>0.32900000000000001</v>
      </c>
      <c r="T69" s="4">
        <v>0.35099999999999998</v>
      </c>
      <c r="U69">
        <v>7342</v>
      </c>
      <c r="V69">
        <v>151</v>
      </c>
      <c r="W69">
        <v>8542</v>
      </c>
      <c r="X69">
        <v>7493</v>
      </c>
      <c r="Y69">
        <v>1049</v>
      </c>
      <c r="Z69" s="4">
        <v>0.02</v>
      </c>
      <c r="AA69" s="4">
        <v>0.86</v>
      </c>
      <c r="AB69" s="4">
        <v>0.877</v>
      </c>
    </row>
    <row r="70" spans="1:28">
      <c r="A70" t="s">
        <v>219</v>
      </c>
      <c r="B70">
        <v>2024</v>
      </c>
      <c r="C70" t="s">
        <v>220</v>
      </c>
      <c r="D70" t="s">
        <v>221</v>
      </c>
      <c r="E70" t="s">
        <v>10</v>
      </c>
      <c r="F70">
        <v>234</v>
      </c>
      <c r="G70">
        <v>24</v>
      </c>
      <c r="H70">
        <v>324</v>
      </c>
      <c r="I70">
        <v>258</v>
      </c>
      <c r="J70" s="4">
        <v>9.2999999999999999E-2</v>
      </c>
      <c r="K70" s="4">
        <v>0.72199999999999998</v>
      </c>
      <c r="L70" s="4">
        <v>0.79600000000000004</v>
      </c>
      <c r="M70">
        <v>8</v>
      </c>
      <c r="N70">
        <v>0</v>
      </c>
      <c r="O70">
        <v>19</v>
      </c>
      <c r="P70">
        <v>8</v>
      </c>
      <c r="Q70">
        <v>11</v>
      </c>
      <c r="R70" s="4">
        <v>0</v>
      </c>
      <c r="S70" s="4">
        <v>0.42099999999999999</v>
      </c>
      <c r="T70" s="4">
        <v>0.42099999999999999</v>
      </c>
      <c r="U70">
        <v>226</v>
      </c>
      <c r="V70">
        <v>24</v>
      </c>
      <c r="W70">
        <v>305</v>
      </c>
      <c r="X70">
        <v>250</v>
      </c>
      <c r="Y70">
        <v>55</v>
      </c>
      <c r="Z70" s="4">
        <v>9.6000000000000002E-2</v>
      </c>
      <c r="AA70" s="4">
        <v>0.74099999999999999</v>
      </c>
      <c r="AB70" s="4">
        <v>0.82</v>
      </c>
    </row>
    <row r="71" spans="1:28">
      <c r="A71" t="s">
        <v>222</v>
      </c>
      <c r="B71">
        <v>2024</v>
      </c>
      <c r="C71" t="s">
        <v>223</v>
      </c>
      <c r="D71" t="s">
        <v>221</v>
      </c>
      <c r="E71" t="s">
        <v>10</v>
      </c>
      <c r="F71">
        <v>558</v>
      </c>
      <c r="G71">
        <v>51</v>
      </c>
      <c r="H71">
        <v>740</v>
      </c>
      <c r="I71">
        <v>609</v>
      </c>
      <c r="J71" s="4">
        <v>8.4000000000000005E-2</v>
      </c>
      <c r="K71" s="4">
        <v>0.754</v>
      </c>
      <c r="L71" s="4">
        <v>0.82299999999999995</v>
      </c>
      <c r="M71">
        <v>4</v>
      </c>
      <c r="N71">
        <v>0</v>
      </c>
      <c r="O71">
        <v>17</v>
      </c>
      <c r="P71">
        <v>4</v>
      </c>
      <c r="Q71">
        <v>13</v>
      </c>
      <c r="R71" s="4">
        <v>0</v>
      </c>
      <c r="S71" s="4">
        <v>0.23499999999999999</v>
      </c>
      <c r="T71" s="4">
        <v>0.23499999999999999</v>
      </c>
      <c r="U71">
        <v>554</v>
      </c>
      <c r="V71">
        <v>51</v>
      </c>
      <c r="W71">
        <v>723</v>
      </c>
      <c r="X71">
        <v>605</v>
      </c>
      <c r="Y71">
        <v>118</v>
      </c>
      <c r="Z71" s="4">
        <v>8.4000000000000005E-2</v>
      </c>
      <c r="AA71" s="4">
        <v>0.76600000000000001</v>
      </c>
      <c r="AB71" s="4">
        <v>0.83699999999999997</v>
      </c>
    </row>
    <row r="72" spans="1:28">
      <c r="A72" t="s">
        <v>224</v>
      </c>
      <c r="B72">
        <v>2024</v>
      </c>
      <c r="C72" t="s">
        <v>225</v>
      </c>
      <c r="D72" t="s">
        <v>221</v>
      </c>
      <c r="E72" t="s">
        <v>10</v>
      </c>
      <c r="F72">
        <v>2577</v>
      </c>
      <c r="G72">
        <v>129</v>
      </c>
      <c r="H72">
        <v>3146</v>
      </c>
      <c r="I72">
        <v>2706</v>
      </c>
      <c r="J72" s="4">
        <v>4.8000000000000001E-2</v>
      </c>
      <c r="K72" s="4">
        <v>0.81899999999999995</v>
      </c>
      <c r="L72" s="4">
        <v>0.86</v>
      </c>
      <c r="M72">
        <v>69</v>
      </c>
      <c r="N72">
        <v>0</v>
      </c>
      <c r="O72">
        <v>124</v>
      </c>
      <c r="P72">
        <v>69</v>
      </c>
      <c r="Q72">
        <v>55</v>
      </c>
      <c r="R72" s="4">
        <v>0</v>
      </c>
      <c r="S72" s="4">
        <v>0.55600000000000005</v>
      </c>
      <c r="T72" s="4">
        <v>0.55600000000000005</v>
      </c>
      <c r="U72">
        <v>2508</v>
      </c>
      <c r="V72">
        <v>129</v>
      </c>
      <c r="W72">
        <v>3022</v>
      </c>
      <c r="X72">
        <v>2637</v>
      </c>
      <c r="Y72">
        <v>385</v>
      </c>
      <c r="Z72" s="4">
        <v>4.9000000000000002E-2</v>
      </c>
      <c r="AA72" s="4">
        <v>0.83</v>
      </c>
      <c r="AB72" s="4">
        <v>0.873</v>
      </c>
    </row>
    <row r="73" spans="1:28">
      <c r="A73" t="s">
        <v>226</v>
      </c>
      <c r="B73">
        <v>2024</v>
      </c>
      <c r="C73" t="s">
        <v>227</v>
      </c>
      <c r="D73" t="s">
        <v>221</v>
      </c>
      <c r="E73" t="s">
        <v>10</v>
      </c>
      <c r="F73">
        <v>19</v>
      </c>
      <c r="G73">
        <v>0</v>
      </c>
      <c r="H73">
        <v>19</v>
      </c>
      <c r="I73">
        <v>19</v>
      </c>
      <c r="J73" s="4">
        <v>0</v>
      </c>
      <c r="K73" s="4">
        <v>1</v>
      </c>
      <c r="L73" s="4">
        <v>1</v>
      </c>
      <c r="M73">
        <v>0</v>
      </c>
      <c r="N73">
        <v>0</v>
      </c>
      <c r="O73">
        <v>0</v>
      </c>
      <c r="P73">
        <v>0</v>
      </c>
      <c r="Q73">
        <v>0</v>
      </c>
      <c r="R73" s="4" t="e">
        <v>#NUM!</v>
      </c>
      <c r="S73" s="4" t="e">
        <v>#NUM!</v>
      </c>
      <c r="T73" s="4" t="e">
        <v>#NUM!</v>
      </c>
      <c r="U73">
        <v>19</v>
      </c>
      <c r="V73">
        <v>0</v>
      </c>
      <c r="W73">
        <v>19</v>
      </c>
      <c r="X73">
        <v>19</v>
      </c>
      <c r="Y73">
        <v>0</v>
      </c>
      <c r="Z73" s="4">
        <v>0</v>
      </c>
      <c r="AA73" s="4">
        <v>1</v>
      </c>
      <c r="AB73" s="4">
        <v>1</v>
      </c>
    </row>
    <row r="74" spans="1:28">
      <c r="A74" t="s">
        <v>228</v>
      </c>
      <c r="B74">
        <v>2024</v>
      </c>
      <c r="C74" t="s">
        <v>229</v>
      </c>
      <c r="D74" t="s">
        <v>221</v>
      </c>
      <c r="E74" t="s">
        <v>10</v>
      </c>
      <c r="F74">
        <v>2232</v>
      </c>
      <c r="G74">
        <v>399</v>
      </c>
      <c r="H74">
        <v>2923</v>
      </c>
      <c r="I74">
        <v>2631</v>
      </c>
      <c r="J74" s="4">
        <v>0.152</v>
      </c>
      <c r="K74" s="4">
        <v>0.76400000000000001</v>
      </c>
      <c r="L74" s="4">
        <v>0.9</v>
      </c>
      <c r="M74">
        <v>0</v>
      </c>
      <c r="N74">
        <v>0</v>
      </c>
      <c r="O74">
        <v>14</v>
      </c>
      <c r="P74">
        <v>0</v>
      </c>
      <c r="Q74">
        <v>14</v>
      </c>
      <c r="R74" s="4" t="e">
        <v>#NUM!</v>
      </c>
      <c r="S74" s="4">
        <v>0</v>
      </c>
      <c r="T74" s="4">
        <v>0</v>
      </c>
      <c r="U74">
        <v>2232</v>
      </c>
      <c r="V74">
        <v>399</v>
      </c>
      <c r="W74">
        <v>2909</v>
      </c>
      <c r="X74">
        <v>2631</v>
      </c>
      <c r="Y74">
        <v>278</v>
      </c>
      <c r="Z74" s="4">
        <v>0.152</v>
      </c>
      <c r="AA74" s="4">
        <v>0.76700000000000002</v>
      </c>
      <c r="AB74" s="4">
        <v>0.90400000000000003</v>
      </c>
    </row>
    <row r="75" spans="1:28">
      <c r="A75" t="s">
        <v>230</v>
      </c>
      <c r="B75">
        <v>2024</v>
      </c>
      <c r="C75" t="s">
        <v>231</v>
      </c>
      <c r="D75" t="s">
        <v>221</v>
      </c>
      <c r="E75" t="s">
        <v>10</v>
      </c>
      <c r="F75">
        <v>2492</v>
      </c>
      <c r="G75">
        <v>18</v>
      </c>
      <c r="H75">
        <v>2992</v>
      </c>
      <c r="I75">
        <v>2510</v>
      </c>
      <c r="J75" s="4">
        <v>7.0000000000000001E-3</v>
      </c>
      <c r="K75" s="4">
        <v>0.83299999999999996</v>
      </c>
      <c r="L75" s="4">
        <v>0.83899999999999997</v>
      </c>
      <c r="M75">
        <v>69</v>
      </c>
      <c r="N75">
        <v>0</v>
      </c>
      <c r="O75">
        <v>187</v>
      </c>
      <c r="P75">
        <v>69</v>
      </c>
      <c r="Q75">
        <v>118</v>
      </c>
      <c r="R75" s="4">
        <v>0</v>
      </c>
      <c r="S75" s="4">
        <v>0.36899999999999999</v>
      </c>
      <c r="T75" s="4">
        <v>0.36899999999999999</v>
      </c>
      <c r="U75">
        <v>2423</v>
      </c>
      <c r="V75">
        <v>18</v>
      </c>
      <c r="W75">
        <v>2805</v>
      </c>
      <c r="X75">
        <v>2441</v>
      </c>
      <c r="Y75">
        <v>364</v>
      </c>
      <c r="Z75" s="4">
        <v>7.0000000000000001E-3</v>
      </c>
      <c r="AA75" s="4">
        <v>0.86399999999999999</v>
      </c>
      <c r="AB75" s="4">
        <v>0.87</v>
      </c>
    </row>
    <row r="76" spans="1:28">
      <c r="A76" t="s">
        <v>232</v>
      </c>
      <c r="B76">
        <v>2024</v>
      </c>
      <c r="C76" t="s">
        <v>233</v>
      </c>
      <c r="D76" t="s">
        <v>221</v>
      </c>
      <c r="E76" t="s">
        <v>10</v>
      </c>
      <c r="F76">
        <v>1284</v>
      </c>
      <c r="G76">
        <v>101</v>
      </c>
      <c r="H76">
        <v>1692</v>
      </c>
      <c r="I76">
        <v>1385</v>
      </c>
      <c r="J76" s="4">
        <v>7.2999999999999995E-2</v>
      </c>
      <c r="K76" s="4">
        <v>0.75900000000000001</v>
      </c>
      <c r="L76" s="4">
        <v>0.81899999999999995</v>
      </c>
      <c r="M76">
        <v>0</v>
      </c>
      <c r="N76">
        <v>0</v>
      </c>
      <c r="O76">
        <v>0</v>
      </c>
      <c r="P76">
        <v>0</v>
      </c>
      <c r="Q76">
        <v>0</v>
      </c>
      <c r="R76" s="4" t="e">
        <v>#NUM!</v>
      </c>
      <c r="S76" s="4" t="e">
        <v>#NUM!</v>
      </c>
      <c r="T76" s="4" t="e">
        <v>#NUM!</v>
      </c>
      <c r="U76">
        <v>1284</v>
      </c>
      <c r="V76">
        <v>101</v>
      </c>
      <c r="W76">
        <v>1692</v>
      </c>
      <c r="X76">
        <v>1385</v>
      </c>
      <c r="Y76">
        <v>307</v>
      </c>
      <c r="Z76" s="4">
        <v>7.2999999999999995E-2</v>
      </c>
      <c r="AA76" s="4">
        <v>0.75900000000000001</v>
      </c>
      <c r="AB76" s="4">
        <v>0.81899999999999995</v>
      </c>
    </row>
    <row r="77" spans="1:28">
      <c r="A77" t="s">
        <v>234</v>
      </c>
      <c r="B77">
        <v>2024</v>
      </c>
      <c r="C77" t="s">
        <v>235</v>
      </c>
      <c r="D77" t="s">
        <v>236</v>
      </c>
      <c r="E77" t="s">
        <v>10</v>
      </c>
      <c r="F77">
        <v>8884</v>
      </c>
      <c r="G77">
        <v>329</v>
      </c>
      <c r="H77">
        <v>10744</v>
      </c>
      <c r="I77">
        <v>9213</v>
      </c>
      <c r="J77" s="4">
        <v>3.5999999999999997E-2</v>
      </c>
      <c r="K77" s="4">
        <v>0.82699999999999996</v>
      </c>
      <c r="L77" s="4">
        <v>0.85799999999999998</v>
      </c>
      <c r="M77">
        <v>456</v>
      </c>
      <c r="N77">
        <v>20</v>
      </c>
      <c r="O77">
        <v>920</v>
      </c>
      <c r="P77">
        <v>476</v>
      </c>
      <c r="Q77">
        <v>444</v>
      </c>
      <c r="R77" s="4">
        <v>4.2000000000000003E-2</v>
      </c>
      <c r="S77" s="4">
        <v>0.496</v>
      </c>
      <c r="T77" s="4">
        <v>0.51700000000000002</v>
      </c>
      <c r="U77">
        <v>8428</v>
      </c>
      <c r="V77">
        <v>309</v>
      </c>
      <c r="W77">
        <v>9824</v>
      </c>
      <c r="X77">
        <v>8737</v>
      </c>
      <c r="Y77">
        <v>1087</v>
      </c>
      <c r="Z77" s="4">
        <v>3.5000000000000003E-2</v>
      </c>
      <c r="AA77" s="4">
        <v>0.85799999999999998</v>
      </c>
      <c r="AB77" s="4">
        <v>0.88900000000000001</v>
      </c>
    </row>
    <row r="78" spans="1:28">
      <c r="A78" t="s">
        <v>237</v>
      </c>
      <c r="B78">
        <v>2024</v>
      </c>
      <c r="C78" t="s">
        <v>238</v>
      </c>
      <c r="D78" t="s">
        <v>236</v>
      </c>
      <c r="E78" t="s">
        <v>10</v>
      </c>
      <c r="F78">
        <v>17304</v>
      </c>
      <c r="G78">
        <v>956</v>
      </c>
      <c r="H78">
        <v>22103</v>
      </c>
      <c r="I78">
        <v>18260</v>
      </c>
      <c r="J78" s="4">
        <v>5.1999999999999998E-2</v>
      </c>
      <c r="K78" s="4">
        <v>0.78300000000000003</v>
      </c>
      <c r="L78" s="4">
        <v>0.82599999999999996</v>
      </c>
      <c r="M78">
        <v>807</v>
      </c>
      <c r="N78">
        <v>54</v>
      </c>
      <c r="O78">
        <v>1148</v>
      </c>
      <c r="P78">
        <v>861</v>
      </c>
      <c r="Q78">
        <v>287</v>
      </c>
      <c r="R78" s="4">
        <v>6.3E-2</v>
      </c>
      <c r="S78" s="4">
        <v>0.70299999999999996</v>
      </c>
      <c r="T78" s="4">
        <v>0.75</v>
      </c>
      <c r="U78">
        <v>16497</v>
      </c>
      <c r="V78">
        <v>902</v>
      </c>
      <c r="W78">
        <v>20955</v>
      </c>
      <c r="X78">
        <v>17399</v>
      </c>
      <c r="Y78">
        <v>3556</v>
      </c>
      <c r="Z78" s="4">
        <v>5.1999999999999998E-2</v>
      </c>
      <c r="AA78" s="4">
        <v>0.78700000000000003</v>
      </c>
      <c r="AB78" s="4">
        <v>0.83</v>
      </c>
    </row>
    <row r="79" spans="1:28">
      <c r="A79" t="s">
        <v>239</v>
      </c>
      <c r="B79">
        <v>2024</v>
      </c>
      <c r="C79" t="s">
        <v>240</v>
      </c>
      <c r="D79" t="s">
        <v>236</v>
      </c>
      <c r="E79" t="s">
        <v>10</v>
      </c>
      <c r="F79">
        <v>20614</v>
      </c>
      <c r="G79">
        <v>958</v>
      </c>
      <c r="H79">
        <v>26409</v>
      </c>
      <c r="I79">
        <v>21572</v>
      </c>
      <c r="J79" s="4">
        <v>4.3999999999999997E-2</v>
      </c>
      <c r="K79" s="4">
        <v>0.78100000000000003</v>
      </c>
      <c r="L79" s="4">
        <v>0.81699999999999995</v>
      </c>
      <c r="M79">
        <v>1247</v>
      </c>
      <c r="N79">
        <v>250</v>
      </c>
      <c r="O79">
        <v>2424</v>
      </c>
      <c r="P79">
        <v>1497</v>
      </c>
      <c r="Q79">
        <v>927</v>
      </c>
      <c r="R79" s="4">
        <v>0.16700000000000001</v>
      </c>
      <c r="S79" s="4">
        <v>0.51400000000000001</v>
      </c>
      <c r="T79" s="4">
        <v>0.61799999999999999</v>
      </c>
      <c r="U79">
        <v>19367</v>
      </c>
      <c r="V79">
        <v>708</v>
      </c>
      <c r="W79">
        <v>23985</v>
      </c>
      <c r="X79">
        <v>20075</v>
      </c>
      <c r="Y79">
        <v>3910</v>
      </c>
      <c r="Z79" s="4">
        <v>3.5000000000000003E-2</v>
      </c>
      <c r="AA79" s="4">
        <v>0.80700000000000005</v>
      </c>
      <c r="AB79" s="4">
        <v>0.83699999999999997</v>
      </c>
    </row>
    <row r="80" spans="1:28">
      <c r="A80" t="s">
        <v>241</v>
      </c>
      <c r="B80">
        <v>2024</v>
      </c>
      <c r="C80" t="s">
        <v>242</v>
      </c>
      <c r="D80" t="s">
        <v>236</v>
      </c>
      <c r="E80" t="s">
        <v>10</v>
      </c>
      <c r="F80">
        <v>3646</v>
      </c>
      <c r="G80">
        <v>137</v>
      </c>
      <c r="H80">
        <v>4520</v>
      </c>
      <c r="I80">
        <v>3783</v>
      </c>
      <c r="J80" s="4">
        <v>3.5999999999999997E-2</v>
      </c>
      <c r="K80" s="4">
        <v>0.80700000000000005</v>
      </c>
      <c r="L80" s="4">
        <v>0.83699999999999997</v>
      </c>
      <c r="M80">
        <v>287</v>
      </c>
      <c r="N80">
        <v>34</v>
      </c>
      <c r="O80">
        <v>383</v>
      </c>
      <c r="P80">
        <v>321</v>
      </c>
      <c r="Q80">
        <v>62</v>
      </c>
      <c r="R80" s="4">
        <v>0.106</v>
      </c>
      <c r="S80" s="4">
        <v>0.749</v>
      </c>
      <c r="T80" s="4">
        <v>0.83799999999999997</v>
      </c>
      <c r="U80">
        <v>3359</v>
      </c>
      <c r="V80">
        <v>103</v>
      </c>
      <c r="W80">
        <v>4137</v>
      </c>
      <c r="X80">
        <v>3462</v>
      </c>
      <c r="Y80">
        <v>675</v>
      </c>
      <c r="Z80" s="4">
        <v>0.03</v>
      </c>
      <c r="AA80" s="4">
        <v>0.81200000000000006</v>
      </c>
      <c r="AB80" s="4">
        <v>0.83699999999999997</v>
      </c>
    </row>
    <row r="81" spans="1:28">
      <c r="A81" t="s">
        <v>243</v>
      </c>
      <c r="B81">
        <v>2024</v>
      </c>
      <c r="C81" t="s">
        <v>244</v>
      </c>
      <c r="D81" t="s">
        <v>236</v>
      </c>
      <c r="E81" t="s">
        <v>10</v>
      </c>
      <c r="F81">
        <v>13818</v>
      </c>
      <c r="G81">
        <v>683</v>
      </c>
      <c r="H81">
        <v>16850</v>
      </c>
      <c r="I81">
        <v>14501</v>
      </c>
      <c r="J81" s="4">
        <v>4.7E-2</v>
      </c>
      <c r="K81" s="4">
        <v>0.82</v>
      </c>
      <c r="L81" s="4">
        <v>0.86099999999999999</v>
      </c>
      <c r="M81">
        <v>637</v>
      </c>
      <c r="N81">
        <v>71</v>
      </c>
      <c r="O81">
        <v>1451</v>
      </c>
      <c r="P81">
        <v>708</v>
      </c>
      <c r="Q81">
        <v>743</v>
      </c>
      <c r="R81" s="4">
        <v>0.1</v>
      </c>
      <c r="S81" s="4">
        <v>0.439</v>
      </c>
      <c r="T81" s="4">
        <v>0.48799999999999999</v>
      </c>
      <c r="U81">
        <v>13181</v>
      </c>
      <c r="V81">
        <v>612</v>
      </c>
      <c r="W81">
        <v>15399</v>
      </c>
      <c r="X81">
        <v>13793</v>
      </c>
      <c r="Y81">
        <v>1606</v>
      </c>
      <c r="Z81" s="4">
        <v>4.3999999999999997E-2</v>
      </c>
      <c r="AA81" s="4">
        <v>0.85599999999999998</v>
      </c>
      <c r="AB81" s="4">
        <v>0.89600000000000002</v>
      </c>
    </row>
    <row r="82" spans="1:28">
      <c r="A82" t="s">
        <v>245</v>
      </c>
      <c r="B82">
        <v>2024</v>
      </c>
      <c r="C82" t="s">
        <v>246</v>
      </c>
      <c r="D82" t="s">
        <v>236</v>
      </c>
      <c r="E82" t="s">
        <v>10</v>
      </c>
      <c r="F82">
        <v>1901</v>
      </c>
      <c r="G82">
        <v>25</v>
      </c>
      <c r="H82">
        <v>2191</v>
      </c>
      <c r="I82">
        <v>1926</v>
      </c>
      <c r="J82" s="4">
        <v>1.2999999999999999E-2</v>
      </c>
      <c r="K82" s="4">
        <v>0.86799999999999999</v>
      </c>
      <c r="L82" s="4">
        <v>0.879</v>
      </c>
      <c r="M82">
        <v>95</v>
      </c>
      <c r="N82">
        <v>0</v>
      </c>
      <c r="O82">
        <v>190</v>
      </c>
      <c r="P82">
        <v>95</v>
      </c>
      <c r="Q82">
        <v>95</v>
      </c>
      <c r="R82" s="4">
        <v>0</v>
      </c>
      <c r="S82" s="4">
        <v>0.5</v>
      </c>
      <c r="T82" s="4">
        <v>0.5</v>
      </c>
      <c r="U82">
        <v>1806</v>
      </c>
      <c r="V82">
        <v>25</v>
      </c>
      <c r="W82">
        <v>2001</v>
      </c>
      <c r="X82">
        <v>1831</v>
      </c>
      <c r="Y82">
        <v>170</v>
      </c>
      <c r="Z82" s="4">
        <v>1.4E-2</v>
      </c>
      <c r="AA82" s="4">
        <v>0.90300000000000002</v>
      </c>
      <c r="AB82" s="4">
        <v>0.91500000000000004</v>
      </c>
    </row>
    <row r="83" spans="1:28">
      <c r="A83" t="s">
        <v>247</v>
      </c>
      <c r="B83">
        <v>2024</v>
      </c>
      <c r="C83" t="s">
        <v>248</v>
      </c>
      <c r="D83" t="s">
        <v>236</v>
      </c>
      <c r="E83" t="s">
        <v>10</v>
      </c>
      <c r="F83">
        <v>4076</v>
      </c>
      <c r="G83">
        <v>67</v>
      </c>
      <c r="H83">
        <v>4913</v>
      </c>
      <c r="I83">
        <v>4143</v>
      </c>
      <c r="J83" s="4">
        <v>1.6E-2</v>
      </c>
      <c r="K83" s="4">
        <v>0.83</v>
      </c>
      <c r="L83" s="4">
        <v>0.84299999999999997</v>
      </c>
      <c r="M83">
        <v>173</v>
      </c>
      <c r="N83">
        <v>12</v>
      </c>
      <c r="O83">
        <v>351</v>
      </c>
      <c r="P83">
        <v>185</v>
      </c>
      <c r="Q83">
        <v>166</v>
      </c>
      <c r="R83" s="4">
        <v>6.5000000000000002E-2</v>
      </c>
      <c r="S83" s="4">
        <v>0.49299999999999999</v>
      </c>
      <c r="T83" s="4">
        <v>0.52700000000000002</v>
      </c>
      <c r="U83">
        <v>3903</v>
      </c>
      <c r="V83">
        <v>55</v>
      </c>
      <c r="W83">
        <v>4562</v>
      </c>
      <c r="X83">
        <v>3958</v>
      </c>
      <c r="Y83">
        <v>604</v>
      </c>
      <c r="Z83" s="4">
        <v>1.4E-2</v>
      </c>
      <c r="AA83" s="4">
        <v>0.85599999999999998</v>
      </c>
      <c r="AB83" s="4">
        <v>0.86799999999999999</v>
      </c>
    </row>
    <row r="84" spans="1:28">
      <c r="A84" t="s">
        <v>249</v>
      </c>
      <c r="B84">
        <v>2024</v>
      </c>
      <c r="C84" t="s">
        <v>250</v>
      </c>
      <c r="D84" t="s">
        <v>236</v>
      </c>
      <c r="E84" t="s">
        <v>10</v>
      </c>
      <c r="F84">
        <v>13036</v>
      </c>
      <c r="G84">
        <v>867</v>
      </c>
      <c r="H84">
        <v>17083</v>
      </c>
      <c r="I84">
        <v>13903</v>
      </c>
      <c r="J84" s="4">
        <v>6.2E-2</v>
      </c>
      <c r="K84" s="4">
        <v>0.76300000000000001</v>
      </c>
      <c r="L84" s="4">
        <v>0.81399999999999995</v>
      </c>
      <c r="M84">
        <v>497</v>
      </c>
      <c r="N84">
        <v>78</v>
      </c>
      <c r="O84">
        <v>1324</v>
      </c>
      <c r="P84">
        <v>575</v>
      </c>
      <c r="Q84">
        <v>749</v>
      </c>
      <c r="R84" s="4">
        <v>0.13600000000000001</v>
      </c>
      <c r="S84" s="4">
        <v>0.375</v>
      </c>
      <c r="T84" s="4">
        <v>0.434</v>
      </c>
      <c r="U84">
        <v>12539</v>
      </c>
      <c r="V84">
        <v>789</v>
      </c>
      <c r="W84">
        <v>15759</v>
      </c>
      <c r="X84">
        <v>13328</v>
      </c>
      <c r="Y84">
        <v>2431</v>
      </c>
      <c r="Z84" s="4">
        <v>5.8999999999999997E-2</v>
      </c>
      <c r="AA84" s="4">
        <v>0.79600000000000004</v>
      </c>
      <c r="AB84" s="4">
        <v>0.84599999999999997</v>
      </c>
    </row>
    <row r="85" spans="1:28">
      <c r="A85" t="s">
        <v>251</v>
      </c>
      <c r="B85">
        <v>2024</v>
      </c>
      <c r="C85" t="s">
        <v>252</v>
      </c>
      <c r="D85" t="s">
        <v>236</v>
      </c>
      <c r="E85" t="s">
        <v>10</v>
      </c>
      <c r="F85">
        <v>3279</v>
      </c>
      <c r="G85">
        <v>170</v>
      </c>
      <c r="H85">
        <v>3872</v>
      </c>
      <c r="I85">
        <v>3449</v>
      </c>
      <c r="J85" s="4">
        <v>4.9000000000000002E-2</v>
      </c>
      <c r="K85" s="4">
        <v>0.84699999999999998</v>
      </c>
      <c r="L85" s="4">
        <v>0.89100000000000001</v>
      </c>
      <c r="M85">
        <v>67</v>
      </c>
      <c r="N85">
        <v>0</v>
      </c>
      <c r="O85">
        <v>194</v>
      </c>
      <c r="P85">
        <v>67</v>
      </c>
      <c r="Q85">
        <v>127</v>
      </c>
      <c r="R85" s="4">
        <v>0</v>
      </c>
      <c r="S85" s="4">
        <v>0.34499999999999997</v>
      </c>
      <c r="T85" s="4">
        <v>0.34499999999999997</v>
      </c>
      <c r="U85">
        <v>3212</v>
      </c>
      <c r="V85">
        <v>170</v>
      </c>
      <c r="W85">
        <v>3678</v>
      </c>
      <c r="X85">
        <v>3382</v>
      </c>
      <c r="Y85">
        <v>296</v>
      </c>
      <c r="Z85" s="4">
        <v>0.05</v>
      </c>
      <c r="AA85" s="4">
        <v>0.873</v>
      </c>
      <c r="AB85" s="4">
        <v>0.92</v>
      </c>
    </row>
    <row r="86" spans="1:28">
      <c r="A86" t="s">
        <v>253</v>
      </c>
      <c r="B86">
        <v>2024</v>
      </c>
      <c r="C86" t="s">
        <v>254</v>
      </c>
      <c r="D86" t="s">
        <v>236</v>
      </c>
      <c r="E86" t="s">
        <v>10</v>
      </c>
      <c r="F86">
        <v>3279</v>
      </c>
      <c r="G86">
        <v>109</v>
      </c>
      <c r="H86">
        <v>4114</v>
      </c>
      <c r="I86">
        <v>3388</v>
      </c>
      <c r="J86" s="4">
        <v>3.2000000000000001E-2</v>
      </c>
      <c r="K86" s="4">
        <v>0.79700000000000004</v>
      </c>
      <c r="L86" s="4">
        <v>0.82399999999999995</v>
      </c>
      <c r="M86">
        <v>177</v>
      </c>
      <c r="N86">
        <v>9</v>
      </c>
      <c r="O86">
        <v>290</v>
      </c>
      <c r="P86">
        <v>186</v>
      </c>
      <c r="Q86">
        <v>104</v>
      </c>
      <c r="R86" s="4">
        <v>4.8000000000000001E-2</v>
      </c>
      <c r="S86" s="4">
        <v>0.61</v>
      </c>
      <c r="T86" s="4">
        <v>0.64100000000000001</v>
      </c>
      <c r="U86">
        <v>3102</v>
      </c>
      <c r="V86">
        <v>100</v>
      </c>
      <c r="W86">
        <v>3824</v>
      </c>
      <c r="X86">
        <v>3202</v>
      </c>
      <c r="Y86">
        <v>622</v>
      </c>
      <c r="Z86" s="4">
        <v>3.1E-2</v>
      </c>
      <c r="AA86" s="4">
        <v>0.81100000000000005</v>
      </c>
      <c r="AB86" s="4">
        <v>0.83699999999999997</v>
      </c>
    </row>
    <row r="87" spans="1:28">
      <c r="A87" t="s">
        <v>255</v>
      </c>
      <c r="B87">
        <v>2024</v>
      </c>
      <c r="C87" t="s">
        <v>256</v>
      </c>
      <c r="D87" t="s">
        <v>236</v>
      </c>
      <c r="E87" t="s">
        <v>10</v>
      </c>
      <c r="F87">
        <v>32702</v>
      </c>
      <c r="G87">
        <v>1812</v>
      </c>
      <c r="H87">
        <v>42660</v>
      </c>
      <c r="I87">
        <v>34514</v>
      </c>
      <c r="J87" s="4">
        <v>5.2999999999999999E-2</v>
      </c>
      <c r="K87" s="4">
        <v>0.76700000000000002</v>
      </c>
      <c r="L87" s="4">
        <v>0.80900000000000005</v>
      </c>
      <c r="M87">
        <v>2426</v>
      </c>
      <c r="N87">
        <v>438</v>
      </c>
      <c r="O87">
        <v>6192</v>
      </c>
      <c r="P87">
        <v>2864</v>
      </c>
      <c r="Q87">
        <v>3328</v>
      </c>
      <c r="R87" s="4">
        <v>0.153</v>
      </c>
      <c r="S87" s="4">
        <v>0.39200000000000002</v>
      </c>
      <c r="T87" s="4">
        <v>0.46300000000000002</v>
      </c>
      <c r="U87">
        <v>30276</v>
      </c>
      <c r="V87">
        <v>1374</v>
      </c>
      <c r="W87">
        <v>36468</v>
      </c>
      <c r="X87">
        <v>31650</v>
      </c>
      <c r="Y87">
        <v>4818</v>
      </c>
      <c r="Z87" s="4">
        <v>4.2999999999999997E-2</v>
      </c>
      <c r="AA87" s="4">
        <v>0.83</v>
      </c>
      <c r="AB87" s="4">
        <v>0.86799999999999999</v>
      </c>
    </row>
    <row r="88" spans="1:28">
      <c r="A88" t="s">
        <v>257</v>
      </c>
      <c r="B88">
        <v>2024</v>
      </c>
      <c r="C88" t="s">
        <v>258</v>
      </c>
      <c r="D88" t="s">
        <v>236</v>
      </c>
      <c r="E88" t="s">
        <v>10</v>
      </c>
      <c r="F88">
        <v>6905</v>
      </c>
      <c r="G88">
        <v>133</v>
      </c>
      <c r="H88">
        <v>8242</v>
      </c>
      <c r="I88">
        <v>7038</v>
      </c>
      <c r="J88" s="4">
        <v>1.9E-2</v>
      </c>
      <c r="K88" s="4">
        <v>0.83799999999999997</v>
      </c>
      <c r="L88" s="4">
        <v>0.85399999999999998</v>
      </c>
      <c r="M88">
        <v>264</v>
      </c>
      <c r="N88">
        <v>0</v>
      </c>
      <c r="O88">
        <v>427</v>
      </c>
      <c r="P88">
        <v>264</v>
      </c>
      <c r="Q88">
        <v>163</v>
      </c>
      <c r="R88" s="4">
        <v>0</v>
      </c>
      <c r="S88" s="4">
        <v>0.61799999999999999</v>
      </c>
      <c r="T88" s="4">
        <v>0.61799999999999999</v>
      </c>
      <c r="U88">
        <v>6641</v>
      </c>
      <c r="V88">
        <v>133</v>
      </c>
      <c r="W88">
        <v>7815</v>
      </c>
      <c r="X88">
        <v>6774</v>
      </c>
      <c r="Y88">
        <v>1041</v>
      </c>
      <c r="Z88" s="4">
        <v>0.02</v>
      </c>
      <c r="AA88" s="4">
        <v>0.85</v>
      </c>
      <c r="AB88" s="4">
        <v>0.86699999999999999</v>
      </c>
    </row>
    <row r="89" spans="1:28">
      <c r="A89" t="s">
        <v>259</v>
      </c>
      <c r="B89">
        <v>2024</v>
      </c>
      <c r="C89" t="s">
        <v>260</v>
      </c>
      <c r="D89" t="s">
        <v>236</v>
      </c>
      <c r="E89" t="s">
        <v>10</v>
      </c>
      <c r="F89">
        <v>40051</v>
      </c>
      <c r="G89">
        <v>3665</v>
      </c>
      <c r="H89">
        <v>55749</v>
      </c>
      <c r="I89">
        <v>43716</v>
      </c>
      <c r="J89" s="4">
        <v>8.4000000000000005E-2</v>
      </c>
      <c r="K89" s="4">
        <v>0.71799999999999997</v>
      </c>
      <c r="L89" s="4">
        <v>0.78400000000000003</v>
      </c>
      <c r="M89">
        <v>3086</v>
      </c>
      <c r="N89">
        <v>483</v>
      </c>
      <c r="O89">
        <v>7165</v>
      </c>
      <c r="P89">
        <v>3569</v>
      </c>
      <c r="Q89">
        <v>3596</v>
      </c>
      <c r="R89" s="4">
        <v>0.13500000000000001</v>
      </c>
      <c r="S89" s="4">
        <v>0.43099999999999999</v>
      </c>
      <c r="T89" s="4">
        <v>0.498</v>
      </c>
      <c r="U89">
        <v>36965</v>
      </c>
      <c r="V89">
        <v>3182</v>
      </c>
      <c r="W89">
        <v>48584</v>
      </c>
      <c r="X89">
        <v>40147</v>
      </c>
      <c r="Y89">
        <v>8437</v>
      </c>
      <c r="Z89" s="4">
        <v>7.9000000000000001E-2</v>
      </c>
      <c r="AA89" s="4">
        <v>0.76100000000000001</v>
      </c>
      <c r="AB89" s="4">
        <v>0.82599999999999996</v>
      </c>
    </row>
    <row r="90" spans="1:28">
      <c r="A90" t="s">
        <v>261</v>
      </c>
      <c r="B90">
        <v>2024</v>
      </c>
      <c r="C90" t="s">
        <v>262</v>
      </c>
      <c r="D90" t="s">
        <v>236</v>
      </c>
      <c r="E90" t="s">
        <v>10</v>
      </c>
      <c r="F90">
        <v>47620</v>
      </c>
      <c r="G90">
        <v>2588</v>
      </c>
      <c r="H90">
        <v>63221</v>
      </c>
      <c r="I90">
        <v>50208</v>
      </c>
      <c r="J90" s="4">
        <v>5.1999999999999998E-2</v>
      </c>
      <c r="K90" s="4">
        <v>0.753</v>
      </c>
      <c r="L90" s="4">
        <v>0.79400000000000004</v>
      </c>
      <c r="M90">
        <v>2638</v>
      </c>
      <c r="N90">
        <v>456</v>
      </c>
      <c r="O90">
        <v>6925</v>
      </c>
      <c r="P90">
        <v>3094</v>
      </c>
      <c r="Q90">
        <v>3831</v>
      </c>
      <c r="R90" s="4">
        <v>0.14699999999999999</v>
      </c>
      <c r="S90" s="4">
        <v>0.38100000000000001</v>
      </c>
      <c r="T90" s="4">
        <v>0.44700000000000001</v>
      </c>
      <c r="U90">
        <v>44982</v>
      </c>
      <c r="V90">
        <v>2132</v>
      </c>
      <c r="W90">
        <v>56296</v>
      </c>
      <c r="X90">
        <v>47114</v>
      </c>
      <c r="Y90">
        <v>9182</v>
      </c>
      <c r="Z90" s="4">
        <v>4.4999999999999998E-2</v>
      </c>
      <c r="AA90" s="4">
        <v>0.79900000000000004</v>
      </c>
      <c r="AB90" s="4">
        <v>0.83699999999999997</v>
      </c>
    </row>
    <row r="91" spans="1:28">
      <c r="A91" t="s">
        <v>263</v>
      </c>
      <c r="B91">
        <v>2024</v>
      </c>
      <c r="C91" t="s">
        <v>264</v>
      </c>
      <c r="D91" t="s">
        <v>236</v>
      </c>
      <c r="E91" t="s">
        <v>10</v>
      </c>
      <c r="F91">
        <v>5675</v>
      </c>
      <c r="G91">
        <v>89</v>
      </c>
      <c r="H91">
        <v>7062</v>
      </c>
      <c r="I91">
        <v>5764</v>
      </c>
      <c r="J91" s="4">
        <v>1.4999999999999999E-2</v>
      </c>
      <c r="K91" s="4">
        <v>0.80400000000000005</v>
      </c>
      <c r="L91" s="4">
        <v>0.81599999999999995</v>
      </c>
      <c r="M91">
        <v>148</v>
      </c>
      <c r="N91">
        <v>0</v>
      </c>
      <c r="O91">
        <v>331</v>
      </c>
      <c r="P91">
        <v>148</v>
      </c>
      <c r="Q91">
        <v>183</v>
      </c>
      <c r="R91" s="4">
        <v>0</v>
      </c>
      <c r="S91" s="4">
        <v>0.44700000000000001</v>
      </c>
      <c r="T91" s="4">
        <v>0.44700000000000001</v>
      </c>
      <c r="U91">
        <v>5527</v>
      </c>
      <c r="V91">
        <v>89</v>
      </c>
      <c r="W91">
        <v>6731</v>
      </c>
      <c r="X91">
        <v>5616</v>
      </c>
      <c r="Y91">
        <v>1115</v>
      </c>
      <c r="Z91" s="4">
        <v>1.6E-2</v>
      </c>
      <c r="AA91" s="4">
        <v>0.82099999999999995</v>
      </c>
      <c r="AB91" s="4">
        <v>0.83399999999999996</v>
      </c>
    </row>
    <row r="92" spans="1:28">
      <c r="A92" t="s">
        <v>265</v>
      </c>
      <c r="B92">
        <v>2024</v>
      </c>
      <c r="C92" t="s">
        <v>266</v>
      </c>
      <c r="D92" t="s">
        <v>236</v>
      </c>
      <c r="E92" t="s">
        <v>10</v>
      </c>
      <c r="F92">
        <v>1738</v>
      </c>
      <c r="G92">
        <v>174</v>
      </c>
      <c r="H92">
        <v>2674</v>
      </c>
      <c r="I92">
        <v>1912</v>
      </c>
      <c r="J92" s="4">
        <v>9.0999999999999998E-2</v>
      </c>
      <c r="K92" s="4">
        <v>0.65</v>
      </c>
      <c r="L92" s="4">
        <v>0.71499999999999997</v>
      </c>
      <c r="M92">
        <v>41</v>
      </c>
      <c r="N92">
        <v>22</v>
      </c>
      <c r="O92">
        <v>203</v>
      </c>
      <c r="P92">
        <v>63</v>
      </c>
      <c r="Q92">
        <v>140</v>
      </c>
      <c r="R92" s="4">
        <v>0.34899999999999998</v>
      </c>
      <c r="S92" s="4">
        <v>0.20200000000000001</v>
      </c>
      <c r="T92" s="4">
        <v>0.31</v>
      </c>
      <c r="U92">
        <v>1697</v>
      </c>
      <c r="V92">
        <v>152</v>
      </c>
      <c r="W92">
        <v>2471</v>
      </c>
      <c r="X92">
        <v>1849</v>
      </c>
      <c r="Y92">
        <v>622</v>
      </c>
      <c r="Z92" s="4">
        <v>8.2000000000000003E-2</v>
      </c>
      <c r="AA92" s="4">
        <v>0.68700000000000006</v>
      </c>
      <c r="AB92" s="4">
        <v>0.748</v>
      </c>
    </row>
    <row r="93" spans="1:28">
      <c r="A93" t="s">
        <v>267</v>
      </c>
      <c r="B93">
        <v>2024</v>
      </c>
      <c r="C93" t="s">
        <v>268</v>
      </c>
      <c r="D93" t="s">
        <v>236</v>
      </c>
      <c r="E93" t="s">
        <v>10</v>
      </c>
      <c r="F93">
        <v>9224</v>
      </c>
      <c r="G93">
        <v>222</v>
      </c>
      <c r="H93">
        <v>11219</v>
      </c>
      <c r="I93">
        <v>9446</v>
      </c>
      <c r="J93" s="4">
        <v>2.4E-2</v>
      </c>
      <c r="K93" s="4">
        <v>0.82199999999999995</v>
      </c>
      <c r="L93" s="4">
        <v>0.84199999999999997</v>
      </c>
      <c r="M93">
        <v>185</v>
      </c>
      <c r="N93">
        <v>0</v>
      </c>
      <c r="O93">
        <v>304</v>
      </c>
      <c r="P93">
        <v>185</v>
      </c>
      <c r="Q93">
        <v>119</v>
      </c>
      <c r="R93" s="4">
        <v>0</v>
      </c>
      <c r="S93" s="4">
        <v>0.60899999999999999</v>
      </c>
      <c r="T93" s="4">
        <v>0.60899999999999999</v>
      </c>
      <c r="U93">
        <v>9039</v>
      </c>
      <c r="V93">
        <v>222</v>
      </c>
      <c r="W93">
        <v>10915</v>
      </c>
      <c r="X93">
        <v>9261</v>
      </c>
      <c r="Y93">
        <v>1654</v>
      </c>
      <c r="Z93" s="4">
        <v>2.4E-2</v>
      </c>
      <c r="AA93" s="4">
        <v>0.82799999999999996</v>
      </c>
      <c r="AB93" s="4">
        <v>0.84799999999999998</v>
      </c>
    </row>
    <row r="94" spans="1:28">
      <c r="A94" t="s">
        <v>269</v>
      </c>
      <c r="B94">
        <v>2024</v>
      </c>
      <c r="C94" t="s">
        <v>270</v>
      </c>
      <c r="D94" t="s">
        <v>236</v>
      </c>
      <c r="E94" t="s">
        <v>10</v>
      </c>
      <c r="F94">
        <v>3120</v>
      </c>
      <c r="G94">
        <v>59</v>
      </c>
      <c r="H94">
        <v>3830</v>
      </c>
      <c r="I94">
        <v>3179</v>
      </c>
      <c r="J94" s="4">
        <v>1.9E-2</v>
      </c>
      <c r="K94" s="4">
        <v>0.81499999999999995</v>
      </c>
      <c r="L94" s="4">
        <v>0.83</v>
      </c>
      <c r="M94">
        <v>194</v>
      </c>
      <c r="N94">
        <v>0</v>
      </c>
      <c r="O94">
        <v>364</v>
      </c>
      <c r="P94">
        <v>194</v>
      </c>
      <c r="Q94">
        <v>170</v>
      </c>
      <c r="R94" s="4">
        <v>0</v>
      </c>
      <c r="S94" s="4">
        <v>0.53300000000000003</v>
      </c>
      <c r="T94" s="4">
        <v>0.53300000000000003</v>
      </c>
      <c r="U94">
        <v>2926</v>
      </c>
      <c r="V94">
        <v>59</v>
      </c>
      <c r="W94">
        <v>3466</v>
      </c>
      <c r="X94">
        <v>2985</v>
      </c>
      <c r="Y94">
        <v>481</v>
      </c>
      <c r="Z94" s="4">
        <v>0.02</v>
      </c>
      <c r="AA94" s="4">
        <v>0.84399999999999997</v>
      </c>
      <c r="AB94" s="4">
        <v>0.86099999999999999</v>
      </c>
    </row>
    <row r="95" spans="1:28">
      <c r="A95" t="s">
        <v>271</v>
      </c>
      <c r="B95">
        <v>2024</v>
      </c>
      <c r="C95" t="s">
        <v>272</v>
      </c>
      <c r="D95" t="s">
        <v>236</v>
      </c>
      <c r="E95" t="s">
        <v>10</v>
      </c>
      <c r="F95">
        <v>26079</v>
      </c>
      <c r="G95">
        <v>1450</v>
      </c>
      <c r="H95">
        <v>32818</v>
      </c>
      <c r="I95">
        <v>27529</v>
      </c>
      <c r="J95" s="4">
        <v>5.2999999999999999E-2</v>
      </c>
      <c r="K95" s="4">
        <v>0.79500000000000004</v>
      </c>
      <c r="L95" s="4">
        <v>0.83899999999999997</v>
      </c>
      <c r="M95">
        <v>1553</v>
      </c>
      <c r="N95">
        <v>161</v>
      </c>
      <c r="O95">
        <v>3151</v>
      </c>
      <c r="P95">
        <v>1714</v>
      </c>
      <c r="Q95">
        <v>1437</v>
      </c>
      <c r="R95" s="4">
        <v>9.4E-2</v>
      </c>
      <c r="S95" s="4">
        <v>0.49299999999999999</v>
      </c>
      <c r="T95" s="4">
        <v>0.54400000000000004</v>
      </c>
      <c r="U95">
        <v>24526</v>
      </c>
      <c r="V95">
        <v>1289</v>
      </c>
      <c r="W95">
        <v>29667</v>
      </c>
      <c r="X95">
        <v>25815</v>
      </c>
      <c r="Y95">
        <v>3852</v>
      </c>
      <c r="Z95" s="4">
        <v>0.05</v>
      </c>
      <c r="AA95" s="4">
        <v>0.82699999999999996</v>
      </c>
      <c r="AB95" s="4">
        <v>0.87</v>
      </c>
    </row>
    <row r="96" spans="1:28">
      <c r="A96" t="s">
        <v>273</v>
      </c>
      <c r="B96">
        <v>2024</v>
      </c>
      <c r="C96" t="s">
        <v>274</v>
      </c>
      <c r="D96" t="s">
        <v>236</v>
      </c>
      <c r="E96" t="s">
        <v>10</v>
      </c>
      <c r="F96">
        <v>4398</v>
      </c>
      <c r="G96">
        <v>193</v>
      </c>
      <c r="H96">
        <v>5360</v>
      </c>
      <c r="I96">
        <v>4591</v>
      </c>
      <c r="J96" s="4">
        <v>4.2000000000000003E-2</v>
      </c>
      <c r="K96" s="4">
        <v>0.82099999999999995</v>
      </c>
      <c r="L96" s="4">
        <v>0.85699999999999998</v>
      </c>
      <c r="M96">
        <v>236</v>
      </c>
      <c r="N96">
        <v>29</v>
      </c>
      <c r="O96">
        <v>392</v>
      </c>
      <c r="P96">
        <v>265</v>
      </c>
      <c r="Q96">
        <v>127</v>
      </c>
      <c r="R96" s="4">
        <v>0.109</v>
      </c>
      <c r="S96" s="4">
        <v>0.60199999999999998</v>
      </c>
      <c r="T96" s="4">
        <v>0.67600000000000005</v>
      </c>
      <c r="U96">
        <v>4162</v>
      </c>
      <c r="V96">
        <v>164</v>
      </c>
      <c r="W96">
        <v>4968</v>
      </c>
      <c r="X96">
        <v>4326</v>
      </c>
      <c r="Y96">
        <v>642</v>
      </c>
      <c r="Z96" s="4">
        <v>3.7999999999999999E-2</v>
      </c>
      <c r="AA96" s="4">
        <v>0.83799999999999997</v>
      </c>
      <c r="AB96" s="4">
        <v>0.871</v>
      </c>
    </row>
    <row r="97" spans="1:28">
      <c r="A97" t="s">
        <v>275</v>
      </c>
      <c r="B97">
        <v>2024</v>
      </c>
      <c r="C97" t="s">
        <v>276</v>
      </c>
      <c r="D97" t="s">
        <v>236</v>
      </c>
      <c r="E97" t="s">
        <v>10</v>
      </c>
      <c r="F97">
        <v>1319</v>
      </c>
      <c r="G97">
        <v>56</v>
      </c>
      <c r="H97">
        <v>1755</v>
      </c>
      <c r="I97">
        <v>1375</v>
      </c>
      <c r="J97" s="4">
        <v>4.1000000000000002E-2</v>
      </c>
      <c r="K97" s="4">
        <v>0.752</v>
      </c>
      <c r="L97" s="4">
        <v>0.78300000000000003</v>
      </c>
      <c r="M97">
        <v>37</v>
      </c>
      <c r="N97">
        <v>0</v>
      </c>
      <c r="O97">
        <v>93</v>
      </c>
      <c r="P97">
        <v>37</v>
      </c>
      <c r="Q97">
        <v>56</v>
      </c>
      <c r="R97" s="4">
        <v>0</v>
      </c>
      <c r="S97" s="4">
        <v>0.39800000000000002</v>
      </c>
      <c r="T97" s="4">
        <v>0.39800000000000002</v>
      </c>
      <c r="U97">
        <v>1282</v>
      </c>
      <c r="V97">
        <v>56</v>
      </c>
      <c r="W97">
        <v>1662</v>
      </c>
      <c r="X97">
        <v>1338</v>
      </c>
      <c r="Y97">
        <v>324</v>
      </c>
      <c r="Z97" s="4">
        <v>4.2000000000000003E-2</v>
      </c>
      <c r="AA97" s="4">
        <v>0.77100000000000002</v>
      </c>
      <c r="AB97" s="4">
        <v>0.80500000000000005</v>
      </c>
    </row>
    <row r="98" spans="1:28">
      <c r="A98" t="s">
        <v>277</v>
      </c>
      <c r="B98">
        <v>2024</v>
      </c>
      <c r="C98" t="s">
        <v>278</v>
      </c>
      <c r="D98" t="s">
        <v>236</v>
      </c>
      <c r="E98" t="s">
        <v>10</v>
      </c>
      <c r="F98">
        <v>3244</v>
      </c>
      <c r="G98">
        <v>89</v>
      </c>
      <c r="H98">
        <v>3822</v>
      </c>
      <c r="I98">
        <v>3333</v>
      </c>
      <c r="J98" s="4">
        <v>2.7E-2</v>
      </c>
      <c r="K98" s="4">
        <v>0.84899999999999998</v>
      </c>
      <c r="L98" s="4">
        <v>0.872</v>
      </c>
      <c r="M98">
        <v>107</v>
      </c>
      <c r="N98">
        <v>19</v>
      </c>
      <c r="O98">
        <v>171</v>
      </c>
      <c r="P98">
        <v>126</v>
      </c>
      <c r="Q98">
        <v>45</v>
      </c>
      <c r="R98" s="4">
        <v>0.151</v>
      </c>
      <c r="S98" s="4">
        <v>0.626</v>
      </c>
      <c r="T98" s="4">
        <v>0.73699999999999999</v>
      </c>
      <c r="U98">
        <v>3137</v>
      </c>
      <c r="V98">
        <v>70</v>
      </c>
      <c r="W98">
        <v>3651</v>
      </c>
      <c r="X98">
        <v>3207</v>
      </c>
      <c r="Y98">
        <v>444</v>
      </c>
      <c r="Z98" s="4">
        <v>2.1999999999999999E-2</v>
      </c>
      <c r="AA98" s="4">
        <v>0.85899999999999999</v>
      </c>
      <c r="AB98" s="4">
        <v>0.878</v>
      </c>
    </row>
    <row r="99" spans="1:28">
      <c r="A99" t="s">
        <v>279</v>
      </c>
      <c r="B99">
        <v>2024</v>
      </c>
      <c r="C99" t="s">
        <v>280</v>
      </c>
      <c r="D99" t="s">
        <v>236</v>
      </c>
      <c r="E99" t="s">
        <v>10</v>
      </c>
      <c r="F99">
        <v>8017</v>
      </c>
      <c r="G99">
        <v>477</v>
      </c>
      <c r="H99">
        <v>10367</v>
      </c>
      <c r="I99">
        <v>8494</v>
      </c>
      <c r="J99" s="4">
        <v>5.6000000000000001E-2</v>
      </c>
      <c r="K99" s="4">
        <v>0.77300000000000002</v>
      </c>
      <c r="L99" s="4">
        <v>0.81899999999999995</v>
      </c>
      <c r="M99">
        <v>386</v>
      </c>
      <c r="N99">
        <v>71</v>
      </c>
      <c r="O99">
        <v>893</v>
      </c>
      <c r="P99">
        <v>457</v>
      </c>
      <c r="Q99">
        <v>436</v>
      </c>
      <c r="R99" s="4">
        <v>0.155</v>
      </c>
      <c r="S99" s="4">
        <v>0.432</v>
      </c>
      <c r="T99" s="4">
        <v>0.51200000000000001</v>
      </c>
      <c r="U99">
        <v>7631</v>
      </c>
      <c r="V99">
        <v>406</v>
      </c>
      <c r="W99">
        <v>9474</v>
      </c>
      <c r="X99">
        <v>8037</v>
      </c>
      <c r="Y99">
        <v>1437</v>
      </c>
      <c r="Z99" s="4">
        <v>5.0999999999999997E-2</v>
      </c>
      <c r="AA99" s="4">
        <v>0.80500000000000005</v>
      </c>
      <c r="AB99" s="4">
        <v>0.84799999999999998</v>
      </c>
    </row>
    <row r="100" spans="1:28">
      <c r="A100" t="s">
        <v>281</v>
      </c>
      <c r="B100">
        <v>2024</v>
      </c>
      <c r="C100" t="s">
        <v>282</v>
      </c>
      <c r="D100" t="s">
        <v>236</v>
      </c>
      <c r="E100" t="s">
        <v>10</v>
      </c>
      <c r="F100">
        <v>15385</v>
      </c>
      <c r="G100">
        <v>512</v>
      </c>
      <c r="H100">
        <v>19405</v>
      </c>
      <c r="I100">
        <v>15897</v>
      </c>
      <c r="J100" s="4">
        <v>3.2000000000000001E-2</v>
      </c>
      <c r="K100" s="4">
        <v>0.79300000000000004</v>
      </c>
      <c r="L100" s="4">
        <v>0.81899999999999995</v>
      </c>
      <c r="M100">
        <v>703</v>
      </c>
      <c r="N100">
        <v>31</v>
      </c>
      <c r="O100">
        <v>1469</v>
      </c>
      <c r="P100">
        <v>734</v>
      </c>
      <c r="Q100">
        <v>735</v>
      </c>
      <c r="R100" s="4">
        <v>4.2000000000000003E-2</v>
      </c>
      <c r="S100" s="4">
        <v>0.47899999999999998</v>
      </c>
      <c r="T100" s="4">
        <v>0.5</v>
      </c>
      <c r="U100">
        <v>14682</v>
      </c>
      <c r="V100">
        <v>481</v>
      </c>
      <c r="W100">
        <v>17936</v>
      </c>
      <c r="X100">
        <v>15163</v>
      </c>
      <c r="Y100">
        <v>2773</v>
      </c>
      <c r="Z100" s="4">
        <v>3.2000000000000001E-2</v>
      </c>
      <c r="AA100" s="4">
        <v>0.81899999999999995</v>
      </c>
      <c r="AB100" s="4">
        <v>0.84499999999999997</v>
      </c>
    </row>
    <row r="101" spans="1:28">
      <c r="A101" t="s">
        <v>283</v>
      </c>
      <c r="B101">
        <v>2024</v>
      </c>
      <c r="C101" t="s">
        <v>284</v>
      </c>
      <c r="D101" t="s">
        <v>236</v>
      </c>
      <c r="E101" t="s">
        <v>10</v>
      </c>
      <c r="F101">
        <v>25190</v>
      </c>
      <c r="G101">
        <v>1120</v>
      </c>
      <c r="H101">
        <v>31089</v>
      </c>
      <c r="I101">
        <v>26310</v>
      </c>
      <c r="J101" s="4">
        <v>4.2999999999999997E-2</v>
      </c>
      <c r="K101" s="4">
        <v>0.81</v>
      </c>
      <c r="L101" s="4">
        <v>0.84599999999999997</v>
      </c>
      <c r="M101">
        <v>1433</v>
      </c>
      <c r="N101">
        <v>206</v>
      </c>
      <c r="O101">
        <v>3363</v>
      </c>
      <c r="P101">
        <v>1639</v>
      </c>
      <c r="Q101">
        <v>1724</v>
      </c>
      <c r="R101" s="4">
        <v>0.126</v>
      </c>
      <c r="S101" s="4">
        <v>0.42599999999999999</v>
      </c>
      <c r="T101" s="4">
        <v>0.48699999999999999</v>
      </c>
      <c r="U101">
        <v>23757</v>
      </c>
      <c r="V101">
        <v>914</v>
      </c>
      <c r="W101">
        <v>27726</v>
      </c>
      <c r="X101">
        <v>24671</v>
      </c>
      <c r="Y101">
        <v>3055</v>
      </c>
      <c r="Z101" s="4">
        <v>3.6999999999999998E-2</v>
      </c>
      <c r="AA101" s="4">
        <v>0.85699999999999998</v>
      </c>
      <c r="AB101" s="4">
        <v>0.89</v>
      </c>
    </row>
    <row r="102" spans="1:28">
      <c r="A102" t="s">
        <v>285</v>
      </c>
      <c r="B102">
        <v>2024</v>
      </c>
      <c r="C102" t="s">
        <v>286</v>
      </c>
      <c r="D102" t="s">
        <v>236</v>
      </c>
      <c r="E102" t="s">
        <v>10</v>
      </c>
      <c r="F102">
        <v>2483</v>
      </c>
      <c r="G102">
        <v>254</v>
      </c>
      <c r="H102">
        <v>3363</v>
      </c>
      <c r="I102">
        <v>2737</v>
      </c>
      <c r="J102" s="4">
        <v>9.2999999999999999E-2</v>
      </c>
      <c r="K102" s="4">
        <v>0.73799999999999999</v>
      </c>
      <c r="L102" s="4">
        <v>0.81399999999999995</v>
      </c>
      <c r="M102">
        <v>101</v>
      </c>
      <c r="N102">
        <v>11</v>
      </c>
      <c r="O102">
        <v>259</v>
      </c>
      <c r="P102">
        <v>112</v>
      </c>
      <c r="Q102">
        <v>147</v>
      </c>
      <c r="R102" s="4">
        <v>9.8000000000000004E-2</v>
      </c>
      <c r="S102" s="4">
        <v>0.39</v>
      </c>
      <c r="T102" s="4">
        <v>0.432</v>
      </c>
      <c r="U102">
        <v>2382</v>
      </c>
      <c r="V102">
        <v>243</v>
      </c>
      <c r="W102">
        <v>3104</v>
      </c>
      <c r="X102">
        <v>2625</v>
      </c>
      <c r="Y102">
        <v>479</v>
      </c>
      <c r="Z102" s="4">
        <v>9.2999999999999999E-2</v>
      </c>
      <c r="AA102" s="4">
        <v>0.76700000000000002</v>
      </c>
      <c r="AB102" s="4">
        <v>0.84599999999999997</v>
      </c>
    </row>
    <row r="103" spans="1:28">
      <c r="A103" t="s">
        <v>287</v>
      </c>
      <c r="B103">
        <v>2024</v>
      </c>
      <c r="C103" t="s">
        <v>288</v>
      </c>
      <c r="D103" t="s">
        <v>236</v>
      </c>
      <c r="E103" t="s">
        <v>10</v>
      </c>
      <c r="F103">
        <v>3211</v>
      </c>
      <c r="G103">
        <v>127</v>
      </c>
      <c r="H103">
        <v>3694</v>
      </c>
      <c r="I103">
        <v>3338</v>
      </c>
      <c r="J103" s="4">
        <v>3.7999999999999999E-2</v>
      </c>
      <c r="K103" s="4">
        <v>0.86899999999999999</v>
      </c>
      <c r="L103" s="4">
        <v>0.90400000000000003</v>
      </c>
      <c r="M103">
        <v>153</v>
      </c>
      <c r="N103">
        <v>18</v>
      </c>
      <c r="O103">
        <v>307</v>
      </c>
      <c r="P103">
        <v>171</v>
      </c>
      <c r="Q103">
        <v>136</v>
      </c>
      <c r="R103" s="4">
        <v>0.105</v>
      </c>
      <c r="S103" s="4">
        <v>0.498</v>
      </c>
      <c r="T103" s="4">
        <v>0.55700000000000005</v>
      </c>
      <c r="U103">
        <v>3058</v>
      </c>
      <c r="V103">
        <v>109</v>
      </c>
      <c r="W103">
        <v>3387</v>
      </c>
      <c r="X103">
        <v>3167</v>
      </c>
      <c r="Y103">
        <v>220</v>
      </c>
      <c r="Z103" s="4">
        <v>3.4000000000000002E-2</v>
      </c>
      <c r="AA103" s="4">
        <v>0.90300000000000002</v>
      </c>
      <c r="AB103" s="4">
        <v>0.93500000000000005</v>
      </c>
    </row>
    <row r="104" spans="1:28">
      <c r="A104" t="s">
        <v>289</v>
      </c>
      <c r="B104">
        <v>2024</v>
      </c>
      <c r="C104" t="s">
        <v>290</v>
      </c>
      <c r="D104" t="s">
        <v>236</v>
      </c>
      <c r="E104" t="s">
        <v>10</v>
      </c>
      <c r="F104">
        <v>23594</v>
      </c>
      <c r="G104">
        <v>1196</v>
      </c>
      <c r="H104">
        <v>30001</v>
      </c>
      <c r="I104">
        <v>24790</v>
      </c>
      <c r="J104" s="4">
        <v>4.8000000000000001E-2</v>
      </c>
      <c r="K104" s="4">
        <v>0.78600000000000003</v>
      </c>
      <c r="L104" s="4">
        <v>0.82599999999999996</v>
      </c>
      <c r="M104">
        <v>1248</v>
      </c>
      <c r="N104">
        <v>90</v>
      </c>
      <c r="O104">
        <v>2603</v>
      </c>
      <c r="P104">
        <v>1338</v>
      </c>
      <c r="Q104">
        <v>1265</v>
      </c>
      <c r="R104" s="4">
        <v>6.7000000000000004E-2</v>
      </c>
      <c r="S104" s="4">
        <v>0.47899999999999998</v>
      </c>
      <c r="T104" s="4">
        <v>0.51400000000000001</v>
      </c>
      <c r="U104">
        <v>22346</v>
      </c>
      <c r="V104">
        <v>1106</v>
      </c>
      <c r="W104">
        <v>27398</v>
      </c>
      <c r="X104">
        <v>23452</v>
      </c>
      <c r="Y104">
        <v>3946</v>
      </c>
      <c r="Z104" s="4">
        <v>4.7E-2</v>
      </c>
      <c r="AA104" s="4">
        <v>0.81599999999999995</v>
      </c>
      <c r="AB104" s="4">
        <v>0.85599999999999998</v>
      </c>
    </row>
    <row r="105" spans="1:28">
      <c r="A105" t="s">
        <v>291</v>
      </c>
      <c r="B105">
        <v>2024</v>
      </c>
      <c r="C105" t="s">
        <v>292</v>
      </c>
      <c r="D105" t="s">
        <v>236</v>
      </c>
      <c r="E105" t="s">
        <v>10</v>
      </c>
      <c r="F105">
        <v>4465</v>
      </c>
      <c r="G105">
        <v>342</v>
      </c>
      <c r="H105">
        <v>5677</v>
      </c>
      <c r="I105">
        <v>4807</v>
      </c>
      <c r="J105" s="4">
        <v>7.0999999999999994E-2</v>
      </c>
      <c r="K105" s="4">
        <v>0.78700000000000003</v>
      </c>
      <c r="L105" s="4">
        <v>0.84699999999999998</v>
      </c>
      <c r="M105">
        <v>244</v>
      </c>
      <c r="N105">
        <v>6</v>
      </c>
      <c r="O105">
        <v>672</v>
      </c>
      <c r="P105">
        <v>250</v>
      </c>
      <c r="Q105">
        <v>422</v>
      </c>
      <c r="R105" s="4">
        <v>2.4E-2</v>
      </c>
      <c r="S105" s="4">
        <v>0.36299999999999999</v>
      </c>
      <c r="T105" s="4">
        <v>0.372</v>
      </c>
      <c r="U105">
        <v>4221</v>
      </c>
      <c r="V105">
        <v>336</v>
      </c>
      <c r="W105">
        <v>5005</v>
      </c>
      <c r="X105">
        <v>4557</v>
      </c>
      <c r="Y105">
        <v>448</v>
      </c>
      <c r="Z105" s="4">
        <v>7.3999999999999996E-2</v>
      </c>
      <c r="AA105" s="4">
        <v>0.84299999999999997</v>
      </c>
      <c r="AB105" s="4">
        <v>0.91</v>
      </c>
    </row>
    <row r="106" spans="1:28">
      <c r="A106" t="s">
        <v>293</v>
      </c>
      <c r="B106">
        <v>2024</v>
      </c>
      <c r="C106" t="s">
        <v>294</v>
      </c>
      <c r="D106" t="s">
        <v>236</v>
      </c>
      <c r="E106" t="s">
        <v>10</v>
      </c>
      <c r="F106">
        <v>14071</v>
      </c>
      <c r="G106">
        <v>618</v>
      </c>
      <c r="H106">
        <v>18036</v>
      </c>
      <c r="I106">
        <v>14689</v>
      </c>
      <c r="J106" s="4">
        <v>4.2000000000000003E-2</v>
      </c>
      <c r="K106" s="4">
        <v>0.78</v>
      </c>
      <c r="L106" s="4">
        <v>0.81399999999999995</v>
      </c>
      <c r="M106">
        <v>912</v>
      </c>
      <c r="N106">
        <v>47</v>
      </c>
      <c r="O106">
        <v>1988</v>
      </c>
      <c r="P106">
        <v>959</v>
      </c>
      <c r="Q106">
        <v>1029</v>
      </c>
      <c r="R106" s="4">
        <v>4.9000000000000002E-2</v>
      </c>
      <c r="S106" s="4">
        <v>0.45900000000000002</v>
      </c>
      <c r="T106" s="4">
        <v>0.48199999999999998</v>
      </c>
      <c r="U106">
        <v>13159</v>
      </c>
      <c r="V106">
        <v>571</v>
      </c>
      <c r="W106">
        <v>16048</v>
      </c>
      <c r="X106">
        <v>13730</v>
      </c>
      <c r="Y106">
        <v>2318</v>
      </c>
      <c r="Z106" s="4">
        <v>4.2000000000000003E-2</v>
      </c>
      <c r="AA106" s="4">
        <v>0.82</v>
      </c>
      <c r="AB106" s="4">
        <v>0.85599999999999998</v>
      </c>
    </row>
    <row r="107" spans="1:28">
      <c r="A107" t="s">
        <v>295</v>
      </c>
      <c r="B107">
        <v>2024</v>
      </c>
      <c r="C107" t="s">
        <v>296</v>
      </c>
      <c r="D107" t="s">
        <v>236</v>
      </c>
      <c r="E107" t="s">
        <v>10</v>
      </c>
      <c r="F107">
        <v>6985</v>
      </c>
      <c r="G107">
        <v>446</v>
      </c>
      <c r="H107">
        <v>9100</v>
      </c>
      <c r="I107">
        <v>7431</v>
      </c>
      <c r="J107" s="4">
        <v>0.06</v>
      </c>
      <c r="K107" s="4">
        <v>0.76800000000000002</v>
      </c>
      <c r="L107" s="4">
        <v>0.81699999999999995</v>
      </c>
      <c r="M107">
        <v>209</v>
      </c>
      <c r="N107">
        <v>35</v>
      </c>
      <c r="O107">
        <v>534</v>
      </c>
      <c r="P107">
        <v>244</v>
      </c>
      <c r="Q107">
        <v>290</v>
      </c>
      <c r="R107" s="4">
        <v>0.14299999999999999</v>
      </c>
      <c r="S107" s="4">
        <v>0.39100000000000001</v>
      </c>
      <c r="T107" s="4">
        <v>0.45700000000000002</v>
      </c>
      <c r="U107">
        <v>6776</v>
      </c>
      <c r="V107">
        <v>411</v>
      </c>
      <c r="W107">
        <v>8566</v>
      </c>
      <c r="X107">
        <v>7187</v>
      </c>
      <c r="Y107">
        <v>1379</v>
      </c>
      <c r="Z107" s="4">
        <v>5.7000000000000002E-2</v>
      </c>
      <c r="AA107" s="4">
        <v>0.79100000000000004</v>
      </c>
      <c r="AB107" s="4">
        <v>0.83899999999999997</v>
      </c>
    </row>
    <row r="108" spans="1:28">
      <c r="A108" t="s">
        <v>297</v>
      </c>
      <c r="B108">
        <v>2024</v>
      </c>
      <c r="C108" t="s">
        <v>298</v>
      </c>
      <c r="D108" t="s">
        <v>236</v>
      </c>
      <c r="E108" t="s">
        <v>10</v>
      </c>
      <c r="F108">
        <v>2816</v>
      </c>
      <c r="G108">
        <v>53</v>
      </c>
      <c r="H108">
        <v>3461</v>
      </c>
      <c r="I108">
        <v>2869</v>
      </c>
      <c r="J108" s="4">
        <v>1.7999999999999999E-2</v>
      </c>
      <c r="K108" s="4">
        <v>0.81399999999999995</v>
      </c>
      <c r="L108" s="4">
        <v>0.82899999999999996</v>
      </c>
      <c r="M108">
        <v>128</v>
      </c>
      <c r="N108">
        <v>24</v>
      </c>
      <c r="O108">
        <v>336</v>
      </c>
      <c r="P108">
        <v>152</v>
      </c>
      <c r="Q108">
        <v>184</v>
      </c>
      <c r="R108" s="4">
        <v>0.158</v>
      </c>
      <c r="S108" s="4">
        <v>0.38100000000000001</v>
      </c>
      <c r="T108" s="4">
        <v>0.45200000000000001</v>
      </c>
      <c r="U108">
        <v>2688</v>
      </c>
      <c r="V108">
        <v>29</v>
      </c>
      <c r="W108">
        <v>3125</v>
      </c>
      <c r="X108">
        <v>2717</v>
      </c>
      <c r="Y108">
        <v>408</v>
      </c>
      <c r="Z108" s="4">
        <v>1.0999999999999999E-2</v>
      </c>
      <c r="AA108" s="4">
        <v>0.86</v>
      </c>
      <c r="AB108" s="4">
        <v>0.86899999999999999</v>
      </c>
    </row>
    <row r="109" spans="1:28">
      <c r="A109" t="s">
        <v>299</v>
      </c>
      <c r="B109">
        <v>2024</v>
      </c>
      <c r="C109" t="s">
        <v>300</v>
      </c>
      <c r="D109" t="s">
        <v>236</v>
      </c>
      <c r="E109" t="s">
        <v>10</v>
      </c>
      <c r="F109">
        <v>2307</v>
      </c>
      <c r="G109">
        <v>53</v>
      </c>
      <c r="H109">
        <v>3275</v>
      </c>
      <c r="I109">
        <v>2360</v>
      </c>
      <c r="J109" s="4">
        <v>2.1999999999999999E-2</v>
      </c>
      <c r="K109" s="4">
        <v>0.70399999999999996</v>
      </c>
      <c r="L109" s="4">
        <v>0.72099999999999997</v>
      </c>
      <c r="M109">
        <v>119</v>
      </c>
      <c r="N109">
        <v>13</v>
      </c>
      <c r="O109">
        <v>189</v>
      </c>
      <c r="P109">
        <v>132</v>
      </c>
      <c r="Q109">
        <v>57</v>
      </c>
      <c r="R109" s="4">
        <v>9.8000000000000004E-2</v>
      </c>
      <c r="S109" s="4">
        <v>0.63</v>
      </c>
      <c r="T109" s="4">
        <v>0.69799999999999995</v>
      </c>
      <c r="U109">
        <v>2188</v>
      </c>
      <c r="V109">
        <v>40</v>
      </c>
      <c r="W109">
        <v>3086</v>
      </c>
      <c r="X109">
        <v>2228</v>
      </c>
      <c r="Y109">
        <v>858</v>
      </c>
      <c r="Z109" s="4">
        <v>1.7999999999999999E-2</v>
      </c>
      <c r="AA109" s="4">
        <v>0.70899999999999996</v>
      </c>
      <c r="AB109" s="4">
        <v>0.72199999999999998</v>
      </c>
    </row>
    <row r="110" spans="1:28">
      <c r="A110" t="s">
        <v>301</v>
      </c>
      <c r="B110">
        <v>2024</v>
      </c>
      <c r="C110" t="s">
        <v>302</v>
      </c>
      <c r="D110" t="s">
        <v>236</v>
      </c>
      <c r="E110" t="s">
        <v>10</v>
      </c>
      <c r="F110">
        <v>2231</v>
      </c>
      <c r="G110">
        <v>64</v>
      </c>
      <c r="H110">
        <v>2713</v>
      </c>
      <c r="I110">
        <v>2295</v>
      </c>
      <c r="J110" s="4">
        <v>2.8000000000000001E-2</v>
      </c>
      <c r="K110" s="4">
        <v>0.82199999999999995</v>
      </c>
      <c r="L110" s="4">
        <v>0.84599999999999997</v>
      </c>
      <c r="M110">
        <v>67</v>
      </c>
      <c r="N110">
        <v>0</v>
      </c>
      <c r="O110">
        <v>239</v>
      </c>
      <c r="P110">
        <v>67</v>
      </c>
      <c r="Q110">
        <v>172</v>
      </c>
      <c r="R110" s="4">
        <v>0</v>
      </c>
      <c r="S110" s="4">
        <v>0.28000000000000003</v>
      </c>
      <c r="T110" s="4">
        <v>0.28000000000000003</v>
      </c>
      <c r="U110">
        <v>2164</v>
      </c>
      <c r="V110">
        <v>64</v>
      </c>
      <c r="W110">
        <v>2474</v>
      </c>
      <c r="X110">
        <v>2228</v>
      </c>
      <c r="Y110">
        <v>246</v>
      </c>
      <c r="Z110" s="4">
        <v>2.9000000000000001E-2</v>
      </c>
      <c r="AA110" s="4">
        <v>0.875</v>
      </c>
      <c r="AB110" s="4">
        <v>0.90100000000000002</v>
      </c>
    </row>
    <row r="111" spans="1:28">
      <c r="A111" t="s">
        <v>303</v>
      </c>
      <c r="B111">
        <v>2024</v>
      </c>
      <c r="C111" t="s">
        <v>304</v>
      </c>
      <c r="D111" t="s">
        <v>305</v>
      </c>
      <c r="E111" t="s">
        <v>10</v>
      </c>
      <c r="F111">
        <v>773</v>
      </c>
      <c r="G111">
        <v>38</v>
      </c>
      <c r="H111">
        <v>1020</v>
      </c>
      <c r="I111">
        <v>811</v>
      </c>
      <c r="J111" s="4">
        <v>4.7E-2</v>
      </c>
      <c r="K111" s="4">
        <v>0.75800000000000001</v>
      </c>
      <c r="L111" s="4">
        <v>0.79500000000000004</v>
      </c>
      <c r="M111">
        <v>68</v>
      </c>
      <c r="N111">
        <v>31</v>
      </c>
      <c r="O111">
        <v>128</v>
      </c>
      <c r="P111">
        <v>99</v>
      </c>
      <c r="Q111">
        <v>29</v>
      </c>
      <c r="R111" s="4">
        <v>0.313</v>
      </c>
      <c r="S111" s="4">
        <v>0.53100000000000003</v>
      </c>
      <c r="T111" s="4">
        <v>0.77300000000000002</v>
      </c>
      <c r="U111">
        <v>705</v>
      </c>
      <c r="V111">
        <v>7</v>
      </c>
      <c r="W111">
        <v>892</v>
      </c>
      <c r="X111">
        <v>712</v>
      </c>
      <c r="Y111">
        <v>180</v>
      </c>
      <c r="Z111" s="4">
        <v>0.01</v>
      </c>
      <c r="AA111" s="4">
        <v>0.79</v>
      </c>
      <c r="AB111" s="4">
        <v>0.79800000000000004</v>
      </c>
    </row>
    <row r="112" spans="1:28">
      <c r="A112" t="s">
        <v>306</v>
      </c>
      <c r="B112">
        <v>2024</v>
      </c>
      <c r="C112" t="s">
        <v>307</v>
      </c>
      <c r="D112" t="s">
        <v>305</v>
      </c>
      <c r="E112" t="s">
        <v>10</v>
      </c>
      <c r="F112">
        <v>1050</v>
      </c>
      <c r="G112">
        <v>26</v>
      </c>
      <c r="H112">
        <v>1289</v>
      </c>
      <c r="I112">
        <v>1076</v>
      </c>
      <c r="J112" s="4">
        <v>2.4E-2</v>
      </c>
      <c r="K112" s="4">
        <v>0.81499999999999995</v>
      </c>
      <c r="L112" s="4">
        <v>0.83499999999999996</v>
      </c>
      <c r="M112">
        <v>69</v>
      </c>
      <c r="N112">
        <v>7</v>
      </c>
      <c r="O112">
        <v>127</v>
      </c>
      <c r="P112">
        <v>76</v>
      </c>
      <c r="Q112">
        <v>51</v>
      </c>
      <c r="R112" s="4">
        <v>9.1999999999999998E-2</v>
      </c>
      <c r="S112" s="4">
        <v>0.54300000000000004</v>
      </c>
      <c r="T112" s="4">
        <v>0.59799999999999998</v>
      </c>
      <c r="U112">
        <v>981</v>
      </c>
      <c r="V112">
        <v>19</v>
      </c>
      <c r="W112">
        <v>1162</v>
      </c>
      <c r="X112">
        <v>1000</v>
      </c>
      <c r="Y112">
        <v>162</v>
      </c>
      <c r="Z112" s="4">
        <v>1.9E-2</v>
      </c>
      <c r="AA112" s="4">
        <v>0.84399999999999997</v>
      </c>
      <c r="AB112" s="4">
        <v>0.86099999999999999</v>
      </c>
    </row>
    <row r="113" spans="1:28">
      <c r="A113" t="s">
        <v>308</v>
      </c>
      <c r="B113">
        <v>2024</v>
      </c>
      <c r="C113" t="s">
        <v>309</v>
      </c>
      <c r="D113" t="s">
        <v>305</v>
      </c>
      <c r="E113" t="s">
        <v>10</v>
      </c>
      <c r="F113">
        <v>875</v>
      </c>
      <c r="G113">
        <v>30</v>
      </c>
      <c r="H113">
        <v>1149</v>
      </c>
      <c r="I113">
        <v>905</v>
      </c>
      <c r="J113" s="4">
        <v>3.3000000000000002E-2</v>
      </c>
      <c r="K113" s="4">
        <v>0.76200000000000001</v>
      </c>
      <c r="L113" s="4">
        <v>0.78800000000000003</v>
      </c>
      <c r="M113">
        <v>45</v>
      </c>
      <c r="N113">
        <v>0</v>
      </c>
      <c r="O113">
        <v>116</v>
      </c>
      <c r="P113">
        <v>45</v>
      </c>
      <c r="Q113">
        <v>71</v>
      </c>
      <c r="R113" s="4">
        <v>0</v>
      </c>
      <c r="S113" s="4">
        <v>0.38800000000000001</v>
      </c>
      <c r="T113" s="4">
        <v>0.38800000000000001</v>
      </c>
      <c r="U113">
        <v>830</v>
      </c>
      <c r="V113">
        <v>30</v>
      </c>
      <c r="W113">
        <v>1033</v>
      </c>
      <c r="X113">
        <v>860</v>
      </c>
      <c r="Y113">
        <v>173</v>
      </c>
      <c r="Z113" s="4">
        <v>3.5000000000000003E-2</v>
      </c>
      <c r="AA113" s="4">
        <v>0.80300000000000005</v>
      </c>
      <c r="AB113" s="4">
        <v>0.83299999999999996</v>
      </c>
    </row>
    <row r="114" spans="1:28">
      <c r="A114" t="s">
        <v>310</v>
      </c>
      <c r="B114">
        <v>2024</v>
      </c>
      <c r="C114" t="s">
        <v>311</v>
      </c>
      <c r="D114" t="s">
        <v>305</v>
      </c>
      <c r="E114" t="s">
        <v>10</v>
      </c>
      <c r="F114">
        <v>421</v>
      </c>
      <c r="G114">
        <v>36</v>
      </c>
      <c r="H114">
        <v>581</v>
      </c>
      <c r="I114">
        <v>457</v>
      </c>
      <c r="J114" s="4">
        <v>7.9000000000000001E-2</v>
      </c>
      <c r="K114" s="4">
        <v>0.72499999999999998</v>
      </c>
      <c r="L114" s="4">
        <v>0.78700000000000003</v>
      </c>
      <c r="M114">
        <v>31</v>
      </c>
      <c r="N114">
        <v>3</v>
      </c>
      <c r="O114">
        <v>55</v>
      </c>
      <c r="P114">
        <v>34</v>
      </c>
      <c r="Q114">
        <v>21</v>
      </c>
      <c r="R114" s="4">
        <v>8.7999999999999995E-2</v>
      </c>
      <c r="S114" s="4">
        <v>0.56399999999999995</v>
      </c>
      <c r="T114" s="4">
        <v>0.61799999999999999</v>
      </c>
      <c r="U114">
        <v>390</v>
      </c>
      <c r="V114">
        <v>33</v>
      </c>
      <c r="W114">
        <v>526</v>
      </c>
      <c r="X114">
        <v>423</v>
      </c>
      <c r="Y114">
        <v>103</v>
      </c>
      <c r="Z114" s="4">
        <v>7.8E-2</v>
      </c>
      <c r="AA114" s="4">
        <v>0.74099999999999999</v>
      </c>
      <c r="AB114" s="4">
        <v>0.80400000000000005</v>
      </c>
    </row>
    <row r="115" spans="1:28">
      <c r="A115" t="s">
        <v>312</v>
      </c>
      <c r="B115">
        <v>2024</v>
      </c>
      <c r="C115" t="s">
        <v>313</v>
      </c>
      <c r="D115" t="s">
        <v>305</v>
      </c>
      <c r="E115" t="s">
        <v>10</v>
      </c>
      <c r="F115">
        <v>736</v>
      </c>
      <c r="G115">
        <v>32</v>
      </c>
      <c r="H115">
        <v>880</v>
      </c>
      <c r="I115">
        <v>768</v>
      </c>
      <c r="J115" s="4">
        <v>4.2000000000000003E-2</v>
      </c>
      <c r="K115" s="4">
        <v>0.83599999999999997</v>
      </c>
      <c r="L115" s="4">
        <v>0.873</v>
      </c>
      <c r="M115">
        <v>75</v>
      </c>
      <c r="N115">
        <v>2</v>
      </c>
      <c r="O115">
        <v>97</v>
      </c>
      <c r="P115">
        <v>77</v>
      </c>
      <c r="Q115">
        <v>20</v>
      </c>
      <c r="R115" s="4">
        <v>2.5999999999999999E-2</v>
      </c>
      <c r="S115" s="4">
        <v>0.77300000000000002</v>
      </c>
      <c r="T115" s="4">
        <v>0.79400000000000004</v>
      </c>
      <c r="U115">
        <v>661</v>
      </c>
      <c r="V115">
        <v>30</v>
      </c>
      <c r="W115">
        <v>783</v>
      </c>
      <c r="X115">
        <v>691</v>
      </c>
      <c r="Y115">
        <v>92</v>
      </c>
      <c r="Z115" s="4">
        <v>4.2999999999999997E-2</v>
      </c>
      <c r="AA115" s="4">
        <v>0.84399999999999997</v>
      </c>
      <c r="AB115" s="4">
        <v>0.88300000000000001</v>
      </c>
    </row>
    <row r="116" spans="1:28">
      <c r="A116" t="s">
        <v>314</v>
      </c>
      <c r="B116">
        <v>2024</v>
      </c>
      <c r="C116" t="s">
        <v>315</v>
      </c>
      <c r="D116" t="s">
        <v>305</v>
      </c>
      <c r="E116" t="s">
        <v>10</v>
      </c>
      <c r="F116">
        <v>713</v>
      </c>
      <c r="G116">
        <v>23</v>
      </c>
      <c r="H116">
        <v>905</v>
      </c>
      <c r="I116">
        <v>736</v>
      </c>
      <c r="J116" s="4">
        <v>3.1E-2</v>
      </c>
      <c r="K116" s="4">
        <v>0.78800000000000003</v>
      </c>
      <c r="L116" s="4">
        <v>0.81299999999999994</v>
      </c>
      <c r="M116">
        <v>36</v>
      </c>
      <c r="N116">
        <v>3</v>
      </c>
      <c r="O116">
        <v>63</v>
      </c>
      <c r="P116">
        <v>39</v>
      </c>
      <c r="Q116">
        <v>24</v>
      </c>
      <c r="R116" s="4">
        <v>7.6999999999999999E-2</v>
      </c>
      <c r="S116" s="4">
        <v>0.57099999999999995</v>
      </c>
      <c r="T116" s="4">
        <v>0.61899999999999999</v>
      </c>
      <c r="U116">
        <v>677</v>
      </c>
      <c r="V116">
        <v>20</v>
      </c>
      <c r="W116">
        <v>842</v>
      </c>
      <c r="X116">
        <v>697</v>
      </c>
      <c r="Y116">
        <v>145</v>
      </c>
      <c r="Z116" s="4">
        <v>2.9000000000000001E-2</v>
      </c>
      <c r="AA116" s="4">
        <v>0.80400000000000005</v>
      </c>
      <c r="AB116" s="4">
        <v>0.82799999999999996</v>
      </c>
    </row>
    <row r="117" spans="1:28">
      <c r="A117" t="s">
        <v>316</v>
      </c>
      <c r="B117">
        <v>2024</v>
      </c>
      <c r="C117" t="s">
        <v>317</v>
      </c>
      <c r="D117" t="s">
        <v>305</v>
      </c>
      <c r="E117" t="s">
        <v>10</v>
      </c>
      <c r="F117">
        <v>2787</v>
      </c>
      <c r="G117">
        <v>90</v>
      </c>
      <c r="H117">
        <v>3296</v>
      </c>
      <c r="I117">
        <v>2877</v>
      </c>
      <c r="J117" s="4">
        <v>3.1E-2</v>
      </c>
      <c r="K117" s="4">
        <v>0.84599999999999997</v>
      </c>
      <c r="L117" s="4">
        <v>0.873</v>
      </c>
      <c r="M117">
        <v>120</v>
      </c>
      <c r="N117">
        <v>0</v>
      </c>
      <c r="O117">
        <v>203</v>
      </c>
      <c r="P117">
        <v>120</v>
      </c>
      <c r="Q117">
        <v>83</v>
      </c>
      <c r="R117" s="4">
        <v>0</v>
      </c>
      <c r="S117" s="4">
        <v>0.59099999999999997</v>
      </c>
      <c r="T117" s="4">
        <v>0.59099999999999997</v>
      </c>
      <c r="U117">
        <v>2667</v>
      </c>
      <c r="V117">
        <v>90</v>
      </c>
      <c r="W117">
        <v>3093</v>
      </c>
      <c r="X117">
        <v>2757</v>
      </c>
      <c r="Y117">
        <v>336</v>
      </c>
      <c r="Z117" s="4">
        <v>3.3000000000000002E-2</v>
      </c>
      <c r="AA117" s="4">
        <v>0.86199999999999999</v>
      </c>
      <c r="AB117" s="4">
        <v>0.89100000000000001</v>
      </c>
    </row>
    <row r="118" spans="1:28">
      <c r="A118" t="s">
        <v>318</v>
      </c>
      <c r="B118">
        <v>2024</v>
      </c>
      <c r="C118" t="s">
        <v>319</v>
      </c>
      <c r="D118" t="s">
        <v>305</v>
      </c>
      <c r="E118" t="s">
        <v>10</v>
      </c>
      <c r="F118">
        <v>811</v>
      </c>
      <c r="G118">
        <v>35</v>
      </c>
      <c r="H118">
        <v>1041</v>
      </c>
      <c r="I118">
        <v>846</v>
      </c>
      <c r="J118" s="4">
        <v>4.1000000000000002E-2</v>
      </c>
      <c r="K118" s="4">
        <v>0.77900000000000003</v>
      </c>
      <c r="L118" s="4">
        <v>0.81299999999999994</v>
      </c>
      <c r="M118">
        <v>48</v>
      </c>
      <c r="N118">
        <v>6</v>
      </c>
      <c r="O118">
        <v>142</v>
      </c>
      <c r="P118">
        <v>54</v>
      </c>
      <c r="Q118">
        <v>88</v>
      </c>
      <c r="R118" s="4">
        <v>0.111</v>
      </c>
      <c r="S118" s="4">
        <v>0.33800000000000002</v>
      </c>
      <c r="T118" s="4">
        <v>0.38</v>
      </c>
      <c r="U118">
        <v>763</v>
      </c>
      <c r="V118">
        <v>29</v>
      </c>
      <c r="W118">
        <v>899</v>
      </c>
      <c r="X118">
        <v>792</v>
      </c>
      <c r="Y118">
        <v>107</v>
      </c>
      <c r="Z118" s="4">
        <v>3.6999999999999998E-2</v>
      </c>
      <c r="AA118" s="4">
        <v>0.84899999999999998</v>
      </c>
      <c r="AB118" s="4">
        <v>0.88100000000000001</v>
      </c>
    </row>
    <row r="119" spans="1:28">
      <c r="A119" t="s">
        <v>320</v>
      </c>
      <c r="B119">
        <v>2024</v>
      </c>
      <c r="C119" t="s">
        <v>321</v>
      </c>
      <c r="D119" t="s">
        <v>305</v>
      </c>
      <c r="E119" t="s">
        <v>10</v>
      </c>
      <c r="F119">
        <v>798</v>
      </c>
      <c r="G119">
        <v>62</v>
      </c>
      <c r="H119">
        <v>1041</v>
      </c>
      <c r="I119">
        <v>860</v>
      </c>
      <c r="J119" s="4">
        <v>7.1999999999999995E-2</v>
      </c>
      <c r="K119" s="4">
        <v>0.76700000000000002</v>
      </c>
      <c r="L119" s="4">
        <v>0.82599999999999996</v>
      </c>
      <c r="M119">
        <v>42</v>
      </c>
      <c r="N119">
        <v>18</v>
      </c>
      <c r="O119">
        <v>90</v>
      </c>
      <c r="P119">
        <v>60</v>
      </c>
      <c r="Q119">
        <v>30</v>
      </c>
      <c r="R119" s="4">
        <v>0.3</v>
      </c>
      <c r="S119" s="4">
        <v>0.46700000000000003</v>
      </c>
      <c r="T119" s="4">
        <v>0.66700000000000004</v>
      </c>
      <c r="U119">
        <v>756</v>
      </c>
      <c r="V119">
        <v>44</v>
      </c>
      <c r="W119">
        <v>951</v>
      </c>
      <c r="X119">
        <v>800</v>
      </c>
      <c r="Y119">
        <v>151</v>
      </c>
      <c r="Z119" s="4">
        <v>5.5E-2</v>
      </c>
      <c r="AA119" s="4">
        <v>0.79500000000000004</v>
      </c>
      <c r="AB119" s="4">
        <v>0.84099999999999997</v>
      </c>
    </row>
    <row r="120" spans="1:28">
      <c r="A120" t="s">
        <v>322</v>
      </c>
      <c r="B120">
        <v>2024</v>
      </c>
      <c r="C120" t="s">
        <v>323</v>
      </c>
      <c r="D120" t="s">
        <v>305</v>
      </c>
      <c r="E120" t="s">
        <v>10</v>
      </c>
      <c r="F120">
        <v>7409</v>
      </c>
      <c r="G120">
        <v>447</v>
      </c>
      <c r="H120">
        <v>10108</v>
      </c>
      <c r="I120">
        <v>7856</v>
      </c>
      <c r="J120" s="4">
        <v>5.7000000000000002E-2</v>
      </c>
      <c r="K120" s="4">
        <v>0.73299999999999998</v>
      </c>
      <c r="L120" s="4">
        <v>0.77700000000000002</v>
      </c>
      <c r="M120">
        <v>772</v>
      </c>
      <c r="N120">
        <v>136</v>
      </c>
      <c r="O120">
        <v>2008</v>
      </c>
      <c r="P120">
        <v>908</v>
      </c>
      <c r="Q120">
        <v>1100</v>
      </c>
      <c r="R120" s="4">
        <v>0.15</v>
      </c>
      <c r="S120" s="4">
        <v>0.38400000000000001</v>
      </c>
      <c r="T120" s="4">
        <v>0.45200000000000001</v>
      </c>
      <c r="U120">
        <v>6637</v>
      </c>
      <c r="V120">
        <v>311</v>
      </c>
      <c r="W120">
        <v>8100</v>
      </c>
      <c r="X120">
        <v>6948</v>
      </c>
      <c r="Y120">
        <v>1152</v>
      </c>
      <c r="Z120" s="4">
        <v>4.4999999999999998E-2</v>
      </c>
      <c r="AA120" s="4">
        <v>0.81899999999999995</v>
      </c>
      <c r="AB120" s="4">
        <v>0.85799999999999998</v>
      </c>
    </row>
    <row r="121" spans="1:28">
      <c r="A121" t="s">
        <v>324</v>
      </c>
      <c r="B121">
        <v>2024</v>
      </c>
      <c r="C121" t="s">
        <v>325</v>
      </c>
      <c r="D121" t="s">
        <v>305</v>
      </c>
      <c r="E121" t="s">
        <v>10</v>
      </c>
      <c r="F121">
        <v>98</v>
      </c>
      <c r="G121">
        <v>3</v>
      </c>
      <c r="H121">
        <v>125</v>
      </c>
      <c r="I121">
        <v>101</v>
      </c>
      <c r="J121" s="4">
        <v>0.03</v>
      </c>
      <c r="K121" s="4">
        <v>0.78400000000000003</v>
      </c>
      <c r="L121" s="4">
        <v>0.80800000000000005</v>
      </c>
      <c r="M121">
        <v>8</v>
      </c>
      <c r="N121">
        <v>0</v>
      </c>
      <c r="O121">
        <v>10</v>
      </c>
      <c r="P121">
        <v>8</v>
      </c>
      <c r="Q121">
        <v>2</v>
      </c>
      <c r="R121" s="4">
        <v>0</v>
      </c>
      <c r="S121" s="4">
        <v>0.8</v>
      </c>
      <c r="T121" s="4">
        <v>0.8</v>
      </c>
      <c r="U121">
        <v>90</v>
      </c>
      <c r="V121">
        <v>3</v>
      </c>
      <c r="W121">
        <v>115</v>
      </c>
      <c r="X121">
        <v>93</v>
      </c>
      <c r="Y121">
        <v>22</v>
      </c>
      <c r="Z121" s="4">
        <v>3.2000000000000001E-2</v>
      </c>
      <c r="AA121" s="4">
        <v>0.78300000000000003</v>
      </c>
      <c r="AB121" s="4">
        <v>0.80900000000000005</v>
      </c>
    </row>
    <row r="122" spans="1:28">
      <c r="A122" t="s">
        <v>326</v>
      </c>
      <c r="B122">
        <v>2024</v>
      </c>
      <c r="C122" t="s">
        <v>327</v>
      </c>
      <c r="D122" t="s">
        <v>305</v>
      </c>
      <c r="E122" t="s">
        <v>10</v>
      </c>
      <c r="F122">
        <v>340</v>
      </c>
      <c r="G122">
        <v>8</v>
      </c>
      <c r="H122">
        <v>408</v>
      </c>
      <c r="I122">
        <v>348</v>
      </c>
      <c r="J122" s="4">
        <v>2.3E-2</v>
      </c>
      <c r="K122" s="4">
        <v>0.83299999999999996</v>
      </c>
      <c r="L122" s="4">
        <v>0.85299999999999998</v>
      </c>
      <c r="M122">
        <v>4</v>
      </c>
      <c r="N122">
        <v>0</v>
      </c>
      <c r="O122">
        <v>25</v>
      </c>
      <c r="P122">
        <v>4</v>
      </c>
      <c r="Q122">
        <v>21</v>
      </c>
      <c r="R122" s="4">
        <v>0</v>
      </c>
      <c r="S122" s="4">
        <v>0.16</v>
      </c>
      <c r="T122" s="4">
        <v>0.16</v>
      </c>
      <c r="U122">
        <v>336</v>
      </c>
      <c r="V122">
        <v>8</v>
      </c>
      <c r="W122">
        <v>383</v>
      </c>
      <c r="X122">
        <v>344</v>
      </c>
      <c r="Y122">
        <v>39</v>
      </c>
      <c r="Z122" s="4">
        <v>2.3E-2</v>
      </c>
      <c r="AA122" s="4">
        <v>0.877</v>
      </c>
      <c r="AB122" s="4">
        <v>0.89800000000000002</v>
      </c>
    </row>
    <row r="123" spans="1:28">
      <c r="A123" t="s">
        <v>328</v>
      </c>
      <c r="B123">
        <v>2024</v>
      </c>
      <c r="C123" t="s">
        <v>329</v>
      </c>
      <c r="D123" t="s">
        <v>305</v>
      </c>
      <c r="E123" t="s">
        <v>10</v>
      </c>
      <c r="F123">
        <v>626</v>
      </c>
      <c r="G123">
        <v>26</v>
      </c>
      <c r="H123">
        <v>819</v>
      </c>
      <c r="I123">
        <v>652</v>
      </c>
      <c r="J123" s="4">
        <v>0.04</v>
      </c>
      <c r="K123" s="4">
        <v>0.76400000000000001</v>
      </c>
      <c r="L123" s="4">
        <v>0.79600000000000004</v>
      </c>
      <c r="M123">
        <v>55</v>
      </c>
      <c r="N123">
        <v>0</v>
      </c>
      <c r="O123">
        <v>103</v>
      </c>
      <c r="P123">
        <v>55</v>
      </c>
      <c r="Q123">
        <v>48</v>
      </c>
      <c r="R123" s="4">
        <v>0</v>
      </c>
      <c r="S123" s="4">
        <v>0.53400000000000003</v>
      </c>
      <c r="T123" s="4">
        <v>0.53400000000000003</v>
      </c>
      <c r="U123">
        <v>571</v>
      </c>
      <c r="V123">
        <v>26</v>
      </c>
      <c r="W123">
        <v>716</v>
      </c>
      <c r="X123">
        <v>597</v>
      </c>
      <c r="Y123">
        <v>119</v>
      </c>
      <c r="Z123" s="4">
        <v>4.3999999999999997E-2</v>
      </c>
      <c r="AA123" s="4">
        <v>0.79700000000000004</v>
      </c>
      <c r="AB123" s="4">
        <v>0.83399999999999996</v>
      </c>
    </row>
    <row r="124" spans="1:28">
      <c r="A124" t="s">
        <v>330</v>
      </c>
      <c r="B124">
        <v>2024</v>
      </c>
      <c r="C124" t="s">
        <v>331</v>
      </c>
      <c r="D124" t="s">
        <v>305</v>
      </c>
      <c r="E124" t="s">
        <v>10</v>
      </c>
      <c r="F124">
        <v>280</v>
      </c>
      <c r="G124">
        <v>11</v>
      </c>
      <c r="H124">
        <v>367</v>
      </c>
      <c r="I124">
        <v>291</v>
      </c>
      <c r="J124" s="4">
        <v>3.7999999999999999E-2</v>
      </c>
      <c r="K124" s="4">
        <v>0.76300000000000001</v>
      </c>
      <c r="L124" s="4">
        <v>0.79300000000000004</v>
      </c>
      <c r="M124">
        <v>19</v>
      </c>
      <c r="N124">
        <v>0</v>
      </c>
      <c r="O124">
        <v>22</v>
      </c>
      <c r="P124">
        <v>19</v>
      </c>
      <c r="Q124">
        <v>3</v>
      </c>
      <c r="R124" s="4">
        <v>0</v>
      </c>
      <c r="S124" s="4">
        <v>0.86399999999999999</v>
      </c>
      <c r="T124" s="4">
        <v>0.86399999999999999</v>
      </c>
      <c r="U124">
        <v>261</v>
      </c>
      <c r="V124">
        <v>11</v>
      </c>
      <c r="W124">
        <v>345</v>
      </c>
      <c r="X124">
        <v>272</v>
      </c>
      <c r="Y124">
        <v>73</v>
      </c>
      <c r="Z124" s="4">
        <v>0.04</v>
      </c>
      <c r="AA124" s="4">
        <v>0.75700000000000001</v>
      </c>
      <c r="AB124" s="4">
        <v>0.78800000000000003</v>
      </c>
    </row>
    <row r="125" spans="1:28">
      <c r="A125" t="s">
        <v>332</v>
      </c>
      <c r="B125">
        <v>2024</v>
      </c>
      <c r="C125" t="s">
        <v>333</v>
      </c>
      <c r="D125" t="s">
        <v>305</v>
      </c>
      <c r="E125" t="s">
        <v>10</v>
      </c>
      <c r="F125">
        <v>30</v>
      </c>
      <c r="G125">
        <v>0</v>
      </c>
      <c r="H125">
        <v>64</v>
      </c>
      <c r="I125">
        <v>30</v>
      </c>
      <c r="J125" s="4">
        <v>0</v>
      </c>
      <c r="K125" s="4">
        <v>0.46899999999999997</v>
      </c>
      <c r="L125" s="4">
        <v>0.46899999999999997</v>
      </c>
      <c r="M125">
        <v>0</v>
      </c>
      <c r="N125">
        <v>0</v>
      </c>
      <c r="O125">
        <v>7</v>
      </c>
      <c r="P125">
        <v>0</v>
      </c>
      <c r="Q125">
        <v>7</v>
      </c>
      <c r="R125" s="4" t="e">
        <v>#NUM!</v>
      </c>
      <c r="S125" s="4">
        <v>0</v>
      </c>
      <c r="T125" s="4">
        <v>0</v>
      </c>
      <c r="U125">
        <v>30</v>
      </c>
      <c r="V125">
        <v>0</v>
      </c>
      <c r="W125">
        <v>57</v>
      </c>
      <c r="X125">
        <v>30</v>
      </c>
      <c r="Y125">
        <v>27</v>
      </c>
      <c r="Z125" s="4">
        <v>0</v>
      </c>
      <c r="AA125" s="4">
        <v>0.52600000000000002</v>
      </c>
      <c r="AB125" s="4">
        <v>0.52600000000000002</v>
      </c>
    </row>
    <row r="126" spans="1:28">
      <c r="A126" t="s">
        <v>334</v>
      </c>
      <c r="B126">
        <v>2024</v>
      </c>
      <c r="C126" t="s">
        <v>335</v>
      </c>
      <c r="D126" t="s">
        <v>305</v>
      </c>
      <c r="E126" t="s">
        <v>10</v>
      </c>
      <c r="F126">
        <v>3736</v>
      </c>
      <c r="G126">
        <v>200</v>
      </c>
      <c r="H126">
        <v>4876</v>
      </c>
      <c r="I126">
        <v>3936</v>
      </c>
      <c r="J126" s="4">
        <v>5.0999999999999997E-2</v>
      </c>
      <c r="K126" s="4">
        <v>0.76600000000000001</v>
      </c>
      <c r="L126" s="4">
        <v>0.80700000000000005</v>
      </c>
      <c r="M126">
        <v>456</v>
      </c>
      <c r="N126">
        <v>74</v>
      </c>
      <c r="O126">
        <v>995</v>
      </c>
      <c r="P126">
        <v>530</v>
      </c>
      <c r="Q126">
        <v>465</v>
      </c>
      <c r="R126" s="4">
        <v>0.14000000000000001</v>
      </c>
      <c r="S126" s="4">
        <v>0.45800000000000002</v>
      </c>
      <c r="T126" s="4">
        <v>0.53300000000000003</v>
      </c>
      <c r="U126">
        <v>3280</v>
      </c>
      <c r="V126">
        <v>126</v>
      </c>
      <c r="W126">
        <v>3881</v>
      </c>
      <c r="X126">
        <v>3406</v>
      </c>
      <c r="Y126">
        <v>475</v>
      </c>
      <c r="Z126" s="4">
        <v>3.6999999999999998E-2</v>
      </c>
      <c r="AA126" s="4">
        <v>0.84499999999999997</v>
      </c>
      <c r="AB126" s="4">
        <v>0.878</v>
      </c>
    </row>
    <row r="127" spans="1:28">
      <c r="A127" t="s">
        <v>336</v>
      </c>
      <c r="B127">
        <v>2024</v>
      </c>
      <c r="C127" t="s">
        <v>337</v>
      </c>
      <c r="D127" t="s">
        <v>305</v>
      </c>
      <c r="E127" t="s">
        <v>10</v>
      </c>
      <c r="F127">
        <v>530</v>
      </c>
      <c r="G127">
        <v>6</v>
      </c>
      <c r="H127">
        <v>651</v>
      </c>
      <c r="I127">
        <v>536</v>
      </c>
      <c r="J127" s="4">
        <v>1.0999999999999999E-2</v>
      </c>
      <c r="K127" s="4">
        <v>0.81399999999999995</v>
      </c>
      <c r="L127" s="4">
        <v>0.82299999999999995</v>
      </c>
      <c r="M127">
        <v>29</v>
      </c>
      <c r="N127">
        <v>3</v>
      </c>
      <c r="O127">
        <v>77</v>
      </c>
      <c r="P127">
        <v>32</v>
      </c>
      <c r="Q127">
        <v>45</v>
      </c>
      <c r="R127" s="4">
        <v>9.4E-2</v>
      </c>
      <c r="S127" s="4">
        <v>0.377</v>
      </c>
      <c r="T127" s="4">
        <v>0.41599999999999998</v>
      </c>
      <c r="U127">
        <v>501</v>
      </c>
      <c r="V127">
        <v>3</v>
      </c>
      <c r="W127">
        <v>574</v>
      </c>
      <c r="X127">
        <v>504</v>
      </c>
      <c r="Y127">
        <v>70</v>
      </c>
      <c r="Z127" s="4">
        <v>6.0000000000000001E-3</v>
      </c>
      <c r="AA127" s="4">
        <v>0.873</v>
      </c>
      <c r="AB127" s="4">
        <v>0.878</v>
      </c>
    </row>
    <row r="128" spans="1:28">
      <c r="A128" t="s">
        <v>338</v>
      </c>
      <c r="B128">
        <v>2024</v>
      </c>
      <c r="C128" t="s">
        <v>339</v>
      </c>
      <c r="D128" t="s">
        <v>305</v>
      </c>
      <c r="E128" t="s">
        <v>10</v>
      </c>
      <c r="F128">
        <v>1380</v>
      </c>
      <c r="G128">
        <v>68</v>
      </c>
      <c r="H128">
        <v>1703</v>
      </c>
      <c r="I128">
        <v>1448</v>
      </c>
      <c r="J128" s="4">
        <v>4.7E-2</v>
      </c>
      <c r="K128" s="4">
        <v>0.81</v>
      </c>
      <c r="L128" s="4">
        <v>0.85</v>
      </c>
      <c r="M128">
        <v>10</v>
      </c>
      <c r="N128">
        <v>0</v>
      </c>
      <c r="O128">
        <v>112</v>
      </c>
      <c r="P128">
        <v>10</v>
      </c>
      <c r="Q128">
        <v>102</v>
      </c>
      <c r="R128" s="4">
        <v>0</v>
      </c>
      <c r="S128" s="4">
        <v>8.8999999999999996E-2</v>
      </c>
      <c r="T128" s="4">
        <v>8.8999999999999996E-2</v>
      </c>
      <c r="U128">
        <v>1370</v>
      </c>
      <c r="V128">
        <v>68</v>
      </c>
      <c r="W128">
        <v>1591</v>
      </c>
      <c r="X128">
        <v>1438</v>
      </c>
      <c r="Y128">
        <v>153</v>
      </c>
      <c r="Z128" s="4">
        <v>4.7E-2</v>
      </c>
      <c r="AA128" s="4">
        <v>0.86099999999999999</v>
      </c>
      <c r="AB128" s="4">
        <v>0.90400000000000003</v>
      </c>
    </row>
    <row r="129" spans="1:28">
      <c r="A129" t="s">
        <v>340</v>
      </c>
      <c r="B129">
        <v>2024</v>
      </c>
      <c r="C129" t="s">
        <v>341</v>
      </c>
      <c r="D129" t="s">
        <v>305</v>
      </c>
      <c r="E129" t="s">
        <v>10</v>
      </c>
      <c r="F129">
        <v>2862</v>
      </c>
      <c r="G129">
        <v>298</v>
      </c>
      <c r="H129">
        <v>4355</v>
      </c>
      <c r="I129">
        <v>3160</v>
      </c>
      <c r="J129" s="4">
        <v>9.4E-2</v>
      </c>
      <c r="K129" s="4">
        <v>0.65700000000000003</v>
      </c>
      <c r="L129" s="4">
        <v>0.72599999999999998</v>
      </c>
      <c r="M129">
        <v>431</v>
      </c>
      <c r="N129">
        <v>41</v>
      </c>
      <c r="O129">
        <v>934</v>
      </c>
      <c r="P129">
        <v>472</v>
      </c>
      <c r="Q129">
        <v>462</v>
      </c>
      <c r="R129" s="4">
        <v>8.6999999999999994E-2</v>
      </c>
      <c r="S129" s="4">
        <v>0.46100000000000002</v>
      </c>
      <c r="T129" s="4">
        <v>0.505</v>
      </c>
      <c r="U129">
        <v>2431</v>
      </c>
      <c r="V129">
        <v>257</v>
      </c>
      <c r="W129">
        <v>3421</v>
      </c>
      <c r="X129">
        <v>2688</v>
      </c>
      <c r="Y129">
        <v>733</v>
      </c>
      <c r="Z129" s="4">
        <v>9.6000000000000002E-2</v>
      </c>
      <c r="AA129" s="4">
        <v>0.71099999999999997</v>
      </c>
      <c r="AB129" s="4">
        <v>0.78600000000000003</v>
      </c>
    </row>
    <row r="130" spans="1:28">
      <c r="A130" t="s">
        <v>342</v>
      </c>
      <c r="B130">
        <v>2024</v>
      </c>
      <c r="C130" t="s">
        <v>343</v>
      </c>
      <c r="D130" t="s">
        <v>305</v>
      </c>
      <c r="E130" t="s">
        <v>10</v>
      </c>
      <c r="F130">
        <v>150</v>
      </c>
      <c r="G130">
        <v>6</v>
      </c>
      <c r="H130">
        <v>212</v>
      </c>
      <c r="I130">
        <v>156</v>
      </c>
      <c r="J130" s="4">
        <v>3.7999999999999999E-2</v>
      </c>
      <c r="K130" s="4">
        <v>0.70799999999999996</v>
      </c>
      <c r="L130" s="4">
        <v>0.73599999999999999</v>
      </c>
      <c r="M130">
        <v>10</v>
      </c>
      <c r="N130">
        <v>0</v>
      </c>
      <c r="O130">
        <v>21</v>
      </c>
      <c r="P130">
        <v>10</v>
      </c>
      <c r="Q130">
        <v>11</v>
      </c>
      <c r="R130" s="4">
        <v>0</v>
      </c>
      <c r="S130" s="4">
        <v>0.47599999999999998</v>
      </c>
      <c r="T130" s="4">
        <v>0.47599999999999998</v>
      </c>
      <c r="U130">
        <v>140</v>
      </c>
      <c r="V130">
        <v>6</v>
      </c>
      <c r="W130">
        <v>191</v>
      </c>
      <c r="X130">
        <v>146</v>
      </c>
      <c r="Y130">
        <v>45</v>
      </c>
      <c r="Z130" s="4">
        <v>4.1000000000000002E-2</v>
      </c>
      <c r="AA130" s="4">
        <v>0.73299999999999998</v>
      </c>
      <c r="AB130" s="4">
        <v>0.76400000000000001</v>
      </c>
    </row>
    <row r="131" spans="1:28">
      <c r="A131" t="s">
        <v>344</v>
      </c>
      <c r="B131">
        <v>2024</v>
      </c>
      <c r="C131" t="s">
        <v>345</v>
      </c>
      <c r="D131" t="s">
        <v>305</v>
      </c>
      <c r="E131" t="s">
        <v>10</v>
      </c>
      <c r="F131">
        <v>566</v>
      </c>
      <c r="G131">
        <v>28</v>
      </c>
      <c r="H131">
        <v>769</v>
      </c>
      <c r="I131">
        <v>594</v>
      </c>
      <c r="J131" s="4">
        <v>4.7E-2</v>
      </c>
      <c r="K131" s="4">
        <v>0.73599999999999999</v>
      </c>
      <c r="L131" s="4">
        <v>0.77200000000000002</v>
      </c>
      <c r="M131">
        <v>22</v>
      </c>
      <c r="N131">
        <v>0</v>
      </c>
      <c r="O131">
        <v>57</v>
      </c>
      <c r="P131">
        <v>22</v>
      </c>
      <c r="Q131">
        <v>35</v>
      </c>
      <c r="R131" s="4">
        <v>0</v>
      </c>
      <c r="S131" s="4">
        <v>0.38600000000000001</v>
      </c>
      <c r="T131" s="4">
        <v>0.38600000000000001</v>
      </c>
      <c r="U131">
        <v>544</v>
      </c>
      <c r="V131">
        <v>28</v>
      </c>
      <c r="W131">
        <v>712</v>
      </c>
      <c r="X131">
        <v>572</v>
      </c>
      <c r="Y131">
        <v>140</v>
      </c>
      <c r="Z131" s="4">
        <v>4.9000000000000002E-2</v>
      </c>
      <c r="AA131" s="4">
        <v>0.76400000000000001</v>
      </c>
      <c r="AB131" s="4">
        <v>0.80300000000000005</v>
      </c>
    </row>
    <row r="132" spans="1:28">
      <c r="A132" t="s">
        <v>346</v>
      </c>
      <c r="B132">
        <v>2024</v>
      </c>
      <c r="C132" t="s">
        <v>347</v>
      </c>
      <c r="D132" t="s">
        <v>305</v>
      </c>
      <c r="E132" t="s">
        <v>10</v>
      </c>
      <c r="F132">
        <v>879</v>
      </c>
      <c r="G132">
        <v>52</v>
      </c>
      <c r="H132">
        <v>1158</v>
      </c>
      <c r="I132">
        <v>931</v>
      </c>
      <c r="J132" s="4">
        <v>5.6000000000000001E-2</v>
      </c>
      <c r="K132" s="4">
        <v>0.75900000000000001</v>
      </c>
      <c r="L132" s="4">
        <v>0.80400000000000005</v>
      </c>
      <c r="M132">
        <v>31</v>
      </c>
      <c r="N132">
        <v>16</v>
      </c>
      <c r="O132">
        <v>103</v>
      </c>
      <c r="P132">
        <v>47</v>
      </c>
      <c r="Q132">
        <v>56</v>
      </c>
      <c r="R132" s="4">
        <v>0.34</v>
      </c>
      <c r="S132" s="4">
        <v>0.30099999999999999</v>
      </c>
      <c r="T132" s="4">
        <v>0.45600000000000002</v>
      </c>
      <c r="U132">
        <v>848</v>
      </c>
      <c r="V132">
        <v>36</v>
      </c>
      <c r="W132">
        <v>1055</v>
      </c>
      <c r="X132">
        <v>884</v>
      </c>
      <c r="Y132">
        <v>171</v>
      </c>
      <c r="Z132" s="4">
        <v>4.1000000000000002E-2</v>
      </c>
      <c r="AA132" s="4">
        <v>0.80400000000000005</v>
      </c>
      <c r="AB132" s="4">
        <v>0.83799999999999997</v>
      </c>
    </row>
    <row r="133" spans="1:28">
      <c r="A133" t="s">
        <v>348</v>
      </c>
      <c r="B133">
        <v>2024</v>
      </c>
      <c r="C133" t="s">
        <v>349</v>
      </c>
      <c r="D133" t="s">
        <v>305</v>
      </c>
      <c r="E133" t="s">
        <v>10</v>
      </c>
      <c r="F133">
        <v>2065</v>
      </c>
      <c r="G133">
        <v>156</v>
      </c>
      <c r="H133">
        <v>2710</v>
      </c>
      <c r="I133">
        <v>2221</v>
      </c>
      <c r="J133" s="4">
        <v>7.0000000000000007E-2</v>
      </c>
      <c r="K133" s="4">
        <v>0.76200000000000001</v>
      </c>
      <c r="L133" s="4">
        <v>0.82</v>
      </c>
      <c r="M133">
        <v>159</v>
      </c>
      <c r="N133">
        <v>0</v>
      </c>
      <c r="O133">
        <v>288</v>
      </c>
      <c r="P133">
        <v>159</v>
      </c>
      <c r="Q133">
        <v>129</v>
      </c>
      <c r="R133" s="4">
        <v>0</v>
      </c>
      <c r="S133" s="4">
        <v>0.55200000000000005</v>
      </c>
      <c r="T133" s="4">
        <v>0.55200000000000005</v>
      </c>
      <c r="U133">
        <v>1906</v>
      </c>
      <c r="V133">
        <v>156</v>
      </c>
      <c r="W133">
        <v>2422</v>
      </c>
      <c r="X133">
        <v>2062</v>
      </c>
      <c r="Y133">
        <v>360</v>
      </c>
      <c r="Z133" s="4">
        <v>7.5999999999999998E-2</v>
      </c>
      <c r="AA133" s="4">
        <v>0.78700000000000003</v>
      </c>
      <c r="AB133" s="4">
        <v>0.85099999999999998</v>
      </c>
    </row>
    <row r="134" spans="1:28">
      <c r="A134" t="s">
        <v>350</v>
      </c>
      <c r="B134">
        <v>2024</v>
      </c>
      <c r="C134" t="s">
        <v>351</v>
      </c>
      <c r="D134" t="s">
        <v>305</v>
      </c>
      <c r="E134" t="s">
        <v>10</v>
      </c>
      <c r="F134">
        <v>387</v>
      </c>
      <c r="G134">
        <v>30</v>
      </c>
      <c r="H134">
        <v>519</v>
      </c>
      <c r="I134">
        <v>417</v>
      </c>
      <c r="J134" s="4">
        <v>7.1999999999999995E-2</v>
      </c>
      <c r="K134" s="4">
        <v>0.746</v>
      </c>
      <c r="L134" s="4">
        <v>0.80300000000000005</v>
      </c>
      <c r="M134">
        <v>19</v>
      </c>
      <c r="N134">
        <v>0</v>
      </c>
      <c r="O134">
        <v>43</v>
      </c>
      <c r="P134">
        <v>19</v>
      </c>
      <c r="Q134">
        <v>24</v>
      </c>
      <c r="R134" s="4">
        <v>0</v>
      </c>
      <c r="S134" s="4">
        <v>0.442</v>
      </c>
      <c r="T134" s="4">
        <v>0.442</v>
      </c>
      <c r="U134">
        <v>368</v>
      </c>
      <c r="V134">
        <v>30</v>
      </c>
      <c r="W134">
        <v>476</v>
      </c>
      <c r="X134">
        <v>398</v>
      </c>
      <c r="Y134">
        <v>78</v>
      </c>
      <c r="Z134" s="4">
        <v>7.4999999999999997E-2</v>
      </c>
      <c r="AA134" s="4">
        <v>0.77300000000000002</v>
      </c>
      <c r="AB134" s="4">
        <v>0.83599999999999997</v>
      </c>
    </row>
    <row r="135" spans="1:28">
      <c r="A135" t="s">
        <v>352</v>
      </c>
      <c r="B135">
        <v>2024</v>
      </c>
      <c r="C135" t="s">
        <v>353</v>
      </c>
      <c r="D135" t="s">
        <v>305</v>
      </c>
      <c r="E135" t="s">
        <v>10</v>
      </c>
      <c r="F135">
        <v>344</v>
      </c>
      <c r="G135">
        <v>28</v>
      </c>
      <c r="H135">
        <v>521</v>
      </c>
      <c r="I135">
        <v>372</v>
      </c>
      <c r="J135" s="4">
        <v>7.4999999999999997E-2</v>
      </c>
      <c r="K135" s="4">
        <v>0.66</v>
      </c>
      <c r="L135" s="4">
        <v>0.71399999999999997</v>
      </c>
      <c r="M135">
        <v>29</v>
      </c>
      <c r="N135">
        <v>7</v>
      </c>
      <c r="O135">
        <v>82</v>
      </c>
      <c r="P135">
        <v>36</v>
      </c>
      <c r="Q135">
        <v>46</v>
      </c>
      <c r="R135" s="4">
        <v>0.19400000000000001</v>
      </c>
      <c r="S135" s="4">
        <v>0.35399999999999998</v>
      </c>
      <c r="T135" s="4">
        <v>0.439</v>
      </c>
      <c r="U135">
        <v>315</v>
      </c>
      <c r="V135">
        <v>21</v>
      </c>
      <c r="W135">
        <v>439</v>
      </c>
      <c r="X135">
        <v>336</v>
      </c>
      <c r="Y135">
        <v>103</v>
      </c>
      <c r="Z135" s="4">
        <v>6.2E-2</v>
      </c>
      <c r="AA135" s="4">
        <v>0.71799999999999997</v>
      </c>
      <c r="AB135" s="4">
        <v>0.76500000000000001</v>
      </c>
    </row>
    <row r="136" spans="1:28">
      <c r="A136" t="s">
        <v>354</v>
      </c>
      <c r="B136">
        <v>2024</v>
      </c>
      <c r="C136" t="s">
        <v>355</v>
      </c>
      <c r="D136" t="s">
        <v>305</v>
      </c>
      <c r="E136" t="s">
        <v>10</v>
      </c>
      <c r="F136">
        <v>759</v>
      </c>
      <c r="G136">
        <v>43</v>
      </c>
      <c r="H136">
        <v>886</v>
      </c>
      <c r="I136">
        <v>802</v>
      </c>
      <c r="J136" s="4">
        <v>5.3999999999999999E-2</v>
      </c>
      <c r="K136" s="4">
        <v>0.85699999999999998</v>
      </c>
      <c r="L136" s="4">
        <v>0.90500000000000003</v>
      </c>
      <c r="M136">
        <v>46</v>
      </c>
      <c r="N136">
        <v>4</v>
      </c>
      <c r="O136">
        <v>65</v>
      </c>
      <c r="P136">
        <v>50</v>
      </c>
      <c r="Q136">
        <v>15</v>
      </c>
      <c r="R136" s="4">
        <v>0.08</v>
      </c>
      <c r="S136" s="4">
        <v>0.70799999999999996</v>
      </c>
      <c r="T136" s="4">
        <v>0.76900000000000002</v>
      </c>
      <c r="U136">
        <v>713</v>
      </c>
      <c r="V136">
        <v>39</v>
      </c>
      <c r="W136">
        <v>821</v>
      </c>
      <c r="X136">
        <v>752</v>
      </c>
      <c r="Y136">
        <v>69</v>
      </c>
      <c r="Z136" s="4">
        <v>5.1999999999999998E-2</v>
      </c>
      <c r="AA136" s="4">
        <v>0.86799999999999999</v>
      </c>
      <c r="AB136" s="4">
        <v>0.91600000000000004</v>
      </c>
    </row>
    <row r="137" spans="1:28">
      <c r="A137" t="s">
        <v>356</v>
      </c>
      <c r="B137">
        <v>2024</v>
      </c>
      <c r="C137" t="s">
        <v>357</v>
      </c>
      <c r="D137" t="s">
        <v>358</v>
      </c>
      <c r="E137" t="s">
        <v>10</v>
      </c>
      <c r="F137">
        <v>12960</v>
      </c>
      <c r="G137">
        <v>511</v>
      </c>
      <c r="H137">
        <v>16649</v>
      </c>
      <c r="I137">
        <v>13471</v>
      </c>
      <c r="J137" s="4">
        <v>3.7999999999999999E-2</v>
      </c>
      <c r="K137" s="4">
        <v>0.77800000000000002</v>
      </c>
      <c r="L137" s="4">
        <v>0.80900000000000005</v>
      </c>
      <c r="M137">
        <v>343</v>
      </c>
      <c r="N137">
        <v>75</v>
      </c>
      <c r="O137">
        <v>1489</v>
      </c>
      <c r="P137">
        <v>418</v>
      </c>
      <c r="Q137">
        <v>1071</v>
      </c>
      <c r="R137" s="4">
        <v>0.17899999999999999</v>
      </c>
      <c r="S137" s="4">
        <v>0.23</v>
      </c>
      <c r="T137" s="4">
        <v>0.28100000000000003</v>
      </c>
      <c r="U137">
        <v>12617</v>
      </c>
      <c r="V137">
        <v>436</v>
      </c>
      <c r="W137">
        <v>15160</v>
      </c>
      <c r="X137">
        <v>13053</v>
      </c>
      <c r="Y137">
        <v>2107</v>
      </c>
      <c r="Z137" s="4">
        <v>3.3000000000000002E-2</v>
      </c>
      <c r="AA137" s="4">
        <v>0.83199999999999996</v>
      </c>
      <c r="AB137" s="4">
        <v>0.86099999999999999</v>
      </c>
    </row>
    <row r="138" spans="1:28">
      <c r="A138" t="s">
        <v>359</v>
      </c>
      <c r="B138">
        <v>2024</v>
      </c>
      <c r="C138" t="s">
        <v>360</v>
      </c>
      <c r="D138" t="s">
        <v>358</v>
      </c>
      <c r="E138" t="s">
        <v>10</v>
      </c>
      <c r="F138">
        <v>502</v>
      </c>
      <c r="G138">
        <v>2</v>
      </c>
      <c r="H138">
        <v>649</v>
      </c>
      <c r="I138">
        <v>504</v>
      </c>
      <c r="J138" s="4">
        <v>4.0000000000000001E-3</v>
      </c>
      <c r="K138" s="4">
        <v>0.77300000000000002</v>
      </c>
      <c r="L138" s="4">
        <v>0.77700000000000002</v>
      </c>
      <c r="M138">
        <v>19</v>
      </c>
      <c r="N138">
        <v>2</v>
      </c>
      <c r="O138">
        <v>64</v>
      </c>
      <c r="P138">
        <v>21</v>
      </c>
      <c r="Q138">
        <v>43</v>
      </c>
      <c r="R138" s="4">
        <v>9.5000000000000001E-2</v>
      </c>
      <c r="S138" s="4">
        <v>0.29699999999999999</v>
      </c>
      <c r="T138" s="4">
        <v>0.32800000000000001</v>
      </c>
      <c r="U138">
        <v>483</v>
      </c>
      <c r="V138">
        <v>0</v>
      </c>
      <c r="W138">
        <v>585</v>
      </c>
      <c r="X138">
        <v>483</v>
      </c>
      <c r="Y138">
        <v>102</v>
      </c>
      <c r="Z138" s="4">
        <v>0</v>
      </c>
      <c r="AA138" s="4">
        <v>0.82599999999999996</v>
      </c>
      <c r="AB138" s="4">
        <v>0.82599999999999996</v>
      </c>
    </row>
    <row r="139" spans="1:28">
      <c r="A139" t="s">
        <v>361</v>
      </c>
      <c r="B139">
        <v>2024</v>
      </c>
      <c r="C139" t="s">
        <v>362</v>
      </c>
      <c r="D139" t="s">
        <v>358</v>
      </c>
      <c r="E139" t="s">
        <v>10</v>
      </c>
      <c r="F139">
        <v>1603</v>
      </c>
      <c r="G139">
        <v>32</v>
      </c>
      <c r="H139">
        <v>2091</v>
      </c>
      <c r="I139">
        <v>1635</v>
      </c>
      <c r="J139" s="4">
        <v>0.02</v>
      </c>
      <c r="K139" s="4">
        <v>0.76700000000000002</v>
      </c>
      <c r="L139" s="4">
        <v>0.78200000000000003</v>
      </c>
      <c r="M139">
        <v>31</v>
      </c>
      <c r="N139">
        <v>0</v>
      </c>
      <c r="O139">
        <v>107</v>
      </c>
      <c r="P139">
        <v>31</v>
      </c>
      <c r="Q139">
        <v>76</v>
      </c>
      <c r="R139" s="4">
        <v>0</v>
      </c>
      <c r="S139" s="4">
        <v>0.28999999999999998</v>
      </c>
      <c r="T139" s="4">
        <v>0.28999999999999998</v>
      </c>
      <c r="U139">
        <v>1572</v>
      </c>
      <c r="V139">
        <v>32</v>
      </c>
      <c r="W139">
        <v>1984</v>
      </c>
      <c r="X139">
        <v>1604</v>
      </c>
      <c r="Y139">
        <v>380</v>
      </c>
      <c r="Z139" s="4">
        <v>0.02</v>
      </c>
      <c r="AA139" s="4">
        <v>0.79200000000000004</v>
      </c>
      <c r="AB139" s="4">
        <v>0.80800000000000005</v>
      </c>
    </row>
    <row r="140" spans="1:28">
      <c r="A140" t="s">
        <v>363</v>
      </c>
      <c r="B140">
        <v>2024</v>
      </c>
      <c r="C140" t="s">
        <v>364</v>
      </c>
      <c r="D140" t="s">
        <v>358</v>
      </c>
      <c r="E140" t="s">
        <v>10</v>
      </c>
      <c r="F140">
        <v>607</v>
      </c>
      <c r="G140">
        <v>10</v>
      </c>
      <c r="H140">
        <v>737</v>
      </c>
      <c r="I140">
        <v>617</v>
      </c>
      <c r="J140" s="4">
        <v>1.6E-2</v>
      </c>
      <c r="K140" s="4">
        <v>0.82399999999999995</v>
      </c>
      <c r="L140" s="4">
        <v>0.83699999999999997</v>
      </c>
      <c r="M140">
        <v>23</v>
      </c>
      <c r="N140">
        <v>3</v>
      </c>
      <c r="O140">
        <v>69</v>
      </c>
      <c r="P140">
        <v>26</v>
      </c>
      <c r="Q140">
        <v>43</v>
      </c>
      <c r="R140" s="4">
        <v>0.115</v>
      </c>
      <c r="S140" s="4">
        <v>0.33300000000000002</v>
      </c>
      <c r="T140" s="4">
        <v>0.377</v>
      </c>
      <c r="U140">
        <v>584</v>
      </c>
      <c r="V140">
        <v>7</v>
      </c>
      <c r="W140">
        <v>668</v>
      </c>
      <c r="X140">
        <v>591</v>
      </c>
      <c r="Y140">
        <v>77</v>
      </c>
      <c r="Z140" s="4">
        <v>1.2E-2</v>
      </c>
      <c r="AA140" s="4">
        <v>0.874</v>
      </c>
      <c r="AB140" s="4">
        <v>0.88500000000000001</v>
      </c>
    </row>
    <row r="141" spans="1:28">
      <c r="A141" t="s">
        <v>365</v>
      </c>
      <c r="B141">
        <v>2024</v>
      </c>
      <c r="C141" t="s">
        <v>366</v>
      </c>
      <c r="D141" t="s">
        <v>358</v>
      </c>
      <c r="E141" t="s">
        <v>10</v>
      </c>
      <c r="F141">
        <v>24302</v>
      </c>
      <c r="G141">
        <v>1662</v>
      </c>
      <c r="H141">
        <v>33799</v>
      </c>
      <c r="I141">
        <v>25964</v>
      </c>
      <c r="J141" s="4">
        <v>6.4000000000000001E-2</v>
      </c>
      <c r="K141" s="4">
        <v>0.71899999999999997</v>
      </c>
      <c r="L141" s="4">
        <v>0.76800000000000002</v>
      </c>
      <c r="M141">
        <v>2326</v>
      </c>
      <c r="N141">
        <v>465</v>
      </c>
      <c r="O141">
        <v>5887</v>
      </c>
      <c r="P141">
        <v>2791</v>
      </c>
      <c r="Q141">
        <v>3096</v>
      </c>
      <c r="R141" s="4">
        <v>0.16700000000000001</v>
      </c>
      <c r="S141" s="4">
        <v>0.39500000000000002</v>
      </c>
      <c r="T141" s="4">
        <v>0.47399999999999998</v>
      </c>
      <c r="U141">
        <v>21976</v>
      </c>
      <c r="V141">
        <v>1197</v>
      </c>
      <c r="W141">
        <v>27912</v>
      </c>
      <c r="X141">
        <v>23173</v>
      </c>
      <c r="Y141">
        <v>4739</v>
      </c>
      <c r="Z141" s="4">
        <v>5.1999999999999998E-2</v>
      </c>
      <c r="AA141" s="4">
        <v>0.78700000000000003</v>
      </c>
      <c r="AB141" s="4">
        <v>0.83</v>
      </c>
    </row>
    <row r="142" spans="1:28">
      <c r="A142" t="s">
        <v>367</v>
      </c>
      <c r="B142">
        <v>2024</v>
      </c>
      <c r="C142" t="s">
        <v>368</v>
      </c>
      <c r="D142" t="s">
        <v>358</v>
      </c>
      <c r="E142" t="s">
        <v>10</v>
      </c>
      <c r="F142">
        <v>7499</v>
      </c>
      <c r="G142">
        <v>242</v>
      </c>
      <c r="H142">
        <v>9259</v>
      </c>
      <c r="I142">
        <v>7741</v>
      </c>
      <c r="J142" s="4">
        <v>3.1E-2</v>
      </c>
      <c r="K142" s="4">
        <v>0.81</v>
      </c>
      <c r="L142" s="4">
        <v>0.83599999999999997</v>
      </c>
      <c r="M142">
        <v>541</v>
      </c>
      <c r="N142">
        <v>134</v>
      </c>
      <c r="O142">
        <v>939</v>
      </c>
      <c r="P142">
        <v>675</v>
      </c>
      <c r="Q142">
        <v>264</v>
      </c>
      <c r="R142" s="4">
        <v>0.19900000000000001</v>
      </c>
      <c r="S142" s="4">
        <v>0.57599999999999996</v>
      </c>
      <c r="T142" s="4">
        <v>0.71899999999999997</v>
      </c>
      <c r="U142">
        <v>6958</v>
      </c>
      <c r="V142">
        <v>108</v>
      </c>
      <c r="W142">
        <v>8320</v>
      </c>
      <c r="X142">
        <v>7066</v>
      </c>
      <c r="Y142">
        <v>1254</v>
      </c>
      <c r="Z142" s="4">
        <v>1.4999999999999999E-2</v>
      </c>
      <c r="AA142" s="4">
        <v>0.83599999999999997</v>
      </c>
      <c r="AB142" s="4">
        <v>0.84899999999999998</v>
      </c>
    </row>
    <row r="143" spans="1:28">
      <c r="A143" t="s">
        <v>369</v>
      </c>
      <c r="B143">
        <v>2024</v>
      </c>
      <c r="C143" t="s">
        <v>370</v>
      </c>
      <c r="D143" t="s">
        <v>358</v>
      </c>
      <c r="E143" t="s">
        <v>10</v>
      </c>
      <c r="F143">
        <v>764</v>
      </c>
      <c r="G143">
        <v>50</v>
      </c>
      <c r="H143">
        <v>1074</v>
      </c>
      <c r="I143">
        <v>814</v>
      </c>
      <c r="J143" s="4">
        <v>6.0999999999999999E-2</v>
      </c>
      <c r="K143" s="4">
        <v>0.71099999999999997</v>
      </c>
      <c r="L143" s="4">
        <v>0.75800000000000001</v>
      </c>
      <c r="M143">
        <v>39</v>
      </c>
      <c r="N143">
        <v>4</v>
      </c>
      <c r="O143">
        <v>70</v>
      </c>
      <c r="P143">
        <v>43</v>
      </c>
      <c r="Q143">
        <v>27</v>
      </c>
      <c r="R143" s="4">
        <v>9.2999999999999999E-2</v>
      </c>
      <c r="S143" s="4">
        <v>0.55700000000000005</v>
      </c>
      <c r="T143" s="4">
        <v>0.61399999999999999</v>
      </c>
      <c r="U143">
        <v>725</v>
      </c>
      <c r="V143">
        <v>46</v>
      </c>
      <c r="W143">
        <v>1004</v>
      </c>
      <c r="X143">
        <v>771</v>
      </c>
      <c r="Y143">
        <v>233</v>
      </c>
      <c r="Z143" s="4">
        <v>0.06</v>
      </c>
      <c r="AA143" s="4">
        <v>0.72199999999999998</v>
      </c>
      <c r="AB143" s="4">
        <v>0.76800000000000002</v>
      </c>
    </row>
    <row r="144" spans="1:28">
      <c r="A144" t="s">
        <v>371</v>
      </c>
      <c r="B144">
        <v>2024</v>
      </c>
      <c r="C144" t="s">
        <v>372</v>
      </c>
      <c r="D144" t="s">
        <v>358</v>
      </c>
      <c r="E144" t="s">
        <v>10</v>
      </c>
      <c r="F144">
        <v>2280</v>
      </c>
      <c r="G144">
        <v>117</v>
      </c>
      <c r="H144">
        <v>2920</v>
      </c>
      <c r="I144">
        <v>2397</v>
      </c>
      <c r="J144" s="4">
        <v>4.9000000000000002E-2</v>
      </c>
      <c r="K144" s="4">
        <v>0.78100000000000003</v>
      </c>
      <c r="L144" s="4">
        <v>0.82099999999999995</v>
      </c>
      <c r="M144">
        <v>86</v>
      </c>
      <c r="N144">
        <v>6</v>
      </c>
      <c r="O144">
        <v>225</v>
      </c>
      <c r="P144">
        <v>92</v>
      </c>
      <c r="Q144">
        <v>133</v>
      </c>
      <c r="R144" s="4">
        <v>6.5000000000000002E-2</v>
      </c>
      <c r="S144" s="4">
        <v>0.38200000000000001</v>
      </c>
      <c r="T144" s="4">
        <v>0.40899999999999997</v>
      </c>
      <c r="U144">
        <v>2194</v>
      </c>
      <c r="V144">
        <v>111</v>
      </c>
      <c r="W144">
        <v>2695</v>
      </c>
      <c r="X144">
        <v>2305</v>
      </c>
      <c r="Y144">
        <v>390</v>
      </c>
      <c r="Z144" s="4">
        <v>4.8000000000000001E-2</v>
      </c>
      <c r="AA144" s="4">
        <v>0.81399999999999995</v>
      </c>
      <c r="AB144" s="4">
        <v>0.85499999999999998</v>
      </c>
    </row>
    <row r="145" spans="1:28">
      <c r="A145" t="s">
        <v>373</v>
      </c>
      <c r="B145">
        <v>2024</v>
      </c>
      <c r="C145" t="s">
        <v>374</v>
      </c>
      <c r="D145" t="s">
        <v>358</v>
      </c>
      <c r="E145" t="s">
        <v>10</v>
      </c>
      <c r="F145">
        <v>1132</v>
      </c>
      <c r="G145">
        <v>53</v>
      </c>
      <c r="H145">
        <v>1459</v>
      </c>
      <c r="I145">
        <v>1185</v>
      </c>
      <c r="J145" s="4">
        <v>4.4999999999999998E-2</v>
      </c>
      <c r="K145" s="4">
        <v>0.77600000000000002</v>
      </c>
      <c r="L145" s="4">
        <v>0.81200000000000006</v>
      </c>
      <c r="M145">
        <v>53</v>
      </c>
      <c r="N145">
        <v>19</v>
      </c>
      <c r="O145">
        <v>128</v>
      </c>
      <c r="P145">
        <v>72</v>
      </c>
      <c r="Q145">
        <v>56</v>
      </c>
      <c r="R145" s="4">
        <v>0.26400000000000001</v>
      </c>
      <c r="S145" s="4">
        <v>0.41399999999999998</v>
      </c>
      <c r="T145" s="4">
        <v>0.56200000000000006</v>
      </c>
      <c r="U145">
        <v>1079</v>
      </c>
      <c r="V145">
        <v>34</v>
      </c>
      <c r="W145">
        <v>1331</v>
      </c>
      <c r="X145">
        <v>1113</v>
      </c>
      <c r="Y145">
        <v>218</v>
      </c>
      <c r="Z145" s="4">
        <v>3.1E-2</v>
      </c>
      <c r="AA145" s="4">
        <v>0.81100000000000005</v>
      </c>
      <c r="AB145" s="4">
        <v>0.83599999999999997</v>
      </c>
    </row>
    <row r="146" spans="1:28">
      <c r="A146" t="s">
        <v>375</v>
      </c>
      <c r="B146">
        <v>2024</v>
      </c>
      <c r="C146" t="s">
        <v>376</v>
      </c>
      <c r="D146" t="s">
        <v>358</v>
      </c>
      <c r="E146" t="s">
        <v>10</v>
      </c>
      <c r="F146">
        <v>14087</v>
      </c>
      <c r="G146">
        <v>1187</v>
      </c>
      <c r="H146">
        <v>21958</v>
      </c>
      <c r="I146">
        <v>15274</v>
      </c>
      <c r="J146" s="4">
        <v>7.8E-2</v>
      </c>
      <c r="K146" s="4">
        <v>0.64200000000000002</v>
      </c>
      <c r="L146" s="4">
        <v>0.69599999999999995</v>
      </c>
      <c r="M146">
        <v>1154</v>
      </c>
      <c r="N146">
        <v>140</v>
      </c>
      <c r="O146">
        <v>4056</v>
      </c>
      <c r="P146">
        <v>1294</v>
      </c>
      <c r="Q146">
        <v>2762</v>
      </c>
      <c r="R146" s="4">
        <v>0.108</v>
      </c>
      <c r="S146" s="4">
        <v>0.28499999999999998</v>
      </c>
      <c r="T146" s="4">
        <v>0.31900000000000001</v>
      </c>
      <c r="U146">
        <v>12933</v>
      </c>
      <c r="V146">
        <v>1047</v>
      </c>
      <c r="W146">
        <v>17902</v>
      </c>
      <c r="X146">
        <v>13980</v>
      </c>
      <c r="Y146">
        <v>3922</v>
      </c>
      <c r="Z146" s="4">
        <v>7.4999999999999997E-2</v>
      </c>
      <c r="AA146" s="4">
        <v>0.72199999999999998</v>
      </c>
      <c r="AB146" s="4">
        <v>0.78100000000000003</v>
      </c>
    </row>
    <row r="147" spans="1:28">
      <c r="A147" t="s">
        <v>377</v>
      </c>
      <c r="B147">
        <v>2024</v>
      </c>
      <c r="C147" t="s">
        <v>378</v>
      </c>
      <c r="D147" t="s">
        <v>358</v>
      </c>
      <c r="E147" t="s">
        <v>10</v>
      </c>
      <c r="F147">
        <v>6081</v>
      </c>
      <c r="G147">
        <v>389</v>
      </c>
      <c r="H147">
        <v>8132</v>
      </c>
      <c r="I147">
        <v>6470</v>
      </c>
      <c r="J147" s="4">
        <v>0.06</v>
      </c>
      <c r="K147" s="4">
        <v>0.748</v>
      </c>
      <c r="L147" s="4">
        <v>0.79600000000000004</v>
      </c>
      <c r="M147">
        <v>216</v>
      </c>
      <c r="N147">
        <v>90</v>
      </c>
      <c r="O147">
        <v>458</v>
      </c>
      <c r="P147">
        <v>306</v>
      </c>
      <c r="Q147">
        <v>152</v>
      </c>
      <c r="R147" s="4">
        <v>0.29399999999999998</v>
      </c>
      <c r="S147" s="4">
        <v>0.47199999999999998</v>
      </c>
      <c r="T147" s="4">
        <v>0.66800000000000004</v>
      </c>
      <c r="U147">
        <v>5865</v>
      </c>
      <c r="V147">
        <v>299</v>
      </c>
      <c r="W147">
        <v>7674</v>
      </c>
      <c r="X147">
        <v>6164</v>
      </c>
      <c r="Y147">
        <v>1510</v>
      </c>
      <c r="Z147" s="4">
        <v>4.9000000000000002E-2</v>
      </c>
      <c r="AA147" s="4">
        <v>0.76400000000000001</v>
      </c>
      <c r="AB147" s="4">
        <v>0.80300000000000005</v>
      </c>
    </row>
    <row r="148" spans="1:28">
      <c r="A148" t="s">
        <v>379</v>
      </c>
      <c r="B148">
        <v>2024</v>
      </c>
      <c r="C148" t="s">
        <v>380</v>
      </c>
      <c r="D148" t="s">
        <v>358</v>
      </c>
      <c r="E148" t="s">
        <v>10</v>
      </c>
      <c r="F148">
        <v>9852</v>
      </c>
      <c r="G148">
        <v>520</v>
      </c>
      <c r="H148">
        <v>12460</v>
      </c>
      <c r="I148">
        <v>10372</v>
      </c>
      <c r="J148" s="4">
        <v>0.05</v>
      </c>
      <c r="K148" s="4">
        <v>0.79100000000000004</v>
      </c>
      <c r="L148" s="4">
        <v>0.83199999999999996</v>
      </c>
      <c r="M148">
        <v>823</v>
      </c>
      <c r="N148">
        <v>92</v>
      </c>
      <c r="O148">
        <v>1573</v>
      </c>
      <c r="P148">
        <v>915</v>
      </c>
      <c r="Q148">
        <v>658</v>
      </c>
      <c r="R148" s="4">
        <v>0.10100000000000001</v>
      </c>
      <c r="S148" s="4">
        <v>0.52300000000000002</v>
      </c>
      <c r="T148" s="4">
        <v>0.58199999999999996</v>
      </c>
      <c r="U148">
        <v>9029</v>
      </c>
      <c r="V148">
        <v>428</v>
      </c>
      <c r="W148">
        <v>10887</v>
      </c>
      <c r="X148">
        <v>9457</v>
      </c>
      <c r="Y148">
        <v>1430</v>
      </c>
      <c r="Z148" s="4">
        <v>4.4999999999999998E-2</v>
      </c>
      <c r="AA148" s="4">
        <v>0.82899999999999996</v>
      </c>
      <c r="AB148" s="4">
        <v>0.86899999999999999</v>
      </c>
    </row>
    <row r="149" spans="1:28">
      <c r="A149" t="s">
        <v>381</v>
      </c>
      <c r="B149">
        <v>2024</v>
      </c>
      <c r="C149" t="s">
        <v>382</v>
      </c>
      <c r="D149" t="s">
        <v>358</v>
      </c>
      <c r="E149" t="s">
        <v>10</v>
      </c>
      <c r="F149">
        <v>3500</v>
      </c>
      <c r="G149">
        <v>214</v>
      </c>
      <c r="H149">
        <v>4772</v>
      </c>
      <c r="I149">
        <v>3714</v>
      </c>
      <c r="J149" s="4">
        <v>5.8000000000000003E-2</v>
      </c>
      <c r="K149" s="4">
        <v>0.73299999999999998</v>
      </c>
      <c r="L149" s="4">
        <v>0.77800000000000002</v>
      </c>
      <c r="M149">
        <v>134</v>
      </c>
      <c r="N149">
        <v>68</v>
      </c>
      <c r="O149">
        <v>439</v>
      </c>
      <c r="P149">
        <v>202</v>
      </c>
      <c r="Q149">
        <v>237</v>
      </c>
      <c r="R149" s="4">
        <v>0.33700000000000002</v>
      </c>
      <c r="S149" s="4">
        <v>0.30499999999999999</v>
      </c>
      <c r="T149" s="4">
        <v>0.46</v>
      </c>
      <c r="U149">
        <v>3366</v>
      </c>
      <c r="V149">
        <v>146</v>
      </c>
      <c r="W149">
        <v>4333</v>
      </c>
      <c r="X149">
        <v>3512</v>
      </c>
      <c r="Y149">
        <v>821</v>
      </c>
      <c r="Z149" s="4">
        <v>4.2000000000000003E-2</v>
      </c>
      <c r="AA149" s="4">
        <v>0.77700000000000002</v>
      </c>
      <c r="AB149" s="4">
        <v>0.81100000000000005</v>
      </c>
    </row>
    <row r="150" spans="1:28">
      <c r="A150" t="s">
        <v>383</v>
      </c>
      <c r="B150">
        <v>2024</v>
      </c>
      <c r="C150" t="s">
        <v>384</v>
      </c>
      <c r="D150" t="s">
        <v>358</v>
      </c>
      <c r="E150" t="s">
        <v>10</v>
      </c>
      <c r="F150">
        <v>333</v>
      </c>
      <c r="G150">
        <v>3</v>
      </c>
      <c r="H150">
        <v>423</v>
      </c>
      <c r="I150">
        <v>336</v>
      </c>
      <c r="J150" s="4">
        <v>8.9999999999999993E-3</v>
      </c>
      <c r="K150" s="4">
        <v>0.78700000000000003</v>
      </c>
      <c r="L150" s="4">
        <v>0.79400000000000004</v>
      </c>
      <c r="M150">
        <v>4</v>
      </c>
      <c r="N150">
        <v>0</v>
      </c>
      <c r="O150">
        <v>33</v>
      </c>
      <c r="P150">
        <v>4</v>
      </c>
      <c r="Q150">
        <v>29</v>
      </c>
      <c r="R150" s="4">
        <v>0</v>
      </c>
      <c r="S150" s="4">
        <v>0.121</v>
      </c>
      <c r="T150" s="4">
        <v>0.121</v>
      </c>
      <c r="U150">
        <v>329</v>
      </c>
      <c r="V150">
        <v>3</v>
      </c>
      <c r="W150">
        <v>390</v>
      </c>
      <c r="X150">
        <v>332</v>
      </c>
      <c r="Y150">
        <v>58</v>
      </c>
      <c r="Z150" s="4">
        <v>8.9999999999999993E-3</v>
      </c>
      <c r="AA150" s="4">
        <v>0.84399999999999997</v>
      </c>
      <c r="AB150" s="4">
        <v>0.85099999999999998</v>
      </c>
    </row>
    <row r="151" spans="1:28">
      <c r="A151" t="s">
        <v>385</v>
      </c>
      <c r="B151">
        <v>2024</v>
      </c>
      <c r="C151" t="s">
        <v>386</v>
      </c>
      <c r="D151" t="s">
        <v>358</v>
      </c>
      <c r="E151" t="s">
        <v>10</v>
      </c>
      <c r="F151">
        <v>5982</v>
      </c>
      <c r="G151">
        <v>142</v>
      </c>
      <c r="H151">
        <v>7745</v>
      </c>
      <c r="I151">
        <v>6124</v>
      </c>
      <c r="J151" s="4">
        <v>2.3E-2</v>
      </c>
      <c r="K151" s="4">
        <v>0.77200000000000002</v>
      </c>
      <c r="L151" s="4">
        <v>0.79100000000000004</v>
      </c>
      <c r="M151">
        <v>334</v>
      </c>
      <c r="N151">
        <v>54</v>
      </c>
      <c r="O151">
        <v>881</v>
      </c>
      <c r="P151">
        <v>388</v>
      </c>
      <c r="Q151">
        <v>493</v>
      </c>
      <c r="R151" s="4">
        <v>0.13900000000000001</v>
      </c>
      <c r="S151" s="4">
        <v>0.379</v>
      </c>
      <c r="T151" s="4">
        <v>0.44</v>
      </c>
      <c r="U151">
        <v>5648</v>
      </c>
      <c r="V151">
        <v>88</v>
      </c>
      <c r="W151">
        <v>6864</v>
      </c>
      <c r="X151">
        <v>5736</v>
      </c>
      <c r="Y151">
        <v>1128</v>
      </c>
      <c r="Z151" s="4">
        <v>1.4999999999999999E-2</v>
      </c>
      <c r="AA151" s="4">
        <v>0.82299999999999995</v>
      </c>
      <c r="AB151" s="4">
        <v>0.83599999999999997</v>
      </c>
    </row>
    <row r="152" spans="1:28">
      <c r="A152" t="s">
        <v>387</v>
      </c>
      <c r="B152">
        <v>2024</v>
      </c>
      <c r="C152" t="s">
        <v>388</v>
      </c>
      <c r="D152" t="s">
        <v>358</v>
      </c>
      <c r="E152" t="s">
        <v>10</v>
      </c>
      <c r="F152">
        <v>628</v>
      </c>
      <c r="G152">
        <v>12</v>
      </c>
      <c r="H152">
        <v>831</v>
      </c>
      <c r="I152">
        <v>640</v>
      </c>
      <c r="J152" s="4">
        <v>1.9E-2</v>
      </c>
      <c r="K152" s="4">
        <v>0.75600000000000001</v>
      </c>
      <c r="L152" s="4">
        <v>0.77</v>
      </c>
      <c r="M152">
        <v>22</v>
      </c>
      <c r="N152">
        <v>0</v>
      </c>
      <c r="O152">
        <v>94</v>
      </c>
      <c r="P152">
        <v>22</v>
      </c>
      <c r="Q152">
        <v>72</v>
      </c>
      <c r="R152" s="4">
        <v>0</v>
      </c>
      <c r="S152" s="4">
        <v>0.23400000000000001</v>
      </c>
      <c r="T152" s="4">
        <v>0.23400000000000001</v>
      </c>
      <c r="U152">
        <v>606</v>
      </c>
      <c r="V152">
        <v>12</v>
      </c>
      <c r="W152">
        <v>737</v>
      </c>
      <c r="X152">
        <v>618</v>
      </c>
      <c r="Y152">
        <v>119</v>
      </c>
      <c r="Z152" s="4">
        <v>1.9E-2</v>
      </c>
      <c r="AA152" s="4">
        <v>0.82199999999999995</v>
      </c>
      <c r="AB152" s="4">
        <v>0.83899999999999997</v>
      </c>
    </row>
    <row r="153" spans="1:28">
      <c r="A153" t="s">
        <v>389</v>
      </c>
      <c r="B153">
        <v>2024</v>
      </c>
      <c r="C153" t="s">
        <v>390</v>
      </c>
      <c r="D153" t="s">
        <v>358</v>
      </c>
      <c r="E153" t="s">
        <v>10</v>
      </c>
      <c r="F153">
        <v>4634</v>
      </c>
      <c r="G153">
        <v>54</v>
      </c>
      <c r="H153">
        <v>5593</v>
      </c>
      <c r="I153">
        <v>4688</v>
      </c>
      <c r="J153" s="4">
        <v>1.2E-2</v>
      </c>
      <c r="K153" s="4">
        <v>0.82899999999999996</v>
      </c>
      <c r="L153" s="4">
        <v>0.83799999999999997</v>
      </c>
      <c r="M153">
        <v>241</v>
      </c>
      <c r="N153">
        <v>0</v>
      </c>
      <c r="O153">
        <v>677</v>
      </c>
      <c r="P153">
        <v>241</v>
      </c>
      <c r="Q153">
        <v>436</v>
      </c>
      <c r="R153" s="4">
        <v>0</v>
      </c>
      <c r="S153" s="4">
        <v>0.35599999999999998</v>
      </c>
      <c r="T153" s="4">
        <v>0.35599999999999998</v>
      </c>
      <c r="U153">
        <v>4393</v>
      </c>
      <c r="V153">
        <v>54</v>
      </c>
      <c r="W153">
        <v>4916</v>
      </c>
      <c r="X153">
        <v>4447</v>
      </c>
      <c r="Y153">
        <v>469</v>
      </c>
      <c r="Z153" s="4">
        <v>1.2E-2</v>
      </c>
      <c r="AA153" s="4">
        <v>0.89400000000000002</v>
      </c>
      <c r="AB153" s="4">
        <v>0.90500000000000003</v>
      </c>
    </row>
    <row r="154" spans="1:28">
      <c r="A154" t="s">
        <v>391</v>
      </c>
      <c r="B154">
        <v>2024</v>
      </c>
      <c r="C154" t="s">
        <v>392</v>
      </c>
      <c r="D154" t="s">
        <v>358</v>
      </c>
      <c r="E154" t="s">
        <v>10</v>
      </c>
      <c r="F154">
        <v>59692</v>
      </c>
      <c r="G154">
        <v>5705</v>
      </c>
      <c r="H154">
        <v>96639</v>
      </c>
      <c r="I154">
        <v>65397</v>
      </c>
      <c r="J154" s="4">
        <v>8.6999999999999994E-2</v>
      </c>
      <c r="K154" s="4">
        <v>0.61799999999999999</v>
      </c>
      <c r="L154" s="4">
        <v>0.67700000000000005</v>
      </c>
      <c r="M154">
        <v>4546</v>
      </c>
      <c r="N154">
        <v>991</v>
      </c>
      <c r="O154">
        <v>17270</v>
      </c>
      <c r="P154">
        <v>5537</v>
      </c>
      <c r="Q154">
        <v>11733</v>
      </c>
      <c r="R154" s="4">
        <v>0.17899999999999999</v>
      </c>
      <c r="S154" s="4">
        <v>0.26300000000000001</v>
      </c>
      <c r="T154" s="4">
        <v>0.32100000000000001</v>
      </c>
      <c r="U154">
        <v>55146</v>
      </c>
      <c r="V154">
        <v>4714</v>
      </c>
      <c r="W154">
        <v>79369</v>
      </c>
      <c r="X154">
        <v>59860</v>
      </c>
      <c r="Y154">
        <v>19509</v>
      </c>
      <c r="Z154" s="4">
        <v>7.9000000000000001E-2</v>
      </c>
      <c r="AA154" s="4">
        <v>0.69499999999999995</v>
      </c>
      <c r="AB154" s="4">
        <v>0.754</v>
      </c>
    </row>
    <row r="155" spans="1:28">
      <c r="A155" t="s">
        <v>393</v>
      </c>
      <c r="B155">
        <v>2024</v>
      </c>
      <c r="C155" t="s">
        <v>394</v>
      </c>
      <c r="D155" t="s">
        <v>358</v>
      </c>
      <c r="E155" t="s">
        <v>10</v>
      </c>
      <c r="F155">
        <v>252</v>
      </c>
      <c r="G155">
        <v>20</v>
      </c>
      <c r="H155">
        <v>320</v>
      </c>
      <c r="I155">
        <v>272</v>
      </c>
      <c r="J155" s="4">
        <v>7.3999999999999996E-2</v>
      </c>
      <c r="K155" s="4">
        <v>0.78700000000000003</v>
      </c>
      <c r="L155" s="4">
        <v>0.85</v>
      </c>
      <c r="M155">
        <v>13</v>
      </c>
      <c r="N155">
        <v>4</v>
      </c>
      <c r="O155">
        <v>49</v>
      </c>
      <c r="P155">
        <v>17</v>
      </c>
      <c r="Q155">
        <v>32</v>
      </c>
      <c r="R155" s="4">
        <v>0.23499999999999999</v>
      </c>
      <c r="S155" s="4">
        <v>0.26500000000000001</v>
      </c>
      <c r="T155" s="4">
        <v>0.34699999999999998</v>
      </c>
      <c r="U155">
        <v>239</v>
      </c>
      <c r="V155">
        <v>16</v>
      </c>
      <c r="W155">
        <v>271</v>
      </c>
      <c r="X155">
        <v>255</v>
      </c>
      <c r="Y155">
        <v>16</v>
      </c>
      <c r="Z155" s="4">
        <v>6.3E-2</v>
      </c>
      <c r="AA155" s="4">
        <v>0.88200000000000001</v>
      </c>
      <c r="AB155" s="4">
        <v>0.94099999999999995</v>
      </c>
    </row>
    <row r="156" spans="1:28">
      <c r="A156" t="s">
        <v>395</v>
      </c>
      <c r="B156">
        <v>2024</v>
      </c>
      <c r="C156" t="s">
        <v>396</v>
      </c>
      <c r="D156" t="s">
        <v>358</v>
      </c>
      <c r="E156" t="s">
        <v>10</v>
      </c>
      <c r="F156">
        <v>863</v>
      </c>
      <c r="G156">
        <v>54</v>
      </c>
      <c r="H156">
        <v>1113</v>
      </c>
      <c r="I156">
        <v>917</v>
      </c>
      <c r="J156" s="4">
        <v>5.8999999999999997E-2</v>
      </c>
      <c r="K156" s="4">
        <v>0.77500000000000002</v>
      </c>
      <c r="L156" s="4">
        <v>0.82399999999999995</v>
      </c>
      <c r="M156">
        <v>67</v>
      </c>
      <c r="N156">
        <v>14</v>
      </c>
      <c r="O156">
        <v>165</v>
      </c>
      <c r="P156">
        <v>81</v>
      </c>
      <c r="Q156">
        <v>84</v>
      </c>
      <c r="R156" s="4">
        <v>0.17299999999999999</v>
      </c>
      <c r="S156" s="4">
        <v>0.40600000000000003</v>
      </c>
      <c r="T156" s="4">
        <v>0.49099999999999999</v>
      </c>
      <c r="U156">
        <v>796</v>
      </c>
      <c r="V156">
        <v>40</v>
      </c>
      <c r="W156">
        <v>948</v>
      </c>
      <c r="X156">
        <v>836</v>
      </c>
      <c r="Y156">
        <v>112</v>
      </c>
      <c r="Z156" s="4">
        <v>4.8000000000000001E-2</v>
      </c>
      <c r="AA156" s="4">
        <v>0.84</v>
      </c>
      <c r="AB156" s="4">
        <v>0.88200000000000001</v>
      </c>
    </row>
    <row r="157" spans="1:28">
      <c r="A157" t="s">
        <v>397</v>
      </c>
      <c r="B157">
        <v>2024</v>
      </c>
      <c r="C157" t="s">
        <v>398</v>
      </c>
      <c r="D157" t="s">
        <v>358</v>
      </c>
      <c r="E157" t="s">
        <v>10</v>
      </c>
      <c r="F157">
        <v>18561</v>
      </c>
      <c r="G157">
        <v>554</v>
      </c>
      <c r="H157">
        <v>25498</v>
      </c>
      <c r="I157">
        <v>19115</v>
      </c>
      <c r="J157" s="4">
        <v>2.9000000000000001E-2</v>
      </c>
      <c r="K157" s="4">
        <v>0.72799999999999998</v>
      </c>
      <c r="L157" s="4">
        <v>0.75</v>
      </c>
      <c r="M157">
        <v>1164</v>
      </c>
      <c r="N157">
        <v>123</v>
      </c>
      <c r="O157">
        <v>3074</v>
      </c>
      <c r="P157">
        <v>1287</v>
      </c>
      <c r="Q157">
        <v>1787</v>
      </c>
      <c r="R157" s="4">
        <v>9.6000000000000002E-2</v>
      </c>
      <c r="S157" s="4">
        <v>0.379</v>
      </c>
      <c r="T157" s="4">
        <v>0.41899999999999998</v>
      </c>
      <c r="U157">
        <v>17397</v>
      </c>
      <c r="V157">
        <v>431</v>
      </c>
      <c r="W157">
        <v>22424</v>
      </c>
      <c r="X157">
        <v>17828</v>
      </c>
      <c r="Y157">
        <v>4596</v>
      </c>
      <c r="Z157" s="4">
        <v>2.4E-2</v>
      </c>
      <c r="AA157" s="4">
        <v>0.77600000000000002</v>
      </c>
      <c r="AB157" s="4">
        <v>0.79500000000000004</v>
      </c>
    </row>
    <row r="158" spans="1:28">
      <c r="A158" t="s">
        <v>399</v>
      </c>
      <c r="B158">
        <v>2024</v>
      </c>
      <c r="C158" t="s">
        <v>400</v>
      </c>
      <c r="D158" t="s">
        <v>358</v>
      </c>
      <c r="E158" t="s">
        <v>10</v>
      </c>
      <c r="F158">
        <v>13410</v>
      </c>
      <c r="G158">
        <v>817</v>
      </c>
      <c r="H158">
        <v>18255</v>
      </c>
      <c r="I158">
        <v>14227</v>
      </c>
      <c r="J158" s="4">
        <v>5.7000000000000002E-2</v>
      </c>
      <c r="K158" s="4">
        <v>0.73499999999999999</v>
      </c>
      <c r="L158" s="4">
        <v>0.77900000000000003</v>
      </c>
      <c r="M158">
        <v>826</v>
      </c>
      <c r="N158">
        <v>118</v>
      </c>
      <c r="O158">
        <v>2830</v>
      </c>
      <c r="P158">
        <v>944</v>
      </c>
      <c r="Q158">
        <v>1886</v>
      </c>
      <c r="R158" s="4">
        <v>0.125</v>
      </c>
      <c r="S158" s="4">
        <v>0.29199999999999998</v>
      </c>
      <c r="T158" s="4">
        <v>0.33400000000000002</v>
      </c>
      <c r="U158">
        <v>12584</v>
      </c>
      <c r="V158">
        <v>699</v>
      </c>
      <c r="W158">
        <v>15425</v>
      </c>
      <c r="X158">
        <v>13283</v>
      </c>
      <c r="Y158">
        <v>2142</v>
      </c>
      <c r="Z158" s="4">
        <v>5.2999999999999999E-2</v>
      </c>
      <c r="AA158" s="4">
        <v>0.81599999999999995</v>
      </c>
      <c r="AB158" s="4">
        <v>0.86099999999999999</v>
      </c>
    </row>
    <row r="159" spans="1:28">
      <c r="A159" t="s">
        <v>401</v>
      </c>
      <c r="B159">
        <v>2024</v>
      </c>
      <c r="C159" t="s">
        <v>402</v>
      </c>
      <c r="D159" t="s">
        <v>358</v>
      </c>
      <c r="E159" t="s">
        <v>10</v>
      </c>
      <c r="F159">
        <v>6361</v>
      </c>
      <c r="G159">
        <v>141</v>
      </c>
      <c r="H159">
        <v>7835</v>
      </c>
      <c r="I159">
        <v>6502</v>
      </c>
      <c r="J159" s="4">
        <v>2.1999999999999999E-2</v>
      </c>
      <c r="K159" s="4">
        <v>0.81200000000000006</v>
      </c>
      <c r="L159" s="4">
        <v>0.83</v>
      </c>
      <c r="M159">
        <v>435</v>
      </c>
      <c r="N159">
        <v>0</v>
      </c>
      <c r="O159">
        <v>797</v>
      </c>
      <c r="P159">
        <v>435</v>
      </c>
      <c r="Q159">
        <v>362</v>
      </c>
      <c r="R159" s="4">
        <v>0</v>
      </c>
      <c r="S159" s="4">
        <v>0.54600000000000004</v>
      </c>
      <c r="T159" s="4">
        <v>0.54600000000000004</v>
      </c>
      <c r="U159">
        <v>5926</v>
      </c>
      <c r="V159">
        <v>141</v>
      </c>
      <c r="W159">
        <v>7038</v>
      </c>
      <c r="X159">
        <v>6067</v>
      </c>
      <c r="Y159">
        <v>971</v>
      </c>
      <c r="Z159" s="4">
        <v>2.3E-2</v>
      </c>
      <c r="AA159" s="4">
        <v>0.84199999999999997</v>
      </c>
      <c r="AB159" s="4">
        <v>0.86199999999999999</v>
      </c>
    </row>
    <row r="160" spans="1:28">
      <c r="A160" t="s">
        <v>403</v>
      </c>
      <c r="B160">
        <v>2024</v>
      </c>
      <c r="C160" t="s">
        <v>404</v>
      </c>
      <c r="D160" t="s">
        <v>405</v>
      </c>
      <c r="E160" t="s">
        <v>10</v>
      </c>
      <c r="F160">
        <v>16381</v>
      </c>
      <c r="G160">
        <v>1395</v>
      </c>
      <c r="H160">
        <v>31420</v>
      </c>
      <c r="I160">
        <v>17776</v>
      </c>
      <c r="J160" s="4">
        <v>7.8E-2</v>
      </c>
      <c r="K160" s="4">
        <v>0.52100000000000002</v>
      </c>
      <c r="L160" s="4">
        <v>0.56599999999999995</v>
      </c>
      <c r="M160">
        <v>1359</v>
      </c>
      <c r="N160">
        <v>133</v>
      </c>
      <c r="O160">
        <v>2741</v>
      </c>
      <c r="P160">
        <v>1492</v>
      </c>
      <c r="Q160">
        <v>1249</v>
      </c>
      <c r="R160" s="4">
        <v>8.8999999999999996E-2</v>
      </c>
      <c r="S160" s="4">
        <v>0.496</v>
      </c>
      <c r="T160" s="4">
        <v>0.54400000000000004</v>
      </c>
      <c r="U160">
        <v>15022</v>
      </c>
      <c r="V160">
        <v>1262</v>
      </c>
      <c r="W160">
        <v>28679</v>
      </c>
      <c r="X160">
        <v>16284</v>
      </c>
      <c r="Y160">
        <v>12395</v>
      </c>
      <c r="Z160" s="4">
        <v>7.6999999999999999E-2</v>
      </c>
      <c r="AA160" s="4">
        <v>0.52400000000000002</v>
      </c>
      <c r="AB160" s="4">
        <v>0.56799999999999995</v>
      </c>
    </row>
    <row r="161" spans="1:28">
      <c r="A161" t="s">
        <v>406</v>
      </c>
      <c r="B161">
        <v>2024</v>
      </c>
      <c r="C161" t="s">
        <v>407</v>
      </c>
      <c r="D161" t="s">
        <v>405</v>
      </c>
      <c r="E161" t="s">
        <v>10</v>
      </c>
      <c r="F161">
        <v>7466</v>
      </c>
      <c r="G161">
        <v>140</v>
      </c>
      <c r="H161">
        <v>9158</v>
      </c>
      <c r="I161">
        <v>7606</v>
      </c>
      <c r="J161" s="4">
        <v>1.7999999999999999E-2</v>
      </c>
      <c r="K161" s="4">
        <v>0.81499999999999995</v>
      </c>
      <c r="L161" s="4">
        <v>0.83099999999999996</v>
      </c>
      <c r="M161">
        <v>418</v>
      </c>
      <c r="N161">
        <v>7</v>
      </c>
      <c r="O161">
        <v>797</v>
      </c>
      <c r="P161">
        <v>425</v>
      </c>
      <c r="Q161">
        <v>372</v>
      </c>
      <c r="R161" s="4">
        <v>1.6E-2</v>
      </c>
      <c r="S161" s="4">
        <v>0.52400000000000002</v>
      </c>
      <c r="T161" s="4">
        <v>0.53300000000000003</v>
      </c>
      <c r="U161">
        <v>7048</v>
      </c>
      <c r="V161">
        <v>133</v>
      </c>
      <c r="W161">
        <v>8361</v>
      </c>
      <c r="X161">
        <v>7181</v>
      </c>
      <c r="Y161">
        <v>1180</v>
      </c>
      <c r="Z161" s="4">
        <v>1.9E-2</v>
      </c>
      <c r="AA161" s="4">
        <v>0.84299999999999997</v>
      </c>
      <c r="AB161" s="4">
        <v>0.85899999999999999</v>
      </c>
    </row>
    <row r="162" spans="1:28">
      <c r="A162" t="s">
        <v>408</v>
      </c>
      <c r="B162">
        <v>2024</v>
      </c>
      <c r="C162" t="s">
        <v>409</v>
      </c>
      <c r="D162" t="s">
        <v>405</v>
      </c>
      <c r="E162" t="s">
        <v>10</v>
      </c>
      <c r="F162">
        <v>532</v>
      </c>
      <c r="G162">
        <v>0</v>
      </c>
      <c r="H162">
        <v>590</v>
      </c>
      <c r="I162">
        <v>532</v>
      </c>
      <c r="J162" s="4">
        <v>0</v>
      </c>
      <c r="K162" s="4">
        <v>0.90200000000000002</v>
      </c>
      <c r="L162" s="4">
        <v>0.90200000000000002</v>
      </c>
      <c r="M162">
        <v>10</v>
      </c>
      <c r="N162">
        <v>0</v>
      </c>
      <c r="O162">
        <v>22</v>
      </c>
      <c r="P162">
        <v>10</v>
      </c>
      <c r="Q162">
        <v>12</v>
      </c>
      <c r="R162" s="4">
        <v>0</v>
      </c>
      <c r="S162" s="4">
        <v>0.45500000000000002</v>
      </c>
      <c r="T162" s="4">
        <v>0.45500000000000002</v>
      </c>
      <c r="U162">
        <v>522</v>
      </c>
      <c r="V162">
        <v>0</v>
      </c>
      <c r="W162">
        <v>568</v>
      </c>
      <c r="X162">
        <v>522</v>
      </c>
      <c r="Y162">
        <v>46</v>
      </c>
      <c r="Z162" s="4">
        <v>0</v>
      </c>
      <c r="AA162" s="4">
        <v>0.91900000000000004</v>
      </c>
      <c r="AB162" s="4">
        <v>0.91900000000000004</v>
      </c>
    </row>
    <row r="163" spans="1:28">
      <c r="A163" t="s">
        <v>410</v>
      </c>
      <c r="B163">
        <v>2024</v>
      </c>
      <c r="C163" t="s">
        <v>411</v>
      </c>
      <c r="D163" t="s">
        <v>405</v>
      </c>
      <c r="E163" t="s">
        <v>10</v>
      </c>
      <c r="F163">
        <v>388</v>
      </c>
      <c r="G163">
        <v>0</v>
      </c>
      <c r="H163">
        <v>507</v>
      </c>
      <c r="I163">
        <v>388</v>
      </c>
      <c r="J163" s="4">
        <v>0</v>
      </c>
      <c r="K163" s="4">
        <v>0.76500000000000001</v>
      </c>
      <c r="L163" s="4">
        <v>0.76500000000000001</v>
      </c>
      <c r="M163">
        <v>9</v>
      </c>
      <c r="N163">
        <v>0</v>
      </c>
      <c r="O163">
        <v>18</v>
      </c>
      <c r="P163">
        <v>9</v>
      </c>
      <c r="Q163">
        <v>9</v>
      </c>
      <c r="R163" s="4">
        <v>0</v>
      </c>
      <c r="S163" s="4">
        <v>0.5</v>
      </c>
      <c r="T163" s="4">
        <v>0.5</v>
      </c>
      <c r="U163">
        <v>379</v>
      </c>
      <c r="V163">
        <v>0</v>
      </c>
      <c r="W163">
        <v>489</v>
      </c>
      <c r="X163">
        <v>379</v>
      </c>
      <c r="Y163">
        <v>110</v>
      </c>
      <c r="Z163" s="4">
        <v>0</v>
      </c>
      <c r="AA163" s="4">
        <v>0.77500000000000002</v>
      </c>
      <c r="AB163" s="4">
        <v>0.77500000000000002</v>
      </c>
    </row>
    <row r="164" spans="1:28">
      <c r="A164" t="s">
        <v>412</v>
      </c>
      <c r="B164">
        <v>2024</v>
      </c>
      <c r="C164" t="s">
        <v>413</v>
      </c>
      <c r="D164" t="s">
        <v>405</v>
      </c>
      <c r="E164" t="s">
        <v>10</v>
      </c>
      <c r="F164">
        <v>7923</v>
      </c>
      <c r="G164">
        <v>361</v>
      </c>
      <c r="H164">
        <v>9727</v>
      </c>
      <c r="I164">
        <v>8284</v>
      </c>
      <c r="J164" s="4">
        <v>4.3999999999999997E-2</v>
      </c>
      <c r="K164" s="4">
        <v>0.81499999999999995</v>
      </c>
      <c r="L164" s="4">
        <v>0.85199999999999998</v>
      </c>
      <c r="M164">
        <v>497</v>
      </c>
      <c r="N164">
        <v>70</v>
      </c>
      <c r="O164">
        <v>1162</v>
      </c>
      <c r="P164">
        <v>567</v>
      </c>
      <c r="Q164">
        <v>595</v>
      </c>
      <c r="R164" s="4">
        <v>0.123</v>
      </c>
      <c r="S164" s="4">
        <v>0.42799999999999999</v>
      </c>
      <c r="T164" s="4">
        <v>0.48799999999999999</v>
      </c>
      <c r="U164">
        <v>7426</v>
      </c>
      <c r="V164">
        <v>291</v>
      </c>
      <c r="W164">
        <v>8565</v>
      </c>
      <c r="X164">
        <v>7717</v>
      </c>
      <c r="Y164">
        <v>848</v>
      </c>
      <c r="Z164" s="4">
        <v>3.7999999999999999E-2</v>
      </c>
      <c r="AA164" s="4">
        <v>0.86699999999999999</v>
      </c>
      <c r="AB164" s="4">
        <v>0.90100000000000002</v>
      </c>
    </row>
    <row r="165" spans="1:28">
      <c r="A165" t="s">
        <v>414</v>
      </c>
      <c r="B165">
        <v>2024</v>
      </c>
      <c r="C165" t="s">
        <v>415</v>
      </c>
      <c r="D165" t="s">
        <v>405</v>
      </c>
      <c r="E165" t="s">
        <v>10</v>
      </c>
      <c r="F165">
        <v>445</v>
      </c>
      <c r="G165">
        <v>13</v>
      </c>
      <c r="H165">
        <v>527</v>
      </c>
      <c r="I165">
        <v>458</v>
      </c>
      <c r="J165" s="4">
        <v>2.8000000000000001E-2</v>
      </c>
      <c r="K165" s="4">
        <v>0.84399999999999997</v>
      </c>
      <c r="L165" s="4">
        <v>0.86899999999999999</v>
      </c>
      <c r="M165">
        <v>32</v>
      </c>
      <c r="N165">
        <v>0</v>
      </c>
      <c r="O165">
        <v>52</v>
      </c>
      <c r="P165">
        <v>32</v>
      </c>
      <c r="Q165">
        <v>20</v>
      </c>
      <c r="R165" s="4">
        <v>0</v>
      </c>
      <c r="S165" s="4">
        <v>0.61499999999999999</v>
      </c>
      <c r="T165" s="4">
        <v>0.61499999999999999</v>
      </c>
      <c r="U165">
        <v>413</v>
      </c>
      <c r="V165">
        <v>13</v>
      </c>
      <c r="W165">
        <v>475</v>
      </c>
      <c r="X165">
        <v>426</v>
      </c>
      <c r="Y165">
        <v>49</v>
      </c>
      <c r="Z165" s="4">
        <v>3.1E-2</v>
      </c>
      <c r="AA165" s="4">
        <v>0.86899999999999999</v>
      </c>
      <c r="AB165" s="4">
        <v>0.89700000000000002</v>
      </c>
    </row>
    <row r="166" spans="1:28">
      <c r="A166" t="s">
        <v>416</v>
      </c>
      <c r="B166">
        <v>2024</v>
      </c>
      <c r="C166" t="s">
        <v>417</v>
      </c>
      <c r="D166" t="s">
        <v>405</v>
      </c>
      <c r="E166" t="s">
        <v>10</v>
      </c>
      <c r="F166">
        <v>3304</v>
      </c>
      <c r="G166">
        <v>53</v>
      </c>
      <c r="H166">
        <v>3981</v>
      </c>
      <c r="I166">
        <v>3357</v>
      </c>
      <c r="J166" s="4">
        <v>1.6E-2</v>
      </c>
      <c r="K166" s="4">
        <v>0.83</v>
      </c>
      <c r="L166" s="4">
        <v>0.84299999999999997</v>
      </c>
      <c r="M166">
        <v>346</v>
      </c>
      <c r="N166">
        <v>23</v>
      </c>
      <c r="O166">
        <v>452</v>
      </c>
      <c r="P166">
        <v>369</v>
      </c>
      <c r="Q166">
        <v>83</v>
      </c>
      <c r="R166" s="4">
        <v>6.2E-2</v>
      </c>
      <c r="S166" s="4">
        <v>0.76500000000000001</v>
      </c>
      <c r="T166" s="4">
        <v>0.81599999999999995</v>
      </c>
      <c r="U166">
        <v>2958</v>
      </c>
      <c r="V166">
        <v>30</v>
      </c>
      <c r="W166">
        <v>3529</v>
      </c>
      <c r="X166">
        <v>2988</v>
      </c>
      <c r="Y166">
        <v>541</v>
      </c>
      <c r="Z166" s="4">
        <v>0.01</v>
      </c>
      <c r="AA166" s="4">
        <v>0.83799999999999997</v>
      </c>
      <c r="AB166" s="4">
        <v>0.84699999999999998</v>
      </c>
    </row>
    <row r="167" spans="1:28">
      <c r="A167" t="s">
        <v>418</v>
      </c>
      <c r="B167">
        <v>2024</v>
      </c>
      <c r="C167" t="s">
        <v>419</v>
      </c>
      <c r="D167" t="s">
        <v>405</v>
      </c>
      <c r="E167" t="s">
        <v>10</v>
      </c>
      <c r="F167">
        <v>2517</v>
      </c>
      <c r="G167">
        <v>134</v>
      </c>
      <c r="H167">
        <v>3153</v>
      </c>
      <c r="I167">
        <v>2651</v>
      </c>
      <c r="J167" s="4">
        <v>5.0999999999999997E-2</v>
      </c>
      <c r="K167" s="4">
        <v>0.79800000000000004</v>
      </c>
      <c r="L167" s="4">
        <v>0.84099999999999997</v>
      </c>
      <c r="M167">
        <v>75</v>
      </c>
      <c r="N167">
        <v>33</v>
      </c>
      <c r="O167">
        <v>199</v>
      </c>
      <c r="P167">
        <v>108</v>
      </c>
      <c r="Q167">
        <v>91</v>
      </c>
      <c r="R167" s="4">
        <v>0.30599999999999999</v>
      </c>
      <c r="S167" s="4">
        <v>0.377</v>
      </c>
      <c r="T167" s="4">
        <v>0.54300000000000004</v>
      </c>
      <c r="U167">
        <v>2442</v>
      </c>
      <c r="V167">
        <v>101</v>
      </c>
      <c r="W167">
        <v>2954</v>
      </c>
      <c r="X167">
        <v>2543</v>
      </c>
      <c r="Y167">
        <v>411</v>
      </c>
      <c r="Z167" s="4">
        <v>0.04</v>
      </c>
      <c r="AA167" s="4">
        <v>0.82699999999999996</v>
      </c>
      <c r="AB167" s="4">
        <v>0.86099999999999999</v>
      </c>
    </row>
    <row r="168" spans="1:28">
      <c r="A168" t="s">
        <v>420</v>
      </c>
      <c r="B168">
        <v>2024</v>
      </c>
      <c r="C168" t="s">
        <v>421</v>
      </c>
      <c r="D168" t="s">
        <v>405</v>
      </c>
      <c r="E168" t="s">
        <v>10</v>
      </c>
      <c r="F168">
        <v>1713</v>
      </c>
      <c r="G168">
        <v>32</v>
      </c>
      <c r="H168">
        <v>2083</v>
      </c>
      <c r="I168">
        <v>1745</v>
      </c>
      <c r="J168" s="4">
        <v>1.7999999999999999E-2</v>
      </c>
      <c r="K168" s="4">
        <v>0.82199999999999995</v>
      </c>
      <c r="L168" s="4">
        <v>0.83799999999999997</v>
      </c>
      <c r="M168">
        <v>99</v>
      </c>
      <c r="N168">
        <v>10</v>
      </c>
      <c r="O168">
        <v>241</v>
      </c>
      <c r="P168">
        <v>109</v>
      </c>
      <c r="Q168">
        <v>132</v>
      </c>
      <c r="R168" s="4">
        <v>9.1999999999999998E-2</v>
      </c>
      <c r="S168" s="4">
        <v>0.41099999999999998</v>
      </c>
      <c r="T168" s="4">
        <v>0.45200000000000001</v>
      </c>
      <c r="U168">
        <v>1614</v>
      </c>
      <c r="V168">
        <v>22</v>
      </c>
      <c r="W168">
        <v>1842</v>
      </c>
      <c r="X168">
        <v>1636</v>
      </c>
      <c r="Y168">
        <v>206</v>
      </c>
      <c r="Z168" s="4">
        <v>1.2999999999999999E-2</v>
      </c>
      <c r="AA168" s="4">
        <v>0.876</v>
      </c>
      <c r="AB168" s="4">
        <v>0.88800000000000001</v>
      </c>
    </row>
    <row r="169" spans="1:28">
      <c r="A169" t="s">
        <v>422</v>
      </c>
      <c r="B169">
        <v>2024</v>
      </c>
      <c r="C169" t="s">
        <v>423</v>
      </c>
      <c r="D169" t="s">
        <v>405</v>
      </c>
      <c r="E169" t="s">
        <v>10</v>
      </c>
      <c r="F169">
        <v>1151</v>
      </c>
      <c r="G169">
        <v>20</v>
      </c>
      <c r="H169">
        <v>1368</v>
      </c>
      <c r="I169">
        <v>1171</v>
      </c>
      <c r="J169" s="4">
        <v>1.7000000000000001E-2</v>
      </c>
      <c r="K169" s="4">
        <v>0.84099999999999997</v>
      </c>
      <c r="L169" s="4">
        <v>0.85599999999999998</v>
      </c>
      <c r="M169">
        <v>56</v>
      </c>
      <c r="N169">
        <v>3</v>
      </c>
      <c r="O169">
        <v>100</v>
      </c>
      <c r="P169">
        <v>59</v>
      </c>
      <c r="Q169">
        <v>41</v>
      </c>
      <c r="R169" s="4">
        <v>5.0999999999999997E-2</v>
      </c>
      <c r="S169" s="4">
        <v>0.56000000000000005</v>
      </c>
      <c r="T169" s="4">
        <v>0.59</v>
      </c>
      <c r="U169">
        <v>1095</v>
      </c>
      <c r="V169">
        <v>17</v>
      </c>
      <c r="W169">
        <v>1268</v>
      </c>
      <c r="X169">
        <v>1112</v>
      </c>
      <c r="Y169">
        <v>156</v>
      </c>
      <c r="Z169" s="4">
        <v>1.4999999999999999E-2</v>
      </c>
      <c r="AA169" s="4">
        <v>0.86399999999999999</v>
      </c>
      <c r="AB169" s="4">
        <v>0.877</v>
      </c>
    </row>
    <row r="170" spans="1:28">
      <c r="A170" t="s">
        <v>424</v>
      </c>
      <c r="B170">
        <v>2024</v>
      </c>
      <c r="C170" t="s">
        <v>425</v>
      </c>
      <c r="D170" t="s">
        <v>405</v>
      </c>
      <c r="E170" t="s">
        <v>10</v>
      </c>
      <c r="F170">
        <v>174</v>
      </c>
      <c r="G170">
        <v>5</v>
      </c>
      <c r="H170">
        <v>235</v>
      </c>
      <c r="I170">
        <v>179</v>
      </c>
      <c r="J170" s="4">
        <v>2.8000000000000001E-2</v>
      </c>
      <c r="K170" s="4">
        <v>0.74</v>
      </c>
      <c r="L170" s="4">
        <v>0.76200000000000001</v>
      </c>
      <c r="M170">
        <v>11</v>
      </c>
      <c r="N170">
        <v>0</v>
      </c>
      <c r="O170">
        <v>15</v>
      </c>
      <c r="P170">
        <v>11</v>
      </c>
      <c r="Q170">
        <v>4</v>
      </c>
      <c r="R170" s="4">
        <v>0</v>
      </c>
      <c r="S170" s="4">
        <v>0.73299999999999998</v>
      </c>
      <c r="T170" s="4">
        <v>0.73299999999999998</v>
      </c>
      <c r="U170">
        <v>163</v>
      </c>
      <c r="V170">
        <v>5</v>
      </c>
      <c r="W170">
        <v>220</v>
      </c>
      <c r="X170">
        <v>168</v>
      </c>
      <c r="Y170">
        <v>52</v>
      </c>
      <c r="Z170" s="4">
        <v>0.03</v>
      </c>
      <c r="AA170" s="4">
        <v>0.74099999999999999</v>
      </c>
      <c r="AB170" s="4">
        <v>0.76400000000000001</v>
      </c>
    </row>
    <row r="171" spans="1:28">
      <c r="A171" t="s">
        <v>426</v>
      </c>
      <c r="B171">
        <v>2024</v>
      </c>
      <c r="C171" t="s">
        <v>427</v>
      </c>
      <c r="D171" t="s">
        <v>405</v>
      </c>
      <c r="E171" t="s">
        <v>10</v>
      </c>
      <c r="F171">
        <v>14112</v>
      </c>
      <c r="G171">
        <v>893</v>
      </c>
      <c r="H171">
        <v>19326</v>
      </c>
      <c r="I171">
        <v>15005</v>
      </c>
      <c r="J171" s="4">
        <v>0.06</v>
      </c>
      <c r="K171" s="4">
        <v>0.73</v>
      </c>
      <c r="L171" s="4">
        <v>0.77600000000000002</v>
      </c>
      <c r="M171">
        <v>918</v>
      </c>
      <c r="N171">
        <v>117</v>
      </c>
      <c r="O171">
        <v>2229</v>
      </c>
      <c r="P171">
        <v>1035</v>
      </c>
      <c r="Q171">
        <v>1194</v>
      </c>
      <c r="R171" s="4">
        <v>0.113</v>
      </c>
      <c r="S171" s="4">
        <v>0.41199999999999998</v>
      </c>
      <c r="T171" s="4">
        <v>0.46400000000000002</v>
      </c>
      <c r="U171">
        <v>13194</v>
      </c>
      <c r="V171">
        <v>776</v>
      </c>
      <c r="W171">
        <v>17097</v>
      </c>
      <c r="X171">
        <v>13970</v>
      </c>
      <c r="Y171">
        <v>3127</v>
      </c>
      <c r="Z171" s="4">
        <v>5.6000000000000001E-2</v>
      </c>
      <c r="AA171" s="4">
        <v>0.77200000000000002</v>
      </c>
      <c r="AB171" s="4">
        <v>0.81699999999999995</v>
      </c>
    </row>
    <row r="172" spans="1:28">
      <c r="A172" t="s">
        <v>428</v>
      </c>
      <c r="B172">
        <v>2024</v>
      </c>
      <c r="C172" t="s">
        <v>429</v>
      </c>
      <c r="D172" t="s">
        <v>405</v>
      </c>
      <c r="E172" t="s">
        <v>10</v>
      </c>
      <c r="F172">
        <v>506</v>
      </c>
      <c r="G172">
        <v>45</v>
      </c>
      <c r="H172">
        <v>699</v>
      </c>
      <c r="I172">
        <v>551</v>
      </c>
      <c r="J172" s="4">
        <v>8.2000000000000003E-2</v>
      </c>
      <c r="K172" s="4">
        <v>0.72399999999999998</v>
      </c>
      <c r="L172" s="4">
        <v>0.78800000000000003</v>
      </c>
      <c r="M172">
        <v>10</v>
      </c>
      <c r="N172">
        <v>0</v>
      </c>
      <c r="O172">
        <v>63</v>
      </c>
      <c r="P172">
        <v>10</v>
      </c>
      <c r="Q172">
        <v>53</v>
      </c>
      <c r="R172" s="4">
        <v>0</v>
      </c>
      <c r="S172" s="4">
        <v>0.159</v>
      </c>
      <c r="T172" s="4">
        <v>0.159</v>
      </c>
      <c r="U172">
        <v>496</v>
      </c>
      <c r="V172">
        <v>45</v>
      </c>
      <c r="W172">
        <v>636</v>
      </c>
      <c r="X172">
        <v>541</v>
      </c>
      <c r="Y172">
        <v>95</v>
      </c>
      <c r="Z172" s="4">
        <v>8.3000000000000004E-2</v>
      </c>
      <c r="AA172" s="4">
        <v>0.78</v>
      </c>
      <c r="AB172" s="4">
        <v>0.85099999999999998</v>
      </c>
    </row>
    <row r="173" spans="1:28">
      <c r="A173" t="s">
        <v>430</v>
      </c>
      <c r="B173">
        <v>2024</v>
      </c>
      <c r="C173" t="s">
        <v>431</v>
      </c>
      <c r="D173" t="s">
        <v>405</v>
      </c>
      <c r="E173" t="s">
        <v>10</v>
      </c>
      <c r="F173">
        <v>252</v>
      </c>
      <c r="G173">
        <v>2</v>
      </c>
      <c r="H173">
        <v>317</v>
      </c>
      <c r="I173">
        <v>254</v>
      </c>
      <c r="J173" s="4">
        <v>8.0000000000000002E-3</v>
      </c>
      <c r="K173" s="4">
        <v>0.79500000000000004</v>
      </c>
      <c r="L173" s="4">
        <v>0.80100000000000005</v>
      </c>
      <c r="M173">
        <v>21</v>
      </c>
      <c r="N173">
        <v>0</v>
      </c>
      <c r="O173">
        <v>38</v>
      </c>
      <c r="P173">
        <v>21</v>
      </c>
      <c r="Q173">
        <v>17</v>
      </c>
      <c r="R173" s="4">
        <v>0</v>
      </c>
      <c r="S173" s="4">
        <v>0.55300000000000005</v>
      </c>
      <c r="T173" s="4">
        <v>0.55300000000000005</v>
      </c>
      <c r="U173">
        <v>231</v>
      </c>
      <c r="V173">
        <v>2</v>
      </c>
      <c r="W173">
        <v>279</v>
      </c>
      <c r="X173">
        <v>233</v>
      </c>
      <c r="Y173">
        <v>46</v>
      </c>
      <c r="Z173" s="4">
        <v>8.9999999999999993E-3</v>
      </c>
      <c r="AA173" s="4">
        <v>0.82799999999999996</v>
      </c>
      <c r="AB173" s="4">
        <v>0.83499999999999996</v>
      </c>
    </row>
    <row r="174" spans="1:28">
      <c r="A174" t="s">
        <v>432</v>
      </c>
      <c r="B174">
        <v>2024</v>
      </c>
      <c r="C174" t="s">
        <v>433</v>
      </c>
      <c r="D174" t="s">
        <v>405</v>
      </c>
      <c r="E174" t="s">
        <v>10</v>
      </c>
      <c r="F174">
        <v>3000</v>
      </c>
      <c r="G174">
        <v>87</v>
      </c>
      <c r="H174">
        <v>3629</v>
      </c>
      <c r="I174">
        <v>3087</v>
      </c>
      <c r="J174" s="4">
        <v>2.8000000000000001E-2</v>
      </c>
      <c r="K174" s="4">
        <v>0.82699999999999996</v>
      </c>
      <c r="L174" s="4">
        <v>0.85099999999999998</v>
      </c>
      <c r="M174">
        <v>94</v>
      </c>
      <c r="N174">
        <v>14</v>
      </c>
      <c r="O174">
        <v>280</v>
      </c>
      <c r="P174">
        <v>108</v>
      </c>
      <c r="Q174">
        <v>172</v>
      </c>
      <c r="R174" s="4">
        <v>0.13</v>
      </c>
      <c r="S174" s="4">
        <v>0.33600000000000002</v>
      </c>
      <c r="T174" s="4">
        <v>0.38600000000000001</v>
      </c>
      <c r="U174">
        <v>2906</v>
      </c>
      <c r="V174">
        <v>73</v>
      </c>
      <c r="W174">
        <v>3349</v>
      </c>
      <c r="X174">
        <v>2979</v>
      </c>
      <c r="Y174">
        <v>370</v>
      </c>
      <c r="Z174" s="4">
        <v>2.5000000000000001E-2</v>
      </c>
      <c r="AA174" s="4">
        <v>0.86799999999999999</v>
      </c>
      <c r="AB174" s="4">
        <v>0.89</v>
      </c>
    </row>
    <row r="175" spans="1:28">
      <c r="A175" t="s">
        <v>434</v>
      </c>
      <c r="B175">
        <v>2024</v>
      </c>
      <c r="C175" t="s">
        <v>435</v>
      </c>
      <c r="D175" t="s">
        <v>405</v>
      </c>
      <c r="E175" t="s">
        <v>10</v>
      </c>
      <c r="F175">
        <v>8520</v>
      </c>
      <c r="G175">
        <v>228</v>
      </c>
      <c r="H175">
        <v>11296</v>
      </c>
      <c r="I175">
        <v>8748</v>
      </c>
      <c r="J175" s="4">
        <v>2.5999999999999999E-2</v>
      </c>
      <c r="K175" s="4">
        <v>0.754</v>
      </c>
      <c r="L175" s="4">
        <v>0.77400000000000002</v>
      </c>
      <c r="M175">
        <v>338</v>
      </c>
      <c r="N175">
        <v>0</v>
      </c>
      <c r="O175">
        <v>706</v>
      </c>
      <c r="P175">
        <v>338</v>
      </c>
      <c r="Q175">
        <v>368</v>
      </c>
      <c r="R175" s="4">
        <v>0</v>
      </c>
      <c r="S175" s="4">
        <v>0.47899999999999998</v>
      </c>
      <c r="T175" s="4">
        <v>0.47899999999999998</v>
      </c>
      <c r="U175">
        <v>8182</v>
      </c>
      <c r="V175">
        <v>228</v>
      </c>
      <c r="W175">
        <v>10590</v>
      </c>
      <c r="X175">
        <v>8410</v>
      </c>
      <c r="Y175">
        <v>2180</v>
      </c>
      <c r="Z175" s="4">
        <v>2.7E-2</v>
      </c>
      <c r="AA175" s="4">
        <v>0.77300000000000002</v>
      </c>
      <c r="AB175" s="4">
        <v>0.79400000000000004</v>
      </c>
    </row>
    <row r="176" spans="1:28">
      <c r="A176" t="s">
        <v>436</v>
      </c>
      <c r="B176">
        <v>2024</v>
      </c>
      <c r="C176" t="s">
        <v>437</v>
      </c>
      <c r="D176" t="s">
        <v>405</v>
      </c>
      <c r="E176" t="s">
        <v>10</v>
      </c>
      <c r="F176">
        <v>3986</v>
      </c>
      <c r="G176">
        <v>443</v>
      </c>
      <c r="H176">
        <v>6054</v>
      </c>
      <c r="I176">
        <v>4429</v>
      </c>
      <c r="J176" s="4">
        <v>0.1</v>
      </c>
      <c r="K176" s="4">
        <v>0.65800000000000003</v>
      </c>
      <c r="L176" s="4">
        <v>0.73199999999999998</v>
      </c>
      <c r="M176">
        <v>349</v>
      </c>
      <c r="N176">
        <v>49</v>
      </c>
      <c r="O176">
        <v>1067</v>
      </c>
      <c r="P176">
        <v>398</v>
      </c>
      <c r="Q176">
        <v>669</v>
      </c>
      <c r="R176" s="4">
        <v>0.123</v>
      </c>
      <c r="S176" s="4">
        <v>0.32700000000000001</v>
      </c>
      <c r="T176" s="4">
        <v>0.373</v>
      </c>
      <c r="U176">
        <v>3637</v>
      </c>
      <c r="V176">
        <v>394</v>
      </c>
      <c r="W176">
        <v>4987</v>
      </c>
      <c r="X176">
        <v>4031</v>
      </c>
      <c r="Y176">
        <v>956</v>
      </c>
      <c r="Z176" s="4">
        <v>9.8000000000000004E-2</v>
      </c>
      <c r="AA176" s="4">
        <v>0.72899999999999998</v>
      </c>
      <c r="AB176" s="4">
        <v>0.80800000000000005</v>
      </c>
    </row>
    <row r="177" spans="1:28">
      <c r="A177" t="s">
        <v>438</v>
      </c>
      <c r="B177">
        <v>2024</v>
      </c>
      <c r="C177" t="s">
        <v>439</v>
      </c>
      <c r="D177" t="s">
        <v>405</v>
      </c>
      <c r="E177" t="s">
        <v>10</v>
      </c>
      <c r="F177">
        <v>634</v>
      </c>
      <c r="G177">
        <v>51</v>
      </c>
      <c r="H177">
        <v>878</v>
      </c>
      <c r="I177">
        <v>685</v>
      </c>
      <c r="J177" s="4">
        <v>7.3999999999999996E-2</v>
      </c>
      <c r="K177" s="4">
        <v>0.72199999999999998</v>
      </c>
      <c r="L177" s="4">
        <v>0.78</v>
      </c>
      <c r="M177">
        <v>47</v>
      </c>
      <c r="N177">
        <v>0</v>
      </c>
      <c r="O177">
        <v>71</v>
      </c>
      <c r="P177">
        <v>47</v>
      </c>
      <c r="Q177">
        <v>24</v>
      </c>
      <c r="R177" s="4">
        <v>0</v>
      </c>
      <c r="S177" s="4">
        <v>0.66200000000000003</v>
      </c>
      <c r="T177" s="4">
        <v>0.66200000000000003</v>
      </c>
      <c r="U177">
        <v>587</v>
      </c>
      <c r="V177">
        <v>51</v>
      </c>
      <c r="W177">
        <v>807</v>
      </c>
      <c r="X177">
        <v>638</v>
      </c>
      <c r="Y177">
        <v>169</v>
      </c>
      <c r="Z177" s="4">
        <v>0.08</v>
      </c>
      <c r="AA177" s="4">
        <v>0.72699999999999998</v>
      </c>
      <c r="AB177" s="4">
        <v>0.79100000000000004</v>
      </c>
    </row>
    <row r="178" spans="1:28">
      <c r="A178" t="s">
        <v>440</v>
      </c>
      <c r="B178">
        <v>2024</v>
      </c>
      <c r="C178" t="s">
        <v>441</v>
      </c>
      <c r="D178" t="s">
        <v>405</v>
      </c>
      <c r="E178" t="s">
        <v>10</v>
      </c>
      <c r="F178">
        <v>1435</v>
      </c>
      <c r="G178">
        <v>58</v>
      </c>
      <c r="H178">
        <v>1582</v>
      </c>
      <c r="I178">
        <v>1493</v>
      </c>
      <c r="J178" s="4">
        <v>3.9E-2</v>
      </c>
      <c r="K178" s="4">
        <v>0.90700000000000003</v>
      </c>
      <c r="L178" s="4">
        <v>0.94399999999999995</v>
      </c>
      <c r="M178">
        <v>63</v>
      </c>
      <c r="N178">
        <v>11</v>
      </c>
      <c r="O178">
        <v>103</v>
      </c>
      <c r="P178">
        <v>74</v>
      </c>
      <c r="Q178">
        <v>29</v>
      </c>
      <c r="R178" s="4">
        <v>0.14899999999999999</v>
      </c>
      <c r="S178" s="4">
        <v>0.61199999999999999</v>
      </c>
      <c r="T178" s="4">
        <v>0.71799999999999997</v>
      </c>
      <c r="U178">
        <v>1372</v>
      </c>
      <c r="V178">
        <v>47</v>
      </c>
      <c r="W178">
        <v>1479</v>
      </c>
      <c r="X178">
        <v>1419</v>
      </c>
      <c r="Y178">
        <v>60</v>
      </c>
      <c r="Z178" s="4">
        <v>3.3000000000000002E-2</v>
      </c>
      <c r="AA178" s="4">
        <v>0.92800000000000005</v>
      </c>
      <c r="AB178" s="4">
        <v>0.95899999999999996</v>
      </c>
    </row>
    <row r="179" spans="1:28">
      <c r="A179" t="s">
        <v>442</v>
      </c>
      <c r="B179">
        <v>2024</v>
      </c>
      <c r="C179" t="s">
        <v>443</v>
      </c>
      <c r="D179" t="s">
        <v>405</v>
      </c>
      <c r="E179" t="s">
        <v>10</v>
      </c>
      <c r="F179">
        <v>373</v>
      </c>
      <c r="G179">
        <v>17</v>
      </c>
      <c r="H179">
        <v>487</v>
      </c>
      <c r="I179">
        <v>390</v>
      </c>
      <c r="J179" s="4">
        <v>4.3999999999999997E-2</v>
      </c>
      <c r="K179" s="4">
        <v>0.76600000000000001</v>
      </c>
      <c r="L179" s="4">
        <v>0.80100000000000005</v>
      </c>
      <c r="M179">
        <v>28</v>
      </c>
      <c r="N179">
        <v>0</v>
      </c>
      <c r="O179">
        <v>44</v>
      </c>
      <c r="P179">
        <v>28</v>
      </c>
      <c r="Q179">
        <v>16</v>
      </c>
      <c r="R179" s="4">
        <v>0</v>
      </c>
      <c r="S179" s="4">
        <v>0.63600000000000001</v>
      </c>
      <c r="T179" s="4">
        <v>0.63600000000000001</v>
      </c>
      <c r="U179">
        <v>345</v>
      </c>
      <c r="V179">
        <v>17</v>
      </c>
      <c r="W179">
        <v>443</v>
      </c>
      <c r="X179">
        <v>362</v>
      </c>
      <c r="Y179">
        <v>81</v>
      </c>
      <c r="Z179" s="4">
        <v>4.7E-2</v>
      </c>
      <c r="AA179" s="4">
        <v>0.77900000000000003</v>
      </c>
      <c r="AB179" s="4">
        <v>0.81699999999999995</v>
      </c>
    </row>
    <row r="180" spans="1:28">
      <c r="A180" t="s">
        <v>444</v>
      </c>
      <c r="B180">
        <v>2024</v>
      </c>
      <c r="C180" t="s">
        <v>445</v>
      </c>
      <c r="D180" t="s">
        <v>446</v>
      </c>
      <c r="E180" t="s">
        <v>10</v>
      </c>
      <c r="F180">
        <v>11328</v>
      </c>
      <c r="G180">
        <v>611</v>
      </c>
      <c r="H180">
        <v>14278</v>
      </c>
      <c r="I180">
        <v>11939</v>
      </c>
      <c r="J180" s="4">
        <v>5.0999999999999997E-2</v>
      </c>
      <c r="K180" s="4">
        <v>0.79300000000000004</v>
      </c>
      <c r="L180" s="4">
        <v>0.83599999999999997</v>
      </c>
      <c r="M180">
        <v>581</v>
      </c>
      <c r="N180">
        <v>56</v>
      </c>
      <c r="O180">
        <v>957</v>
      </c>
      <c r="P180">
        <v>637</v>
      </c>
      <c r="Q180">
        <v>320</v>
      </c>
      <c r="R180" s="4">
        <v>8.7999999999999995E-2</v>
      </c>
      <c r="S180" s="4">
        <v>0.60699999999999998</v>
      </c>
      <c r="T180" s="4">
        <v>0.66600000000000004</v>
      </c>
      <c r="U180">
        <v>10747</v>
      </c>
      <c r="V180">
        <v>555</v>
      </c>
      <c r="W180">
        <v>13321</v>
      </c>
      <c r="X180">
        <v>11302</v>
      </c>
      <c r="Y180">
        <v>2019</v>
      </c>
      <c r="Z180" s="4">
        <v>4.9000000000000002E-2</v>
      </c>
      <c r="AA180" s="4">
        <v>0.80700000000000005</v>
      </c>
      <c r="AB180" s="4">
        <v>0.84799999999999998</v>
      </c>
    </row>
    <row r="181" spans="1:28">
      <c r="A181" t="s">
        <v>447</v>
      </c>
      <c r="B181">
        <v>2024</v>
      </c>
      <c r="C181" t="s">
        <v>448</v>
      </c>
      <c r="D181" t="s">
        <v>446</v>
      </c>
      <c r="E181" t="s">
        <v>10</v>
      </c>
      <c r="F181">
        <v>24859</v>
      </c>
      <c r="G181">
        <v>719</v>
      </c>
      <c r="H181">
        <v>28746</v>
      </c>
      <c r="I181">
        <v>25578</v>
      </c>
      <c r="J181" s="4">
        <v>2.8000000000000001E-2</v>
      </c>
      <c r="K181" s="4">
        <v>0.86499999999999999</v>
      </c>
      <c r="L181" s="4">
        <v>0.89</v>
      </c>
      <c r="M181">
        <v>1072</v>
      </c>
      <c r="N181">
        <v>14</v>
      </c>
      <c r="O181">
        <v>1753</v>
      </c>
      <c r="P181">
        <v>1086</v>
      </c>
      <c r="Q181">
        <v>667</v>
      </c>
      <c r="R181" s="4">
        <v>1.2999999999999999E-2</v>
      </c>
      <c r="S181" s="4">
        <v>0.61199999999999999</v>
      </c>
      <c r="T181" s="4">
        <v>0.62</v>
      </c>
      <c r="U181">
        <v>23787</v>
      </c>
      <c r="V181">
        <v>705</v>
      </c>
      <c r="W181">
        <v>26993</v>
      </c>
      <c r="X181">
        <v>24492</v>
      </c>
      <c r="Y181">
        <v>2501</v>
      </c>
      <c r="Z181" s="4">
        <v>2.9000000000000001E-2</v>
      </c>
      <c r="AA181" s="4">
        <v>0.88100000000000001</v>
      </c>
      <c r="AB181" s="4">
        <v>0.90700000000000003</v>
      </c>
    </row>
    <row r="182" spans="1:28">
      <c r="A182" t="s">
        <v>449</v>
      </c>
      <c r="B182">
        <v>2024</v>
      </c>
      <c r="C182" t="s">
        <v>450</v>
      </c>
      <c r="D182" t="s">
        <v>446</v>
      </c>
      <c r="E182" t="s">
        <v>10</v>
      </c>
      <c r="F182">
        <v>1565</v>
      </c>
      <c r="G182">
        <v>84</v>
      </c>
      <c r="H182">
        <v>1975</v>
      </c>
      <c r="I182">
        <v>1649</v>
      </c>
      <c r="J182" s="4">
        <v>5.0999999999999997E-2</v>
      </c>
      <c r="K182" s="4">
        <v>0.79200000000000004</v>
      </c>
      <c r="L182" s="4">
        <v>0.83499999999999996</v>
      </c>
      <c r="M182">
        <v>63</v>
      </c>
      <c r="N182">
        <v>0</v>
      </c>
      <c r="O182">
        <v>144</v>
      </c>
      <c r="P182">
        <v>63</v>
      </c>
      <c r="Q182">
        <v>81</v>
      </c>
      <c r="R182" s="4">
        <v>0</v>
      </c>
      <c r="S182" s="4">
        <v>0.438</v>
      </c>
      <c r="T182" s="4">
        <v>0.438</v>
      </c>
      <c r="U182">
        <v>1502</v>
      </c>
      <c r="V182">
        <v>84</v>
      </c>
      <c r="W182">
        <v>1831</v>
      </c>
      <c r="X182">
        <v>1586</v>
      </c>
      <c r="Y182">
        <v>245</v>
      </c>
      <c r="Z182" s="4">
        <v>5.2999999999999999E-2</v>
      </c>
      <c r="AA182" s="4">
        <v>0.82</v>
      </c>
      <c r="AB182" s="4">
        <v>0.86599999999999999</v>
      </c>
    </row>
    <row r="183" spans="1:28">
      <c r="A183" t="s">
        <v>451</v>
      </c>
      <c r="B183">
        <v>2024</v>
      </c>
      <c r="C183" t="s">
        <v>452</v>
      </c>
      <c r="D183" t="s">
        <v>446</v>
      </c>
      <c r="E183" t="s">
        <v>10</v>
      </c>
      <c r="F183">
        <v>9595</v>
      </c>
      <c r="G183">
        <v>557</v>
      </c>
      <c r="H183">
        <v>11914</v>
      </c>
      <c r="I183">
        <v>10152</v>
      </c>
      <c r="J183" s="4">
        <v>5.5E-2</v>
      </c>
      <c r="K183" s="4">
        <v>0.80500000000000005</v>
      </c>
      <c r="L183" s="4">
        <v>0.85199999999999998</v>
      </c>
      <c r="M183">
        <v>352</v>
      </c>
      <c r="N183">
        <v>132</v>
      </c>
      <c r="O183">
        <v>872</v>
      </c>
      <c r="P183">
        <v>484</v>
      </c>
      <c r="Q183">
        <v>388</v>
      </c>
      <c r="R183" s="4">
        <v>0.27300000000000002</v>
      </c>
      <c r="S183" s="4">
        <v>0.40400000000000003</v>
      </c>
      <c r="T183" s="4">
        <v>0.55500000000000005</v>
      </c>
      <c r="U183">
        <v>9243</v>
      </c>
      <c r="V183">
        <v>425</v>
      </c>
      <c r="W183">
        <v>11042</v>
      </c>
      <c r="X183">
        <v>9668</v>
      </c>
      <c r="Y183">
        <v>1374</v>
      </c>
      <c r="Z183" s="4">
        <v>4.3999999999999997E-2</v>
      </c>
      <c r="AA183" s="4">
        <v>0.83699999999999997</v>
      </c>
      <c r="AB183" s="4">
        <v>0.876</v>
      </c>
    </row>
    <row r="184" spans="1:28">
      <c r="A184" t="s">
        <v>453</v>
      </c>
      <c r="B184">
        <v>2024</v>
      </c>
      <c r="C184" t="s">
        <v>454</v>
      </c>
      <c r="D184" t="s">
        <v>446</v>
      </c>
      <c r="E184" t="s">
        <v>10</v>
      </c>
      <c r="F184">
        <v>4460</v>
      </c>
      <c r="G184">
        <v>355</v>
      </c>
      <c r="H184">
        <v>5623</v>
      </c>
      <c r="I184">
        <v>4815</v>
      </c>
      <c r="J184" s="4">
        <v>7.3999999999999996E-2</v>
      </c>
      <c r="K184" s="4">
        <v>0.79300000000000004</v>
      </c>
      <c r="L184" s="4">
        <v>0.85599999999999998</v>
      </c>
      <c r="M184">
        <v>434</v>
      </c>
      <c r="N184">
        <v>118</v>
      </c>
      <c r="O184">
        <v>871</v>
      </c>
      <c r="P184">
        <v>552</v>
      </c>
      <c r="Q184">
        <v>319</v>
      </c>
      <c r="R184" s="4">
        <v>0.214</v>
      </c>
      <c r="S184" s="4">
        <v>0.498</v>
      </c>
      <c r="T184" s="4">
        <v>0.63400000000000001</v>
      </c>
      <c r="U184">
        <v>4026</v>
      </c>
      <c r="V184">
        <v>237</v>
      </c>
      <c r="W184">
        <v>4752</v>
      </c>
      <c r="X184">
        <v>4263</v>
      </c>
      <c r="Y184">
        <v>489</v>
      </c>
      <c r="Z184" s="4">
        <v>5.6000000000000001E-2</v>
      </c>
      <c r="AA184" s="4">
        <v>0.84699999999999998</v>
      </c>
      <c r="AB184" s="4">
        <v>0.89700000000000002</v>
      </c>
    </row>
    <row r="185" spans="1:28">
      <c r="A185" t="s">
        <v>455</v>
      </c>
      <c r="B185">
        <v>2024</v>
      </c>
      <c r="C185" t="s">
        <v>456</v>
      </c>
      <c r="D185" t="s">
        <v>446</v>
      </c>
      <c r="E185" t="s">
        <v>10</v>
      </c>
      <c r="F185">
        <v>6938</v>
      </c>
      <c r="G185">
        <v>493</v>
      </c>
      <c r="H185">
        <v>8762</v>
      </c>
      <c r="I185">
        <v>7431</v>
      </c>
      <c r="J185" s="4">
        <v>6.6000000000000003E-2</v>
      </c>
      <c r="K185" s="4">
        <v>0.79200000000000004</v>
      </c>
      <c r="L185" s="4">
        <v>0.84799999999999998</v>
      </c>
      <c r="M185">
        <v>327</v>
      </c>
      <c r="N185">
        <v>81</v>
      </c>
      <c r="O185">
        <v>681</v>
      </c>
      <c r="P185">
        <v>408</v>
      </c>
      <c r="Q185">
        <v>273</v>
      </c>
      <c r="R185" s="4">
        <v>0.19900000000000001</v>
      </c>
      <c r="S185" s="4">
        <v>0.48</v>
      </c>
      <c r="T185" s="4">
        <v>0.59899999999999998</v>
      </c>
      <c r="U185">
        <v>6611</v>
      </c>
      <c r="V185">
        <v>412</v>
      </c>
      <c r="W185">
        <v>8081</v>
      </c>
      <c r="X185">
        <v>7023</v>
      </c>
      <c r="Y185">
        <v>1058</v>
      </c>
      <c r="Z185" s="4">
        <v>5.8999999999999997E-2</v>
      </c>
      <c r="AA185" s="4">
        <v>0.81799999999999995</v>
      </c>
      <c r="AB185" s="4">
        <v>0.86899999999999999</v>
      </c>
    </row>
    <row r="186" spans="1:28">
      <c r="A186" t="s">
        <v>457</v>
      </c>
      <c r="B186">
        <v>2024</v>
      </c>
      <c r="C186" t="s">
        <v>458</v>
      </c>
      <c r="D186" t="s">
        <v>446</v>
      </c>
      <c r="E186" t="s">
        <v>10</v>
      </c>
      <c r="F186">
        <v>12255</v>
      </c>
      <c r="G186">
        <v>632</v>
      </c>
      <c r="H186">
        <v>15351</v>
      </c>
      <c r="I186">
        <v>12887</v>
      </c>
      <c r="J186" s="4">
        <v>4.9000000000000002E-2</v>
      </c>
      <c r="K186" s="4">
        <v>0.79800000000000004</v>
      </c>
      <c r="L186" s="4">
        <v>0.83899999999999997</v>
      </c>
      <c r="M186">
        <v>329</v>
      </c>
      <c r="N186">
        <v>24</v>
      </c>
      <c r="O186">
        <v>580</v>
      </c>
      <c r="P186">
        <v>353</v>
      </c>
      <c r="Q186">
        <v>227</v>
      </c>
      <c r="R186" s="4">
        <v>6.8000000000000005E-2</v>
      </c>
      <c r="S186" s="4">
        <v>0.56699999999999995</v>
      </c>
      <c r="T186" s="4">
        <v>0.60899999999999999</v>
      </c>
      <c r="U186">
        <v>11926</v>
      </c>
      <c r="V186">
        <v>608</v>
      </c>
      <c r="W186">
        <v>14771</v>
      </c>
      <c r="X186">
        <v>12534</v>
      </c>
      <c r="Y186">
        <v>2237</v>
      </c>
      <c r="Z186" s="4">
        <v>4.9000000000000002E-2</v>
      </c>
      <c r="AA186" s="4">
        <v>0.80700000000000005</v>
      </c>
      <c r="AB186" s="4">
        <v>0.84899999999999998</v>
      </c>
    </row>
    <row r="187" spans="1:28">
      <c r="A187" t="s">
        <v>459</v>
      </c>
      <c r="B187">
        <v>2024</v>
      </c>
      <c r="C187" t="s">
        <v>460</v>
      </c>
      <c r="D187" t="s">
        <v>446</v>
      </c>
      <c r="E187" t="s">
        <v>10</v>
      </c>
      <c r="F187">
        <v>21417</v>
      </c>
      <c r="G187">
        <v>861</v>
      </c>
      <c r="H187">
        <v>26049</v>
      </c>
      <c r="I187">
        <v>22278</v>
      </c>
      <c r="J187" s="4">
        <v>3.9E-2</v>
      </c>
      <c r="K187" s="4">
        <v>0.82199999999999995</v>
      </c>
      <c r="L187" s="4">
        <v>0.85499999999999998</v>
      </c>
      <c r="M187">
        <v>1332</v>
      </c>
      <c r="N187">
        <v>79</v>
      </c>
      <c r="O187">
        <v>2422</v>
      </c>
      <c r="P187">
        <v>1411</v>
      </c>
      <c r="Q187">
        <v>1011</v>
      </c>
      <c r="R187" s="4">
        <v>5.6000000000000001E-2</v>
      </c>
      <c r="S187" s="4">
        <v>0.55000000000000004</v>
      </c>
      <c r="T187" s="4">
        <v>0.58299999999999996</v>
      </c>
      <c r="U187">
        <v>20085</v>
      </c>
      <c r="V187">
        <v>782</v>
      </c>
      <c r="W187">
        <v>23627</v>
      </c>
      <c r="X187">
        <v>20867</v>
      </c>
      <c r="Y187">
        <v>2760</v>
      </c>
      <c r="Z187" s="4">
        <v>3.6999999999999998E-2</v>
      </c>
      <c r="AA187" s="4">
        <v>0.85</v>
      </c>
      <c r="AB187" s="4">
        <v>0.88300000000000001</v>
      </c>
    </row>
    <row r="188" spans="1:28">
      <c r="A188" t="s">
        <v>461</v>
      </c>
      <c r="B188">
        <v>2024</v>
      </c>
      <c r="C188" t="s">
        <v>462</v>
      </c>
      <c r="D188" t="s">
        <v>446</v>
      </c>
      <c r="E188" t="s">
        <v>10</v>
      </c>
      <c r="F188">
        <v>2937</v>
      </c>
      <c r="G188">
        <v>156</v>
      </c>
      <c r="H188">
        <v>3492</v>
      </c>
      <c r="I188">
        <v>3093</v>
      </c>
      <c r="J188" s="4">
        <v>0.05</v>
      </c>
      <c r="K188" s="4">
        <v>0.84099999999999997</v>
      </c>
      <c r="L188" s="4">
        <v>0.88600000000000001</v>
      </c>
      <c r="M188">
        <v>79</v>
      </c>
      <c r="N188">
        <v>0</v>
      </c>
      <c r="O188">
        <v>79</v>
      </c>
      <c r="P188">
        <v>79</v>
      </c>
      <c r="Q188">
        <v>0</v>
      </c>
      <c r="R188" s="4">
        <v>0</v>
      </c>
      <c r="S188" s="4">
        <v>1</v>
      </c>
      <c r="T188" s="4">
        <v>1</v>
      </c>
      <c r="U188">
        <v>2858</v>
      </c>
      <c r="V188">
        <v>156</v>
      </c>
      <c r="W188">
        <v>3413</v>
      </c>
      <c r="X188">
        <v>3014</v>
      </c>
      <c r="Y188">
        <v>399</v>
      </c>
      <c r="Z188" s="4">
        <v>5.1999999999999998E-2</v>
      </c>
      <c r="AA188" s="4">
        <v>0.83699999999999997</v>
      </c>
      <c r="AB188" s="4">
        <v>0.88300000000000001</v>
      </c>
    </row>
    <row r="189" spans="1:28">
      <c r="A189" t="s">
        <v>463</v>
      </c>
      <c r="B189">
        <v>2024</v>
      </c>
      <c r="C189" t="s">
        <v>464</v>
      </c>
      <c r="D189" t="s">
        <v>446</v>
      </c>
      <c r="E189" t="s">
        <v>10</v>
      </c>
      <c r="F189">
        <v>13154</v>
      </c>
      <c r="G189">
        <v>522</v>
      </c>
      <c r="H189">
        <v>15991</v>
      </c>
      <c r="I189">
        <v>13676</v>
      </c>
      <c r="J189" s="4">
        <v>3.7999999999999999E-2</v>
      </c>
      <c r="K189" s="4">
        <v>0.82299999999999995</v>
      </c>
      <c r="L189" s="4">
        <v>0.85499999999999998</v>
      </c>
      <c r="M189">
        <v>417</v>
      </c>
      <c r="N189">
        <v>24</v>
      </c>
      <c r="O189">
        <v>1135</v>
      </c>
      <c r="P189">
        <v>441</v>
      </c>
      <c r="Q189">
        <v>694</v>
      </c>
      <c r="R189" s="4">
        <v>5.3999999999999999E-2</v>
      </c>
      <c r="S189" s="4">
        <v>0.36699999999999999</v>
      </c>
      <c r="T189" s="4">
        <v>0.38900000000000001</v>
      </c>
      <c r="U189">
        <v>12737</v>
      </c>
      <c r="V189">
        <v>498</v>
      </c>
      <c r="W189">
        <v>14856</v>
      </c>
      <c r="X189">
        <v>13235</v>
      </c>
      <c r="Y189">
        <v>1621</v>
      </c>
      <c r="Z189" s="4">
        <v>3.7999999999999999E-2</v>
      </c>
      <c r="AA189" s="4">
        <v>0.85699999999999998</v>
      </c>
      <c r="AB189" s="4">
        <v>0.89100000000000001</v>
      </c>
    </row>
    <row r="190" spans="1:28">
      <c r="A190" t="s">
        <v>465</v>
      </c>
      <c r="B190">
        <v>2024</v>
      </c>
      <c r="C190" t="s">
        <v>466</v>
      </c>
      <c r="D190" t="s">
        <v>446</v>
      </c>
      <c r="E190" t="s">
        <v>10</v>
      </c>
      <c r="F190">
        <v>66046</v>
      </c>
      <c r="G190">
        <v>2327</v>
      </c>
      <c r="H190">
        <v>89482</v>
      </c>
      <c r="I190">
        <v>68373</v>
      </c>
      <c r="J190" s="4">
        <v>3.4000000000000002E-2</v>
      </c>
      <c r="K190" s="4">
        <v>0.73799999999999999</v>
      </c>
      <c r="L190" s="4">
        <v>0.76400000000000001</v>
      </c>
      <c r="M190">
        <v>2545</v>
      </c>
      <c r="N190">
        <v>168</v>
      </c>
      <c r="O190">
        <v>5201</v>
      </c>
      <c r="P190">
        <v>2713</v>
      </c>
      <c r="Q190">
        <v>2488</v>
      </c>
      <c r="R190" s="4">
        <v>6.2E-2</v>
      </c>
      <c r="S190" s="4">
        <v>0.48899999999999999</v>
      </c>
      <c r="T190" s="4">
        <v>0.52200000000000002</v>
      </c>
      <c r="U190">
        <v>63501</v>
      </c>
      <c r="V190">
        <v>2159</v>
      </c>
      <c r="W190">
        <v>84281</v>
      </c>
      <c r="X190">
        <v>65660</v>
      </c>
      <c r="Y190">
        <v>18621</v>
      </c>
      <c r="Z190" s="4">
        <v>3.3000000000000002E-2</v>
      </c>
      <c r="AA190" s="4">
        <v>0.753</v>
      </c>
      <c r="AB190" s="4">
        <v>0.77900000000000003</v>
      </c>
    </row>
    <row r="191" spans="1:28">
      <c r="A191" t="s">
        <v>467</v>
      </c>
      <c r="B191">
        <v>2024</v>
      </c>
      <c r="C191" t="s">
        <v>468</v>
      </c>
      <c r="D191" t="s">
        <v>446</v>
      </c>
      <c r="E191" t="s">
        <v>10</v>
      </c>
      <c r="F191">
        <v>2073</v>
      </c>
      <c r="G191">
        <v>65</v>
      </c>
      <c r="H191">
        <v>2716</v>
      </c>
      <c r="I191">
        <v>2138</v>
      </c>
      <c r="J191" s="4">
        <v>0.03</v>
      </c>
      <c r="K191" s="4">
        <v>0.76300000000000001</v>
      </c>
      <c r="L191" s="4">
        <v>0.78700000000000003</v>
      </c>
      <c r="M191">
        <v>22</v>
      </c>
      <c r="N191">
        <v>0</v>
      </c>
      <c r="O191">
        <v>99</v>
      </c>
      <c r="P191">
        <v>22</v>
      </c>
      <c r="Q191">
        <v>77</v>
      </c>
      <c r="R191" s="4">
        <v>0</v>
      </c>
      <c r="S191" s="4">
        <v>0.222</v>
      </c>
      <c r="T191" s="4">
        <v>0.222</v>
      </c>
      <c r="U191">
        <v>2051</v>
      </c>
      <c r="V191">
        <v>65</v>
      </c>
      <c r="W191">
        <v>2617</v>
      </c>
      <c r="X191">
        <v>2116</v>
      </c>
      <c r="Y191">
        <v>501</v>
      </c>
      <c r="Z191" s="4">
        <v>3.1E-2</v>
      </c>
      <c r="AA191" s="4">
        <v>0.78400000000000003</v>
      </c>
      <c r="AB191" s="4">
        <v>0.80900000000000005</v>
      </c>
    </row>
    <row r="192" spans="1:28">
      <c r="A192" t="s">
        <v>469</v>
      </c>
      <c r="B192">
        <v>2024</v>
      </c>
      <c r="C192" t="s">
        <v>470</v>
      </c>
      <c r="D192" t="s">
        <v>446</v>
      </c>
      <c r="E192" t="s">
        <v>10</v>
      </c>
      <c r="F192">
        <v>17323</v>
      </c>
      <c r="G192">
        <v>1040</v>
      </c>
      <c r="H192">
        <v>21870</v>
      </c>
      <c r="I192">
        <v>18363</v>
      </c>
      <c r="J192" s="4">
        <v>5.7000000000000002E-2</v>
      </c>
      <c r="K192" s="4">
        <v>0.79200000000000004</v>
      </c>
      <c r="L192" s="4">
        <v>0.84</v>
      </c>
      <c r="M192">
        <v>745</v>
      </c>
      <c r="N192">
        <v>291</v>
      </c>
      <c r="O192">
        <v>2004</v>
      </c>
      <c r="P192">
        <v>1036</v>
      </c>
      <c r="Q192">
        <v>968</v>
      </c>
      <c r="R192" s="4">
        <v>0.28100000000000003</v>
      </c>
      <c r="S192" s="4">
        <v>0.372</v>
      </c>
      <c r="T192" s="4">
        <v>0.51700000000000002</v>
      </c>
      <c r="U192">
        <v>16578</v>
      </c>
      <c r="V192">
        <v>749</v>
      </c>
      <c r="W192">
        <v>19866</v>
      </c>
      <c r="X192">
        <v>17327</v>
      </c>
      <c r="Y192">
        <v>2539</v>
      </c>
      <c r="Z192" s="4">
        <v>4.2999999999999997E-2</v>
      </c>
      <c r="AA192" s="4">
        <v>0.83399999999999996</v>
      </c>
      <c r="AB192" s="4">
        <v>0.872</v>
      </c>
    </row>
    <row r="193" spans="1:28">
      <c r="A193" t="s">
        <v>471</v>
      </c>
      <c r="B193">
        <v>2024</v>
      </c>
      <c r="C193" t="s">
        <v>472</v>
      </c>
      <c r="D193" t="s">
        <v>446</v>
      </c>
      <c r="E193" t="s">
        <v>10</v>
      </c>
      <c r="F193">
        <v>6402</v>
      </c>
      <c r="G193">
        <v>269</v>
      </c>
      <c r="H193">
        <v>8797</v>
      </c>
      <c r="I193">
        <v>6671</v>
      </c>
      <c r="J193" s="4">
        <v>0.04</v>
      </c>
      <c r="K193" s="4">
        <v>0.72799999999999998</v>
      </c>
      <c r="L193" s="4">
        <v>0.75800000000000001</v>
      </c>
      <c r="M193">
        <v>269</v>
      </c>
      <c r="N193">
        <v>0</v>
      </c>
      <c r="O193">
        <v>408</v>
      </c>
      <c r="P193">
        <v>269</v>
      </c>
      <c r="Q193">
        <v>139</v>
      </c>
      <c r="R193" s="4">
        <v>0</v>
      </c>
      <c r="S193" s="4">
        <v>0.65900000000000003</v>
      </c>
      <c r="T193" s="4">
        <v>0.65900000000000003</v>
      </c>
      <c r="U193">
        <v>6133</v>
      </c>
      <c r="V193">
        <v>269</v>
      </c>
      <c r="W193">
        <v>8389</v>
      </c>
      <c r="X193">
        <v>6402</v>
      </c>
      <c r="Y193">
        <v>1987</v>
      </c>
      <c r="Z193" s="4">
        <v>4.2000000000000003E-2</v>
      </c>
      <c r="AA193" s="4">
        <v>0.73099999999999998</v>
      </c>
      <c r="AB193" s="4">
        <v>0.76300000000000001</v>
      </c>
    </row>
    <row r="194" spans="1:28">
      <c r="A194" t="s">
        <v>473</v>
      </c>
      <c r="B194">
        <v>2024</v>
      </c>
      <c r="C194" t="s">
        <v>474</v>
      </c>
      <c r="D194" t="s">
        <v>446</v>
      </c>
      <c r="E194" t="s">
        <v>10</v>
      </c>
      <c r="F194">
        <v>15652</v>
      </c>
      <c r="G194">
        <v>682</v>
      </c>
      <c r="H194">
        <v>19637</v>
      </c>
      <c r="I194">
        <v>16334</v>
      </c>
      <c r="J194" s="4">
        <v>4.2000000000000003E-2</v>
      </c>
      <c r="K194" s="4">
        <v>0.79700000000000004</v>
      </c>
      <c r="L194" s="4">
        <v>0.83199999999999996</v>
      </c>
      <c r="M194">
        <v>840</v>
      </c>
      <c r="N194">
        <v>201</v>
      </c>
      <c r="O194">
        <v>1910</v>
      </c>
      <c r="P194">
        <v>1041</v>
      </c>
      <c r="Q194">
        <v>869</v>
      </c>
      <c r="R194" s="4">
        <v>0.193</v>
      </c>
      <c r="S194" s="4">
        <v>0.44</v>
      </c>
      <c r="T194" s="4">
        <v>0.54500000000000004</v>
      </c>
      <c r="U194">
        <v>14812</v>
      </c>
      <c r="V194">
        <v>481</v>
      </c>
      <c r="W194">
        <v>17727</v>
      </c>
      <c r="X194">
        <v>15293</v>
      </c>
      <c r="Y194">
        <v>2434</v>
      </c>
      <c r="Z194" s="4">
        <v>3.1E-2</v>
      </c>
      <c r="AA194" s="4">
        <v>0.83599999999999997</v>
      </c>
      <c r="AB194" s="4">
        <v>0.86299999999999999</v>
      </c>
    </row>
    <row r="195" spans="1:28">
      <c r="A195" t="s">
        <v>475</v>
      </c>
      <c r="B195">
        <v>2024</v>
      </c>
      <c r="C195" t="s">
        <v>476</v>
      </c>
      <c r="D195" t="s">
        <v>446</v>
      </c>
      <c r="E195" t="s">
        <v>10</v>
      </c>
      <c r="F195">
        <v>1727</v>
      </c>
      <c r="G195">
        <v>116</v>
      </c>
      <c r="H195">
        <v>2134</v>
      </c>
      <c r="I195">
        <v>1843</v>
      </c>
      <c r="J195" s="4">
        <v>6.3E-2</v>
      </c>
      <c r="K195" s="4">
        <v>0.80900000000000005</v>
      </c>
      <c r="L195" s="4">
        <v>0.86399999999999999</v>
      </c>
      <c r="M195">
        <v>103</v>
      </c>
      <c r="N195">
        <v>5</v>
      </c>
      <c r="O195">
        <v>192</v>
      </c>
      <c r="P195">
        <v>108</v>
      </c>
      <c r="Q195">
        <v>84</v>
      </c>
      <c r="R195" s="4">
        <v>4.5999999999999999E-2</v>
      </c>
      <c r="S195" s="4">
        <v>0.53600000000000003</v>
      </c>
      <c r="T195" s="4">
        <v>0.56200000000000006</v>
      </c>
      <c r="U195">
        <v>1624</v>
      </c>
      <c r="V195">
        <v>111</v>
      </c>
      <c r="W195">
        <v>1942</v>
      </c>
      <c r="X195">
        <v>1735</v>
      </c>
      <c r="Y195">
        <v>207</v>
      </c>
      <c r="Z195" s="4">
        <v>6.4000000000000001E-2</v>
      </c>
      <c r="AA195" s="4">
        <v>0.83599999999999997</v>
      </c>
      <c r="AB195" s="4">
        <v>0.89300000000000002</v>
      </c>
    </row>
    <row r="196" spans="1:28">
      <c r="A196" t="s">
        <v>477</v>
      </c>
      <c r="B196">
        <v>2024</v>
      </c>
      <c r="C196" t="s">
        <v>478</v>
      </c>
      <c r="D196" t="s">
        <v>446</v>
      </c>
      <c r="E196" t="s">
        <v>10</v>
      </c>
      <c r="F196">
        <v>26254</v>
      </c>
      <c r="G196">
        <v>1396</v>
      </c>
      <c r="H196">
        <v>33424</v>
      </c>
      <c r="I196">
        <v>27650</v>
      </c>
      <c r="J196" s="4">
        <v>0.05</v>
      </c>
      <c r="K196" s="4">
        <v>0.78500000000000003</v>
      </c>
      <c r="L196" s="4">
        <v>0.82699999999999996</v>
      </c>
      <c r="M196">
        <v>933</v>
      </c>
      <c r="N196">
        <v>182</v>
      </c>
      <c r="O196">
        <v>2692</v>
      </c>
      <c r="P196">
        <v>1115</v>
      </c>
      <c r="Q196">
        <v>1577</v>
      </c>
      <c r="R196" s="4">
        <v>0.16300000000000001</v>
      </c>
      <c r="S196" s="4">
        <v>0.34699999999999998</v>
      </c>
      <c r="T196" s="4">
        <v>0.41399999999999998</v>
      </c>
      <c r="U196">
        <v>25321</v>
      </c>
      <c r="V196">
        <v>1214</v>
      </c>
      <c r="W196">
        <v>30732</v>
      </c>
      <c r="X196">
        <v>26535</v>
      </c>
      <c r="Y196">
        <v>4197</v>
      </c>
      <c r="Z196" s="4">
        <v>4.5999999999999999E-2</v>
      </c>
      <c r="AA196" s="4">
        <v>0.82399999999999995</v>
      </c>
      <c r="AB196" s="4">
        <v>0.86299999999999999</v>
      </c>
    </row>
    <row r="197" spans="1:28">
      <c r="A197" t="s">
        <v>479</v>
      </c>
      <c r="B197">
        <v>2024</v>
      </c>
      <c r="C197" t="s">
        <v>480</v>
      </c>
      <c r="D197" t="s">
        <v>446</v>
      </c>
      <c r="E197" t="s">
        <v>10</v>
      </c>
      <c r="F197">
        <v>36506</v>
      </c>
      <c r="G197">
        <v>1759</v>
      </c>
      <c r="H197">
        <v>45114</v>
      </c>
      <c r="I197">
        <v>38265</v>
      </c>
      <c r="J197" s="4">
        <v>4.5999999999999999E-2</v>
      </c>
      <c r="K197" s="4">
        <v>0.80900000000000005</v>
      </c>
      <c r="L197" s="4">
        <v>0.84799999999999998</v>
      </c>
      <c r="M197">
        <v>1642</v>
      </c>
      <c r="N197">
        <v>97</v>
      </c>
      <c r="O197">
        <v>3094</v>
      </c>
      <c r="P197">
        <v>1739</v>
      </c>
      <c r="Q197">
        <v>1355</v>
      </c>
      <c r="R197" s="4">
        <v>5.6000000000000001E-2</v>
      </c>
      <c r="S197" s="4">
        <v>0.53100000000000003</v>
      </c>
      <c r="T197" s="4">
        <v>0.56200000000000006</v>
      </c>
      <c r="U197">
        <v>34864</v>
      </c>
      <c r="V197">
        <v>1662</v>
      </c>
      <c r="W197">
        <v>42020</v>
      </c>
      <c r="X197">
        <v>36526</v>
      </c>
      <c r="Y197">
        <v>5494</v>
      </c>
      <c r="Z197" s="4">
        <v>4.5999999999999999E-2</v>
      </c>
      <c r="AA197" s="4">
        <v>0.83</v>
      </c>
      <c r="AB197" s="4">
        <v>0.86899999999999999</v>
      </c>
    </row>
    <row r="198" spans="1:28">
      <c r="A198" t="s">
        <v>481</v>
      </c>
      <c r="B198">
        <v>2024</v>
      </c>
      <c r="C198" t="s">
        <v>482</v>
      </c>
      <c r="D198" t="s">
        <v>446</v>
      </c>
      <c r="E198" t="s">
        <v>10</v>
      </c>
      <c r="F198">
        <v>4953</v>
      </c>
      <c r="G198">
        <v>291</v>
      </c>
      <c r="H198">
        <v>6105</v>
      </c>
      <c r="I198">
        <v>5244</v>
      </c>
      <c r="J198" s="4">
        <v>5.5E-2</v>
      </c>
      <c r="K198" s="4">
        <v>0.81100000000000005</v>
      </c>
      <c r="L198" s="4">
        <v>0.85899999999999999</v>
      </c>
      <c r="M198">
        <v>162</v>
      </c>
      <c r="N198">
        <v>0</v>
      </c>
      <c r="O198">
        <v>276</v>
      </c>
      <c r="P198">
        <v>162</v>
      </c>
      <c r="Q198">
        <v>114</v>
      </c>
      <c r="R198" s="4">
        <v>0</v>
      </c>
      <c r="S198" s="4">
        <v>0.58699999999999997</v>
      </c>
      <c r="T198" s="4">
        <v>0.58699999999999997</v>
      </c>
      <c r="U198">
        <v>4791</v>
      </c>
      <c r="V198">
        <v>291</v>
      </c>
      <c r="W198">
        <v>5829</v>
      </c>
      <c r="X198">
        <v>5082</v>
      </c>
      <c r="Y198">
        <v>747</v>
      </c>
      <c r="Z198" s="4">
        <v>5.7000000000000002E-2</v>
      </c>
      <c r="AA198" s="4">
        <v>0.82199999999999995</v>
      </c>
      <c r="AB198" s="4">
        <v>0.872</v>
      </c>
    </row>
    <row r="199" spans="1:28">
      <c r="A199" t="s">
        <v>483</v>
      </c>
      <c r="B199">
        <v>2024</v>
      </c>
      <c r="C199" t="s">
        <v>484</v>
      </c>
      <c r="D199" t="s">
        <v>446</v>
      </c>
      <c r="E199" t="s">
        <v>10</v>
      </c>
      <c r="F199">
        <v>7239</v>
      </c>
      <c r="G199">
        <v>360</v>
      </c>
      <c r="H199">
        <v>8768</v>
      </c>
      <c r="I199">
        <v>7599</v>
      </c>
      <c r="J199" s="4">
        <v>4.7E-2</v>
      </c>
      <c r="K199" s="4">
        <v>0.82599999999999996</v>
      </c>
      <c r="L199" s="4">
        <v>0.86699999999999999</v>
      </c>
      <c r="M199">
        <v>225</v>
      </c>
      <c r="N199">
        <v>14</v>
      </c>
      <c r="O199">
        <v>334</v>
      </c>
      <c r="P199">
        <v>239</v>
      </c>
      <c r="Q199">
        <v>95</v>
      </c>
      <c r="R199" s="4">
        <v>5.8999999999999997E-2</v>
      </c>
      <c r="S199" s="4">
        <v>0.67400000000000004</v>
      </c>
      <c r="T199" s="4">
        <v>0.71599999999999997</v>
      </c>
      <c r="U199">
        <v>7014</v>
      </c>
      <c r="V199">
        <v>346</v>
      </c>
      <c r="W199">
        <v>8434</v>
      </c>
      <c r="X199">
        <v>7360</v>
      </c>
      <c r="Y199">
        <v>1074</v>
      </c>
      <c r="Z199" s="4">
        <v>4.7E-2</v>
      </c>
      <c r="AA199" s="4">
        <v>0.83199999999999996</v>
      </c>
      <c r="AB199" s="4">
        <v>0.873</v>
      </c>
    </row>
    <row r="200" spans="1:28">
      <c r="A200" t="s">
        <v>485</v>
      </c>
      <c r="B200">
        <v>2024</v>
      </c>
      <c r="C200" t="s">
        <v>486</v>
      </c>
      <c r="D200" t="s">
        <v>446</v>
      </c>
      <c r="E200" t="s">
        <v>10</v>
      </c>
      <c r="F200">
        <v>9336</v>
      </c>
      <c r="G200">
        <v>239</v>
      </c>
      <c r="H200">
        <v>11189</v>
      </c>
      <c r="I200">
        <v>9575</v>
      </c>
      <c r="J200" s="4">
        <v>2.5000000000000001E-2</v>
      </c>
      <c r="K200" s="4">
        <v>0.83399999999999996</v>
      </c>
      <c r="L200" s="4">
        <v>0.85599999999999998</v>
      </c>
      <c r="M200">
        <v>236</v>
      </c>
      <c r="N200">
        <v>11</v>
      </c>
      <c r="O200">
        <v>403</v>
      </c>
      <c r="P200">
        <v>247</v>
      </c>
      <c r="Q200">
        <v>156</v>
      </c>
      <c r="R200" s="4">
        <v>4.4999999999999998E-2</v>
      </c>
      <c r="S200" s="4">
        <v>0.58599999999999997</v>
      </c>
      <c r="T200" s="4">
        <v>0.61299999999999999</v>
      </c>
      <c r="U200">
        <v>9100</v>
      </c>
      <c r="V200">
        <v>228</v>
      </c>
      <c r="W200">
        <v>10786</v>
      </c>
      <c r="X200">
        <v>9328</v>
      </c>
      <c r="Y200">
        <v>1458</v>
      </c>
      <c r="Z200" s="4">
        <v>2.4E-2</v>
      </c>
      <c r="AA200" s="4">
        <v>0.84399999999999997</v>
      </c>
      <c r="AB200" s="4">
        <v>0.86499999999999999</v>
      </c>
    </row>
    <row r="201" spans="1:28">
      <c r="A201" t="s">
        <v>487</v>
      </c>
      <c r="B201">
        <v>2024</v>
      </c>
      <c r="C201" t="s">
        <v>488</v>
      </c>
      <c r="D201" t="s">
        <v>446</v>
      </c>
      <c r="E201" t="s">
        <v>10</v>
      </c>
      <c r="F201">
        <v>9824</v>
      </c>
      <c r="G201">
        <v>494</v>
      </c>
      <c r="H201">
        <v>12165</v>
      </c>
      <c r="I201">
        <v>10318</v>
      </c>
      <c r="J201" s="4">
        <v>4.8000000000000001E-2</v>
      </c>
      <c r="K201" s="4">
        <v>0.80800000000000005</v>
      </c>
      <c r="L201" s="4">
        <v>0.84799999999999998</v>
      </c>
      <c r="M201">
        <v>447</v>
      </c>
      <c r="N201">
        <v>69</v>
      </c>
      <c r="O201">
        <v>877</v>
      </c>
      <c r="P201">
        <v>516</v>
      </c>
      <c r="Q201">
        <v>361</v>
      </c>
      <c r="R201" s="4">
        <v>0.13400000000000001</v>
      </c>
      <c r="S201" s="4">
        <v>0.51</v>
      </c>
      <c r="T201" s="4">
        <v>0.58799999999999997</v>
      </c>
      <c r="U201">
        <v>9377</v>
      </c>
      <c r="V201">
        <v>425</v>
      </c>
      <c r="W201">
        <v>11288</v>
      </c>
      <c r="X201">
        <v>9802</v>
      </c>
      <c r="Y201">
        <v>1486</v>
      </c>
      <c r="Z201" s="4">
        <v>4.2999999999999997E-2</v>
      </c>
      <c r="AA201" s="4">
        <v>0.83099999999999996</v>
      </c>
      <c r="AB201" s="4">
        <v>0.86799999999999999</v>
      </c>
    </row>
    <row r="202" spans="1:28">
      <c r="A202" t="s">
        <v>489</v>
      </c>
      <c r="B202">
        <v>2024</v>
      </c>
      <c r="C202" t="s">
        <v>490</v>
      </c>
      <c r="D202" t="s">
        <v>446</v>
      </c>
      <c r="E202" t="s">
        <v>10</v>
      </c>
      <c r="F202">
        <v>14212</v>
      </c>
      <c r="G202">
        <v>437</v>
      </c>
      <c r="H202">
        <v>18084</v>
      </c>
      <c r="I202">
        <v>14649</v>
      </c>
      <c r="J202" s="4">
        <v>0.03</v>
      </c>
      <c r="K202" s="4">
        <v>0.78600000000000003</v>
      </c>
      <c r="L202" s="4">
        <v>0.81</v>
      </c>
      <c r="M202">
        <v>346</v>
      </c>
      <c r="N202">
        <v>16</v>
      </c>
      <c r="O202">
        <v>820</v>
      </c>
      <c r="P202">
        <v>362</v>
      </c>
      <c r="Q202">
        <v>458</v>
      </c>
      <c r="R202" s="4">
        <v>4.3999999999999997E-2</v>
      </c>
      <c r="S202" s="4">
        <v>0.42199999999999999</v>
      </c>
      <c r="T202" s="4">
        <v>0.441</v>
      </c>
      <c r="U202">
        <v>13866</v>
      </c>
      <c r="V202">
        <v>421</v>
      </c>
      <c r="W202">
        <v>17264</v>
      </c>
      <c r="X202">
        <v>14287</v>
      </c>
      <c r="Y202">
        <v>2977</v>
      </c>
      <c r="Z202" s="4">
        <v>2.9000000000000001E-2</v>
      </c>
      <c r="AA202" s="4">
        <v>0.80300000000000005</v>
      </c>
      <c r="AB202" s="4">
        <v>0.82799999999999996</v>
      </c>
    </row>
    <row r="203" spans="1:28">
      <c r="A203" t="s">
        <v>491</v>
      </c>
      <c r="B203">
        <v>2024</v>
      </c>
      <c r="C203" t="s">
        <v>492</v>
      </c>
      <c r="D203" t="s">
        <v>446</v>
      </c>
      <c r="E203" t="s">
        <v>10</v>
      </c>
      <c r="F203">
        <v>2141</v>
      </c>
      <c r="G203">
        <v>56</v>
      </c>
      <c r="H203">
        <v>3031</v>
      </c>
      <c r="I203">
        <v>2197</v>
      </c>
      <c r="J203" s="4">
        <v>2.5000000000000001E-2</v>
      </c>
      <c r="K203" s="4">
        <v>0.70599999999999996</v>
      </c>
      <c r="L203" s="4">
        <v>0.72499999999999998</v>
      </c>
      <c r="M203">
        <v>118</v>
      </c>
      <c r="N203">
        <v>0</v>
      </c>
      <c r="O203">
        <v>191</v>
      </c>
      <c r="P203">
        <v>118</v>
      </c>
      <c r="Q203">
        <v>73</v>
      </c>
      <c r="R203" s="4">
        <v>0</v>
      </c>
      <c r="S203" s="4">
        <v>0.61799999999999999</v>
      </c>
      <c r="T203" s="4">
        <v>0.61799999999999999</v>
      </c>
      <c r="U203">
        <v>2023</v>
      </c>
      <c r="V203">
        <v>56</v>
      </c>
      <c r="W203">
        <v>2840</v>
      </c>
      <c r="X203">
        <v>2079</v>
      </c>
      <c r="Y203">
        <v>761</v>
      </c>
      <c r="Z203" s="4">
        <v>2.7E-2</v>
      </c>
      <c r="AA203" s="4">
        <v>0.71199999999999997</v>
      </c>
      <c r="AB203" s="4">
        <v>0.73199999999999998</v>
      </c>
    </row>
    <row r="204" spans="1:28">
      <c r="A204" t="s">
        <v>493</v>
      </c>
      <c r="B204">
        <v>2024</v>
      </c>
      <c r="C204" t="s">
        <v>494</v>
      </c>
      <c r="D204" t="s">
        <v>446</v>
      </c>
      <c r="E204" t="s">
        <v>10</v>
      </c>
      <c r="F204">
        <v>4885</v>
      </c>
      <c r="G204">
        <v>240</v>
      </c>
      <c r="H204">
        <v>6180</v>
      </c>
      <c r="I204">
        <v>5125</v>
      </c>
      <c r="J204" s="4">
        <v>4.7E-2</v>
      </c>
      <c r="K204" s="4">
        <v>0.79</v>
      </c>
      <c r="L204" s="4">
        <v>0.82899999999999996</v>
      </c>
      <c r="M204">
        <v>207</v>
      </c>
      <c r="N204">
        <v>39</v>
      </c>
      <c r="O204">
        <v>558</v>
      </c>
      <c r="P204">
        <v>246</v>
      </c>
      <c r="Q204">
        <v>312</v>
      </c>
      <c r="R204" s="4">
        <v>0.159</v>
      </c>
      <c r="S204" s="4">
        <v>0.371</v>
      </c>
      <c r="T204" s="4">
        <v>0.441</v>
      </c>
      <c r="U204">
        <v>4678</v>
      </c>
      <c r="V204">
        <v>201</v>
      </c>
      <c r="W204">
        <v>5622</v>
      </c>
      <c r="X204">
        <v>4879</v>
      </c>
      <c r="Y204">
        <v>743</v>
      </c>
      <c r="Z204" s="4">
        <v>4.1000000000000002E-2</v>
      </c>
      <c r="AA204" s="4">
        <v>0.83199999999999996</v>
      </c>
      <c r="AB204" s="4">
        <v>0.86799999999999999</v>
      </c>
    </row>
    <row r="205" spans="1:28">
      <c r="A205" t="s">
        <v>495</v>
      </c>
      <c r="B205">
        <v>2024</v>
      </c>
      <c r="C205" t="s">
        <v>496</v>
      </c>
      <c r="D205" t="s">
        <v>446</v>
      </c>
      <c r="E205" t="s">
        <v>10</v>
      </c>
      <c r="F205">
        <v>56542</v>
      </c>
      <c r="G205">
        <v>3329</v>
      </c>
      <c r="H205">
        <v>77482</v>
      </c>
      <c r="I205">
        <v>59871</v>
      </c>
      <c r="J205" s="4">
        <v>5.6000000000000001E-2</v>
      </c>
      <c r="K205" s="4">
        <v>0.73</v>
      </c>
      <c r="L205" s="4">
        <v>0.77300000000000002</v>
      </c>
      <c r="M205">
        <v>3616</v>
      </c>
      <c r="N205">
        <v>469</v>
      </c>
      <c r="O205">
        <v>10255</v>
      </c>
      <c r="P205">
        <v>4085</v>
      </c>
      <c r="Q205">
        <v>6170</v>
      </c>
      <c r="R205" s="4">
        <v>0.115</v>
      </c>
      <c r="S205" s="4">
        <v>0.35299999999999998</v>
      </c>
      <c r="T205" s="4">
        <v>0.39800000000000002</v>
      </c>
      <c r="U205">
        <v>52926</v>
      </c>
      <c r="V205">
        <v>2860</v>
      </c>
      <c r="W205">
        <v>67227</v>
      </c>
      <c r="X205">
        <v>55786</v>
      </c>
      <c r="Y205">
        <v>11441</v>
      </c>
      <c r="Z205" s="4">
        <v>5.0999999999999997E-2</v>
      </c>
      <c r="AA205" s="4">
        <v>0.78700000000000003</v>
      </c>
      <c r="AB205" s="4">
        <v>0.83</v>
      </c>
    </row>
    <row r="206" spans="1:28">
      <c r="A206" t="s">
        <v>497</v>
      </c>
      <c r="B206">
        <v>2024</v>
      </c>
      <c r="C206" t="s">
        <v>498</v>
      </c>
      <c r="D206" t="s">
        <v>446</v>
      </c>
      <c r="E206" t="s">
        <v>10</v>
      </c>
      <c r="F206">
        <v>35794</v>
      </c>
      <c r="G206">
        <v>1932</v>
      </c>
      <c r="H206">
        <v>45265</v>
      </c>
      <c r="I206">
        <v>37726</v>
      </c>
      <c r="J206" s="4">
        <v>5.0999999999999997E-2</v>
      </c>
      <c r="K206" s="4">
        <v>0.79100000000000004</v>
      </c>
      <c r="L206" s="4">
        <v>0.83299999999999996</v>
      </c>
      <c r="M206">
        <v>1976</v>
      </c>
      <c r="N206">
        <v>135</v>
      </c>
      <c r="O206">
        <v>3683</v>
      </c>
      <c r="P206">
        <v>2111</v>
      </c>
      <c r="Q206">
        <v>1572</v>
      </c>
      <c r="R206" s="4">
        <v>6.4000000000000001E-2</v>
      </c>
      <c r="S206" s="4">
        <v>0.53700000000000003</v>
      </c>
      <c r="T206" s="4">
        <v>0.57299999999999995</v>
      </c>
      <c r="U206">
        <v>33818</v>
      </c>
      <c r="V206">
        <v>1797</v>
      </c>
      <c r="W206">
        <v>41582</v>
      </c>
      <c r="X206">
        <v>35615</v>
      </c>
      <c r="Y206">
        <v>5967</v>
      </c>
      <c r="Z206" s="4">
        <v>0.05</v>
      </c>
      <c r="AA206" s="4">
        <v>0.81299999999999994</v>
      </c>
      <c r="AB206" s="4">
        <v>0.85699999999999998</v>
      </c>
    </row>
    <row r="207" spans="1:28">
      <c r="A207" t="s">
        <v>499</v>
      </c>
      <c r="B207">
        <v>2024</v>
      </c>
      <c r="C207" t="s">
        <v>500</v>
      </c>
      <c r="D207" t="s">
        <v>446</v>
      </c>
      <c r="E207" t="s">
        <v>10</v>
      </c>
      <c r="F207">
        <v>21480</v>
      </c>
      <c r="G207">
        <v>1313</v>
      </c>
      <c r="H207">
        <v>26694</v>
      </c>
      <c r="I207">
        <v>22793</v>
      </c>
      <c r="J207" s="4">
        <v>5.8000000000000003E-2</v>
      </c>
      <c r="K207" s="4">
        <v>0.80500000000000005</v>
      </c>
      <c r="L207" s="4">
        <v>0.85399999999999998</v>
      </c>
      <c r="M207">
        <v>1163</v>
      </c>
      <c r="N207">
        <v>242</v>
      </c>
      <c r="O207">
        <v>2275</v>
      </c>
      <c r="P207">
        <v>1405</v>
      </c>
      <c r="Q207">
        <v>870</v>
      </c>
      <c r="R207" s="4">
        <v>0.17199999999999999</v>
      </c>
      <c r="S207" s="4">
        <v>0.51100000000000001</v>
      </c>
      <c r="T207" s="4">
        <v>0.61799999999999999</v>
      </c>
      <c r="U207">
        <v>20317</v>
      </c>
      <c r="V207">
        <v>1071</v>
      </c>
      <c r="W207">
        <v>24419</v>
      </c>
      <c r="X207">
        <v>21388</v>
      </c>
      <c r="Y207">
        <v>3031</v>
      </c>
      <c r="Z207" s="4">
        <v>0.05</v>
      </c>
      <c r="AA207" s="4">
        <v>0.83199999999999996</v>
      </c>
      <c r="AB207" s="4">
        <v>0.876</v>
      </c>
    </row>
    <row r="208" spans="1:28">
      <c r="A208" t="s">
        <v>501</v>
      </c>
      <c r="B208">
        <v>2024</v>
      </c>
      <c r="C208" t="s">
        <v>502</v>
      </c>
      <c r="D208" t="s">
        <v>446</v>
      </c>
      <c r="E208" t="s">
        <v>10</v>
      </c>
      <c r="F208">
        <v>5649</v>
      </c>
      <c r="G208">
        <v>264</v>
      </c>
      <c r="H208">
        <v>6956</v>
      </c>
      <c r="I208">
        <v>5913</v>
      </c>
      <c r="J208" s="4">
        <v>4.4999999999999998E-2</v>
      </c>
      <c r="K208" s="4">
        <v>0.81200000000000006</v>
      </c>
      <c r="L208" s="4">
        <v>0.85</v>
      </c>
      <c r="M208">
        <v>338</v>
      </c>
      <c r="N208">
        <v>68</v>
      </c>
      <c r="O208">
        <v>714</v>
      </c>
      <c r="P208">
        <v>406</v>
      </c>
      <c r="Q208">
        <v>308</v>
      </c>
      <c r="R208" s="4">
        <v>0.16700000000000001</v>
      </c>
      <c r="S208" s="4">
        <v>0.47299999999999998</v>
      </c>
      <c r="T208" s="4">
        <v>0.56899999999999995</v>
      </c>
      <c r="U208">
        <v>5311</v>
      </c>
      <c r="V208">
        <v>196</v>
      </c>
      <c r="W208">
        <v>6242</v>
      </c>
      <c r="X208">
        <v>5507</v>
      </c>
      <c r="Y208">
        <v>735</v>
      </c>
      <c r="Z208" s="4">
        <v>3.5999999999999997E-2</v>
      </c>
      <c r="AA208" s="4">
        <v>0.85099999999999998</v>
      </c>
      <c r="AB208" s="4">
        <v>0.88200000000000001</v>
      </c>
    </row>
    <row r="209" spans="1:28">
      <c r="A209" t="s">
        <v>503</v>
      </c>
      <c r="B209">
        <v>2024</v>
      </c>
      <c r="C209" t="s">
        <v>504</v>
      </c>
      <c r="D209" t="s">
        <v>446</v>
      </c>
      <c r="E209" t="s">
        <v>10</v>
      </c>
      <c r="F209">
        <v>34130</v>
      </c>
      <c r="G209">
        <v>1587</v>
      </c>
      <c r="H209">
        <v>42616</v>
      </c>
      <c r="I209">
        <v>35717</v>
      </c>
      <c r="J209" s="4">
        <v>4.3999999999999997E-2</v>
      </c>
      <c r="K209" s="4">
        <v>0.80100000000000005</v>
      </c>
      <c r="L209" s="4">
        <v>0.83799999999999997</v>
      </c>
      <c r="M209">
        <v>1132</v>
      </c>
      <c r="N209">
        <v>133</v>
      </c>
      <c r="O209">
        <v>2561</v>
      </c>
      <c r="P209">
        <v>1265</v>
      </c>
      <c r="Q209">
        <v>1296</v>
      </c>
      <c r="R209" s="4">
        <v>0.105</v>
      </c>
      <c r="S209" s="4">
        <v>0.442</v>
      </c>
      <c r="T209" s="4">
        <v>0.49399999999999999</v>
      </c>
      <c r="U209">
        <v>32998</v>
      </c>
      <c r="V209">
        <v>1454</v>
      </c>
      <c r="W209">
        <v>40055</v>
      </c>
      <c r="X209">
        <v>34452</v>
      </c>
      <c r="Y209">
        <v>5603</v>
      </c>
      <c r="Z209" s="4">
        <v>4.2000000000000003E-2</v>
      </c>
      <c r="AA209" s="4">
        <v>0.82399999999999995</v>
      </c>
      <c r="AB209" s="4">
        <v>0.86</v>
      </c>
    </row>
    <row r="210" spans="1:28">
      <c r="A210" t="s">
        <v>505</v>
      </c>
      <c r="B210">
        <v>2024</v>
      </c>
      <c r="C210" t="s">
        <v>506</v>
      </c>
      <c r="D210" t="s">
        <v>446</v>
      </c>
      <c r="E210" t="s">
        <v>10</v>
      </c>
      <c r="F210">
        <v>14816</v>
      </c>
      <c r="G210">
        <v>474</v>
      </c>
      <c r="H210">
        <v>17457</v>
      </c>
      <c r="I210">
        <v>15290</v>
      </c>
      <c r="J210" s="4">
        <v>3.1E-2</v>
      </c>
      <c r="K210" s="4">
        <v>0.84899999999999998</v>
      </c>
      <c r="L210" s="4">
        <v>0.876</v>
      </c>
      <c r="M210">
        <v>672</v>
      </c>
      <c r="N210">
        <v>109</v>
      </c>
      <c r="O210">
        <v>1313</v>
      </c>
      <c r="P210">
        <v>781</v>
      </c>
      <c r="Q210">
        <v>532</v>
      </c>
      <c r="R210" s="4">
        <v>0.14000000000000001</v>
      </c>
      <c r="S210" s="4">
        <v>0.51200000000000001</v>
      </c>
      <c r="T210" s="4">
        <v>0.59499999999999997</v>
      </c>
      <c r="U210">
        <v>14144</v>
      </c>
      <c r="V210">
        <v>365</v>
      </c>
      <c r="W210">
        <v>16144</v>
      </c>
      <c r="X210">
        <v>14509</v>
      </c>
      <c r="Y210">
        <v>1635</v>
      </c>
      <c r="Z210" s="4">
        <v>2.5000000000000001E-2</v>
      </c>
      <c r="AA210" s="4">
        <v>0.876</v>
      </c>
      <c r="AB210" s="4">
        <v>0.89900000000000002</v>
      </c>
    </row>
    <row r="211" spans="1:28">
      <c r="A211" t="s">
        <v>507</v>
      </c>
      <c r="B211">
        <v>2024</v>
      </c>
      <c r="C211" t="s">
        <v>508</v>
      </c>
      <c r="D211" t="s">
        <v>446</v>
      </c>
      <c r="E211" t="s">
        <v>10</v>
      </c>
      <c r="F211">
        <v>17586</v>
      </c>
      <c r="G211">
        <v>590</v>
      </c>
      <c r="H211">
        <v>21423</v>
      </c>
      <c r="I211">
        <v>18176</v>
      </c>
      <c r="J211" s="4">
        <v>3.2000000000000001E-2</v>
      </c>
      <c r="K211" s="4">
        <v>0.82099999999999995</v>
      </c>
      <c r="L211" s="4">
        <v>0.84799999999999998</v>
      </c>
      <c r="M211">
        <v>727</v>
      </c>
      <c r="N211">
        <v>4</v>
      </c>
      <c r="O211">
        <v>1158</v>
      </c>
      <c r="P211">
        <v>731</v>
      </c>
      <c r="Q211">
        <v>427</v>
      </c>
      <c r="R211" s="4">
        <v>5.0000000000000001E-3</v>
      </c>
      <c r="S211" s="4">
        <v>0.628</v>
      </c>
      <c r="T211" s="4">
        <v>0.63100000000000001</v>
      </c>
      <c r="U211">
        <v>16859</v>
      </c>
      <c r="V211">
        <v>586</v>
      </c>
      <c r="W211">
        <v>20265</v>
      </c>
      <c r="X211">
        <v>17445</v>
      </c>
      <c r="Y211">
        <v>2820</v>
      </c>
      <c r="Z211" s="4">
        <v>3.4000000000000002E-2</v>
      </c>
      <c r="AA211" s="4">
        <v>0.83199999999999996</v>
      </c>
      <c r="AB211" s="4">
        <v>0.86099999999999999</v>
      </c>
    </row>
    <row r="212" spans="1:28">
      <c r="A212" t="s">
        <v>509</v>
      </c>
      <c r="B212">
        <v>2024</v>
      </c>
      <c r="C212" t="s">
        <v>510</v>
      </c>
      <c r="D212" t="s">
        <v>446</v>
      </c>
      <c r="E212" t="s">
        <v>10</v>
      </c>
      <c r="F212">
        <v>40971</v>
      </c>
      <c r="G212">
        <v>1628</v>
      </c>
      <c r="H212">
        <v>53637</v>
      </c>
      <c r="I212">
        <v>42599</v>
      </c>
      <c r="J212" s="4">
        <v>3.7999999999999999E-2</v>
      </c>
      <c r="K212" s="4">
        <v>0.76400000000000001</v>
      </c>
      <c r="L212" s="4">
        <v>0.79400000000000004</v>
      </c>
      <c r="M212">
        <v>1280</v>
      </c>
      <c r="N212">
        <v>103</v>
      </c>
      <c r="O212">
        <v>2503</v>
      </c>
      <c r="P212">
        <v>1383</v>
      </c>
      <c r="Q212">
        <v>1120</v>
      </c>
      <c r="R212" s="4">
        <v>7.3999999999999996E-2</v>
      </c>
      <c r="S212" s="4">
        <v>0.51100000000000001</v>
      </c>
      <c r="T212" s="4">
        <v>0.55300000000000005</v>
      </c>
      <c r="U212">
        <v>39691</v>
      </c>
      <c r="V212">
        <v>1525</v>
      </c>
      <c r="W212">
        <v>51134</v>
      </c>
      <c r="X212">
        <v>41216</v>
      </c>
      <c r="Y212">
        <v>9918</v>
      </c>
      <c r="Z212" s="4">
        <v>3.6999999999999998E-2</v>
      </c>
      <c r="AA212" s="4">
        <v>0.77600000000000002</v>
      </c>
      <c r="AB212" s="4">
        <v>0.80600000000000005</v>
      </c>
    </row>
    <row r="213" spans="1:28">
      <c r="A213" t="s">
        <v>511</v>
      </c>
      <c r="B213">
        <v>2024</v>
      </c>
      <c r="C213" t="s">
        <v>512</v>
      </c>
      <c r="D213" t="s">
        <v>446</v>
      </c>
      <c r="E213" t="s">
        <v>10</v>
      </c>
      <c r="F213">
        <v>7778</v>
      </c>
      <c r="G213">
        <v>260</v>
      </c>
      <c r="H213">
        <v>9586</v>
      </c>
      <c r="I213">
        <v>8038</v>
      </c>
      <c r="J213" s="4">
        <v>3.2000000000000001E-2</v>
      </c>
      <c r="K213" s="4">
        <v>0.81100000000000005</v>
      </c>
      <c r="L213" s="4">
        <v>0.83899999999999997</v>
      </c>
      <c r="M213">
        <v>438</v>
      </c>
      <c r="N213">
        <v>42</v>
      </c>
      <c r="O213">
        <v>960</v>
      </c>
      <c r="P213">
        <v>480</v>
      </c>
      <c r="Q213">
        <v>480</v>
      </c>
      <c r="R213" s="4">
        <v>8.7999999999999995E-2</v>
      </c>
      <c r="S213" s="4">
        <v>0.45600000000000002</v>
      </c>
      <c r="T213" s="4">
        <v>0.5</v>
      </c>
      <c r="U213">
        <v>7340</v>
      </c>
      <c r="V213">
        <v>218</v>
      </c>
      <c r="W213">
        <v>8626</v>
      </c>
      <c r="X213">
        <v>7558</v>
      </c>
      <c r="Y213">
        <v>1068</v>
      </c>
      <c r="Z213" s="4">
        <v>2.9000000000000001E-2</v>
      </c>
      <c r="AA213" s="4">
        <v>0.85099999999999998</v>
      </c>
      <c r="AB213" s="4">
        <v>0.876</v>
      </c>
    </row>
    <row r="214" spans="1:28">
      <c r="A214" t="s">
        <v>513</v>
      </c>
      <c r="B214">
        <v>2024</v>
      </c>
      <c r="C214" t="s">
        <v>514</v>
      </c>
      <c r="D214" t="s">
        <v>446</v>
      </c>
      <c r="E214" t="s">
        <v>10</v>
      </c>
      <c r="F214">
        <v>5608</v>
      </c>
      <c r="G214">
        <v>222</v>
      </c>
      <c r="H214">
        <v>7201</v>
      </c>
      <c r="I214">
        <v>5830</v>
      </c>
      <c r="J214" s="4">
        <v>3.7999999999999999E-2</v>
      </c>
      <c r="K214" s="4">
        <v>0.77900000000000003</v>
      </c>
      <c r="L214" s="4">
        <v>0.81</v>
      </c>
      <c r="M214">
        <v>434</v>
      </c>
      <c r="N214">
        <v>30</v>
      </c>
      <c r="O214">
        <v>890</v>
      </c>
      <c r="P214">
        <v>464</v>
      </c>
      <c r="Q214">
        <v>426</v>
      </c>
      <c r="R214" s="4">
        <v>6.5000000000000002E-2</v>
      </c>
      <c r="S214" s="4">
        <v>0.48799999999999999</v>
      </c>
      <c r="T214" s="4">
        <v>0.52100000000000002</v>
      </c>
      <c r="U214">
        <v>5174</v>
      </c>
      <c r="V214">
        <v>192</v>
      </c>
      <c r="W214">
        <v>6311</v>
      </c>
      <c r="X214">
        <v>5366</v>
      </c>
      <c r="Y214">
        <v>945</v>
      </c>
      <c r="Z214" s="4">
        <v>3.5999999999999997E-2</v>
      </c>
      <c r="AA214" s="4">
        <v>0.82</v>
      </c>
      <c r="AB214" s="4">
        <v>0.85</v>
      </c>
    </row>
    <row r="215" spans="1:28">
      <c r="A215" t="s">
        <v>515</v>
      </c>
      <c r="B215">
        <v>2024</v>
      </c>
      <c r="C215" t="s">
        <v>516</v>
      </c>
      <c r="D215" t="s">
        <v>446</v>
      </c>
      <c r="E215" t="s">
        <v>10</v>
      </c>
      <c r="F215">
        <v>11793</v>
      </c>
      <c r="G215">
        <v>325</v>
      </c>
      <c r="H215">
        <v>14485</v>
      </c>
      <c r="I215">
        <v>12118</v>
      </c>
      <c r="J215" s="4">
        <v>2.7E-2</v>
      </c>
      <c r="K215" s="4">
        <v>0.81399999999999995</v>
      </c>
      <c r="L215" s="4">
        <v>0.83699999999999997</v>
      </c>
      <c r="M215">
        <v>266</v>
      </c>
      <c r="N215">
        <v>21</v>
      </c>
      <c r="O215">
        <v>706</v>
      </c>
      <c r="P215">
        <v>287</v>
      </c>
      <c r="Q215">
        <v>419</v>
      </c>
      <c r="R215" s="4">
        <v>7.2999999999999995E-2</v>
      </c>
      <c r="S215" s="4">
        <v>0.377</v>
      </c>
      <c r="T215" s="4">
        <v>0.40699999999999997</v>
      </c>
      <c r="U215">
        <v>11527</v>
      </c>
      <c r="V215">
        <v>304</v>
      </c>
      <c r="W215">
        <v>13779</v>
      </c>
      <c r="X215">
        <v>11831</v>
      </c>
      <c r="Y215">
        <v>1948</v>
      </c>
      <c r="Z215" s="4">
        <v>2.5999999999999999E-2</v>
      </c>
      <c r="AA215" s="4">
        <v>0.83699999999999997</v>
      </c>
      <c r="AB215" s="4">
        <v>0.85899999999999999</v>
      </c>
    </row>
    <row r="216" spans="1:28">
      <c r="A216" t="s">
        <v>517</v>
      </c>
      <c r="B216">
        <v>2024</v>
      </c>
      <c r="C216" t="s">
        <v>518</v>
      </c>
      <c r="D216" t="s">
        <v>446</v>
      </c>
      <c r="E216" t="s">
        <v>10</v>
      </c>
      <c r="F216">
        <v>1965</v>
      </c>
      <c r="G216">
        <v>62</v>
      </c>
      <c r="H216">
        <v>2413</v>
      </c>
      <c r="I216">
        <v>2027</v>
      </c>
      <c r="J216" s="4">
        <v>3.1E-2</v>
      </c>
      <c r="K216" s="4">
        <v>0.81399999999999995</v>
      </c>
      <c r="L216" s="4">
        <v>0.84</v>
      </c>
      <c r="M216">
        <v>45</v>
      </c>
      <c r="N216">
        <v>0</v>
      </c>
      <c r="O216">
        <v>67</v>
      </c>
      <c r="P216">
        <v>45</v>
      </c>
      <c r="Q216">
        <v>22</v>
      </c>
      <c r="R216" s="4">
        <v>0</v>
      </c>
      <c r="S216" s="4">
        <v>0.67200000000000004</v>
      </c>
      <c r="T216" s="4">
        <v>0.67200000000000004</v>
      </c>
      <c r="U216">
        <v>1920</v>
      </c>
      <c r="V216">
        <v>62</v>
      </c>
      <c r="W216">
        <v>2346</v>
      </c>
      <c r="X216">
        <v>1982</v>
      </c>
      <c r="Y216">
        <v>364</v>
      </c>
      <c r="Z216" s="4">
        <v>3.1E-2</v>
      </c>
      <c r="AA216" s="4">
        <v>0.81799999999999995</v>
      </c>
      <c r="AB216" s="4">
        <v>0.84499999999999997</v>
      </c>
    </row>
    <row r="217" spans="1:28">
      <c r="A217" t="s">
        <v>519</v>
      </c>
      <c r="B217">
        <v>2024</v>
      </c>
      <c r="C217" t="s">
        <v>520</v>
      </c>
      <c r="D217" t="s">
        <v>446</v>
      </c>
      <c r="E217" t="s">
        <v>10</v>
      </c>
      <c r="F217">
        <v>2444</v>
      </c>
      <c r="G217">
        <v>166</v>
      </c>
      <c r="H217">
        <v>3208</v>
      </c>
      <c r="I217">
        <v>2610</v>
      </c>
      <c r="J217" s="4">
        <v>6.4000000000000001E-2</v>
      </c>
      <c r="K217" s="4">
        <v>0.76200000000000001</v>
      </c>
      <c r="L217" s="4">
        <v>0.81399999999999995</v>
      </c>
      <c r="M217">
        <v>36</v>
      </c>
      <c r="N217">
        <v>0</v>
      </c>
      <c r="O217">
        <v>190</v>
      </c>
      <c r="P217">
        <v>36</v>
      </c>
      <c r="Q217">
        <v>154</v>
      </c>
      <c r="R217" s="4">
        <v>0</v>
      </c>
      <c r="S217" s="4">
        <v>0.189</v>
      </c>
      <c r="T217" s="4">
        <v>0.189</v>
      </c>
      <c r="U217">
        <v>2408</v>
      </c>
      <c r="V217">
        <v>166</v>
      </c>
      <c r="W217">
        <v>3018</v>
      </c>
      <c r="X217">
        <v>2574</v>
      </c>
      <c r="Y217">
        <v>444</v>
      </c>
      <c r="Z217" s="4">
        <v>6.4000000000000001E-2</v>
      </c>
      <c r="AA217" s="4">
        <v>0.79800000000000004</v>
      </c>
      <c r="AB217" s="4">
        <v>0.85299999999999998</v>
      </c>
    </row>
    <row r="218" spans="1:28">
      <c r="A218" t="s">
        <v>521</v>
      </c>
      <c r="B218">
        <v>2024</v>
      </c>
      <c r="C218" t="s">
        <v>522</v>
      </c>
      <c r="D218" t="s">
        <v>446</v>
      </c>
      <c r="E218" t="s">
        <v>10</v>
      </c>
      <c r="F218">
        <v>54558</v>
      </c>
      <c r="G218">
        <v>1613</v>
      </c>
      <c r="H218">
        <v>64916</v>
      </c>
      <c r="I218">
        <v>56171</v>
      </c>
      <c r="J218" s="4">
        <v>2.9000000000000001E-2</v>
      </c>
      <c r="K218" s="4">
        <v>0.84</v>
      </c>
      <c r="L218" s="4">
        <v>0.86499999999999999</v>
      </c>
      <c r="M218">
        <v>2243</v>
      </c>
      <c r="N218">
        <v>124</v>
      </c>
      <c r="O218">
        <v>3904</v>
      </c>
      <c r="P218">
        <v>2367</v>
      </c>
      <c r="Q218">
        <v>1537</v>
      </c>
      <c r="R218" s="4">
        <v>5.1999999999999998E-2</v>
      </c>
      <c r="S218" s="4">
        <v>0.57499999999999996</v>
      </c>
      <c r="T218" s="4">
        <v>0.60599999999999998</v>
      </c>
      <c r="U218">
        <v>52315</v>
      </c>
      <c r="V218">
        <v>1489</v>
      </c>
      <c r="W218">
        <v>61012</v>
      </c>
      <c r="X218">
        <v>53804</v>
      </c>
      <c r="Y218">
        <v>7208</v>
      </c>
      <c r="Z218" s="4">
        <v>2.8000000000000001E-2</v>
      </c>
      <c r="AA218" s="4">
        <v>0.85699999999999998</v>
      </c>
      <c r="AB218" s="4">
        <v>0.88200000000000001</v>
      </c>
    </row>
    <row r="219" spans="1:28">
      <c r="A219" t="s">
        <v>523</v>
      </c>
      <c r="B219">
        <v>2024</v>
      </c>
      <c r="C219" t="s">
        <v>524</v>
      </c>
      <c r="D219" t="s">
        <v>446</v>
      </c>
      <c r="E219" t="s">
        <v>10</v>
      </c>
      <c r="F219">
        <v>11733</v>
      </c>
      <c r="G219">
        <v>235</v>
      </c>
      <c r="H219">
        <v>13716</v>
      </c>
      <c r="I219">
        <v>11968</v>
      </c>
      <c r="J219" s="4">
        <v>0.02</v>
      </c>
      <c r="K219" s="4">
        <v>0.85499999999999998</v>
      </c>
      <c r="L219" s="4">
        <v>0.873</v>
      </c>
      <c r="M219">
        <v>537</v>
      </c>
      <c r="N219">
        <v>2</v>
      </c>
      <c r="O219">
        <v>891</v>
      </c>
      <c r="P219">
        <v>539</v>
      </c>
      <c r="Q219">
        <v>352</v>
      </c>
      <c r="R219" s="4">
        <v>4.0000000000000001E-3</v>
      </c>
      <c r="S219" s="4">
        <v>0.60299999999999998</v>
      </c>
      <c r="T219" s="4">
        <v>0.60499999999999998</v>
      </c>
      <c r="U219">
        <v>11196</v>
      </c>
      <c r="V219">
        <v>233</v>
      </c>
      <c r="W219">
        <v>12825</v>
      </c>
      <c r="X219">
        <v>11429</v>
      </c>
      <c r="Y219">
        <v>1396</v>
      </c>
      <c r="Z219" s="4">
        <v>0.02</v>
      </c>
      <c r="AA219" s="4">
        <v>0.873</v>
      </c>
      <c r="AB219" s="4">
        <v>0.89100000000000001</v>
      </c>
    </row>
    <row r="220" spans="1:28">
      <c r="A220" t="s">
        <v>525</v>
      </c>
      <c r="B220">
        <v>2024</v>
      </c>
      <c r="C220" t="s">
        <v>526</v>
      </c>
      <c r="D220" t="s">
        <v>446</v>
      </c>
      <c r="E220" t="s">
        <v>10</v>
      </c>
      <c r="F220">
        <v>3338</v>
      </c>
      <c r="G220">
        <v>164</v>
      </c>
      <c r="H220">
        <v>4119</v>
      </c>
      <c r="I220">
        <v>3502</v>
      </c>
      <c r="J220" s="4">
        <v>4.7E-2</v>
      </c>
      <c r="K220" s="4">
        <v>0.81</v>
      </c>
      <c r="L220" s="4">
        <v>0.85</v>
      </c>
      <c r="M220">
        <v>112</v>
      </c>
      <c r="N220">
        <v>0</v>
      </c>
      <c r="O220">
        <v>219</v>
      </c>
      <c r="P220">
        <v>112</v>
      </c>
      <c r="Q220">
        <v>107</v>
      </c>
      <c r="R220" s="4">
        <v>0</v>
      </c>
      <c r="S220" s="4">
        <v>0.51100000000000001</v>
      </c>
      <c r="T220" s="4">
        <v>0.51100000000000001</v>
      </c>
      <c r="U220">
        <v>3226</v>
      </c>
      <c r="V220">
        <v>164</v>
      </c>
      <c r="W220">
        <v>3900</v>
      </c>
      <c r="X220">
        <v>3390</v>
      </c>
      <c r="Y220">
        <v>510</v>
      </c>
      <c r="Z220" s="4">
        <v>4.8000000000000001E-2</v>
      </c>
      <c r="AA220" s="4">
        <v>0.82699999999999996</v>
      </c>
      <c r="AB220" s="4">
        <v>0.86899999999999999</v>
      </c>
    </row>
    <row r="221" spans="1:28">
      <c r="A221" t="s">
        <v>527</v>
      </c>
      <c r="B221">
        <v>2024</v>
      </c>
      <c r="C221" t="s">
        <v>528</v>
      </c>
      <c r="D221" t="s">
        <v>446</v>
      </c>
      <c r="E221" t="s">
        <v>10</v>
      </c>
      <c r="F221">
        <v>8119</v>
      </c>
      <c r="G221">
        <v>372</v>
      </c>
      <c r="H221">
        <v>10791</v>
      </c>
      <c r="I221">
        <v>8491</v>
      </c>
      <c r="J221" s="4">
        <v>4.3999999999999997E-2</v>
      </c>
      <c r="K221" s="4">
        <v>0.752</v>
      </c>
      <c r="L221" s="4">
        <v>0.78700000000000003</v>
      </c>
      <c r="M221">
        <v>243</v>
      </c>
      <c r="N221">
        <v>0</v>
      </c>
      <c r="O221">
        <v>483</v>
      </c>
      <c r="P221">
        <v>243</v>
      </c>
      <c r="Q221">
        <v>240</v>
      </c>
      <c r="R221" s="4">
        <v>0</v>
      </c>
      <c r="S221" s="4">
        <v>0.503</v>
      </c>
      <c r="T221" s="4">
        <v>0.503</v>
      </c>
      <c r="U221">
        <v>7876</v>
      </c>
      <c r="V221">
        <v>372</v>
      </c>
      <c r="W221">
        <v>10308</v>
      </c>
      <c r="X221">
        <v>8248</v>
      </c>
      <c r="Y221">
        <v>2060</v>
      </c>
      <c r="Z221" s="4">
        <v>4.4999999999999998E-2</v>
      </c>
      <c r="AA221" s="4">
        <v>0.76400000000000001</v>
      </c>
      <c r="AB221" s="4">
        <v>0.8</v>
      </c>
    </row>
    <row r="222" spans="1:28">
      <c r="A222" t="s">
        <v>529</v>
      </c>
      <c r="B222">
        <v>2024</v>
      </c>
      <c r="C222" t="s">
        <v>530</v>
      </c>
      <c r="D222" t="s">
        <v>446</v>
      </c>
      <c r="E222" t="s">
        <v>10</v>
      </c>
      <c r="F222">
        <v>15891</v>
      </c>
      <c r="G222">
        <v>596</v>
      </c>
      <c r="H222">
        <v>19307</v>
      </c>
      <c r="I222">
        <v>16487</v>
      </c>
      <c r="J222" s="4">
        <v>3.5999999999999997E-2</v>
      </c>
      <c r="K222" s="4">
        <v>0.82299999999999995</v>
      </c>
      <c r="L222" s="4">
        <v>0.85399999999999998</v>
      </c>
      <c r="M222">
        <v>645</v>
      </c>
      <c r="N222">
        <v>6</v>
      </c>
      <c r="O222">
        <v>1438</v>
      </c>
      <c r="P222">
        <v>651</v>
      </c>
      <c r="Q222">
        <v>787</v>
      </c>
      <c r="R222" s="4">
        <v>8.9999999999999993E-3</v>
      </c>
      <c r="S222" s="4">
        <v>0.44900000000000001</v>
      </c>
      <c r="T222" s="4">
        <v>0.45300000000000001</v>
      </c>
      <c r="U222">
        <v>15246</v>
      </c>
      <c r="V222">
        <v>590</v>
      </c>
      <c r="W222">
        <v>17869</v>
      </c>
      <c r="X222">
        <v>15836</v>
      </c>
      <c r="Y222">
        <v>2033</v>
      </c>
      <c r="Z222" s="4">
        <v>3.6999999999999998E-2</v>
      </c>
      <c r="AA222" s="4">
        <v>0.85299999999999998</v>
      </c>
      <c r="AB222" s="4">
        <v>0.88600000000000001</v>
      </c>
    </row>
    <row r="223" spans="1:28">
      <c r="A223" t="s">
        <v>531</v>
      </c>
      <c r="B223">
        <v>2024</v>
      </c>
      <c r="C223" t="s">
        <v>532</v>
      </c>
      <c r="D223" t="s">
        <v>446</v>
      </c>
      <c r="E223" t="s">
        <v>10</v>
      </c>
      <c r="F223">
        <v>4301</v>
      </c>
      <c r="G223">
        <v>309</v>
      </c>
      <c r="H223">
        <v>5635</v>
      </c>
      <c r="I223">
        <v>4610</v>
      </c>
      <c r="J223" s="4">
        <v>6.7000000000000004E-2</v>
      </c>
      <c r="K223" s="4">
        <v>0.76300000000000001</v>
      </c>
      <c r="L223" s="4">
        <v>0.81799999999999995</v>
      </c>
      <c r="M223">
        <v>222</v>
      </c>
      <c r="N223">
        <v>21</v>
      </c>
      <c r="O223">
        <v>518</v>
      </c>
      <c r="P223">
        <v>243</v>
      </c>
      <c r="Q223">
        <v>275</v>
      </c>
      <c r="R223" s="4">
        <v>8.5999999999999993E-2</v>
      </c>
      <c r="S223" s="4">
        <v>0.42899999999999999</v>
      </c>
      <c r="T223" s="4">
        <v>0.46899999999999997</v>
      </c>
      <c r="U223">
        <v>4079</v>
      </c>
      <c r="V223">
        <v>288</v>
      </c>
      <c r="W223">
        <v>5117</v>
      </c>
      <c r="X223">
        <v>4367</v>
      </c>
      <c r="Y223">
        <v>750</v>
      </c>
      <c r="Z223" s="4">
        <v>6.6000000000000003E-2</v>
      </c>
      <c r="AA223" s="4">
        <v>0.79700000000000004</v>
      </c>
      <c r="AB223" s="4">
        <v>0.85299999999999998</v>
      </c>
    </row>
    <row r="224" spans="1:28">
      <c r="A224" t="s">
        <v>533</v>
      </c>
      <c r="B224">
        <v>2024</v>
      </c>
      <c r="C224" t="s">
        <v>534</v>
      </c>
      <c r="D224" t="s">
        <v>446</v>
      </c>
      <c r="E224" t="s">
        <v>10</v>
      </c>
      <c r="F224">
        <v>5899</v>
      </c>
      <c r="G224">
        <v>354</v>
      </c>
      <c r="H224">
        <v>7703</v>
      </c>
      <c r="I224">
        <v>6253</v>
      </c>
      <c r="J224" s="4">
        <v>5.7000000000000002E-2</v>
      </c>
      <c r="K224" s="4">
        <v>0.76600000000000001</v>
      </c>
      <c r="L224" s="4">
        <v>0.81200000000000006</v>
      </c>
      <c r="M224">
        <v>358</v>
      </c>
      <c r="N224">
        <v>0</v>
      </c>
      <c r="O224">
        <v>723</v>
      </c>
      <c r="P224">
        <v>358</v>
      </c>
      <c r="Q224">
        <v>365</v>
      </c>
      <c r="R224" s="4">
        <v>0</v>
      </c>
      <c r="S224" s="4">
        <v>0.495</v>
      </c>
      <c r="T224" s="4">
        <v>0.495</v>
      </c>
      <c r="U224">
        <v>5541</v>
      </c>
      <c r="V224">
        <v>354</v>
      </c>
      <c r="W224">
        <v>6980</v>
      </c>
      <c r="X224">
        <v>5895</v>
      </c>
      <c r="Y224">
        <v>1085</v>
      </c>
      <c r="Z224" s="4">
        <v>0.06</v>
      </c>
      <c r="AA224" s="4">
        <v>0.79400000000000004</v>
      </c>
      <c r="AB224" s="4">
        <v>0.84499999999999997</v>
      </c>
    </row>
    <row r="225" spans="1:28">
      <c r="A225" t="s">
        <v>535</v>
      </c>
      <c r="B225">
        <v>2024</v>
      </c>
      <c r="C225" t="s">
        <v>536</v>
      </c>
      <c r="D225" t="s">
        <v>446</v>
      </c>
      <c r="E225" t="s">
        <v>10</v>
      </c>
      <c r="F225">
        <v>13953</v>
      </c>
      <c r="G225">
        <v>682</v>
      </c>
      <c r="H225">
        <v>16930</v>
      </c>
      <c r="I225">
        <v>14635</v>
      </c>
      <c r="J225" s="4">
        <v>4.7E-2</v>
      </c>
      <c r="K225" s="4">
        <v>0.82399999999999995</v>
      </c>
      <c r="L225" s="4">
        <v>0.86399999999999999</v>
      </c>
      <c r="M225">
        <v>479</v>
      </c>
      <c r="N225">
        <v>59</v>
      </c>
      <c r="O225">
        <v>1042</v>
      </c>
      <c r="P225">
        <v>538</v>
      </c>
      <c r="Q225">
        <v>504</v>
      </c>
      <c r="R225" s="4">
        <v>0.11</v>
      </c>
      <c r="S225" s="4">
        <v>0.46</v>
      </c>
      <c r="T225" s="4">
        <v>0.51600000000000001</v>
      </c>
      <c r="U225">
        <v>13474</v>
      </c>
      <c r="V225">
        <v>623</v>
      </c>
      <c r="W225">
        <v>15888</v>
      </c>
      <c r="X225">
        <v>14097</v>
      </c>
      <c r="Y225">
        <v>1791</v>
      </c>
      <c r="Z225" s="4">
        <v>4.3999999999999997E-2</v>
      </c>
      <c r="AA225" s="4">
        <v>0.84799999999999998</v>
      </c>
      <c r="AB225" s="4">
        <v>0.88700000000000001</v>
      </c>
    </row>
    <row r="226" spans="1:28">
      <c r="A226" t="s">
        <v>537</v>
      </c>
      <c r="B226">
        <v>2024</v>
      </c>
      <c r="C226" t="s">
        <v>538</v>
      </c>
      <c r="D226" t="s">
        <v>446</v>
      </c>
      <c r="E226" t="s">
        <v>10</v>
      </c>
      <c r="F226">
        <v>34892</v>
      </c>
      <c r="G226">
        <v>1179</v>
      </c>
      <c r="H226">
        <v>45710</v>
      </c>
      <c r="I226">
        <v>36071</v>
      </c>
      <c r="J226" s="4">
        <v>3.3000000000000002E-2</v>
      </c>
      <c r="K226" s="4">
        <v>0.76300000000000001</v>
      </c>
      <c r="L226" s="4">
        <v>0.78900000000000003</v>
      </c>
      <c r="M226">
        <v>2187</v>
      </c>
      <c r="N226">
        <v>133</v>
      </c>
      <c r="O226">
        <v>3724</v>
      </c>
      <c r="P226">
        <v>2320</v>
      </c>
      <c r="Q226">
        <v>1404</v>
      </c>
      <c r="R226" s="4">
        <v>5.7000000000000002E-2</v>
      </c>
      <c r="S226" s="4">
        <v>0.58699999999999997</v>
      </c>
      <c r="T226" s="4">
        <v>0.623</v>
      </c>
      <c r="U226">
        <v>32705</v>
      </c>
      <c r="V226">
        <v>1046</v>
      </c>
      <c r="W226">
        <v>41986</v>
      </c>
      <c r="X226">
        <v>33751</v>
      </c>
      <c r="Y226">
        <v>8235</v>
      </c>
      <c r="Z226" s="4">
        <v>3.1E-2</v>
      </c>
      <c r="AA226" s="4">
        <v>0.77900000000000003</v>
      </c>
      <c r="AB226" s="4">
        <v>0.80400000000000005</v>
      </c>
    </row>
    <row r="227" spans="1:28">
      <c r="A227" t="s">
        <v>539</v>
      </c>
      <c r="B227">
        <v>2024</v>
      </c>
      <c r="C227" t="s">
        <v>540</v>
      </c>
      <c r="D227" t="s">
        <v>446</v>
      </c>
      <c r="E227" t="s">
        <v>10</v>
      </c>
      <c r="F227">
        <v>19419</v>
      </c>
      <c r="G227">
        <v>1145</v>
      </c>
      <c r="H227">
        <v>23904</v>
      </c>
      <c r="I227">
        <v>20564</v>
      </c>
      <c r="J227" s="4">
        <v>5.6000000000000001E-2</v>
      </c>
      <c r="K227" s="4">
        <v>0.81200000000000006</v>
      </c>
      <c r="L227" s="4">
        <v>0.86</v>
      </c>
      <c r="M227">
        <v>752</v>
      </c>
      <c r="N227">
        <v>126</v>
      </c>
      <c r="O227">
        <v>1703</v>
      </c>
      <c r="P227">
        <v>878</v>
      </c>
      <c r="Q227">
        <v>825</v>
      </c>
      <c r="R227" s="4">
        <v>0.14399999999999999</v>
      </c>
      <c r="S227" s="4">
        <v>0.442</v>
      </c>
      <c r="T227" s="4">
        <v>0.51600000000000001</v>
      </c>
      <c r="U227">
        <v>18667</v>
      </c>
      <c r="V227">
        <v>1019</v>
      </c>
      <c r="W227">
        <v>22201</v>
      </c>
      <c r="X227">
        <v>19686</v>
      </c>
      <c r="Y227">
        <v>2515</v>
      </c>
      <c r="Z227" s="4">
        <v>5.1999999999999998E-2</v>
      </c>
      <c r="AA227" s="4">
        <v>0.84099999999999997</v>
      </c>
      <c r="AB227" s="4">
        <v>0.88700000000000001</v>
      </c>
    </row>
    <row r="228" spans="1:28">
      <c r="A228" t="s">
        <v>541</v>
      </c>
      <c r="B228">
        <v>2024</v>
      </c>
      <c r="C228" t="s">
        <v>542</v>
      </c>
      <c r="D228" t="s">
        <v>446</v>
      </c>
      <c r="E228" t="s">
        <v>10</v>
      </c>
      <c r="F228">
        <v>6099</v>
      </c>
      <c r="G228">
        <v>241</v>
      </c>
      <c r="H228">
        <v>7925</v>
      </c>
      <c r="I228">
        <v>6340</v>
      </c>
      <c r="J228" s="4">
        <v>3.7999999999999999E-2</v>
      </c>
      <c r="K228" s="4">
        <v>0.77</v>
      </c>
      <c r="L228" s="4">
        <v>0.8</v>
      </c>
      <c r="M228">
        <v>130</v>
      </c>
      <c r="N228">
        <v>0</v>
      </c>
      <c r="O228">
        <v>330</v>
      </c>
      <c r="P228">
        <v>130</v>
      </c>
      <c r="Q228">
        <v>200</v>
      </c>
      <c r="R228" s="4">
        <v>0</v>
      </c>
      <c r="S228" s="4">
        <v>0.39400000000000002</v>
      </c>
      <c r="T228" s="4">
        <v>0.39400000000000002</v>
      </c>
      <c r="U228">
        <v>5969</v>
      </c>
      <c r="V228">
        <v>241</v>
      </c>
      <c r="W228">
        <v>7595</v>
      </c>
      <c r="X228">
        <v>6210</v>
      </c>
      <c r="Y228">
        <v>1385</v>
      </c>
      <c r="Z228" s="4">
        <v>3.9E-2</v>
      </c>
      <c r="AA228" s="4">
        <v>0.78600000000000003</v>
      </c>
      <c r="AB228" s="4">
        <v>0.81799999999999995</v>
      </c>
    </row>
    <row r="229" spans="1:28">
      <c r="A229" t="s">
        <v>543</v>
      </c>
      <c r="B229">
        <v>2024</v>
      </c>
      <c r="C229" t="s">
        <v>544</v>
      </c>
      <c r="D229" t="s">
        <v>446</v>
      </c>
      <c r="E229" t="s">
        <v>10</v>
      </c>
      <c r="F229">
        <v>11857</v>
      </c>
      <c r="G229">
        <v>597</v>
      </c>
      <c r="H229">
        <v>14695</v>
      </c>
      <c r="I229">
        <v>12454</v>
      </c>
      <c r="J229" s="4">
        <v>4.8000000000000001E-2</v>
      </c>
      <c r="K229" s="4">
        <v>0.80700000000000005</v>
      </c>
      <c r="L229" s="4">
        <v>0.84699999999999998</v>
      </c>
      <c r="M229">
        <v>354</v>
      </c>
      <c r="N229">
        <v>27</v>
      </c>
      <c r="O229">
        <v>657</v>
      </c>
      <c r="P229">
        <v>381</v>
      </c>
      <c r="Q229">
        <v>276</v>
      </c>
      <c r="R229" s="4">
        <v>7.0999999999999994E-2</v>
      </c>
      <c r="S229" s="4">
        <v>0.53900000000000003</v>
      </c>
      <c r="T229" s="4">
        <v>0.57999999999999996</v>
      </c>
      <c r="U229">
        <v>11503</v>
      </c>
      <c r="V229">
        <v>570</v>
      </c>
      <c r="W229">
        <v>14038</v>
      </c>
      <c r="X229">
        <v>12073</v>
      </c>
      <c r="Y229">
        <v>1965</v>
      </c>
      <c r="Z229" s="4">
        <v>4.7E-2</v>
      </c>
      <c r="AA229" s="4">
        <v>0.81899999999999995</v>
      </c>
      <c r="AB229" s="4">
        <v>0.86</v>
      </c>
    </row>
    <row r="230" spans="1:28">
      <c r="A230" t="s">
        <v>545</v>
      </c>
      <c r="B230">
        <v>2024</v>
      </c>
      <c r="C230" t="s">
        <v>546</v>
      </c>
      <c r="D230" t="s">
        <v>446</v>
      </c>
      <c r="E230" t="s">
        <v>10</v>
      </c>
      <c r="F230">
        <v>4459</v>
      </c>
      <c r="G230">
        <v>114</v>
      </c>
      <c r="H230">
        <v>6235</v>
      </c>
      <c r="I230">
        <v>4573</v>
      </c>
      <c r="J230" s="4">
        <v>2.5000000000000001E-2</v>
      </c>
      <c r="K230" s="4">
        <v>0.71499999999999997</v>
      </c>
      <c r="L230" s="4">
        <v>0.73299999999999998</v>
      </c>
      <c r="M230">
        <v>57</v>
      </c>
      <c r="N230">
        <v>0</v>
      </c>
      <c r="O230">
        <v>157</v>
      </c>
      <c r="P230">
        <v>57</v>
      </c>
      <c r="Q230">
        <v>100</v>
      </c>
      <c r="R230" s="4">
        <v>0</v>
      </c>
      <c r="S230" s="4">
        <v>0.36299999999999999</v>
      </c>
      <c r="T230" s="4">
        <v>0.36299999999999999</v>
      </c>
      <c r="U230">
        <v>4402</v>
      </c>
      <c r="V230">
        <v>114</v>
      </c>
      <c r="W230">
        <v>6078</v>
      </c>
      <c r="X230">
        <v>4516</v>
      </c>
      <c r="Y230">
        <v>1562</v>
      </c>
      <c r="Z230" s="4">
        <v>2.5000000000000001E-2</v>
      </c>
      <c r="AA230" s="4">
        <v>0.72399999999999998</v>
      </c>
      <c r="AB230" s="4">
        <v>0.74299999999999999</v>
      </c>
    </row>
    <row r="231" spans="1:28">
      <c r="A231" t="s">
        <v>547</v>
      </c>
      <c r="B231">
        <v>2024</v>
      </c>
      <c r="C231" t="s">
        <v>548</v>
      </c>
      <c r="D231" t="s">
        <v>446</v>
      </c>
      <c r="E231" t="s">
        <v>10</v>
      </c>
      <c r="F231">
        <v>11511</v>
      </c>
      <c r="G231">
        <v>585</v>
      </c>
      <c r="H231">
        <v>14262</v>
      </c>
      <c r="I231">
        <v>12096</v>
      </c>
      <c r="J231" s="4">
        <v>4.8000000000000001E-2</v>
      </c>
      <c r="K231" s="4">
        <v>0.80700000000000005</v>
      </c>
      <c r="L231" s="4">
        <v>0.84799999999999998</v>
      </c>
      <c r="M231">
        <v>510</v>
      </c>
      <c r="N231">
        <v>45</v>
      </c>
      <c r="O231">
        <v>1096</v>
      </c>
      <c r="P231">
        <v>555</v>
      </c>
      <c r="Q231">
        <v>541</v>
      </c>
      <c r="R231" s="4">
        <v>8.1000000000000003E-2</v>
      </c>
      <c r="S231" s="4">
        <v>0.46500000000000002</v>
      </c>
      <c r="T231" s="4">
        <v>0.50600000000000001</v>
      </c>
      <c r="U231">
        <v>11001</v>
      </c>
      <c r="V231">
        <v>540</v>
      </c>
      <c r="W231">
        <v>13166</v>
      </c>
      <c r="X231">
        <v>11541</v>
      </c>
      <c r="Y231">
        <v>1625</v>
      </c>
      <c r="Z231" s="4">
        <v>4.7E-2</v>
      </c>
      <c r="AA231" s="4">
        <v>0.83599999999999997</v>
      </c>
      <c r="AB231" s="4">
        <v>0.877</v>
      </c>
    </row>
    <row r="232" spans="1:28">
      <c r="A232" t="s">
        <v>549</v>
      </c>
      <c r="B232">
        <v>2024</v>
      </c>
      <c r="C232" t="s">
        <v>550</v>
      </c>
      <c r="D232" t="s">
        <v>446</v>
      </c>
      <c r="E232" t="s">
        <v>10</v>
      </c>
      <c r="F232">
        <v>10429</v>
      </c>
      <c r="G232">
        <v>402</v>
      </c>
      <c r="H232">
        <v>12715</v>
      </c>
      <c r="I232">
        <v>10831</v>
      </c>
      <c r="J232" s="4">
        <v>3.6999999999999998E-2</v>
      </c>
      <c r="K232" s="4">
        <v>0.82</v>
      </c>
      <c r="L232" s="4">
        <v>0.85199999999999998</v>
      </c>
      <c r="M232">
        <v>235</v>
      </c>
      <c r="N232">
        <v>13</v>
      </c>
      <c r="O232">
        <v>434</v>
      </c>
      <c r="P232">
        <v>248</v>
      </c>
      <c r="Q232">
        <v>186</v>
      </c>
      <c r="R232" s="4">
        <v>5.1999999999999998E-2</v>
      </c>
      <c r="S232" s="4">
        <v>0.54100000000000004</v>
      </c>
      <c r="T232" s="4">
        <v>0.57099999999999995</v>
      </c>
      <c r="U232">
        <v>10194</v>
      </c>
      <c r="V232">
        <v>389</v>
      </c>
      <c r="W232">
        <v>12281</v>
      </c>
      <c r="X232">
        <v>10583</v>
      </c>
      <c r="Y232">
        <v>1698</v>
      </c>
      <c r="Z232" s="4">
        <v>3.6999999999999998E-2</v>
      </c>
      <c r="AA232" s="4">
        <v>0.83</v>
      </c>
      <c r="AB232" s="4">
        <v>0.86199999999999999</v>
      </c>
    </row>
    <row r="233" spans="1:28">
      <c r="A233" t="s">
        <v>551</v>
      </c>
      <c r="B233">
        <v>2024</v>
      </c>
      <c r="C233" t="s">
        <v>552</v>
      </c>
      <c r="D233" t="s">
        <v>446</v>
      </c>
      <c r="E233" t="s">
        <v>10</v>
      </c>
      <c r="F233">
        <v>21921</v>
      </c>
      <c r="G233">
        <v>1877</v>
      </c>
      <c r="H233">
        <v>27800</v>
      </c>
      <c r="I233">
        <v>23798</v>
      </c>
      <c r="J233" s="4">
        <v>7.9000000000000001E-2</v>
      </c>
      <c r="K233" s="4">
        <v>0.78900000000000003</v>
      </c>
      <c r="L233" s="4">
        <v>0.85599999999999998</v>
      </c>
      <c r="M233">
        <v>1298</v>
      </c>
      <c r="N233">
        <v>109</v>
      </c>
      <c r="O233">
        <v>2449</v>
      </c>
      <c r="P233">
        <v>1407</v>
      </c>
      <c r="Q233">
        <v>1042</v>
      </c>
      <c r="R233" s="4">
        <v>7.6999999999999999E-2</v>
      </c>
      <c r="S233" s="4">
        <v>0.53</v>
      </c>
      <c r="T233" s="4">
        <v>0.57499999999999996</v>
      </c>
      <c r="U233">
        <v>20623</v>
      </c>
      <c r="V233">
        <v>1768</v>
      </c>
      <c r="W233">
        <v>25351</v>
      </c>
      <c r="X233">
        <v>22391</v>
      </c>
      <c r="Y233">
        <v>2960</v>
      </c>
      <c r="Z233" s="4">
        <v>7.9000000000000001E-2</v>
      </c>
      <c r="AA233" s="4">
        <v>0.81299999999999994</v>
      </c>
      <c r="AB233" s="4">
        <v>0.88300000000000001</v>
      </c>
    </row>
    <row r="234" spans="1:28">
      <c r="A234" t="s">
        <v>553</v>
      </c>
      <c r="B234">
        <v>2024</v>
      </c>
      <c r="C234" t="s">
        <v>554</v>
      </c>
      <c r="D234" t="s">
        <v>555</v>
      </c>
      <c r="E234" t="s">
        <v>10</v>
      </c>
      <c r="F234">
        <v>7384</v>
      </c>
      <c r="G234">
        <v>355</v>
      </c>
      <c r="H234">
        <v>9168</v>
      </c>
      <c r="I234">
        <v>7739</v>
      </c>
      <c r="J234" s="4">
        <v>4.5999999999999999E-2</v>
      </c>
      <c r="K234" s="4">
        <v>0.80500000000000005</v>
      </c>
      <c r="L234" s="4">
        <v>0.84399999999999997</v>
      </c>
      <c r="M234">
        <v>433</v>
      </c>
      <c r="N234">
        <v>0</v>
      </c>
      <c r="O234">
        <v>745</v>
      </c>
      <c r="P234">
        <v>433</v>
      </c>
      <c r="Q234">
        <v>312</v>
      </c>
      <c r="R234" s="4">
        <v>0</v>
      </c>
      <c r="S234" s="4">
        <v>0.58099999999999996</v>
      </c>
      <c r="T234" s="4">
        <v>0.58099999999999996</v>
      </c>
      <c r="U234">
        <v>6951</v>
      </c>
      <c r="V234">
        <v>355</v>
      </c>
      <c r="W234">
        <v>8423</v>
      </c>
      <c r="X234">
        <v>7306</v>
      </c>
      <c r="Y234">
        <v>1117</v>
      </c>
      <c r="Z234" s="4">
        <v>4.9000000000000002E-2</v>
      </c>
      <c r="AA234" s="4">
        <v>0.82499999999999996</v>
      </c>
      <c r="AB234" s="4">
        <v>0.86699999999999999</v>
      </c>
    </row>
    <row r="235" spans="1:28">
      <c r="A235" t="s">
        <v>556</v>
      </c>
      <c r="B235">
        <v>2024</v>
      </c>
      <c r="C235" t="s">
        <v>557</v>
      </c>
      <c r="D235" t="s">
        <v>558</v>
      </c>
      <c r="E235" t="s">
        <v>10</v>
      </c>
      <c r="F235">
        <v>2482</v>
      </c>
      <c r="G235">
        <v>40</v>
      </c>
      <c r="H235">
        <v>2904</v>
      </c>
      <c r="I235">
        <v>2522</v>
      </c>
      <c r="J235" s="4">
        <v>1.6E-2</v>
      </c>
      <c r="K235" s="4">
        <v>0.85499999999999998</v>
      </c>
      <c r="L235" s="4">
        <v>0.86799999999999999</v>
      </c>
      <c r="M235">
        <v>79</v>
      </c>
      <c r="N235">
        <v>0</v>
      </c>
      <c r="O235">
        <v>145</v>
      </c>
      <c r="P235">
        <v>79</v>
      </c>
      <c r="Q235">
        <v>66</v>
      </c>
      <c r="R235" s="4">
        <v>0</v>
      </c>
      <c r="S235" s="4">
        <v>0.54500000000000004</v>
      </c>
      <c r="T235" s="4">
        <v>0.54500000000000004</v>
      </c>
      <c r="U235">
        <v>2403</v>
      </c>
      <c r="V235">
        <v>40</v>
      </c>
      <c r="W235">
        <v>2759</v>
      </c>
      <c r="X235">
        <v>2443</v>
      </c>
      <c r="Y235">
        <v>316</v>
      </c>
      <c r="Z235" s="4">
        <v>1.6E-2</v>
      </c>
      <c r="AA235" s="4">
        <v>0.871</v>
      </c>
      <c r="AB235" s="4">
        <v>0.88500000000000001</v>
      </c>
    </row>
    <row r="236" spans="1:28">
      <c r="A236" t="s">
        <v>559</v>
      </c>
      <c r="B236">
        <v>2024</v>
      </c>
      <c r="C236" t="s">
        <v>560</v>
      </c>
      <c r="D236" t="s">
        <v>558</v>
      </c>
      <c r="E236" t="s">
        <v>10</v>
      </c>
      <c r="F236">
        <v>8523</v>
      </c>
      <c r="G236">
        <v>731</v>
      </c>
      <c r="H236">
        <v>10948</v>
      </c>
      <c r="I236">
        <v>9254</v>
      </c>
      <c r="J236" s="4">
        <v>7.9000000000000001E-2</v>
      </c>
      <c r="K236" s="4">
        <v>0.77800000000000002</v>
      </c>
      <c r="L236" s="4">
        <v>0.84499999999999997</v>
      </c>
      <c r="M236">
        <v>581</v>
      </c>
      <c r="N236">
        <v>79</v>
      </c>
      <c r="O236">
        <v>1057</v>
      </c>
      <c r="P236">
        <v>660</v>
      </c>
      <c r="Q236">
        <v>397</v>
      </c>
      <c r="R236" s="4">
        <v>0.12</v>
      </c>
      <c r="S236" s="4">
        <v>0.55000000000000004</v>
      </c>
      <c r="T236" s="4">
        <v>0.624</v>
      </c>
      <c r="U236">
        <v>7942</v>
      </c>
      <c r="V236">
        <v>652</v>
      </c>
      <c r="W236">
        <v>9891</v>
      </c>
      <c r="X236">
        <v>8594</v>
      </c>
      <c r="Y236">
        <v>1297</v>
      </c>
      <c r="Z236" s="4">
        <v>7.5999999999999998E-2</v>
      </c>
      <c r="AA236" s="4">
        <v>0.80300000000000005</v>
      </c>
      <c r="AB236" s="4">
        <v>0.86899999999999999</v>
      </c>
    </row>
    <row r="237" spans="1:28">
      <c r="A237" t="s">
        <v>561</v>
      </c>
      <c r="B237">
        <v>2024</v>
      </c>
      <c r="C237" t="s">
        <v>562</v>
      </c>
      <c r="D237" t="s">
        <v>558</v>
      </c>
      <c r="E237" t="s">
        <v>10</v>
      </c>
      <c r="F237">
        <v>19629</v>
      </c>
      <c r="G237">
        <v>782</v>
      </c>
      <c r="H237">
        <v>23953</v>
      </c>
      <c r="I237">
        <v>20411</v>
      </c>
      <c r="J237" s="4">
        <v>3.7999999999999999E-2</v>
      </c>
      <c r="K237" s="4">
        <v>0.81899999999999995</v>
      </c>
      <c r="L237" s="4">
        <v>0.85199999999999998</v>
      </c>
      <c r="M237">
        <v>770</v>
      </c>
      <c r="N237">
        <v>117</v>
      </c>
      <c r="O237">
        <v>1460</v>
      </c>
      <c r="P237">
        <v>887</v>
      </c>
      <c r="Q237">
        <v>573</v>
      </c>
      <c r="R237" s="4">
        <v>0.13200000000000001</v>
      </c>
      <c r="S237" s="4">
        <v>0.52700000000000002</v>
      </c>
      <c r="T237" s="4">
        <v>0.60799999999999998</v>
      </c>
      <c r="U237">
        <v>18859</v>
      </c>
      <c r="V237">
        <v>665</v>
      </c>
      <c r="W237">
        <v>22493</v>
      </c>
      <c r="X237">
        <v>19524</v>
      </c>
      <c r="Y237">
        <v>2969</v>
      </c>
      <c r="Z237" s="4">
        <v>3.4000000000000002E-2</v>
      </c>
      <c r="AA237" s="4">
        <v>0.83799999999999997</v>
      </c>
      <c r="AB237" s="4">
        <v>0.86799999999999999</v>
      </c>
    </row>
    <row r="238" spans="1:28">
      <c r="A238" t="s">
        <v>563</v>
      </c>
      <c r="B238">
        <v>2024</v>
      </c>
      <c r="C238" t="s">
        <v>564</v>
      </c>
      <c r="D238" t="s">
        <v>558</v>
      </c>
      <c r="E238" t="s">
        <v>10</v>
      </c>
      <c r="F238">
        <v>33527</v>
      </c>
      <c r="G238">
        <v>1323</v>
      </c>
      <c r="H238">
        <v>41374</v>
      </c>
      <c r="I238">
        <v>34850</v>
      </c>
      <c r="J238" s="4">
        <v>3.7999999999999999E-2</v>
      </c>
      <c r="K238" s="4">
        <v>0.81</v>
      </c>
      <c r="L238" s="4">
        <v>0.84199999999999997</v>
      </c>
      <c r="M238">
        <v>1022</v>
      </c>
      <c r="N238">
        <v>111</v>
      </c>
      <c r="O238">
        <v>1919</v>
      </c>
      <c r="P238">
        <v>1133</v>
      </c>
      <c r="Q238">
        <v>786</v>
      </c>
      <c r="R238" s="4">
        <v>9.8000000000000004E-2</v>
      </c>
      <c r="S238" s="4">
        <v>0.53300000000000003</v>
      </c>
      <c r="T238" s="4">
        <v>0.59</v>
      </c>
      <c r="U238">
        <v>32505</v>
      </c>
      <c r="V238">
        <v>1212</v>
      </c>
      <c r="W238">
        <v>39455</v>
      </c>
      <c r="X238">
        <v>33717</v>
      </c>
      <c r="Y238">
        <v>5738</v>
      </c>
      <c r="Z238" s="4">
        <v>3.5999999999999997E-2</v>
      </c>
      <c r="AA238" s="4">
        <v>0.82399999999999995</v>
      </c>
      <c r="AB238" s="4">
        <v>0.85499999999999998</v>
      </c>
    </row>
    <row r="239" spans="1:28">
      <c r="A239" t="s">
        <v>565</v>
      </c>
      <c r="B239">
        <v>2024</v>
      </c>
      <c r="C239" t="s">
        <v>566</v>
      </c>
      <c r="D239" t="s">
        <v>558</v>
      </c>
      <c r="E239" t="s">
        <v>10</v>
      </c>
      <c r="F239">
        <v>11569</v>
      </c>
      <c r="G239">
        <v>424</v>
      </c>
      <c r="H239">
        <v>14389</v>
      </c>
      <c r="I239">
        <v>11993</v>
      </c>
      <c r="J239" s="4">
        <v>3.5000000000000003E-2</v>
      </c>
      <c r="K239" s="4">
        <v>0.80400000000000005</v>
      </c>
      <c r="L239" s="4">
        <v>0.83299999999999996</v>
      </c>
      <c r="M239">
        <v>394</v>
      </c>
      <c r="N239">
        <v>73</v>
      </c>
      <c r="O239">
        <v>1070</v>
      </c>
      <c r="P239">
        <v>467</v>
      </c>
      <c r="Q239">
        <v>603</v>
      </c>
      <c r="R239" s="4">
        <v>0.156</v>
      </c>
      <c r="S239" s="4">
        <v>0.36799999999999999</v>
      </c>
      <c r="T239" s="4">
        <v>0.436</v>
      </c>
      <c r="U239">
        <v>11175</v>
      </c>
      <c r="V239">
        <v>351</v>
      </c>
      <c r="W239">
        <v>13319</v>
      </c>
      <c r="X239">
        <v>11526</v>
      </c>
      <c r="Y239">
        <v>1793</v>
      </c>
      <c r="Z239" s="4">
        <v>0.03</v>
      </c>
      <c r="AA239" s="4">
        <v>0.83899999999999997</v>
      </c>
      <c r="AB239" s="4">
        <v>0.86499999999999999</v>
      </c>
    </row>
    <row r="240" spans="1:28">
      <c r="A240" t="s">
        <v>567</v>
      </c>
      <c r="B240">
        <v>2024</v>
      </c>
      <c r="C240" t="s">
        <v>568</v>
      </c>
      <c r="D240" t="s">
        <v>558</v>
      </c>
      <c r="E240" t="s">
        <v>10</v>
      </c>
      <c r="F240">
        <v>3430</v>
      </c>
      <c r="G240">
        <v>193</v>
      </c>
      <c r="H240">
        <v>4634</v>
      </c>
      <c r="I240">
        <v>3623</v>
      </c>
      <c r="J240" s="4">
        <v>5.2999999999999999E-2</v>
      </c>
      <c r="K240" s="4">
        <v>0.74</v>
      </c>
      <c r="L240" s="4">
        <v>0.78200000000000003</v>
      </c>
      <c r="M240">
        <v>170</v>
      </c>
      <c r="N240">
        <v>28</v>
      </c>
      <c r="O240">
        <v>252</v>
      </c>
      <c r="P240">
        <v>198</v>
      </c>
      <c r="Q240">
        <v>54</v>
      </c>
      <c r="R240" s="4">
        <v>0.14099999999999999</v>
      </c>
      <c r="S240" s="4">
        <v>0.67500000000000004</v>
      </c>
      <c r="T240" s="4">
        <v>0.78600000000000003</v>
      </c>
      <c r="U240">
        <v>3260</v>
      </c>
      <c r="V240">
        <v>165</v>
      </c>
      <c r="W240">
        <v>4382</v>
      </c>
      <c r="X240">
        <v>3425</v>
      </c>
      <c r="Y240">
        <v>957</v>
      </c>
      <c r="Z240" s="4">
        <v>4.8000000000000001E-2</v>
      </c>
      <c r="AA240" s="4">
        <v>0.74399999999999999</v>
      </c>
      <c r="AB240" s="4">
        <v>0.78200000000000003</v>
      </c>
    </row>
    <row r="241" spans="1:28">
      <c r="A241" t="s">
        <v>569</v>
      </c>
      <c r="B241">
        <v>2024</v>
      </c>
      <c r="C241" t="s">
        <v>570</v>
      </c>
      <c r="D241" t="s">
        <v>558</v>
      </c>
      <c r="E241" t="s">
        <v>10</v>
      </c>
      <c r="F241">
        <v>12715</v>
      </c>
      <c r="G241">
        <v>431</v>
      </c>
      <c r="H241">
        <v>14724</v>
      </c>
      <c r="I241">
        <v>13146</v>
      </c>
      <c r="J241" s="4">
        <v>3.3000000000000002E-2</v>
      </c>
      <c r="K241" s="4">
        <v>0.86399999999999999</v>
      </c>
      <c r="L241" s="4">
        <v>0.89300000000000002</v>
      </c>
      <c r="M241">
        <v>620</v>
      </c>
      <c r="N241">
        <v>61</v>
      </c>
      <c r="O241">
        <v>1130</v>
      </c>
      <c r="P241">
        <v>681</v>
      </c>
      <c r="Q241">
        <v>449</v>
      </c>
      <c r="R241" s="4">
        <v>0.09</v>
      </c>
      <c r="S241" s="4">
        <v>0.54900000000000004</v>
      </c>
      <c r="T241" s="4">
        <v>0.60299999999999998</v>
      </c>
      <c r="U241">
        <v>12095</v>
      </c>
      <c r="V241">
        <v>370</v>
      </c>
      <c r="W241">
        <v>13594</v>
      </c>
      <c r="X241">
        <v>12465</v>
      </c>
      <c r="Y241">
        <v>1129</v>
      </c>
      <c r="Z241" s="4">
        <v>0.03</v>
      </c>
      <c r="AA241" s="4">
        <v>0.89</v>
      </c>
      <c r="AB241" s="4">
        <v>0.91700000000000004</v>
      </c>
    </row>
    <row r="242" spans="1:28">
      <c r="A242" t="s">
        <v>571</v>
      </c>
      <c r="B242">
        <v>2024</v>
      </c>
      <c r="C242" t="s">
        <v>572</v>
      </c>
      <c r="D242" t="s">
        <v>558</v>
      </c>
      <c r="E242" t="s">
        <v>10</v>
      </c>
      <c r="F242">
        <v>2501</v>
      </c>
      <c r="G242">
        <v>264</v>
      </c>
      <c r="H242">
        <v>3399</v>
      </c>
      <c r="I242">
        <v>2765</v>
      </c>
      <c r="J242" s="4">
        <v>9.5000000000000001E-2</v>
      </c>
      <c r="K242" s="4">
        <v>0.73599999999999999</v>
      </c>
      <c r="L242" s="4">
        <v>0.81299999999999994</v>
      </c>
      <c r="M242">
        <v>117</v>
      </c>
      <c r="N242">
        <v>0</v>
      </c>
      <c r="O242">
        <v>162</v>
      </c>
      <c r="P242">
        <v>117</v>
      </c>
      <c r="Q242">
        <v>45</v>
      </c>
      <c r="R242" s="4">
        <v>0</v>
      </c>
      <c r="S242" s="4">
        <v>0.72199999999999998</v>
      </c>
      <c r="T242" s="4">
        <v>0.72199999999999998</v>
      </c>
      <c r="U242">
        <v>2384</v>
      </c>
      <c r="V242">
        <v>264</v>
      </c>
      <c r="W242">
        <v>3237</v>
      </c>
      <c r="X242">
        <v>2648</v>
      </c>
      <c r="Y242">
        <v>589</v>
      </c>
      <c r="Z242" s="4">
        <v>0.1</v>
      </c>
      <c r="AA242" s="4">
        <v>0.73599999999999999</v>
      </c>
      <c r="AB242" s="4">
        <v>0.81799999999999995</v>
      </c>
    </row>
    <row r="243" spans="1:28">
      <c r="A243" t="s">
        <v>573</v>
      </c>
      <c r="B243">
        <v>2024</v>
      </c>
      <c r="C243" t="s">
        <v>574</v>
      </c>
      <c r="D243" t="s">
        <v>558</v>
      </c>
      <c r="E243" t="s">
        <v>10</v>
      </c>
      <c r="F243">
        <v>9057</v>
      </c>
      <c r="G243">
        <v>526</v>
      </c>
      <c r="H243">
        <v>11330</v>
      </c>
      <c r="I243">
        <v>9583</v>
      </c>
      <c r="J243" s="4">
        <v>5.5E-2</v>
      </c>
      <c r="K243" s="4">
        <v>0.79900000000000004</v>
      </c>
      <c r="L243" s="4">
        <v>0.84599999999999997</v>
      </c>
      <c r="M243">
        <v>431</v>
      </c>
      <c r="N243">
        <v>83</v>
      </c>
      <c r="O243">
        <v>851</v>
      </c>
      <c r="P243">
        <v>514</v>
      </c>
      <c r="Q243">
        <v>337</v>
      </c>
      <c r="R243" s="4">
        <v>0.161</v>
      </c>
      <c r="S243" s="4">
        <v>0.50600000000000001</v>
      </c>
      <c r="T243" s="4">
        <v>0.60399999999999998</v>
      </c>
      <c r="U243">
        <v>8626</v>
      </c>
      <c r="V243">
        <v>443</v>
      </c>
      <c r="W243">
        <v>10479</v>
      </c>
      <c r="X243">
        <v>9069</v>
      </c>
      <c r="Y243">
        <v>1410</v>
      </c>
      <c r="Z243" s="4">
        <v>4.9000000000000002E-2</v>
      </c>
      <c r="AA243" s="4">
        <v>0.82299999999999995</v>
      </c>
      <c r="AB243" s="4">
        <v>0.86499999999999999</v>
      </c>
    </row>
    <row r="244" spans="1:28">
      <c r="A244" t="s">
        <v>575</v>
      </c>
      <c r="B244">
        <v>2024</v>
      </c>
      <c r="C244" t="s">
        <v>576</v>
      </c>
      <c r="D244" t="s">
        <v>558</v>
      </c>
      <c r="E244" t="s">
        <v>10</v>
      </c>
      <c r="F244">
        <v>16737</v>
      </c>
      <c r="G244">
        <v>924</v>
      </c>
      <c r="H244">
        <v>21280</v>
      </c>
      <c r="I244">
        <v>17661</v>
      </c>
      <c r="J244" s="4">
        <v>5.1999999999999998E-2</v>
      </c>
      <c r="K244" s="4">
        <v>0.78700000000000003</v>
      </c>
      <c r="L244" s="4">
        <v>0.83</v>
      </c>
      <c r="M244">
        <v>985</v>
      </c>
      <c r="N244">
        <v>69</v>
      </c>
      <c r="O244">
        <v>2027</v>
      </c>
      <c r="P244">
        <v>1054</v>
      </c>
      <c r="Q244">
        <v>973</v>
      </c>
      <c r="R244" s="4">
        <v>6.5000000000000002E-2</v>
      </c>
      <c r="S244" s="4">
        <v>0.48599999999999999</v>
      </c>
      <c r="T244" s="4">
        <v>0.52</v>
      </c>
      <c r="U244">
        <v>15752</v>
      </c>
      <c r="V244">
        <v>855</v>
      </c>
      <c r="W244">
        <v>19253</v>
      </c>
      <c r="X244">
        <v>16607</v>
      </c>
      <c r="Y244">
        <v>2646</v>
      </c>
      <c r="Z244" s="4">
        <v>5.0999999999999997E-2</v>
      </c>
      <c r="AA244" s="4">
        <v>0.81799999999999995</v>
      </c>
      <c r="AB244" s="4">
        <v>0.86299999999999999</v>
      </c>
    </row>
    <row r="245" spans="1:28">
      <c r="A245" t="s">
        <v>577</v>
      </c>
      <c r="B245">
        <v>2024</v>
      </c>
      <c r="C245" t="s">
        <v>578</v>
      </c>
      <c r="D245" t="s">
        <v>558</v>
      </c>
      <c r="E245" t="s">
        <v>10</v>
      </c>
      <c r="F245">
        <v>5704</v>
      </c>
      <c r="G245">
        <v>163</v>
      </c>
      <c r="H245">
        <v>6796</v>
      </c>
      <c r="I245">
        <v>5867</v>
      </c>
      <c r="J245" s="4">
        <v>2.8000000000000001E-2</v>
      </c>
      <c r="K245" s="4">
        <v>0.83899999999999997</v>
      </c>
      <c r="L245" s="4">
        <v>0.86299999999999999</v>
      </c>
      <c r="M245">
        <v>489</v>
      </c>
      <c r="N245">
        <v>0</v>
      </c>
      <c r="O245">
        <v>725</v>
      </c>
      <c r="P245">
        <v>489</v>
      </c>
      <c r="Q245">
        <v>236</v>
      </c>
      <c r="R245" s="4">
        <v>0</v>
      </c>
      <c r="S245" s="4">
        <v>0.67400000000000004</v>
      </c>
      <c r="T245" s="4">
        <v>0.67400000000000004</v>
      </c>
      <c r="U245">
        <v>5215</v>
      </c>
      <c r="V245">
        <v>163</v>
      </c>
      <c r="W245">
        <v>6071</v>
      </c>
      <c r="X245">
        <v>5378</v>
      </c>
      <c r="Y245">
        <v>693</v>
      </c>
      <c r="Z245" s="4">
        <v>0.03</v>
      </c>
      <c r="AA245" s="4">
        <v>0.85899999999999999</v>
      </c>
      <c r="AB245" s="4">
        <v>0.88600000000000001</v>
      </c>
    </row>
    <row r="246" spans="1:28">
      <c r="A246" t="s">
        <v>579</v>
      </c>
      <c r="B246">
        <v>2024</v>
      </c>
      <c r="C246" t="s">
        <v>580</v>
      </c>
      <c r="D246" t="s">
        <v>558</v>
      </c>
      <c r="E246" t="s">
        <v>10</v>
      </c>
      <c r="F246">
        <v>5988</v>
      </c>
      <c r="G246">
        <v>235</v>
      </c>
      <c r="H246">
        <v>7377</v>
      </c>
      <c r="I246">
        <v>6223</v>
      </c>
      <c r="J246" s="4">
        <v>3.7999999999999999E-2</v>
      </c>
      <c r="K246" s="4">
        <v>0.81200000000000006</v>
      </c>
      <c r="L246" s="4">
        <v>0.84399999999999997</v>
      </c>
      <c r="M246">
        <v>91</v>
      </c>
      <c r="N246">
        <v>40</v>
      </c>
      <c r="O246">
        <v>179</v>
      </c>
      <c r="P246">
        <v>131</v>
      </c>
      <c r="Q246">
        <v>48</v>
      </c>
      <c r="R246" s="4">
        <v>0.30499999999999999</v>
      </c>
      <c r="S246" s="4">
        <v>0.50800000000000001</v>
      </c>
      <c r="T246" s="4">
        <v>0.73199999999999998</v>
      </c>
      <c r="U246">
        <v>5897</v>
      </c>
      <c r="V246">
        <v>195</v>
      </c>
      <c r="W246">
        <v>7198</v>
      </c>
      <c r="X246">
        <v>6092</v>
      </c>
      <c r="Y246">
        <v>1106</v>
      </c>
      <c r="Z246" s="4">
        <v>3.2000000000000001E-2</v>
      </c>
      <c r="AA246" s="4">
        <v>0.81899999999999995</v>
      </c>
      <c r="AB246" s="4">
        <v>0.84599999999999997</v>
      </c>
    </row>
    <row r="247" spans="1:28">
      <c r="A247" t="s">
        <v>581</v>
      </c>
      <c r="B247">
        <v>2024</v>
      </c>
      <c r="C247" t="s">
        <v>582</v>
      </c>
      <c r="D247" t="s">
        <v>558</v>
      </c>
      <c r="E247" t="s">
        <v>10</v>
      </c>
      <c r="F247">
        <v>7187</v>
      </c>
      <c r="G247">
        <v>258</v>
      </c>
      <c r="H247">
        <v>8328</v>
      </c>
      <c r="I247">
        <v>7445</v>
      </c>
      <c r="J247" s="4">
        <v>3.5000000000000003E-2</v>
      </c>
      <c r="K247" s="4">
        <v>0.86299999999999999</v>
      </c>
      <c r="L247" s="4">
        <v>0.89400000000000002</v>
      </c>
      <c r="M247">
        <v>221</v>
      </c>
      <c r="N247">
        <v>0</v>
      </c>
      <c r="O247">
        <v>339</v>
      </c>
      <c r="P247">
        <v>221</v>
      </c>
      <c r="Q247">
        <v>118</v>
      </c>
      <c r="R247" s="4">
        <v>0</v>
      </c>
      <c r="S247" s="4">
        <v>0.65200000000000002</v>
      </c>
      <c r="T247" s="4">
        <v>0.65200000000000002</v>
      </c>
      <c r="U247">
        <v>6966</v>
      </c>
      <c r="V247">
        <v>258</v>
      </c>
      <c r="W247">
        <v>7989</v>
      </c>
      <c r="X247">
        <v>7224</v>
      </c>
      <c r="Y247">
        <v>765</v>
      </c>
      <c r="Z247" s="4">
        <v>3.5999999999999997E-2</v>
      </c>
      <c r="AA247" s="4">
        <v>0.872</v>
      </c>
      <c r="AB247" s="4">
        <v>0.90400000000000003</v>
      </c>
    </row>
    <row r="248" spans="1:28">
      <c r="A248" t="s">
        <v>583</v>
      </c>
      <c r="B248">
        <v>2024</v>
      </c>
      <c r="C248" t="s">
        <v>584</v>
      </c>
      <c r="D248" t="s">
        <v>558</v>
      </c>
      <c r="E248" t="s">
        <v>10</v>
      </c>
      <c r="F248">
        <v>4186</v>
      </c>
      <c r="G248">
        <v>157</v>
      </c>
      <c r="H248">
        <v>5155</v>
      </c>
      <c r="I248">
        <v>4343</v>
      </c>
      <c r="J248" s="4">
        <v>3.5999999999999997E-2</v>
      </c>
      <c r="K248" s="4">
        <v>0.81200000000000006</v>
      </c>
      <c r="L248" s="4">
        <v>0.84199999999999997</v>
      </c>
      <c r="M248">
        <v>75</v>
      </c>
      <c r="N248">
        <v>0</v>
      </c>
      <c r="O248">
        <v>217</v>
      </c>
      <c r="P248">
        <v>75</v>
      </c>
      <c r="Q248">
        <v>142</v>
      </c>
      <c r="R248" s="4">
        <v>0</v>
      </c>
      <c r="S248" s="4">
        <v>0.34599999999999997</v>
      </c>
      <c r="T248" s="4">
        <v>0.34599999999999997</v>
      </c>
      <c r="U248">
        <v>4111</v>
      </c>
      <c r="V248">
        <v>157</v>
      </c>
      <c r="W248">
        <v>4938</v>
      </c>
      <c r="X248">
        <v>4268</v>
      </c>
      <c r="Y248">
        <v>670</v>
      </c>
      <c r="Z248" s="4">
        <v>3.6999999999999998E-2</v>
      </c>
      <c r="AA248" s="4">
        <v>0.83299999999999996</v>
      </c>
      <c r="AB248" s="4">
        <v>0.86399999999999999</v>
      </c>
    </row>
    <row r="249" spans="1:28">
      <c r="A249" t="s">
        <v>585</v>
      </c>
      <c r="B249">
        <v>2024</v>
      </c>
      <c r="C249" t="s">
        <v>586</v>
      </c>
      <c r="D249" t="s">
        <v>558</v>
      </c>
      <c r="E249" t="s">
        <v>10</v>
      </c>
      <c r="F249">
        <v>13209</v>
      </c>
      <c r="G249">
        <v>579</v>
      </c>
      <c r="H249">
        <v>16713</v>
      </c>
      <c r="I249">
        <v>13788</v>
      </c>
      <c r="J249" s="4">
        <v>4.2000000000000003E-2</v>
      </c>
      <c r="K249" s="4">
        <v>0.79</v>
      </c>
      <c r="L249" s="4">
        <v>0.82499999999999996</v>
      </c>
      <c r="M249">
        <v>282</v>
      </c>
      <c r="N249">
        <v>62</v>
      </c>
      <c r="O249">
        <v>669</v>
      </c>
      <c r="P249">
        <v>344</v>
      </c>
      <c r="Q249">
        <v>325</v>
      </c>
      <c r="R249" s="4">
        <v>0.18</v>
      </c>
      <c r="S249" s="4">
        <v>0.42199999999999999</v>
      </c>
      <c r="T249" s="4">
        <v>0.51400000000000001</v>
      </c>
      <c r="U249">
        <v>12927</v>
      </c>
      <c r="V249">
        <v>517</v>
      </c>
      <c r="W249">
        <v>16044</v>
      </c>
      <c r="X249">
        <v>13444</v>
      </c>
      <c r="Y249">
        <v>2600</v>
      </c>
      <c r="Z249" s="4">
        <v>3.7999999999999999E-2</v>
      </c>
      <c r="AA249" s="4">
        <v>0.80600000000000005</v>
      </c>
      <c r="AB249" s="4">
        <v>0.83799999999999997</v>
      </c>
    </row>
    <row r="250" spans="1:28">
      <c r="A250" t="s">
        <v>587</v>
      </c>
      <c r="B250">
        <v>2024</v>
      </c>
      <c r="C250" t="s">
        <v>588</v>
      </c>
      <c r="D250" t="s">
        <v>558</v>
      </c>
      <c r="E250" t="s">
        <v>10</v>
      </c>
      <c r="F250">
        <v>14269</v>
      </c>
      <c r="G250">
        <v>626</v>
      </c>
      <c r="H250">
        <v>17774</v>
      </c>
      <c r="I250">
        <v>14895</v>
      </c>
      <c r="J250" s="4">
        <v>4.2000000000000003E-2</v>
      </c>
      <c r="K250" s="4">
        <v>0.80300000000000005</v>
      </c>
      <c r="L250" s="4">
        <v>0.83799999999999997</v>
      </c>
      <c r="M250">
        <v>285</v>
      </c>
      <c r="N250">
        <v>49</v>
      </c>
      <c r="O250">
        <v>529</v>
      </c>
      <c r="P250">
        <v>334</v>
      </c>
      <c r="Q250">
        <v>195</v>
      </c>
      <c r="R250" s="4">
        <v>0.14699999999999999</v>
      </c>
      <c r="S250" s="4">
        <v>0.53900000000000003</v>
      </c>
      <c r="T250" s="4">
        <v>0.63100000000000001</v>
      </c>
      <c r="U250">
        <v>13984</v>
      </c>
      <c r="V250">
        <v>577</v>
      </c>
      <c r="W250">
        <v>17245</v>
      </c>
      <c r="X250">
        <v>14561</v>
      </c>
      <c r="Y250">
        <v>2684</v>
      </c>
      <c r="Z250" s="4">
        <v>0.04</v>
      </c>
      <c r="AA250" s="4">
        <v>0.81100000000000005</v>
      </c>
      <c r="AB250" s="4">
        <v>0.84399999999999997</v>
      </c>
    </row>
    <row r="251" spans="1:28">
      <c r="A251" t="s">
        <v>589</v>
      </c>
      <c r="B251">
        <v>2024</v>
      </c>
      <c r="C251" t="s">
        <v>590</v>
      </c>
      <c r="D251" t="s">
        <v>558</v>
      </c>
      <c r="E251" t="s">
        <v>10</v>
      </c>
      <c r="F251">
        <v>4690</v>
      </c>
      <c r="G251">
        <v>208</v>
      </c>
      <c r="H251">
        <v>5808</v>
      </c>
      <c r="I251">
        <v>4898</v>
      </c>
      <c r="J251" s="4">
        <v>4.2000000000000003E-2</v>
      </c>
      <c r="K251" s="4">
        <v>0.80800000000000005</v>
      </c>
      <c r="L251" s="4">
        <v>0.84299999999999997</v>
      </c>
      <c r="M251">
        <v>73</v>
      </c>
      <c r="N251">
        <v>0</v>
      </c>
      <c r="O251">
        <v>211</v>
      </c>
      <c r="P251">
        <v>73</v>
      </c>
      <c r="Q251">
        <v>138</v>
      </c>
      <c r="R251" s="4">
        <v>0</v>
      </c>
      <c r="S251" s="4">
        <v>0.34599999999999997</v>
      </c>
      <c r="T251" s="4">
        <v>0.34599999999999997</v>
      </c>
      <c r="U251">
        <v>4617</v>
      </c>
      <c r="V251">
        <v>208</v>
      </c>
      <c r="W251">
        <v>5597</v>
      </c>
      <c r="X251">
        <v>4825</v>
      </c>
      <c r="Y251">
        <v>772</v>
      </c>
      <c r="Z251" s="4">
        <v>4.2999999999999997E-2</v>
      </c>
      <c r="AA251" s="4">
        <v>0.82499999999999996</v>
      </c>
      <c r="AB251" s="4">
        <v>0.86199999999999999</v>
      </c>
    </row>
    <row r="252" spans="1:28">
      <c r="A252" t="s">
        <v>591</v>
      </c>
      <c r="B252">
        <v>2024</v>
      </c>
      <c r="C252" t="s">
        <v>592</v>
      </c>
      <c r="D252" t="s">
        <v>558</v>
      </c>
      <c r="E252" t="s">
        <v>10</v>
      </c>
      <c r="F252">
        <v>16209</v>
      </c>
      <c r="G252">
        <v>636</v>
      </c>
      <c r="H252">
        <v>19665</v>
      </c>
      <c r="I252">
        <v>16845</v>
      </c>
      <c r="J252" s="4">
        <v>3.7999999999999999E-2</v>
      </c>
      <c r="K252" s="4">
        <v>0.82399999999999995</v>
      </c>
      <c r="L252" s="4">
        <v>0.85699999999999998</v>
      </c>
      <c r="M252">
        <v>781</v>
      </c>
      <c r="N252">
        <v>103</v>
      </c>
      <c r="O252">
        <v>1792</v>
      </c>
      <c r="P252">
        <v>884</v>
      </c>
      <c r="Q252">
        <v>908</v>
      </c>
      <c r="R252" s="4">
        <v>0.11700000000000001</v>
      </c>
      <c r="S252" s="4">
        <v>0.436</v>
      </c>
      <c r="T252" s="4">
        <v>0.49299999999999999</v>
      </c>
      <c r="U252">
        <v>15428</v>
      </c>
      <c r="V252">
        <v>533</v>
      </c>
      <c r="W252">
        <v>17873</v>
      </c>
      <c r="X252">
        <v>15961</v>
      </c>
      <c r="Y252">
        <v>1912</v>
      </c>
      <c r="Z252" s="4">
        <v>3.3000000000000002E-2</v>
      </c>
      <c r="AA252" s="4">
        <v>0.86299999999999999</v>
      </c>
      <c r="AB252" s="4">
        <v>0.89300000000000002</v>
      </c>
    </row>
    <row r="253" spans="1:28">
      <c r="A253" t="s">
        <v>593</v>
      </c>
      <c r="B253">
        <v>2024</v>
      </c>
      <c r="C253" t="s">
        <v>594</v>
      </c>
      <c r="D253" t="s">
        <v>558</v>
      </c>
      <c r="E253" t="s">
        <v>10</v>
      </c>
      <c r="F253">
        <v>4526</v>
      </c>
      <c r="G253">
        <v>304</v>
      </c>
      <c r="H253">
        <v>5914</v>
      </c>
      <c r="I253">
        <v>4830</v>
      </c>
      <c r="J253" s="4">
        <v>6.3E-2</v>
      </c>
      <c r="K253" s="4">
        <v>0.76500000000000001</v>
      </c>
      <c r="L253" s="4">
        <v>0.81699999999999995</v>
      </c>
      <c r="M253">
        <v>277</v>
      </c>
      <c r="N253">
        <v>46</v>
      </c>
      <c r="O253">
        <v>931</v>
      </c>
      <c r="P253">
        <v>323</v>
      </c>
      <c r="Q253">
        <v>608</v>
      </c>
      <c r="R253" s="4">
        <v>0.14199999999999999</v>
      </c>
      <c r="S253" s="4">
        <v>0.29799999999999999</v>
      </c>
      <c r="T253" s="4">
        <v>0.34699999999999998</v>
      </c>
      <c r="U253">
        <v>4249</v>
      </c>
      <c r="V253">
        <v>258</v>
      </c>
      <c r="W253">
        <v>4983</v>
      </c>
      <c r="X253">
        <v>4507</v>
      </c>
      <c r="Y253">
        <v>476</v>
      </c>
      <c r="Z253" s="4">
        <v>5.7000000000000002E-2</v>
      </c>
      <c r="AA253" s="4">
        <v>0.85299999999999998</v>
      </c>
      <c r="AB253" s="4">
        <v>0.90400000000000003</v>
      </c>
    </row>
    <row r="254" spans="1:28">
      <c r="A254" t="s">
        <v>595</v>
      </c>
      <c r="B254">
        <v>2024</v>
      </c>
      <c r="C254" t="s">
        <v>596</v>
      </c>
      <c r="D254" t="s">
        <v>558</v>
      </c>
      <c r="E254" t="s">
        <v>10</v>
      </c>
      <c r="F254">
        <v>54199</v>
      </c>
      <c r="G254">
        <v>4262</v>
      </c>
      <c r="H254">
        <v>69037</v>
      </c>
      <c r="I254">
        <v>58461</v>
      </c>
      <c r="J254" s="4">
        <v>7.2999999999999995E-2</v>
      </c>
      <c r="K254" s="4">
        <v>0.78500000000000003</v>
      </c>
      <c r="L254" s="4">
        <v>0.84699999999999998</v>
      </c>
      <c r="M254">
        <v>2919</v>
      </c>
      <c r="N254">
        <v>578</v>
      </c>
      <c r="O254">
        <v>5519</v>
      </c>
      <c r="P254">
        <v>3497</v>
      </c>
      <c r="Q254">
        <v>2022</v>
      </c>
      <c r="R254" s="4">
        <v>0.16500000000000001</v>
      </c>
      <c r="S254" s="4">
        <v>0.52900000000000003</v>
      </c>
      <c r="T254" s="4">
        <v>0.63400000000000001</v>
      </c>
      <c r="U254">
        <v>51280</v>
      </c>
      <c r="V254">
        <v>3684</v>
      </c>
      <c r="W254">
        <v>63518</v>
      </c>
      <c r="X254">
        <v>54964</v>
      </c>
      <c r="Y254">
        <v>8554</v>
      </c>
      <c r="Z254" s="4">
        <v>6.7000000000000004E-2</v>
      </c>
      <c r="AA254" s="4">
        <v>0.80700000000000005</v>
      </c>
      <c r="AB254" s="4">
        <v>0.86499999999999999</v>
      </c>
    </row>
    <row r="255" spans="1:28">
      <c r="A255" t="s">
        <v>597</v>
      </c>
      <c r="B255">
        <v>2024</v>
      </c>
      <c r="C255" t="s">
        <v>598</v>
      </c>
      <c r="D255" t="s">
        <v>558</v>
      </c>
      <c r="E255" t="s">
        <v>10</v>
      </c>
      <c r="F255">
        <v>16919</v>
      </c>
      <c r="G255">
        <v>1327</v>
      </c>
      <c r="H255">
        <v>22358</v>
      </c>
      <c r="I255">
        <v>18246</v>
      </c>
      <c r="J255" s="4">
        <v>7.2999999999999995E-2</v>
      </c>
      <c r="K255" s="4">
        <v>0.75700000000000001</v>
      </c>
      <c r="L255" s="4">
        <v>0.81599999999999995</v>
      </c>
      <c r="M255">
        <v>774</v>
      </c>
      <c r="N255">
        <v>86</v>
      </c>
      <c r="O255">
        <v>2244</v>
      </c>
      <c r="P255">
        <v>860</v>
      </c>
      <c r="Q255">
        <v>1384</v>
      </c>
      <c r="R255" s="4">
        <v>0.1</v>
      </c>
      <c r="S255" s="4">
        <v>0.34499999999999997</v>
      </c>
      <c r="T255" s="4">
        <v>0.38300000000000001</v>
      </c>
      <c r="U255">
        <v>16145</v>
      </c>
      <c r="V255">
        <v>1241</v>
      </c>
      <c r="W255">
        <v>20114</v>
      </c>
      <c r="X255">
        <v>17386</v>
      </c>
      <c r="Y255">
        <v>2728</v>
      </c>
      <c r="Z255" s="4">
        <v>7.0999999999999994E-2</v>
      </c>
      <c r="AA255" s="4">
        <v>0.80300000000000005</v>
      </c>
      <c r="AB255" s="4">
        <v>0.86399999999999999</v>
      </c>
    </row>
    <row r="256" spans="1:28">
      <c r="A256" t="s">
        <v>599</v>
      </c>
      <c r="B256">
        <v>2024</v>
      </c>
      <c r="C256" t="s">
        <v>600</v>
      </c>
      <c r="D256" t="s">
        <v>558</v>
      </c>
      <c r="E256" t="s">
        <v>10</v>
      </c>
      <c r="F256">
        <v>8401</v>
      </c>
      <c r="G256">
        <v>296</v>
      </c>
      <c r="H256">
        <v>10205</v>
      </c>
      <c r="I256">
        <v>8697</v>
      </c>
      <c r="J256" s="4">
        <v>3.4000000000000002E-2</v>
      </c>
      <c r="K256" s="4">
        <v>0.82299999999999995</v>
      </c>
      <c r="L256" s="4">
        <v>0.85199999999999998</v>
      </c>
      <c r="M256">
        <v>388</v>
      </c>
      <c r="N256">
        <v>65</v>
      </c>
      <c r="O256">
        <v>745</v>
      </c>
      <c r="P256">
        <v>453</v>
      </c>
      <c r="Q256">
        <v>292</v>
      </c>
      <c r="R256" s="4">
        <v>0.14299999999999999</v>
      </c>
      <c r="S256" s="4">
        <v>0.52100000000000002</v>
      </c>
      <c r="T256" s="4">
        <v>0.60799999999999998</v>
      </c>
      <c r="U256">
        <v>8013</v>
      </c>
      <c r="V256">
        <v>231</v>
      </c>
      <c r="W256">
        <v>9460</v>
      </c>
      <c r="X256">
        <v>8244</v>
      </c>
      <c r="Y256">
        <v>1216</v>
      </c>
      <c r="Z256" s="4">
        <v>2.8000000000000001E-2</v>
      </c>
      <c r="AA256" s="4">
        <v>0.84699999999999998</v>
      </c>
      <c r="AB256" s="4">
        <v>0.871</v>
      </c>
    </row>
    <row r="257" spans="1:28">
      <c r="A257" t="s">
        <v>601</v>
      </c>
      <c r="B257">
        <v>2024</v>
      </c>
      <c r="C257" t="s">
        <v>602</v>
      </c>
      <c r="D257" t="s">
        <v>558</v>
      </c>
      <c r="E257" t="s">
        <v>10</v>
      </c>
      <c r="F257">
        <v>14286</v>
      </c>
      <c r="G257">
        <v>650</v>
      </c>
      <c r="H257">
        <v>17624</v>
      </c>
      <c r="I257">
        <v>14936</v>
      </c>
      <c r="J257" s="4">
        <v>4.3999999999999997E-2</v>
      </c>
      <c r="K257" s="4">
        <v>0.81100000000000005</v>
      </c>
      <c r="L257" s="4">
        <v>0.84699999999999998</v>
      </c>
      <c r="M257">
        <v>784</v>
      </c>
      <c r="N257">
        <v>57</v>
      </c>
      <c r="O257">
        <v>1655</v>
      </c>
      <c r="P257">
        <v>841</v>
      </c>
      <c r="Q257">
        <v>814</v>
      </c>
      <c r="R257" s="4">
        <v>6.8000000000000005E-2</v>
      </c>
      <c r="S257" s="4">
        <v>0.47399999999999998</v>
      </c>
      <c r="T257" s="4">
        <v>0.50800000000000001</v>
      </c>
      <c r="U257">
        <v>13502</v>
      </c>
      <c r="V257">
        <v>593</v>
      </c>
      <c r="W257">
        <v>15969</v>
      </c>
      <c r="X257">
        <v>14095</v>
      </c>
      <c r="Y257">
        <v>1874</v>
      </c>
      <c r="Z257" s="4">
        <v>4.2000000000000003E-2</v>
      </c>
      <c r="AA257" s="4">
        <v>0.84599999999999997</v>
      </c>
      <c r="AB257" s="4">
        <v>0.88300000000000001</v>
      </c>
    </row>
    <row r="258" spans="1:28">
      <c r="A258" t="s">
        <v>603</v>
      </c>
      <c r="B258">
        <v>2024</v>
      </c>
      <c r="C258" t="s">
        <v>604</v>
      </c>
      <c r="D258" t="s">
        <v>558</v>
      </c>
      <c r="E258" t="s">
        <v>10</v>
      </c>
      <c r="F258">
        <v>12905</v>
      </c>
      <c r="G258">
        <v>633</v>
      </c>
      <c r="H258">
        <v>15226</v>
      </c>
      <c r="I258">
        <v>13538</v>
      </c>
      <c r="J258" s="4">
        <v>4.7E-2</v>
      </c>
      <c r="K258" s="4">
        <v>0.84799999999999998</v>
      </c>
      <c r="L258" s="4">
        <v>0.88900000000000001</v>
      </c>
      <c r="M258">
        <v>421</v>
      </c>
      <c r="N258">
        <v>27</v>
      </c>
      <c r="O258">
        <v>784</v>
      </c>
      <c r="P258">
        <v>448</v>
      </c>
      <c r="Q258">
        <v>336</v>
      </c>
      <c r="R258" s="4">
        <v>0.06</v>
      </c>
      <c r="S258" s="4">
        <v>0.53700000000000003</v>
      </c>
      <c r="T258" s="4">
        <v>0.57099999999999995</v>
      </c>
      <c r="U258">
        <v>12484</v>
      </c>
      <c r="V258">
        <v>606</v>
      </c>
      <c r="W258">
        <v>14442</v>
      </c>
      <c r="X258">
        <v>13090</v>
      </c>
      <c r="Y258">
        <v>1352</v>
      </c>
      <c r="Z258" s="4">
        <v>4.5999999999999999E-2</v>
      </c>
      <c r="AA258" s="4">
        <v>0.86399999999999999</v>
      </c>
      <c r="AB258" s="4">
        <v>0.90600000000000003</v>
      </c>
    </row>
    <row r="259" spans="1:28">
      <c r="A259" t="s">
        <v>605</v>
      </c>
      <c r="B259">
        <v>2024</v>
      </c>
      <c r="C259" t="s">
        <v>606</v>
      </c>
      <c r="D259" t="s">
        <v>558</v>
      </c>
      <c r="E259" t="s">
        <v>10</v>
      </c>
      <c r="F259">
        <v>12040</v>
      </c>
      <c r="G259">
        <v>535</v>
      </c>
      <c r="H259">
        <v>18332</v>
      </c>
      <c r="I259">
        <v>12575</v>
      </c>
      <c r="J259" s="4">
        <v>4.2999999999999997E-2</v>
      </c>
      <c r="K259" s="4">
        <v>0.65700000000000003</v>
      </c>
      <c r="L259" s="4">
        <v>0.68600000000000005</v>
      </c>
      <c r="M259">
        <v>545</v>
      </c>
      <c r="N259">
        <v>60</v>
      </c>
      <c r="O259">
        <v>1061</v>
      </c>
      <c r="P259">
        <v>605</v>
      </c>
      <c r="Q259">
        <v>456</v>
      </c>
      <c r="R259" s="4">
        <v>9.9000000000000005E-2</v>
      </c>
      <c r="S259" s="4">
        <v>0.51400000000000001</v>
      </c>
      <c r="T259" s="4">
        <v>0.56999999999999995</v>
      </c>
      <c r="U259">
        <v>11495</v>
      </c>
      <c r="V259">
        <v>475</v>
      </c>
      <c r="W259">
        <v>17271</v>
      </c>
      <c r="X259">
        <v>11970</v>
      </c>
      <c r="Y259">
        <v>5301</v>
      </c>
      <c r="Z259" s="4">
        <v>0.04</v>
      </c>
      <c r="AA259" s="4">
        <v>0.66600000000000004</v>
      </c>
      <c r="AB259" s="4">
        <v>0.69299999999999995</v>
      </c>
    </row>
    <row r="260" spans="1:28">
      <c r="A260" t="s">
        <v>607</v>
      </c>
      <c r="B260">
        <v>2024</v>
      </c>
      <c r="C260" t="s">
        <v>608</v>
      </c>
      <c r="D260" t="s">
        <v>558</v>
      </c>
      <c r="E260" t="s">
        <v>10</v>
      </c>
      <c r="F260">
        <v>7104</v>
      </c>
      <c r="G260">
        <v>72</v>
      </c>
      <c r="H260">
        <v>8846</v>
      </c>
      <c r="I260">
        <v>7176</v>
      </c>
      <c r="J260" s="4">
        <v>0.01</v>
      </c>
      <c r="K260" s="4">
        <v>0.80300000000000005</v>
      </c>
      <c r="L260" s="4">
        <v>0.81100000000000005</v>
      </c>
      <c r="M260">
        <v>270</v>
      </c>
      <c r="N260">
        <v>12</v>
      </c>
      <c r="O260">
        <v>487</v>
      </c>
      <c r="P260">
        <v>282</v>
      </c>
      <c r="Q260">
        <v>205</v>
      </c>
      <c r="R260" s="4">
        <v>4.2999999999999997E-2</v>
      </c>
      <c r="S260" s="4">
        <v>0.55400000000000005</v>
      </c>
      <c r="T260" s="4">
        <v>0.57899999999999996</v>
      </c>
      <c r="U260">
        <v>6834</v>
      </c>
      <c r="V260">
        <v>60</v>
      </c>
      <c r="W260">
        <v>8359</v>
      </c>
      <c r="X260">
        <v>6894</v>
      </c>
      <c r="Y260">
        <v>1465</v>
      </c>
      <c r="Z260" s="4">
        <v>8.9999999999999993E-3</v>
      </c>
      <c r="AA260" s="4">
        <v>0.81799999999999995</v>
      </c>
      <c r="AB260" s="4">
        <v>0.82499999999999996</v>
      </c>
    </row>
    <row r="261" spans="1:28">
      <c r="A261" t="s">
        <v>609</v>
      </c>
      <c r="B261">
        <v>2024</v>
      </c>
      <c r="C261" t="s">
        <v>610</v>
      </c>
      <c r="D261" t="s">
        <v>558</v>
      </c>
      <c r="E261" t="s">
        <v>10</v>
      </c>
      <c r="F261">
        <v>29555</v>
      </c>
      <c r="G261">
        <v>1433</v>
      </c>
      <c r="H261">
        <v>37231</v>
      </c>
      <c r="I261">
        <v>30988</v>
      </c>
      <c r="J261" s="4">
        <v>4.5999999999999999E-2</v>
      </c>
      <c r="K261" s="4">
        <v>0.79400000000000004</v>
      </c>
      <c r="L261" s="4">
        <v>0.83199999999999996</v>
      </c>
      <c r="M261">
        <v>1126</v>
      </c>
      <c r="N261">
        <v>167</v>
      </c>
      <c r="O261">
        <v>3012</v>
      </c>
      <c r="P261">
        <v>1293</v>
      </c>
      <c r="Q261">
        <v>1719</v>
      </c>
      <c r="R261" s="4">
        <v>0.129</v>
      </c>
      <c r="S261" s="4">
        <v>0.374</v>
      </c>
      <c r="T261" s="4">
        <v>0.42899999999999999</v>
      </c>
      <c r="U261">
        <v>28429</v>
      </c>
      <c r="V261">
        <v>1266</v>
      </c>
      <c r="W261">
        <v>34219</v>
      </c>
      <c r="X261">
        <v>29695</v>
      </c>
      <c r="Y261">
        <v>4524</v>
      </c>
      <c r="Z261" s="4">
        <v>4.2999999999999997E-2</v>
      </c>
      <c r="AA261" s="4">
        <v>0.83099999999999996</v>
      </c>
      <c r="AB261" s="4">
        <v>0.86799999999999999</v>
      </c>
    </row>
    <row r="262" spans="1:28">
      <c r="A262" t="s">
        <v>611</v>
      </c>
      <c r="B262">
        <v>2024</v>
      </c>
      <c r="C262" t="s">
        <v>612</v>
      </c>
      <c r="D262" t="s">
        <v>558</v>
      </c>
      <c r="E262" t="s">
        <v>10</v>
      </c>
      <c r="F262">
        <v>5586</v>
      </c>
      <c r="G262">
        <v>414</v>
      </c>
      <c r="H262">
        <v>7187</v>
      </c>
      <c r="I262">
        <v>6000</v>
      </c>
      <c r="J262" s="4">
        <v>6.9000000000000006E-2</v>
      </c>
      <c r="K262" s="4">
        <v>0.77700000000000002</v>
      </c>
      <c r="L262" s="4">
        <v>0.83499999999999996</v>
      </c>
      <c r="M262">
        <v>299</v>
      </c>
      <c r="N262">
        <v>20</v>
      </c>
      <c r="O262">
        <v>531</v>
      </c>
      <c r="P262">
        <v>319</v>
      </c>
      <c r="Q262">
        <v>212</v>
      </c>
      <c r="R262" s="4">
        <v>6.3E-2</v>
      </c>
      <c r="S262" s="4">
        <v>0.56299999999999994</v>
      </c>
      <c r="T262" s="4">
        <v>0.60099999999999998</v>
      </c>
      <c r="U262">
        <v>5287</v>
      </c>
      <c r="V262">
        <v>394</v>
      </c>
      <c r="W262">
        <v>6656</v>
      </c>
      <c r="X262">
        <v>5681</v>
      </c>
      <c r="Y262">
        <v>975</v>
      </c>
      <c r="Z262" s="4">
        <v>6.9000000000000006E-2</v>
      </c>
      <c r="AA262" s="4">
        <v>0.79400000000000004</v>
      </c>
      <c r="AB262" s="4">
        <v>0.85399999999999998</v>
      </c>
    </row>
    <row r="263" spans="1:28">
      <c r="A263" t="s">
        <v>613</v>
      </c>
      <c r="B263">
        <v>2024</v>
      </c>
      <c r="C263" t="s">
        <v>614</v>
      </c>
      <c r="D263" t="s">
        <v>615</v>
      </c>
      <c r="E263" t="s">
        <v>10</v>
      </c>
      <c r="F263">
        <v>9056</v>
      </c>
      <c r="G263">
        <v>603</v>
      </c>
      <c r="H263">
        <v>11007</v>
      </c>
      <c r="I263">
        <v>9659</v>
      </c>
      <c r="J263" s="4">
        <v>6.2E-2</v>
      </c>
      <c r="K263" s="4">
        <v>0.82299999999999995</v>
      </c>
      <c r="L263" s="4">
        <v>0.878</v>
      </c>
      <c r="M263">
        <v>501</v>
      </c>
      <c r="N263">
        <v>106</v>
      </c>
      <c r="O263">
        <v>1028</v>
      </c>
      <c r="P263">
        <v>607</v>
      </c>
      <c r="Q263">
        <v>421</v>
      </c>
      <c r="R263" s="4">
        <v>0.17499999999999999</v>
      </c>
      <c r="S263" s="4">
        <v>0.48699999999999999</v>
      </c>
      <c r="T263" s="4">
        <v>0.59</v>
      </c>
      <c r="U263">
        <v>8555</v>
      </c>
      <c r="V263">
        <v>497</v>
      </c>
      <c r="W263">
        <v>9979</v>
      </c>
      <c r="X263">
        <v>9052</v>
      </c>
      <c r="Y263">
        <v>927</v>
      </c>
      <c r="Z263" s="4">
        <v>5.5E-2</v>
      </c>
      <c r="AA263" s="4">
        <v>0.85699999999999998</v>
      </c>
      <c r="AB263" s="4">
        <v>0.90700000000000003</v>
      </c>
    </row>
    <row r="264" spans="1:28">
      <c r="A264" t="s">
        <v>616</v>
      </c>
      <c r="B264">
        <v>2024</v>
      </c>
      <c r="C264" t="s">
        <v>617</v>
      </c>
      <c r="D264" t="s">
        <v>615</v>
      </c>
      <c r="E264" t="s">
        <v>10</v>
      </c>
      <c r="F264">
        <v>13243</v>
      </c>
      <c r="G264">
        <v>646</v>
      </c>
      <c r="H264">
        <v>17304</v>
      </c>
      <c r="I264">
        <v>13889</v>
      </c>
      <c r="J264" s="4">
        <v>4.7E-2</v>
      </c>
      <c r="K264" s="4">
        <v>0.76500000000000001</v>
      </c>
      <c r="L264" s="4">
        <v>0.80300000000000005</v>
      </c>
      <c r="M264">
        <v>634</v>
      </c>
      <c r="N264">
        <v>117</v>
      </c>
      <c r="O264">
        <v>1377</v>
      </c>
      <c r="P264">
        <v>751</v>
      </c>
      <c r="Q264">
        <v>626</v>
      </c>
      <c r="R264" s="4">
        <v>0.156</v>
      </c>
      <c r="S264" s="4">
        <v>0.46</v>
      </c>
      <c r="T264" s="4">
        <v>0.54500000000000004</v>
      </c>
      <c r="U264">
        <v>12609</v>
      </c>
      <c r="V264">
        <v>529</v>
      </c>
      <c r="W264">
        <v>15927</v>
      </c>
      <c r="X264">
        <v>13138</v>
      </c>
      <c r="Y264">
        <v>2789</v>
      </c>
      <c r="Z264" s="4">
        <v>0.04</v>
      </c>
      <c r="AA264" s="4">
        <v>0.79200000000000004</v>
      </c>
      <c r="AB264" s="4">
        <v>0.82499999999999996</v>
      </c>
    </row>
    <row r="265" spans="1:28">
      <c r="A265" t="s">
        <v>618</v>
      </c>
      <c r="B265">
        <v>2024</v>
      </c>
      <c r="C265" t="s">
        <v>619</v>
      </c>
      <c r="D265" t="s">
        <v>615</v>
      </c>
      <c r="E265" t="s">
        <v>10</v>
      </c>
      <c r="F265">
        <v>46983</v>
      </c>
      <c r="G265">
        <v>4071</v>
      </c>
      <c r="H265">
        <v>63298</v>
      </c>
      <c r="I265">
        <v>51054</v>
      </c>
      <c r="J265" s="4">
        <v>0.08</v>
      </c>
      <c r="K265" s="4">
        <v>0.74199999999999999</v>
      </c>
      <c r="L265" s="4">
        <v>0.80700000000000005</v>
      </c>
      <c r="M265">
        <v>3017</v>
      </c>
      <c r="N265">
        <v>644</v>
      </c>
      <c r="O265">
        <v>7904</v>
      </c>
      <c r="P265">
        <v>3661</v>
      </c>
      <c r="Q265">
        <v>4243</v>
      </c>
      <c r="R265" s="4">
        <v>0.17599999999999999</v>
      </c>
      <c r="S265" s="4">
        <v>0.38200000000000001</v>
      </c>
      <c r="T265" s="4">
        <v>0.46300000000000002</v>
      </c>
      <c r="U265">
        <v>43966</v>
      </c>
      <c r="V265">
        <v>3427</v>
      </c>
      <c r="W265">
        <v>55394</v>
      </c>
      <c r="X265">
        <v>47393</v>
      </c>
      <c r="Y265">
        <v>8001</v>
      </c>
      <c r="Z265" s="4">
        <v>7.1999999999999995E-2</v>
      </c>
      <c r="AA265" s="4">
        <v>0.79400000000000004</v>
      </c>
      <c r="AB265" s="4">
        <v>0.85599999999999998</v>
      </c>
    </row>
    <row r="266" spans="1:28">
      <c r="A266" t="s">
        <v>620</v>
      </c>
      <c r="B266">
        <v>2024</v>
      </c>
      <c r="C266" t="s">
        <v>621</v>
      </c>
      <c r="D266" t="s">
        <v>615</v>
      </c>
      <c r="E266" t="s">
        <v>10</v>
      </c>
      <c r="F266">
        <v>5292</v>
      </c>
      <c r="G266">
        <v>258</v>
      </c>
      <c r="H266">
        <v>7011</v>
      </c>
      <c r="I266">
        <v>5550</v>
      </c>
      <c r="J266" s="4">
        <v>4.5999999999999999E-2</v>
      </c>
      <c r="K266" s="4">
        <v>0.755</v>
      </c>
      <c r="L266" s="4">
        <v>0.79200000000000004</v>
      </c>
      <c r="M266">
        <v>134</v>
      </c>
      <c r="N266">
        <v>0</v>
      </c>
      <c r="O266">
        <v>691</v>
      </c>
      <c r="P266">
        <v>134</v>
      </c>
      <c r="Q266">
        <v>557</v>
      </c>
      <c r="R266" s="4">
        <v>0</v>
      </c>
      <c r="S266" s="4">
        <v>0.19400000000000001</v>
      </c>
      <c r="T266" s="4">
        <v>0.19400000000000001</v>
      </c>
      <c r="U266">
        <v>5158</v>
      </c>
      <c r="V266">
        <v>258</v>
      </c>
      <c r="W266">
        <v>6320</v>
      </c>
      <c r="X266">
        <v>5416</v>
      </c>
      <c r="Y266">
        <v>904</v>
      </c>
      <c r="Z266" s="4">
        <v>4.8000000000000001E-2</v>
      </c>
      <c r="AA266" s="4">
        <v>0.81599999999999995</v>
      </c>
      <c r="AB266" s="4">
        <v>0.85699999999999998</v>
      </c>
    </row>
    <row r="267" spans="1:28">
      <c r="A267" t="s">
        <v>622</v>
      </c>
      <c r="B267">
        <v>2024</v>
      </c>
      <c r="C267" t="s">
        <v>623</v>
      </c>
      <c r="D267" t="s">
        <v>615</v>
      </c>
      <c r="E267" t="s">
        <v>10</v>
      </c>
      <c r="F267">
        <v>6631</v>
      </c>
      <c r="G267">
        <v>241</v>
      </c>
      <c r="H267">
        <v>8494</v>
      </c>
      <c r="I267">
        <v>6872</v>
      </c>
      <c r="J267" s="4">
        <v>3.5000000000000003E-2</v>
      </c>
      <c r="K267" s="4">
        <v>0.78100000000000003</v>
      </c>
      <c r="L267" s="4">
        <v>0.80900000000000005</v>
      </c>
      <c r="M267">
        <v>133</v>
      </c>
      <c r="N267">
        <v>23</v>
      </c>
      <c r="O267">
        <v>327</v>
      </c>
      <c r="P267">
        <v>156</v>
      </c>
      <c r="Q267">
        <v>171</v>
      </c>
      <c r="R267" s="4">
        <v>0.14699999999999999</v>
      </c>
      <c r="S267" s="4">
        <v>0.40699999999999997</v>
      </c>
      <c r="T267" s="4">
        <v>0.47699999999999998</v>
      </c>
      <c r="U267">
        <v>6498</v>
      </c>
      <c r="V267">
        <v>218</v>
      </c>
      <c r="W267">
        <v>8167</v>
      </c>
      <c r="X267">
        <v>6716</v>
      </c>
      <c r="Y267">
        <v>1451</v>
      </c>
      <c r="Z267" s="4">
        <v>3.2000000000000001E-2</v>
      </c>
      <c r="AA267" s="4">
        <v>0.79600000000000004</v>
      </c>
      <c r="AB267" s="4">
        <v>0.82199999999999995</v>
      </c>
    </row>
    <row r="268" spans="1:28">
      <c r="A268" t="s">
        <v>624</v>
      </c>
      <c r="B268">
        <v>2024</v>
      </c>
      <c r="C268" t="s">
        <v>625</v>
      </c>
      <c r="D268" t="s">
        <v>615</v>
      </c>
      <c r="E268" t="s">
        <v>10</v>
      </c>
      <c r="F268">
        <v>7629</v>
      </c>
      <c r="G268">
        <v>428</v>
      </c>
      <c r="H268">
        <v>9104</v>
      </c>
      <c r="I268">
        <v>8057</v>
      </c>
      <c r="J268" s="4">
        <v>5.2999999999999999E-2</v>
      </c>
      <c r="K268" s="4">
        <v>0.83799999999999997</v>
      </c>
      <c r="L268" s="4">
        <v>0.88500000000000001</v>
      </c>
      <c r="M268">
        <v>437</v>
      </c>
      <c r="N268">
        <v>7</v>
      </c>
      <c r="O268">
        <v>664</v>
      </c>
      <c r="P268">
        <v>444</v>
      </c>
      <c r="Q268">
        <v>220</v>
      </c>
      <c r="R268" s="4">
        <v>1.6E-2</v>
      </c>
      <c r="S268" s="4">
        <v>0.65800000000000003</v>
      </c>
      <c r="T268" s="4">
        <v>0.66900000000000004</v>
      </c>
      <c r="U268">
        <v>7192</v>
      </c>
      <c r="V268">
        <v>421</v>
      </c>
      <c r="W268">
        <v>8440</v>
      </c>
      <c r="X268">
        <v>7613</v>
      </c>
      <c r="Y268">
        <v>827</v>
      </c>
      <c r="Z268" s="4">
        <v>5.5E-2</v>
      </c>
      <c r="AA268" s="4">
        <v>0.85199999999999998</v>
      </c>
      <c r="AB268" s="4">
        <v>0.90200000000000002</v>
      </c>
    </row>
    <row r="269" spans="1:28">
      <c r="A269" t="s">
        <v>626</v>
      </c>
      <c r="B269">
        <v>2024</v>
      </c>
      <c r="C269" t="s">
        <v>627</v>
      </c>
      <c r="D269" t="s">
        <v>615</v>
      </c>
      <c r="E269" t="s">
        <v>10</v>
      </c>
      <c r="F269">
        <v>3552</v>
      </c>
      <c r="G269">
        <v>44</v>
      </c>
      <c r="H269">
        <v>4570</v>
      </c>
      <c r="I269">
        <v>3596</v>
      </c>
      <c r="J269" s="4">
        <v>1.2E-2</v>
      </c>
      <c r="K269" s="4">
        <v>0.77700000000000002</v>
      </c>
      <c r="L269" s="4">
        <v>0.78700000000000003</v>
      </c>
      <c r="M269">
        <v>111</v>
      </c>
      <c r="N269">
        <v>25</v>
      </c>
      <c r="O269">
        <v>522</v>
      </c>
      <c r="P269">
        <v>136</v>
      </c>
      <c r="Q269">
        <v>386</v>
      </c>
      <c r="R269" s="4">
        <v>0.184</v>
      </c>
      <c r="S269" s="4">
        <v>0.21299999999999999</v>
      </c>
      <c r="T269" s="4">
        <v>0.26100000000000001</v>
      </c>
      <c r="U269">
        <v>3441</v>
      </c>
      <c r="V269">
        <v>19</v>
      </c>
      <c r="W269">
        <v>4048</v>
      </c>
      <c r="X269">
        <v>3460</v>
      </c>
      <c r="Y269">
        <v>588</v>
      </c>
      <c r="Z269" s="4">
        <v>5.0000000000000001E-3</v>
      </c>
      <c r="AA269" s="4">
        <v>0.85</v>
      </c>
      <c r="AB269" s="4">
        <v>0.85499999999999998</v>
      </c>
    </row>
    <row r="270" spans="1:28">
      <c r="A270" t="s">
        <v>628</v>
      </c>
      <c r="B270">
        <v>2024</v>
      </c>
      <c r="C270" t="s">
        <v>629</v>
      </c>
      <c r="D270" t="s">
        <v>615</v>
      </c>
      <c r="E270" t="s">
        <v>10</v>
      </c>
      <c r="F270">
        <v>7031</v>
      </c>
      <c r="G270">
        <v>507</v>
      </c>
      <c r="H270">
        <v>8555</v>
      </c>
      <c r="I270">
        <v>7538</v>
      </c>
      <c r="J270" s="4">
        <v>6.7000000000000004E-2</v>
      </c>
      <c r="K270" s="4">
        <v>0.82199999999999995</v>
      </c>
      <c r="L270" s="4">
        <v>0.88100000000000001</v>
      </c>
      <c r="M270">
        <v>247</v>
      </c>
      <c r="N270">
        <v>18</v>
      </c>
      <c r="O270">
        <v>665</v>
      </c>
      <c r="P270">
        <v>265</v>
      </c>
      <c r="Q270">
        <v>400</v>
      </c>
      <c r="R270" s="4">
        <v>6.8000000000000005E-2</v>
      </c>
      <c r="S270" s="4">
        <v>0.371</v>
      </c>
      <c r="T270" s="4">
        <v>0.39800000000000002</v>
      </c>
      <c r="U270">
        <v>6784</v>
      </c>
      <c r="V270">
        <v>489</v>
      </c>
      <c r="W270">
        <v>7890</v>
      </c>
      <c r="X270">
        <v>7273</v>
      </c>
      <c r="Y270">
        <v>617</v>
      </c>
      <c r="Z270" s="4">
        <v>6.7000000000000004E-2</v>
      </c>
      <c r="AA270" s="4">
        <v>0.86</v>
      </c>
      <c r="AB270" s="4">
        <v>0.92200000000000004</v>
      </c>
    </row>
    <row r="271" spans="1:28">
      <c r="A271" t="s">
        <v>630</v>
      </c>
      <c r="B271">
        <v>2024</v>
      </c>
      <c r="C271" t="s">
        <v>631</v>
      </c>
      <c r="D271" t="s">
        <v>615</v>
      </c>
      <c r="E271" t="s">
        <v>10</v>
      </c>
      <c r="F271">
        <v>5081</v>
      </c>
      <c r="G271">
        <v>183</v>
      </c>
      <c r="H271">
        <v>6265</v>
      </c>
      <c r="I271">
        <v>5264</v>
      </c>
      <c r="J271" s="4">
        <v>3.5000000000000003E-2</v>
      </c>
      <c r="K271" s="4">
        <v>0.81100000000000005</v>
      </c>
      <c r="L271" s="4">
        <v>0.84</v>
      </c>
      <c r="M271">
        <v>235</v>
      </c>
      <c r="N271">
        <v>61</v>
      </c>
      <c r="O271">
        <v>502</v>
      </c>
      <c r="P271">
        <v>296</v>
      </c>
      <c r="Q271">
        <v>206</v>
      </c>
      <c r="R271" s="4">
        <v>0.20599999999999999</v>
      </c>
      <c r="S271" s="4">
        <v>0.46800000000000003</v>
      </c>
      <c r="T271" s="4">
        <v>0.59</v>
      </c>
      <c r="U271">
        <v>4846</v>
      </c>
      <c r="V271">
        <v>122</v>
      </c>
      <c r="W271">
        <v>5763</v>
      </c>
      <c r="X271">
        <v>4968</v>
      </c>
      <c r="Y271">
        <v>795</v>
      </c>
      <c r="Z271" s="4">
        <v>2.5000000000000001E-2</v>
      </c>
      <c r="AA271" s="4">
        <v>0.84099999999999997</v>
      </c>
      <c r="AB271" s="4">
        <v>0.86199999999999999</v>
      </c>
    </row>
    <row r="272" spans="1:28">
      <c r="A272" t="s">
        <v>632</v>
      </c>
      <c r="B272">
        <v>2024</v>
      </c>
      <c r="C272" t="s">
        <v>633</v>
      </c>
      <c r="D272" t="s">
        <v>615</v>
      </c>
      <c r="E272" t="s">
        <v>10</v>
      </c>
      <c r="F272">
        <v>9514</v>
      </c>
      <c r="G272">
        <v>245</v>
      </c>
      <c r="H272">
        <v>12278</v>
      </c>
      <c r="I272">
        <v>9759</v>
      </c>
      <c r="J272" s="4">
        <v>2.5000000000000001E-2</v>
      </c>
      <c r="K272" s="4">
        <v>0.77500000000000002</v>
      </c>
      <c r="L272" s="4">
        <v>0.79500000000000004</v>
      </c>
      <c r="M272">
        <v>408</v>
      </c>
      <c r="N272">
        <v>24</v>
      </c>
      <c r="O272">
        <v>658</v>
      </c>
      <c r="P272">
        <v>432</v>
      </c>
      <c r="Q272">
        <v>226</v>
      </c>
      <c r="R272" s="4">
        <v>5.6000000000000001E-2</v>
      </c>
      <c r="S272" s="4">
        <v>0.62</v>
      </c>
      <c r="T272" s="4">
        <v>0.65700000000000003</v>
      </c>
      <c r="U272">
        <v>9106</v>
      </c>
      <c r="V272">
        <v>221</v>
      </c>
      <c r="W272">
        <v>11620</v>
      </c>
      <c r="X272">
        <v>9327</v>
      </c>
      <c r="Y272">
        <v>2293</v>
      </c>
      <c r="Z272" s="4">
        <v>2.4E-2</v>
      </c>
      <c r="AA272" s="4">
        <v>0.78400000000000003</v>
      </c>
      <c r="AB272" s="4">
        <v>0.80300000000000005</v>
      </c>
    </row>
    <row r="273" spans="1:28">
      <c r="A273" t="s">
        <v>634</v>
      </c>
      <c r="B273">
        <v>2024</v>
      </c>
      <c r="C273" t="s">
        <v>635</v>
      </c>
      <c r="D273" t="s">
        <v>615</v>
      </c>
      <c r="E273" t="s">
        <v>10</v>
      </c>
      <c r="F273">
        <v>5209</v>
      </c>
      <c r="G273">
        <v>161</v>
      </c>
      <c r="H273">
        <v>6332</v>
      </c>
      <c r="I273">
        <v>5370</v>
      </c>
      <c r="J273" s="4">
        <v>0.03</v>
      </c>
      <c r="K273" s="4">
        <v>0.82299999999999995</v>
      </c>
      <c r="L273" s="4">
        <v>0.84799999999999998</v>
      </c>
      <c r="M273">
        <v>374</v>
      </c>
      <c r="N273">
        <v>21</v>
      </c>
      <c r="O273">
        <v>694</v>
      </c>
      <c r="P273">
        <v>395</v>
      </c>
      <c r="Q273">
        <v>299</v>
      </c>
      <c r="R273" s="4">
        <v>5.2999999999999999E-2</v>
      </c>
      <c r="S273" s="4">
        <v>0.53900000000000003</v>
      </c>
      <c r="T273" s="4">
        <v>0.56899999999999995</v>
      </c>
      <c r="U273">
        <v>4835</v>
      </c>
      <c r="V273">
        <v>140</v>
      </c>
      <c r="W273">
        <v>5638</v>
      </c>
      <c r="X273">
        <v>4975</v>
      </c>
      <c r="Y273">
        <v>663</v>
      </c>
      <c r="Z273" s="4">
        <v>2.8000000000000001E-2</v>
      </c>
      <c r="AA273" s="4">
        <v>0.85799999999999998</v>
      </c>
      <c r="AB273" s="4">
        <v>0.88200000000000001</v>
      </c>
    </row>
    <row r="274" spans="1:28">
      <c r="A274" t="s">
        <v>636</v>
      </c>
      <c r="B274">
        <v>2024</v>
      </c>
      <c r="C274" t="s">
        <v>637</v>
      </c>
      <c r="D274" t="s">
        <v>615</v>
      </c>
      <c r="E274" t="s">
        <v>10</v>
      </c>
      <c r="F274">
        <v>7070</v>
      </c>
      <c r="G274">
        <v>183</v>
      </c>
      <c r="H274">
        <v>7997</v>
      </c>
      <c r="I274">
        <v>7253</v>
      </c>
      <c r="J274" s="4">
        <v>2.5000000000000001E-2</v>
      </c>
      <c r="K274" s="4">
        <v>0.88400000000000001</v>
      </c>
      <c r="L274" s="4">
        <v>0.90700000000000003</v>
      </c>
      <c r="M274">
        <v>232</v>
      </c>
      <c r="N274">
        <v>0</v>
      </c>
      <c r="O274">
        <v>419</v>
      </c>
      <c r="P274">
        <v>232</v>
      </c>
      <c r="Q274">
        <v>187</v>
      </c>
      <c r="R274" s="4">
        <v>0</v>
      </c>
      <c r="S274" s="4">
        <v>0.55400000000000005</v>
      </c>
      <c r="T274" s="4">
        <v>0.55400000000000005</v>
      </c>
      <c r="U274">
        <v>6838</v>
      </c>
      <c r="V274">
        <v>183</v>
      </c>
      <c r="W274">
        <v>7578</v>
      </c>
      <c r="X274">
        <v>7021</v>
      </c>
      <c r="Y274">
        <v>557</v>
      </c>
      <c r="Z274" s="4">
        <v>2.5999999999999999E-2</v>
      </c>
      <c r="AA274" s="4">
        <v>0.90200000000000002</v>
      </c>
      <c r="AB274" s="4">
        <v>0.92600000000000005</v>
      </c>
    </row>
    <row r="275" spans="1:28">
      <c r="A275" t="s">
        <v>638</v>
      </c>
      <c r="B275">
        <v>2024</v>
      </c>
      <c r="C275" t="s">
        <v>639</v>
      </c>
      <c r="D275" t="s">
        <v>615</v>
      </c>
      <c r="E275" t="s">
        <v>10</v>
      </c>
      <c r="F275">
        <v>6297</v>
      </c>
      <c r="G275">
        <v>264</v>
      </c>
      <c r="H275">
        <v>7573</v>
      </c>
      <c r="I275">
        <v>6561</v>
      </c>
      <c r="J275" s="4">
        <v>0.04</v>
      </c>
      <c r="K275" s="4">
        <v>0.83199999999999996</v>
      </c>
      <c r="L275" s="4">
        <v>0.86599999999999999</v>
      </c>
      <c r="M275">
        <v>458</v>
      </c>
      <c r="N275">
        <v>21</v>
      </c>
      <c r="O275">
        <v>641</v>
      </c>
      <c r="P275">
        <v>479</v>
      </c>
      <c r="Q275">
        <v>162</v>
      </c>
      <c r="R275" s="4">
        <v>4.3999999999999997E-2</v>
      </c>
      <c r="S275" s="4">
        <v>0.71499999999999997</v>
      </c>
      <c r="T275" s="4">
        <v>0.747</v>
      </c>
      <c r="U275">
        <v>5839</v>
      </c>
      <c r="V275">
        <v>243</v>
      </c>
      <c r="W275">
        <v>6932</v>
      </c>
      <c r="X275">
        <v>6082</v>
      </c>
      <c r="Y275">
        <v>850</v>
      </c>
      <c r="Z275" s="4">
        <v>0.04</v>
      </c>
      <c r="AA275" s="4">
        <v>0.84199999999999997</v>
      </c>
      <c r="AB275" s="4">
        <v>0.877</v>
      </c>
    </row>
    <row r="276" spans="1:28">
      <c r="A276" t="s">
        <v>640</v>
      </c>
      <c r="B276">
        <v>2024</v>
      </c>
      <c r="C276" t="s">
        <v>641</v>
      </c>
      <c r="D276" t="s">
        <v>615</v>
      </c>
      <c r="E276" t="s">
        <v>10</v>
      </c>
      <c r="F276">
        <v>2136</v>
      </c>
      <c r="G276">
        <v>136</v>
      </c>
      <c r="H276">
        <v>2942</v>
      </c>
      <c r="I276">
        <v>2272</v>
      </c>
      <c r="J276" s="4">
        <v>0.06</v>
      </c>
      <c r="K276" s="4">
        <v>0.72599999999999998</v>
      </c>
      <c r="L276" s="4">
        <v>0.77200000000000002</v>
      </c>
      <c r="M276">
        <v>137</v>
      </c>
      <c r="N276">
        <v>20</v>
      </c>
      <c r="O276">
        <v>199</v>
      </c>
      <c r="P276">
        <v>157</v>
      </c>
      <c r="Q276">
        <v>42</v>
      </c>
      <c r="R276" s="4">
        <v>0.127</v>
      </c>
      <c r="S276" s="4">
        <v>0.68799999999999994</v>
      </c>
      <c r="T276" s="4">
        <v>0.78900000000000003</v>
      </c>
      <c r="U276">
        <v>1999</v>
      </c>
      <c r="V276">
        <v>116</v>
      </c>
      <c r="W276">
        <v>2743</v>
      </c>
      <c r="X276">
        <v>2115</v>
      </c>
      <c r="Y276">
        <v>628</v>
      </c>
      <c r="Z276" s="4">
        <v>5.5E-2</v>
      </c>
      <c r="AA276" s="4">
        <v>0.72899999999999998</v>
      </c>
      <c r="AB276" s="4">
        <v>0.77100000000000002</v>
      </c>
    </row>
    <row r="277" spans="1:28">
      <c r="A277" t="s">
        <v>642</v>
      </c>
      <c r="B277">
        <v>2024</v>
      </c>
      <c r="C277" t="s">
        <v>643</v>
      </c>
      <c r="D277" t="s">
        <v>615</v>
      </c>
      <c r="E277" t="s">
        <v>10</v>
      </c>
      <c r="F277">
        <v>12785</v>
      </c>
      <c r="G277">
        <v>406</v>
      </c>
      <c r="H277">
        <v>15573</v>
      </c>
      <c r="I277">
        <v>13191</v>
      </c>
      <c r="J277" s="4">
        <v>3.1E-2</v>
      </c>
      <c r="K277" s="4">
        <v>0.82099999999999995</v>
      </c>
      <c r="L277" s="4">
        <v>0.84699999999999998</v>
      </c>
      <c r="M277">
        <v>937</v>
      </c>
      <c r="N277">
        <v>59</v>
      </c>
      <c r="O277">
        <v>1533</v>
      </c>
      <c r="P277">
        <v>996</v>
      </c>
      <c r="Q277">
        <v>537</v>
      </c>
      <c r="R277" s="4">
        <v>5.8999999999999997E-2</v>
      </c>
      <c r="S277" s="4">
        <v>0.61099999999999999</v>
      </c>
      <c r="T277" s="4">
        <v>0.65</v>
      </c>
      <c r="U277">
        <v>11848</v>
      </c>
      <c r="V277">
        <v>347</v>
      </c>
      <c r="W277">
        <v>14040</v>
      </c>
      <c r="X277">
        <v>12195</v>
      </c>
      <c r="Y277">
        <v>1845</v>
      </c>
      <c r="Z277" s="4">
        <v>2.8000000000000001E-2</v>
      </c>
      <c r="AA277" s="4">
        <v>0.84399999999999997</v>
      </c>
      <c r="AB277" s="4">
        <v>0.86899999999999999</v>
      </c>
    </row>
    <row r="278" spans="1:28">
      <c r="A278" t="s">
        <v>644</v>
      </c>
      <c r="B278">
        <v>2024</v>
      </c>
      <c r="C278" t="s">
        <v>645</v>
      </c>
      <c r="D278" t="s">
        <v>615</v>
      </c>
      <c r="E278" t="s">
        <v>10</v>
      </c>
      <c r="F278">
        <v>3148</v>
      </c>
      <c r="G278">
        <v>42</v>
      </c>
      <c r="H278">
        <v>3625</v>
      </c>
      <c r="I278">
        <v>3190</v>
      </c>
      <c r="J278" s="4">
        <v>1.2999999999999999E-2</v>
      </c>
      <c r="K278" s="4">
        <v>0.86799999999999999</v>
      </c>
      <c r="L278" s="4">
        <v>0.88</v>
      </c>
      <c r="M278">
        <v>109</v>
      </c>
      <c r="N278">
        <v>20</v>
      </c>
      <c r="O278">
        <v>253</v>
      </c>
      <c r="P278">
        <v>129</v>
      </c>
      <c r="Q278">
        <v>124</v>
      </c>
      <c r="R278" s="4">
        <v>0.155</v>
      </c>
      <c r="S278" s="4">
        <v>0.43099999999999999</v>
      </c>
      <c r="T278" s="4">
        <v>0.51</v>
      </c>
      <c r="U278">
        <v>3039</v>
      </c>
      <c r="V278">
        <v>22</v>
      </c>
      <c r="W278">
        <v>3372</v>
      </c>
      <c r="X278">
        <v>3061</v>
      </c>
      <c r="Y278">
        <v>311</v>
      </c>
      <c r="Z278" s="4">
        <v>7.0000000000000001E-3</v>
      </c>
      <c r="AA278" s="4">
        <v>0.90100000000000002</v>
      </c>
      <c r="AB278" s="4">
        <v>0.90800000000000003</v>
      </c>
    </row>
    <row r="279" spans="1:28">
      <c r="A279" t="s">
        <v>646</v>
      </c>
      <c r="B279">
        <v>2024</v>
      </c>
      <c r="C279" t="s">
        <v>647</v>
      </c>
      <c r="D279" t="s">
        <v>615</v>
      </c>
      <c r="E279" t="s">
        <v>10</v>
      </c>
      <c r="F279">
        <v>11509</v>
      </c>
      <c r="G279">
        <v>468</v>
      </c>
      <c r="H279">
        <v>14495</v>
      </c>
      <c r="I279">
        <v>11977</v>
      </c>
      <c r="J279" s="4">
        <v>3.9E-2</v>
      </c>
      <c r="K279" s="4">
        <v>0.79400000000000004</v>
      </c>
      <c r="L279" s="4">
        <v>0.82599999999999996</v>
      </c>
      <c r="M279">
        <v>607</v>
      </c>
      <c r="N279">
        <v>32</v>
      </c>
      <c r="O279">
        <v>1426</v>
      </c>
      <c r="P279">
        <v>639</v>
      </c>
      <c r="Q279">
        <v>787</v>
      </c>
      <c r="R279" s="4">
        <v>0.05</v>
      </c>
      <c r="S279" s="4">
        <v>0.42599999999999999</v>
      </c>
      <c r="T279" s="4">
        <v>0.44800000000000001</v>
      </c>
      <c r="U279">
        <v>10902</v>
      </c>
      <c r="V279">
        <v>436</v>
      </c>
      <c r="W279">
        <v>13069</v>
      </c>
      <c r="X279">
        <v>11338</v>
      </c>
      <c r="Y279">
        <v>1731</v>
      </c>
      <c r="Z279" s="4">
        <v>3.7999999999999999E-2</v>
      </c>
      <c r="AA279" s="4">
        <v>0.83399999999999996</v>
      </c>
      <c r="AB279" s="4">
        <v>0.86799999999999999</v>
      </c>
    </row>
    <row r="280" spans="1:28">
      <c r="A280" t="s">
        <v>648</v>
      </c>
      <c r="B280">
        <v>2024</v>
      </c>
      <c r="C280" t="s">
        <v>649</v>
      </c>
      <c r="D280" t="s">
        <v>615</v>
      </c>
      <c r="E280" t="s">
        <v>10</v>
      </c>
      <c r="F280">
        <v>5253</v>
      </c>
      <c r="G280">
        <v>98</v>
      </c>
      <c r="H280">
        <v>6298</v>
      </c>
      <c r="I280">
        <v>5351</v>
      </c>
      <c r="J280" s="4">
        <v>1.7999999999999999E-2</v>
      </c>
      <c r="K280" s="4">
        <v>0.83399999999999996</v>
      </c>
      <c r="L280" s="4">
        <v>0.85</v>
      </c>
      <c r="M280">
        <v>283</v>
      </c>
      <c r="N280">
        <v>14</v>
      </c>
      <c r="O280">
        <v>498</v>
      </c>
      <c r="P280">
        <v>297</v>
      </c>
      <c r="Q280">
        <v>201</v>
      </c>
      <c r="R280" s="4">
        <v>4.7E-2</v>
      </c>
      <c r="S280" s="4">
        <v>0.56799999999999995</v>
      </c>
      <c r="T280" s="4">
        <v>0.59599999999999997</v>
      </c>
      <c r="U280">
        <v>4970</v>
      </c>
      <c r="V280">
        <v>84</v>
      </c>
      <c r="W280">
        <v>5800</v>
      </c>
      <c r="X280">
        <v>5054</v>
      </c>
      <c r="Y280">
        <v>746</v>
      </c>
      <c r="Z280" s="4">
        <v>1.7000000000000001E-2</v>
      </c>
      <c r="AA280" s="4">
        <v>0.85699999999999998</v>
      </c>
      <c r="AB280" s="4">
        <v>0.871</v>
      </c>
    </row>
    <row r="281" spans="1:28">
      <c r="A281" t="s">
        <v>650</v>
      </c>
      <c r="B281">
        <v>2024</v>
      </c>
      <c r="C281" t="s">
        <v>651</v>
      </c>
      <c r="D281" t="s">
        <v>615</v>
      </c>
      <c r="E281" t="s">
        <v>10</v>
      </c>
      <c r="F281">
        <v>9204</v>
      </c>
      <c r="G281">
        <v>263</v>
      </c>
      <c r="H281">
        <v>11223</v>
      </c>
      <c r="I281">
        <v>9467</v>
      </c>
      <c r="J281" s="4">
        <v>2.8000000000000001E-2</v>
      </c>
      <c r="K281" s="4">
        <v>0.82</v>
      </c>
      <c r="L281" s="4">
        <v>0.84399999999999997</v>
      </c>
      <c r="M281">
        <v>323</v>
      </c>
      <c r="N281">
        <v>0</v>
      </c>
      <c r="O281">
        <v>729</v>
      </c>
      <c r="P281">
        <v>323</v>
      </c>
      <c r="Q281">
        <v>406</v>
      </c>
      <c r="R281" s="4">
        <v>0</v>
      </c>
      <c r="S281" s="4">
        <v>0.443</v>
      </c>
      <c r="T281" s="4">
        <v>0.443</v>
      </c>
      <c r="U281">
        <v>8881</v>
      </c>
      <c r="V281">
        <v>263</v>
      </c>
      <c r="W281">
        <v>10494</v>
      </c>
      <c r="X281">
        <v>9144</v>
      </c>
      <c r="Y281">
        <v>1350</v>
      </c>
      <c r="Z281" s="4">
        <v>2.9000000000000001E-2</v>
      </c>
      <c r="AA281" s="4">
        <v>0.84599999999999997</v>
      </c>
      <c r="AB281" s="4">
        <v>0.871</v>
      </c>
    </row>
    <row r="282" spans="1:28">
      <c r="A282" t="s">
        <v>652</v>
      </c>
      <c r="B282">
        <v>2024</v>
      </c>
      <c r="C282" t="s">
        <v>653</v>
      </c>
      <c r="D282" t="s">
        <v>615</v>
      </c>
      <c r="E282" t="s">
        <v>10</v>
      </c>
      <c r="F282">
        <v>28983</v>
      </c>
      <c r="G282">
        <v>1615</v>
      </c>
      <c r="H282">
        <v>35681</v>
      </c>
      <c r="I282">
        <v>30598</v>
      </c>
      <c r="J282" s="4">
        <v>5.2999999999999999E-2</v>
      </c>
      <c r="K282" s="4">
        <v>0.81200000000000006</v>
      </c>
      <c r="L282" s="4">
        <v>0.85799999999999998</v>
      </c>
      <c r="M282">
        <v>1803</v>
      </c>
      <c r="N282">
        <v>249</v>
      </c>
      <c r="O282">
        <v>3460</v>
      </c>
      <c r="P282">
        <v>2052</v>
      </c>
      <c r="Q282">
        <v>1408</v>
      </c>
      <c r="R282" s="4">
        <v>0.121</v>
      </c>
      <c r="S282" s="4">
        <v>0.52100000000000002</v>
      </c>
      <c r="T282" s="4">
        <v>0.59299999999999997</v>
      </c>
      <c r="U282">
        <v>27180</v>
      </c>
      <c r="V282">
        <v>1366</v>
      </c>
      <c r="W282">
        <v>32221</v>
      </c>
      <c r="X282">
        <v>28546</v>
      </c>
      <c r="Y282">
        <v>3675</v>
      </c>
      <c r="Z282" s="4">
        <v>4.8000000000000001E-2</v>
      </c>
      <c r="AA282" s="4">
        <v>0.84399999999999997</v>
      </c>
      <c r="AB282" s="4">
        <v>0.88600000000000001</v>
      </c>
    </row>
    <row r="283" spans="1:28">
      <c r="A283" t="s">
        <v>654</v>
      </c>
      <c r="B283">
        <v>2024</v>
      </c>
      <c r="C283" t="s">
        <v>655</v>
      </c>
      <c r="D283" t="s">
        <v>615</v>
      </c>
      <c r="E283" t="s">
        <v>10</v>
      </c>
      <c r="F283">
        <v>1277</v>
      </c>
      <c r="G283">
        <v>83</v>
      </c>
      <c r="H283">
        <v>1635</v>
      </c>
      <c r="I283">
        <v>1360</v>
      </c>
      <c r="J283" s="4">
        <v>6.0999999999999999E-2</v>
      </c>
      <c r="K283" s="4">
        <v>0.78100000000000003</v>
      </c>
      <c r="L283" s="4">
        <v>0.83199999999999996</v>
      </c>
      <c r="M283">
        <v>87</v>
      </c>
      <c r="N283">
        <v>14</v>
      </c>
      <c r="O283">
        <v>229</v>
      </c>
      <c r="P283">
        <v>101</v>
      </c>
      <c r="Q283">
        <v>128</v>
      </c>
      <c r="R283" s="4">
        <v>0.13900000000000001</v>
      </c>
      <c r="S283" s="4">
        <v>0.38</v>
      </c>
      <c r="T283" s="4">
        <v>0.441</v>
      </c>
      <c r="U283">
        <v>1190</v>
      </c>
      <c r="V283">
        <v>69</v>
      </c>
      <c r="W283">
        <v>1406</v>
      </c>
      <c r="X283">
        <v>1259</v>
      </c>
      <c r="Y283">
        <v>147</v>
      </c>
      <c r="Z283" s="4">
        <v>5.5E-2</v>
      </c>
      <c r="AA283" s="4">
        <v>0.84599999999999997</v>
      </c>
      <c r="AB283" s="4">
        <v>0.89500000000000002</v>
      </c>
    </row>
    <row r="284" spans="1:28">
      <c r="A284" t="s">
        <v>656</v>
      </c>
      <c r="B284">
        <v>2024</v>
      </c>
      <c r="C284" t="s">
        <v>657</v>
      </c>
      <c r="D284" t="s">
        <v>615</v>
      </c>
      <c r="E284" t="s">
        <v>10</v>
      </c>
      <c r="F284">
        <v>2907</v>
      </c>
      <c r="G284">
        <v>108</v>
      </c>
      <c r="H284">
        <v>3490</v>
      </c>
      <c r="I284">
        <v>3015</v>
      </c>
      <c r="J284" s="4">
        <v>3.5999999999999997E-2</v>
      </c>
      <c r="K284" s="4">
        <v>0.83299999999999996</v>
      </c>
      <c r="L284" s="4">
        <v>0.86399999999999999</v>
      </c>
      <c r="M284">
        <v>99</v>
      </c>
      <c r="N284">
        <v>19</v>
      </c>
      <c r="O284">
        <v>186</v>
      </c>
      <c r="P284">
        <v>118</v>
      </c>
      <c r="Q284">
        <v>68</v>
      </c>
      <c r="R284" s="4">
        <v>0.161</v>
      </c>
      <c r="S284" s="4">
        <v>0.53200000000000003</v>
      </c>
      <c r="T284" s="4">
        <v>0.63400000000000001</v>
      </c>
      <c r="U284">
        <v>2808</v>
      </c>
      <c r="V284">
        <v>89</v>
      </c>
      <c r="W284">
        <v>3304</v>
      </c>
      <c r="X284">
        <v>2897</v>
      </c>
      <c r="Y284">
        <v>407</v>
      </c>
      <c r="Z284" s="4">
        <v>3.1E-2</v>
      </c>
      <c r="AA284" s="4">
        <v>0.85</v>
      </c>
      <c r="AB284" s="4">
        <v>0.877</v>
      </c>
    </row>
    <row r="285" spans="1:28">
      <c r="A285" t="s">
        <v>658</v>
      </c>
      <c r="B285">
        <v>2024</v>
      </c>
      <c r="C285" t="s">
        <v>659</v>
      </c>
      <c r="D285" t="s">
        <v>615</v>
      </c>
      <c r="E285" t="s">
        <v>10</v>
      </c>
      <c r="F285">
        <v>9224</v>
      </c>
      <c r="G285">
        <v>447</v>
      </c>
      <c r="H285">
        <v>11257</v>
      </c>
      <c r="I285">
        <v>9671</v>
      </c>
      <c r="J285" s="4">
        <v>4.5999999999999999E-2</v>
      </c>
      <c r="K285" s="4">
        <v>0.81899999999999995</v>
      </c>
      <c r="L285" s="4">
        <v>0.85899999999999999</v>
      </c>
      <c r="M285">
        <v>530</v>
      </c>
      <c r="N285">
        <v>69</v>
      </c>
      <c r="O285">
        <v>964</v>
      </c>
      <c r="P285">
        <v>599</v>
      </c>
      <c r="Q285">
        <v>365</v>
      </c>
      <c r="R285" s="4">
        <v>0.115</v>
      </c>
      <c r="S285" s="4">
        <v>0.55000000000000004</v>
      </c>
      <c r="T285" s="4">
        <v>0.621</v>
      </c>
      <c r="U285">
        <v>8694</v>
      </c>
      <c r="V285">
        <v>378</v>
      </c>
      <c r="W285">
        <v>10293</v>
      </c>
      <c r="X285">
        <v>9072</v>
      </c>
      <c r="Y285">
        <v>1221</v>
      </c>
      <c r="Z285" s="4">
        <v>4.2000000000000003E-2</v>
      </c>
      <c r="AA285" s="4">
        <v>0.84499999999999997</v>
      </c>
      <c r="AB285" s="4">
        <v>0.88100000000000001</v>
      </c>
    </row>
    <row r="286" spans="1:28">
      <c r="A286" t="s">
        <v>660</v>
      </c>
      <c r="B286">
        <v>2024</v>
      </c>
      <c r="C286" t="s">
        <v>661</v>
      </c>
      <c r="D286" t="s">
        <v>615</v>
      </c>
      <c r="E286" t="s">
        <v>10</v>
      </c>
      <c r="F286">
        <v>8638</v>
      </c>
      <c r="G286">
        <v>275</v>
      </c>
      <c r="H286">
        <v>10739</v>
      </c>
      <c r="I286">
        <v>8913</v>
      </c>
      <c r="J286" s="4">
        <v>3.1E-2</v>
      </c>
      <c r="K286" s="4">
        <v>0.80400000000000005</v>
      </c>
      <c r="L286" s="4">
        <v>0.83</v>
      </c>
      <c r="M286">
        <v>217</v>
      </c>
      <c r="N286">
        <v>35</v>
      </c>
      <c r="O286">
        <v>426</v>
      </c>
      <c r="P286">
        <v>252</v>
      </c>
      <c r="Q286">
        <v>174</v>
      </c>
      <c r="R286" s="4">
        <v>0.13900000000000001</v>
      </c>
      <c r="S286" s="4">
        <v>0.50900000000000001</v>
      </c>
      <c r="T286" s="4">
        <v>0.59199999999999997</v>
      </c>
      <c r="U286">
        <v>8421</v>
      </c>
      <c r="V286">
        <v>240</v>
      </c>
      <c r="W286">
        <v>10313</v>
      </c>
      <c r="X286">
        <v>8661</v>
      </c>
      <c r="Y286">
        <v>1652</v>
      </c>
      <c r="Z286" s="4">
        <v>2.8000000000000001E-2</v>
      </c>
      <c r="AA286" s="4">
        <v>0.81699999999999995</v>
      </c>
      <c r="AB286" s="4">
        <v>0.84</v>
      </c>
    </row>
    <row r="287" spans="1:28">
      <c r="A287" t="s">
        <v>662</v>
      </c>
      <c r="B287">
        <v>2024</v>
      </c>
      <c r="C287" t="s">
        <v>663</v>
      </c>
      <c r="D287" t="s">
        <v>615</v>
      </c>
      <c r="E287" t="s">
        <v>10</v>
      </c>
      <c r="F287">
        <v>10147</v>
      </c>
      <c r="G287">
        <v>555</v>
      </c>
      <c r="H287">
        <v>13994</v>
      </c>
      <c r="I287">
        <v>10702</v>
      </c>
      <c r="J287" s="4">
        <v>5.1999999999999998E-2</v>
      </c>
      <c r="K287" s="4">
        <v>0.72499999999999998</v>
      </c>
      <c r="L287" s="4">
        <v>0.76500000000000001</v>
      </c>
      <c r="M287">
        <v>837</v>
      </c>
      <c r="N287">
        <v>115</v>
      </c>
      <c r="O287">
        <v>2359</v>
      </c>
      <c r="P287">
        <v>952</v>
      </c>
      <c r="Q287">
        <v>1407</v>
      </c>
      <c r="R287" s="4">
        <v>0.121</v>
      </c>
      <c r="S287" s="4">
        <v>0.35499999999999998</v>
      </c>
      <c r="T287" s="4">
        <v>0.40400000000000003</v>
      </c>
      <c r="U287">
        <v>9310</v>
      </c>
      <c r="V287">
        <v>440</v>
      </c>
      <c r="W287">
        <v>11635</v>
      </c>
      <c r="X287">
        <v>9750</v>
      </c>
      <c r="Y287">
        <v>1885</v>
      </c>
      <c r="Z287" s="4">
        <v>4.4999999999999998E-2</v>
      </c>
      <c r="AA287" s="4">
        <v>0.8</v>
      </c>
      <c r="AB287" s="4">
        <v>0.83799999999999997</v>
      </c>
    </row>
    <row r="288" spans="1:28">
      <c r="A288" t="s">
        <v>664</v>
      </c>
      <c r="B288">
        <v>2024</v>
      </c>
      <c r="C288" t="s">
        <v>665</v>
      </c>
      <c r="D288" t="s">
        <v>615</v>
      </c>
      <c r="E288" t="s">
        <v>10</v>
      </c>
      <c r="F288">
        <v>3999</v>
      </c>
      <c r="G288">
        <v>168</v>
      </c>
      <c r="H288">
        <v>4782</v>
      </c>
      <c r="I288">
        <v>4167</v>
      </c>
      <c r="J288" s="4">
        <v>0.04</v>
      </c>
      <c r="K288" s="4">
        <v>0.83599999999999997</v>
      </c>
      <c r="L288" s="4">
        <v>0.871</v>
      </c>
      <c r="M288">
        <v>136</v>
      </c>
      <c r="N288">
        <v>8</v>
      </c>
      <c r="O288">
        <v>221</v>
      </c>
      <c r="P288">
        <v>144</v>
      </c>
      <c r="Q288">
        <v>77</v>
      </c>
      <c r="R288" s="4">
        <v>5.6000000000000001E-2</v>
      </c>
      <c r="S288" s="4">
        <v>0.61499999999999999</v>
      </c>
      <c r="T288" s="4">
        <v>0.65200000000000002</v>
      </c>
      <c r="U288">
        <v>3863</v>
      </c>
      <c r="V288">
        <v>160</v>
      </c>
      <c r="W288">
        <v>4561</v>
      </c>
      <c r="X288">
        <v>4023</v>
      </c>
      <c r="Y288">
        <v>538</v>
      </c>
      <c r="Z288" s="4">
        <v>0.04</v>
      </c>
      <c r="AA288" s="4">
        <v>0.84699999999999998</v>
      </c>
      <c r="AB288" s="4">
        <v>0.88200000000000001</v>
      </c>
    </row>
    <row r="289" spans="1:28">
      <c r="A289" t="s">
        <v>666</v>
      </c>
      <c r="B289">
        <v>2024</v>
      </c>
      <c r="C289" t="s">
        <v>667</v>
      </c>
      <c r="D289" t="s">
        <v>615</v>
      </c>
      <c r="E289" t="s">
        <v>10</v>
      </c>
      <c r="F289">
        <v>7926</v>
      </c>
      <c r="G289">
        <v>441</v>
      </c>
      <c r="H289">
        <v>9706</v>
      </c>
      <c r="I289">
        <v>8367</v>
      </c>
      <c r="J289" s="4">
        <v>5.2999999999999999E-2</v>
      </c>
      <c r="K289" s="4">
        <v>0.81699999999999995</v>
      </c>
      <c r="L289" s="4">
        <v>0.86199999999999999</v>
      </c>
      <c r="M289">
        <v>434</v>
      </c>
      <c r="N289">
        <v>41</v>
      </c>
      <c r="O289">
        <v>857</v>
      </c>
      <c r="P289">
        <v>475</v>
      </c>
      <c r="Q289">
        <v>382</v>
      </c>
      <c r="R289" s="4">
        <v>8.5999999999999993E-2</v>
      </c>
      <c r="S289" s="4">
        <v>0.50600000000000001</v>
      </c>
      <c r="T289" s="4">
        <v>0.55400000000000005</v>
      </c>
      <c r="U289">
        <v>7492</v>
      </c>
      <c r="V289">
        <v>400</v>
      </c>
      <c r="W289">
        <v>8849</v>
      </c>
      <c r="X289">
        <v>7892</v>
      </c>
      <c r="Y289">
        <v>957</v>
      </c>
      <c r="Z289" s="4">
        <v>5.0999999999999997E-2</v>
      </c>
      <c r="AA289" s="4">
        <v>0.84699999999999998</v>
      </c>
      <c r="AB289" s="4">
        <v>0.89200000000000002</v>
      </c>
    </row>
    <row r="290" spans="1:28">
      <c r="A290" t="s">
        <v>668</v>
      </c>
      <c r="B290">
        <v>2024</v>
      </c>
      <c r="C290" t="s">
        <v>669</v>
      </c>
      <c r="D290" t="s">
        <v>670</v>
      </c>
      <c r="E290" t="s">
        <v>10</v>
      </c>
      <c r="F290">
        <v>358191</v>
      </c>
      <c r="G290">
        <v>22512</v>
      </c>
      <c r="H290">
        <v>476912</v>
      </c>
      <c r="I290">
        <v>380703</v>
      </c>
      <c r="J290" s="4">
        <v>5.8999999999999997E-2</v>
      </c>
      <c r="K290" s="4">
        <v>0.751</v>
      </c>
      <c r="L290" s="4">
        <v>0.79800000000000004</v>
      </c>
      <c r="M290">
        <v>19874</v>
      </c>
      <c r="N290">
        <v>3448</v>
      </c>
      <c r="O290">
        <v>44851</v>
      </c>
      <c r="P290">
        <v>23322</v>
      </c>
      <c r="Q290">
        <v>21529</v>
      </c>
      <c r="R290" s="4">
        <v>0.14799999999999999</v>
      </c>
      <c r="S290" s="4">
        <v>0.443</v>
      </c>
      <c r="T290" s="4">
        <v>0.52</v>
      </c>
      <c r="U290">
        <v>338317</v>
      </c>
      <c r="V290">
        <v>19064</v>
      </c>
      <c r="W290">
        <v>432061</v>
      </c>
      <c r="X290">
        <v>357381</v>
      </c>
      <c r="Y290">
        <v>74680</v>
      </c>
      <c r="Z290" s="4">
        <v>5.2999999999999999E-2</v>
      </c>
      <c r="AA290" s="4">
        <v>0.78300000000000003</v>
      </c>
      <c r="AB290" s="4">
        <v>0.82699999999999996</v>
      </c>
    </row>
    <row r="291" spans="1:28">
      <c r="A291" t="s">
        <v>671</v>
      </c>
      <c r="B291">
        <v>2024</v>
      </c>
      <c r="C291" t="s">
        <v>672</v>
      </c>
      <c r="D291" t="s">
        <v>670</v>
      </c>
      <c r="E291" t="s">
        <v>10</v>
      </c>
      <c r="F291">
        <v>18533</v>
      </c>
      <c r="G291">
        <v>1862</v>
      </c>
      <c r="H291">
        <v>25886</v>
      </c>
      <c r="I291">
        <v>20395</v>
      </c>
      <c r="J291" s="4">
        <v>9.0999999999999998E-2</v>
      </c>
      <c r="K291" s="4">
        <v>0.71599999999999997</v>
      </c>
      <c r="L291" s="4">
        <v>0.78800000000000003</v>
      </c>
      <c r="M291">
        <v>1255</v>
      </c>
      <c r="N291">
        <v>269</v>
      </c>
      <c r="O291">
        <v>2905</v>
      </c>
      <c r="P291">
        <v>1524</v>
      </c>
      <c r="Q291">
        <v>1381</v>
      </c>
      <c r="R291" s="4">
        <v>0.17699999999999999</v>
      </c>
      <c r="S291" s="4">
        <v>0.432</v>
      </c>
      <c r="T291" s="4">
        <v>0.52500000000000002</v>
      </c>
      <c r="U291">
        <v>17278</v>
      </c>
      <c r="V291">
        <v>1593</v>
      </c>
      <c r="W291">
        <v>22981</v>
      </c>
      <c r="X291">
        <v>18871</v>
      </c>
      <c r="Y291">
        <v>4110</v>
      </c>
      <c r="Z291" s="4">
        <v>8.4000000000000005E-2</v>
      </c>
      <c r="AA291" s="4">
        <v>0.752</v>
      </c>
      <c r="AB291" s="4">
        <v>0.82099999999999995</v>
      </c>
    </row>
    <row r="292" spans="1:28">
      <c r="A292" t="s">
        <v>673</v>
      </c>
      <c r="B292">
        <v>2024</v>
      </c>
      <c r="C292" t="s">
        <v>674</v>
      </c>
      <c r="D292" t="s">
        <v>670</v>
      </c>
      <c r="E292" t="s">
        <v>10</v>
      </c>
      <c r="F292">
        <v>29771</v>
      </c>
      <c r="G292">
        <v>2056</v>
      </c>
      <c r="H292">
        <v>38742</v>
      </c>
      <c r="I292">
        <v>31827</v>
      </c>
      <c r="J292" s="4">
        <v>6.5000000000000002E-2</v>
      </c>
      <c r="K292" s="4">
        <v>0.76800000000000002</v>
      </c>
      <c r="L292" s="4">
        <v>0.82199999999999995</v>
      </c>
      <c r="M292">
        <v>1709</v>
      </c>
      <c r="N292">
        <v>60</v>
      </c>
      <c r="O292">
        <v>3503</v>
      </c>
      <c r="P292">
        <v>1769</v>
      </c>
      <c r="Q292">
        <v>1734</v>
      </c>
      <c r="R292" s="4">
        <v>3.4000000000000002E-2</v>
      </c>
      <c r="S292" s="4">
        <v>0.48799999999999999</v>
      </c>
      <c r="T292" s="4">
        <v>0.505</v>
      </c>
      <c r="U292">
        <v>28062</v>
      </c>
      <c r="V292">
        <v>1996</v>
      </c>
      <c r="W292">
        <v>35239</v>
      </c>
      <c r="X292">
        <v>30058</v>
      </c>
      <c r="Y292">
        <v>5181</v>
      </c>
      <c r="Z292" s="4">
        <v>6.6000000000000003E-2</v>
      </c>
      <c r="AA292" s="4">
        <v>0.79600000000000004</v>
      </c>
      <c r="AB292" s="4">
        <v>0.85299999999999998</v>
      </c>
    </row>
    <row r="293" spans="1:28">
      <c r="A293" t="s">
        <v>675</v>
      </c>
      <c r="B293">
        <v>2024</v>
      </c>
      <c r="C293" t="s">
        <v>676</v>
      </c>
      <c r="D293" t="s">
        <v>670</v>
      </c>
      <c r="E293" t="s">
        <v>10</v>
      </c>
      <c r="F293">
        <v>9291</v>
      </c>
      <c r="G293">
        <v>499</v>
      </c>
      <c r="H293">
        <v>11385</v>
      </c>
      <c r="I293">
        <v>9790</v>
      </c>
      <c r="J293" s="4">
        <v>5.0999999999999997E-2</v>
      </c>
      <c r="K293" s="4">
        <v>0.81599999999999995</v>
      </c>
      <c r="L293" s="4">
        <v>0.86</v>
      </c>
      <c r="M293">
        <v>459</v>
      </c>
      <c r="N293">
        <v>147</v>
      </c>
      <c r="O293">
        <v>976</v>
      </c>
      <c r="P293">
        <v>606</v>
      </c>
      <c r="Q293">
        <v>370</v>
      </c>
      <c r="R293" s="4">
        <v>0.24299999999999999</v>
      </c>
      <c r="S293" s="4">
        <v>0.47</v>
      </c>
      <c r="T293" s="4">
        <v>0.621</v>
      </c>
      <c r="U293">
        <v>8832</v>
      </c>
      <c r="V293">
        <v>352</v>
      </c>
      <c r="W293">
        <v>10409</v>
      </c>
      <c r="X293">
        <v>9184</v>
      </c>
      <c r="Y293">
        <v>1225</v>
      </c>
      <c r="Z293" s="4">
        <v>3.7999999999999999E-2</v>
      </c>
      <c r="AA293" s="4">
        <v>0.84799999999999998</v>
      </c>
      <c r="AB293" s="4">
        <v>0.88200000000000001</v>
      </c>
    </row>
    <row r="294" spans="1:28">
      <c r="A294" t="s">
        <v>677</v>
      </c>
      <c r="B294">
        <v>2024</v>
      </c>
      <c r="C294" t="s">
        <v>678</v>
      </c>
      <c r="D294" t="s">
        <v>679</v>
      </c>
      <c r="E294" t="s">
        <v>10</v>
      </c>
      <c r="F294">
        <v>2699</v>
      </c>
      <c r="G294">
        <v>92</v>
      </c>
      <c r="H294">
        <v>3799</v>
      </c>
      <c r="I294">
        <v>2791</v>
      </c>
      <c r="J294" s="4">
        <v>3.3000000000000002E-2</v>
      </c>
      <c r="K294" s="4">
        <v>0.71</v>
      </c>
      <c r="L294" s="4">
        <v>0.73499999999999999</v>
      </c>
      <c r="M294">
        <v>46</v>
      </c>
      <c r="N294">
        <v>0</v>
      </c>
      <c r="O294">
        <v>233</v>
      </c>
      <c r="P294">
        <v>46</v>
      </c>
      <c r="Q294">
        <v>187</v>
      </c>
      <c r="R294" s="4">
        <v>0</v>
      </c>
      <c r="S294" s="4">
        <v>0.19700000000000001</v>
      </c>
      <c r="T294" s="4">
        <v>0.19700000000000001</v>
      </c>
      <c r="U294">
        <v>2653</v>
      </c>
      <c r="V294">
        <v>92</v>
      </c>
      <c r="W294">
        <v>3566</v>
      </c>
      <c r="X294">
        <v>2745</v>
      </c>
      <c r="Y294">
        <v>821</v>
      </c>
      <c r="Z294" s="4">
        <v>3.4000000000000002E-2</v>
      </c>
      <c r="AA294" s="4">
        <v>0.74399999999999999</v>
      </c>
      <c r="AB294" s="4">
        <v>0.77</v>
      </c>
    </row>
    <row r="295" spans="1:28">
      <c r="A295" t="s">
        <v>680</v>
      </c>
      <c r="B295">
        <v>2024</v>
      </c>
      <c r="C295" t="s">
        <v>681</v>
      </c>
      <c r="D295" t="s">
        <v>679</v>
      </c>
      <c r="E295" t="s">
        <v>10</v>
      </c>
      <c r="F295">
        <v>5010</v>
      </c>
      <c r="G295">
        <v>362</v>
      </c>
      <c r="H295">
        <v>7041</v>
      </c>
      <c r="I295">
        <v>5372</v>
      </c>
      <c r="J295" s="4">
        <v>6.7000000000000004E-2</v>
      </c>
      <c r="K295" s="4">
        <v>0.71199999999999997</v>
      </c>
      <c r="L295" s="4">
        <v>0.76300000000000001</v>
      </c>
      <c r="M295">
        <v>714</v>
      </c>
      <c r="N295">
        <v>50</v>
      </c>
      <c r="O295">
        <v>1429</v>
      </c>
      <c r="P295">
        <v>764</v>
      </c>
      <c r="Q295">
        <v>665</v>
      </c>
      <c r="R295" s="4">
        <v>6.5000000000000002E-2</v>
      </c>
      <c r="S295" s="4">
        <v>0.5</v>
      </c>
      <c r="T295" s="4">
        <v>0.53500000000000003</v>
      </c>
      <c r="U295">
        <v>4296</v>
      </c>
      <c r="V295">
        <v>312</v>
      </c>
      <c r="W295">
        <v>5612</v>
      </c>
      <c r="X295">
        <v>4608</v>
      </c>
      <c r="Y295">
        <v>1004</v>
      </c>
      <c r="Z295" s="4">
        <v>6.8000000000000005E-2</v>
      </c>
      <c r="AA295" s="4">
        <v>0.76600000000000001</v>
      </c>
      <c r="AB295" s="4">
        <v>0.82099999999999995</v>
      </c>
    </row>
    <row r="296" spans="1:28">
      <c r="A296" t="s">
        <v>682</v>
      </c>
      <c r="B296">
        <v>2024</v>
      </c>
      <c r="C296" t="s">
        <v>683</v>
      </c>
      <c r="D296" t="s">
        <v>679</v>
      </c>
      <c r="E296" t="s">
        <v>10</v>
      </c>
      <c r="F296">
        <v>8261</v>
      </c>
      <c r="G296">
        <v>305</v>
      </c>
      <c r="H296">
        <v>9864</v>
      </c>
      <c r="I296">
        <v>8566</v>
      </c>
      <c r="J296" s="4">
        <v>3.5999999999999997E-2</v>
      </c>
      <c r="K296" s="4">
        <v>0.83699999999999997</v>
      </c>
      <c r="L296" s="4">
        <v>0.86799999999999999</v>
      </c>
      <c r="M296">
        <v>580</v>
      </c>
      <c r="N296">
        <v>131</v>
      </c>
      <c r="O296">
        <v>1252</v>
      </c>
      <c r="P296">
        <v>711</v>
      </c>
      <c r="Q296">
        <v>541</v>
      </c>
      <c r="R296" s="4">
        <v>0.184</v>
      </c>
      <c r="S296" s="4">
        <v>0.46300000000000002</v>
      </c>
      <c r="T296" s="4">
        <v>0.56799999999999995</v>
      </c>
      <c r="U296">
        <v>7681</v>
      </c>
      <c r="V296">
        <v>174</v>
      </c>
      <c r="W296">
        <v>8612</v>
      </c>
      <c r="X296">
        <v>7855</v>
      </c>
      <c r="Y296">
        <v>757</v>
      </c>
      <c r="Z296" s="4">
        <v>2.1999999999999999E-2</v>
      </c>
      <c r="AA296" s="4">
        <v>0.89200000000000002</v>
      </c>
      <c r="AB296" s="4">
        <v>0.91200000000000003</v>
      </c>
    </row>
    <row r="297" spans="1:28">
      <c r="A297" t="s">
        <v>684</v>
      </c>
      <c r="B297">
        <v>2024</v>
      </c>
      <c r="C297" t="s">
        <v>685</v>
      </c>
      <c r="D297" t="s">
        <v>679</v>
      </c>
      <c r="E297" t="s">
        <v>10</v>
      </c>
      <c r="F297">
        <v>2717</v>
      </c>
      <c r="G297">
        <v>65</v>
      </c>
      <c r="H297">
        <v>3588</v>
      </c>
      <c r="I297">
        <v>2782</v>
      </c>
      <c r="J297" s="4">
        <v>2.3E-2</v>
      </c>
      <c r="K297" s="4">
        <v>0.75700000000000001</v>
      </c>
      <c r="L297" s="4">
        <v>0.77500000000000002</v>
      </c>
      <c r="M297">
        <v>91</v>
      </c>
      <c r="N297">
        <v>0</v>
      </c>
      <c r="O297">
        <v>556</v>
      </c>
      <c r="P297">
        <v>91</v>
      </c>
      <c r="Q297">
        <v>465</v>
      </c>
      <c r="R297" s="4">
        <v>0</v>
      </c>
      <c r="S297" s="4">
        <v>0.16400000000000001</v>
      </c>
      <c r="T297" s="4">
        <v>0.16400000000000001</v>
      </c>
      <c r="U297">
        <v>2626</v>
      </c>
      <c r="V297">
        <v>65</v>
      </c>
      <c r="W297">
        <v>3032</v>
      </c>
      <c r="X297">
        <v>2691</v>
      </c>
      <c r="Y297">
        <v>341</v>
      </c>
      <c r="Z297" s="4">
        <v>2.4E-2</v>
      </c>
      <c r="AA297" s="4">
        <v>0.86599999999999999</v>
      </c>
      <c r="AB297" s="4">
        <v>0.88800000000000001</v>
      </c>
    </row>
    <row r="298" spans="1:28">
      <c r="A298" t="s">
        <v>686</v>
      </c>
      <c r="B298">
        <v>2024</v>
      </c>
      <c r="C298" t="s">
        <v>687</v>
      </c>
      <c r="D298" t="s">
        <v>679</v>
      </c>
      <c r="E298" t="s">
        <v>10</v>
      </c>
      <c r="F298">
        <v>1557</v>
      </c>
      <c r="G298">
        <v>88</v>
      </c>
      <c r="H298">
        <v>1903</v>
      </c>
      <c r="I298">
        <v>1645</v>
      </c>
      <c r="J298" s="4">
        <v>5.2999999999999999E-2</v>
      </c>
      <c r="K298" s="4">
        <v>0.81799999999999995</v>
      </c>
      <c r="L298" s="4">
        <v>0.86399999999999999</v>
      </c>
      <c r="M298">
        <v>146</v>
      </c>
      <c r="N298">
        <v>38</v>
      </c>
      <c r="O298">
        <v>226</v>
      </c>
      <c r="P298">
        <v>184</v>
      </c>
      <c r="Q298">
        <v>42</v>
      </c>
      <c r="R298" s="4">
        <v>0.20699999999999999</v>
      </c>
      <c r="S298" s="4">
        <v>0.64600000000000002</v>
      </c>
      <c r="T298" s="4">
        <v>0.81399999999999995</v>
      </c>
      <c r="U298">
        <v>1411</v>
      </c>
      <c r="V298">
        <v>50</v>
      </c>
      <c r="W298">
        <v>1677</v>
      </c>
      <c r="X298">
        <v>1461</v>
      </c>
      <c r="Y298">
        <v>216</v>
      </c>
      <c r="Z298" s="4">
        <v>3.4000000000000002E-2</v>
      </c>
      <c r="AA298" s="4">
        <v>0.84099999999999997</v>
      </c>
      <c r="AB298" s="4">
        <v>0.871</v>
      </c>
    </row>
    <row r="299" spans="1:28">
      <c r="A299" t="s">
        <v>688</v>
      </c>
      <c r="B299">
        <v>2024</v>
      </c>
      <c r="C299" t="s">
        <v>689</v>
      </c>
      <c r="D299" t="s">
        <v>679</v>
      </c>
      <c r="E299" t="s">
        <v>10</v>
      </c>
      <c r="F299">
        <v>4653</v>
      </c>
      <c r="G299">
        <v>115</v>
      </c>
      <c r="H299">
        <v>5523</v>
      </c>
      <c r="I299">
        <v>4768</v>
      </c>
      <c r="J299" s="4">
        <v>2.4E-2</v>
      </c>
      <c r="K299" s="4">
        <v>0.84199999999999997</v>
      </c>
      <c r="L299" s="4">
        <v>0.86299999999999999</v>
      </c>
      <c r="M299">
        <v>111</v>
      </c>
      <c r="N299">
        <v>18</v>
      </c>
      <c r="O299">
        <v>453</v>
      </c>
      <c r="P299">
        <v>129</v>
      </c>
      <c r="Q299">
        <v>324</v>
      </c>
      <c r="R299" s="4">
        <v>0.14000000000000001</v>
      </c>
      <c r="S299" s="4">
        <v>0.245</v>
      </c>
      <c r="T299" s="4">
        <v>0.28499999999999998</v>
      </c>
      <c r="U299">
        <v>4542</v>
      </c>
      <c r="V299">
        <v>97</v>
      </c>
      <c r="W299">
        <v>5070</v>
      </c>
      <c r="X299">
        <v>4639</v>
      </c>
      <c r="Y299">
        <v>431</v>
      </c>
      <c r="Z299" s="4">
        <v>2.1000000000000001E-2</v>
      </c>
      <c r="AA299" s="4">
        <v>0.89600000000000002</v>
      </c>
      <c r="AB299" s="4">
        <v>0.91500000000000004</v>
      </c>
    </row>
    <row r="300" spans="1:28">
      <c r="A300" t="s">
        <v>690</v>
      </c>
      <c r="B300">
        <v>2024</v>
      </c>
      <c r="C300" t="s">
        <v>691</v>
      </c>
      <c r="D300" t="s">
        <v>679</v>
      </c>
      <c r="E300" t="s">
        <v>10</v>
      </c>
      <c r="F300">
        <v>2572</v>
      </c>
      <c r="G300">
        <v>173</v>
      </c>
      <c r="H300">
        <v>3401</v>
      </c>
      <c r="I300">
        <v>2745</v>
      </c>
      <c r="J300" s="4">
        <v>6.3E-2</v>
      </c>
      <c r="K300" s="4">
        <v>0.75600000000000001</v>
      </c>
      <c r="L300" s="4">
        <v>0.80700000000000005</v>
      </c>
      <c r="M300">
        <v>53</v>
      </c>
      <c r="N300">
        <v>0</v>
      </c>
      <c r="O300">
        <v>127</v>
      </c>
      <c r="P300">
        <v>53</v>
      </c>
      <c r="Q300">
        <v>74</v>
      </c>
      <c r="R300" s="4">
        <v>0</v>
      </c>
      <c r="S300" s="4">
        <v>0.41699999999999998</v>
      </c>
      <c r="T300" s="4">
        <v>0.41699999999999998</v>
      </c>
      <c r="U300">
        <v>2519</v>
      </c>
      <c r="V300">
        <v>173</v>
      </c>
      <c r="W300">
        <v>3274</v>
      </c>
      <c r="X300">
        <v>2692</v>
      </c>
      <c r="Y300">
        <v>582</v>
      </c>
      <c r="Z300" s="4">
        <v>6.4000000000000001E-2</v>
      </c>
      <c r="AA300" s="4">
        <v>0.76900000000000002</v>
      </c>
      <c r="AB300" s="4">
        <v>0.82199999999999995</v>
      </c>
    </row>
    <row r="301" spans="1:28">
      <c r="A301" t="s">
        <v>692</v>
      </c>
      <c r="B301">
        <v>2024</v>
      </c>
      <c r="C301" t="s">
        <v>693</v>
      </c>
      <c r="D301" t="s">
        <v>679</v>
      </c>
      <c r="E301" t="s">
        <v>10</v>
      </c>
      <c r="F301">
        <v>2321</v>
      </c>
      <c r="G301">
        <v>98</v>
      </c>
      <c r="H301">
        <v>2968</v>
      </c>
      <c r="I301">
        <v>2419</v>
      </c>
      <c r="J301" s="4">
        <v>4.1000000000000002E-2</v>
      </c>
      <c r="K301" s="4">
        <v>0.78200000000000003</v>
      </c>
      <c r="L301" s="4">
        <v>0.81499999999999995</v>
      </c>
      <c r="M301">
        <v>91</v>
      </c>
      <c r="N301">
        <v>0</v>
      </c>
      <c r="O301">
        <v>254</v>
      </c>
      <c r="P301">
        <v>91</v>
      </c>
      <c r="Q301">
        <v>163</v>
      </c>
      <c r="R301" s="4">
        <v>0</v>
      </c>
      <c r="S301" s="4">
        <v>0.35799999999999998</v>
      </c>
      <c r="T301" s="4">
        <v>0.35799999999999998</v>
      </c>
      <c r="U301">
        <v>2230</v>
      </c>
      <c r="V301">
        <v>98</v>
      </c>
      <c r="W301">
        <v>2714</v>
      </c>
      <c r="X301">
        <v>2328</v>
      </c>
      <c r="Y301">
        <v>386</v>
      </c>
      <c r="Z301" s="4">
        <v>4.2000000000000003E-2</v>
      </c>
      <c r="AA301" s="4">
        <v>0.82199999999999995</v>
      </c>
      <c r="AB301" s="4">
        <v>0.85799999999999998</v>
      </c>
    </row>
    <row r="302" spans="1:28">
      <c r="A302" t="s">
        <v>694</v>
      </c>
      <c r="B302">
        <v>2024</v>
      </c>
      <c r="C302" t="s">
        <v>695</v>
      </c>
      <c r="D302" t="s">
        <v>679</v>
      </c>
      <c r="E302" t="s">
        <v>10</v>
      </c>
      <c r="F302">
        <v>1644</v>
      </c>
      <c r="G302">
        <v>110</v>
      </c>
      <c r="H302">
        <v>2015</v>
      </c>
      <c r="I302">
        <v>1754</v>
      </c>
      <c r="J302" s="4">
        <v>6.3E-2</v>
      </c>
      <c r="K302" s="4">
        <v>0.81599999999999995</v>
      </c>
      <c r="L302" s="4">
        <v>0.87</v>
      </c>
      <c r="M302">
        <v>41</v>
      </c>
      <c r="N302">
        <v>0</v>
      </c>
      <c r="O302">
        <v>145</v>
      </c>
      <c r="P302">
        <v>41</v>
      </c>
      <c r="Q302">
        <v>104</v>
      </c>
      <c r="R302" s="4">
        <v>0</v>
      </c>
      <c r="S302" s="4">
        <v>0.28299999999999997</v>
      </c>
      <c r="T302" s="4">
        <v>0.28299999999999997</v>
      </c>
      <c r="U302">
        <v>1603</v>
      </c>
      <c r="V302">
        <v>110</v>
      </c>
      <c r="W302">
        <v>1870</v>
      </c>
      <c r="X302">
        <v>1713</v>
      </c>
      <c r="Y302">
        <v>157</v>
      </c>
      <c r="Z302" s="4">
        <v>6.4000000000000001E-2</v>
      </c>
      <c r="AA302" s="4">
        <v>0.85699999999999998</v>
      </c>
      <c r="AB302" s="4">
        <v>0.91600000000000004</v>
      </c>
    </row>
    <row r="303" spans="1:28">
      <c r="A303" t="s">
        <v>696</v>
      </c>
      <c r="B303">
        <v>2024</v>
      </c>
      <c r="C303" t="s">
        <v>697</v>
      </c>
      <c r="D303" t="s">
        <v>679</v>
      </c>
      <c r="E303" t="s">
        <v>10</v>
      </c>
      <c r="F303">
        <v>6147</v>
      </c>
      <c r="G303">
        <v>72</v>
      </c>
      <c r="H303">
        <v>7596</v>
      </c>
      <c r="I303">
        <v>6219</v>
      </c>
      <c r="J303" s="4">
        <v>1.2E-2</v>
      </c>
      <c r="K303" s="4">
        <v>0.80900000000000005</v>
      </c>
      <c r="L303" s="4">
        <v>0.81899999999999995</v>
      </c>
      <c r="M303">
        <v>405</v>
      </c>
      <c r="N303">
        <v>19</v>
      </c>
      <c r="O303">
        <v>833</v>
      </c>
      <c r="P303">
        <v>424</v>
      </c>
      <c r="Q303">
        <v>409</v>
      </c>
      <c r="R303" s="4">
        <v>4.4999999999999998E-2</v>
      </c>
      <c r="S303" s="4">
        <v>0.48599999999999999</v>
      </c>
      <c r="T303" s="4">
        <v>0.50900000000000001</v>
      </c>
      <c r="U303">
        <v>5742</v>
      </c>
      <c r="V303">
        <v>53</v>
      </c>
      <c r="W303">
        <v>6763</v>
      </c>
      <c r="X303">
        <v>5795</v>
      </c>
      <c r="Y303">
        <v>968</v>
      </c>
      <c r="Z303" s="4">
        <v>8.9999999999999993E-3</v>
      </c>
      <c r="AA303" s="4">
        <v>0.84899999999999998</v>
      </c>
      <c r="AB303" s="4">
        <v>0.85699999999999998</v>
      </c>
    </row>
    <row r="304" spans="1:28">
      <c r="A304" t="s">
        <v>698</v>
      </c>
      <c r="B304">
        <v>2024</v>
      </c>
      <c r="C304" t="s">
        <v>699</v>
      </c>
      <c r="D304" t="s">
        <v>679</v>
      </c>
      <c r="E304" t="s">
        <v>10</v>
      </c>
      <c r="F304">
        <v>8442</v>
      </c>
      <c r="G304">
        <v>489</v>
      </c>
      <c r="H304">
        <v>10537</v>
      </c>
      <c r="I304">
        <v>8931</v>
      </c>
      <c r="J304" s="4">
        <v>5.5E-2</v>
      </c>
      <c r="K304" s="4">
        <v>0.80100000000000005</v>
      </c>
      <c r="L304" s="4">
        <v>0.84799999999999998</v>
      </c>
      <c r="M304">
        <v>536</v>
      </c>
      <c r="N304">
        <v>51</v>
      </c>
      <c r="O304">
        <v>969</v>
      </c>
      <c r="P304">
        <v>587</v>
      </c>
      <c r="Q304">
        <v>382</v>
      </c>
      <c r="R304" s="4">
        <v>8.6999999999999994E-2</v>
      </c>
      <c r="S304" s="4">
        <v>0.55300000000000005</v>
      </c>
      <c r="T304" s="4">
        <v>0.60599999999999998</v>
      </c>
      <c r="U304">
        <v>7906</v>
      </c>
      <c r="V304">
        <v>438</v>
      </c>
      <c r="W304">
        <v>9568</v>
      </c>
      <c r="X304">
        <v>8344</v>
      </c>
      <c r="Y304">
        <v>1224</v>
      </c>
      <c r="Z304" s="4">
        <v>5.1999999999999998E-2</v>
      </c>
      <c r="AA304" s="4">
        <v>0.82599999999999996</v>
      </c>
      <c r="AB304" s="4">
        <v>0.872</v>
      </c>
    </row>
    <row r="305" spans="1:28">
      <c r="A305" t="s">
        <v>700</v>
      </c>
      <c r="B305">
        <v>2024</v>
      </c>
      <c r="C305" t="s">
        <v>701</v>
      </c>
      <c r="D305" t="s">
        <v>679</v>
      </c>
      <c r="E305" t="s">
        <v>10</v>
      </c>
      <c r="F305">
        <v>4760</v>
      </c>
      <c r="G305">
        <v>222</v>
      </c>
      <c r="H305">
        <v>5835</v>
      </c>
      <c r="I305">
        <v>4982</v>
      </c>
      <c r="J305" s="4">
        <v>4.4999999999999998E-2</v>
      </c>
      <c r="K305" s="4">
        <v>0.81599999999999995</v>
      </c>
      <c r="L305" s="4">
        <v>0.85399999999999998</v>
      </c>
      <c r="M305">
        <v>123</v>
      </c>
      <c r="N305">
        <v>0</v>
      </c>
      <c r="O305">
        <v>291</v>
      </c>
      <c r="P305">
        <v>123</v>
      </c>
      <c r="Q305">
        <v>168</v>
      </c>
      <c r="R305" s="4">
        <v>0</v>
      </c>
      <c r="S305" s="4">
        <v>0.42299999999999999</v>
      </c>
      <c r="T305" s="4">
        <v>0.42299999999999999</v>
      </c>
      <c r="U305">
        <v>4637</v>
      </c>
      <c r="V305">
        <v>222</v>
      </c>
      <c r="W305">
        <v>5544</v>
      </c>
      <c r="X305">
        <v>4859</v>
      </c>
      <c r="Y305">
        <v>685</v>
      </c>
      <c r="Z305" s="4">
        <v>4.5999999999999999E-2</v>
      </c>
      <c r="AA305" s="4">
        <v>0.83599999999999997</v>
      </c>
      <c r="AB305" s="4">
        <v>0.876</v>
      </c>
    </row>
    <row r="306" spans="1:28">
      <c r="A306" t="s">
        <v>702</v>
      </c>
      <c r="B306">
        <v>2024</v>
      </c>
      <c r="C306" t="s">
        <v>703</v>
      </c>
      <c r="D306" t="s">
        <v>679</v>
      </c>
      <c r="E306" t="s">
        <v>10</v>
      </c>
      <c r="F306">
        <v>5221</v>
      </c>
      <c r="G306">
        <v>271</v>
      </c>
      <c r="H306">
        <v>7457</v>
      </c>
      <c r="I306">
        <v>5492</v>
      </c>
      <c r="J306" s="4">
        <v>4.9000000000000002E-2</v>
      </c>
      <c r="K306" s="4">
        <v>0.7</v>
      </c>
      <c r="L306" s="4">
        <v>0.73599999999999999</v>
      </c>
      <c r="M306">
        <v>548</v>
      </c>
      <c r="N306">
        <v>81</v>
      </c>
      <c r="O306">
        <v>1333</v>
      </c>
      <c r="P306">
        <v>629</v>
      </c>
      <c r="Q306">
        <v>704</v>
      </c>
      <c r="R306" s="4">
        <v>0.129</v>
      </c>
      <c r="S306" s="4">
        <v>0.41099999999999998</v>
      </c>
      <c r="T306" s="4">
        <v>0.47199999999999998</v>
      </c>
      <c r="U306">
        <v>4673</v>
      </c>
      <c r="V306">
        <v>190</v>
      </c>
      <c r="W306">
        <v>6124</v>
      </c>
      <c r="X306">
        <v>4863</v>
      </c>
      <c r="Y306">
        <v>1261</v>
      </c>
      <c r="Z306" s="4">
        <v>3.9E-2</v>
      </c>
      <c r="AA306" s="4">
        <v>0.76300000000000001</v>
      </c>
      <c r="AB306" s="4">
        <v>0.79400000000000004</v>
      </c>
    </row>
    <row r="307" spans="1:28">
      <c r="A307" t="s">
        <v>704</v>
      </c>
      <c r="B307">
        <v>2024</v>
      </c>
      <c r="C307" t="s">
        <v>705</v>
      </c>
      <c r="D307" t="s">
        <v>679</v>
      </c>
      <c r="E307" t="s">
        <v>10</v>
      </c>
      <c r="F307">
        <v>983</v>
      </c>
      <c r="G307">
        <v>59</v>
      </c>
      <c r="H307">
        <v>1257</v>
      </c>
      <c r="I307">
        <v>1042</v>
      </c>
      <c r="J307" s="4">
        <v>5.7000000000000002E-2</v>
      </c>
      <c r="K307" s="4">
        <v>0.78200000000000003</v>
      </c>
      <c r="L307" s="4">
        <v>0.82899999999999996</v>
      </c>
      <c r="M307">
        <v>48</v>
      </c>
      <c r="N307">
        <v>6</v>
      </c>
      <c r="O307">
        <v>119</v>
      </c>
      <c r="P307">
        <v>54</v>
      </c>
      <c r="Q307">
        <v>65</v>
      </c>
      <c r="R307" s="4">
        <v>0.111</v>
      </c>
      <c r="S307" s="4">
        <v>0.40300000000000002</v>
      </c>
      <c r="T307" s="4">
        <v>0.45400000000000001</v>
      </c>
      <c r="U307">
        <v>935</v>
      </c>
      <c r="V307">
        <v>53</v>
      </c>
      <c r="W307">
        <v>1138</v>
      </c>
      <c r="X307">
        <v>988</v>
      </c>
      <c r="Y307">
        <v>150</v>
      </c>
      <c r="Z307" s="4">
        <v>5.3999999999999999E-2</v>
      </c>
      <c r="AA307" s="4">
        <v>0.82199999999999995</v>
      </c>
      <c r="AB307" s="4">
        <v>0.86799999999999999</v>
      </c>
    </row>
    <row r="308" spans="1:28">
      <c r="A308" t="s">
        <v>706</v>
      </c>
      <c r="B308">
        <v>2024</v>
      </c>
      <c r="C308" t="s">
        <v>707</v>
      </c>
      <c r="D308" t="s">
        <v>679</v>
      </c>
      <c r="E308" t="s">
        <v>10</v>
      </c>
      <c r="F308">
        <v>19874</v>
      </c>
      <c r="G308">
        <v>1480</v>
      </c>
      <c r="H308">
        <v>27132</v>
      </c>
      <c r="I308">
        <v>21354</v>
      </c>
      <c r="J308" s="4">
        <v>6.9000000000000006E-2</v>
      </c>
      <c r="K308" s="4">
        <v>0.73199999999999998</v>
      </c>
      <c r="L308" s="4">
        <v>0.78700000000000003</v>
      </c>
      <c r="M308">
        <v>1337</v>
      </c>
      <c r="N308">
        <v>258</v>
      </c>
      <c r="O308">
        <v>3962</v>
      </c>
      <c r="P308">
        <v>1595</v>
      </c>
      <c r="Q308">
        <v>2367</v>
      </c>
      <c r="R308" s="4">
        <v>0.16200000000000001</v>
      </c>
      <c r="S308" s="4">
        <v>0.33700000000000002</v>
      </c>
      <c r="T308" s="4">
        <v>0.40300000000000002</v>
      </c>
      <c r="U308">
        <v>18537</v>
      </c>
      <c r="V308">
        <v>1222</v>
      </c>
      <c r="W308">
        <v>23170</v>
      </c>
      <c r="X308">
        <v>19759</v>
      </c>
      <c r="Y308">
        <v>3411</v>
      </c>
      <c r="Z308" s="4">
        <v>6.2E-2</v>
      </c>
      <c r="AA308" s="4">
        <v>0.8</v>
      </c>
      <c r="AB308" s="4">
        <v>0.85299999999999998</v>
      </c>
    </row>
    <row r="309" spans="1:28">
      <c r="A309" t="s">
        <v>708</v>
      </c>
      <c r="B309">
        <v>2024</v>
      </c>
      <c r="C309" t="s">
        <v>709</v>
      </c>
      <c r="D309" t="s">
        <v>679</v>
      </c>
      <c r="E309" t="s">
        <v>10</v>
      </c>
      <c r="F309">
        <v>8820</v>
      </c>
      <c r="G309">
        <v>686</v>
      </c>
      <c r="H309">
        <v>12299</v>
      </c>
      <c r="I309">
        <v>9506</v>
      </c>
      <c r="J309" s="4">
        <v>7.1999999999999995E-2</v>
      </c>
      <c r="K309" s="4">
        <v>0.71699999999999997</v>
      </c>
      <c r="L309" s="4">
        <v>0.77300000000000002</v>
      </c>
      <c r="M309">
        <v>893</v>
      </c>
      <c r="N309">
        <v>63</v>
      </c>
      <c r="O309">
        <v>2090</v>
      </c>
      <c r="P309">
        <v>956</v>
      </c>
      <c r="Q309">
        <v>1134</v>
      </c>
      <c r="R309" s="4">
        <v>6.6000000000000003E-2</v>
      </c>
      <c r="S309" s="4">
        <v>0.42699999999999999</v>
      </c>
      <c r="T309" s="4">
        <v>0.45700000000000002</v>
      </c>
      <c r="U309">
        <v>7927</v>
      </c>
      <c r="V309">
        <v>623</v>
      </c>
      <c r="W309">
        <v>10209</v>
      </c>
      <c r="X309">
        <v>8550</v>
      </c>
      <c r="Y309">
        <v>1659</v>
      </c>
      <c r="Z309" s="4">
        <v>7.2999999999999995E-2</v>
      </c>
      <c r="AA309" s="4">
        <v>0.77600000000000002</v>
      </c>
      <c r="AB309" s="4">
        <v>0.83699999999999997</v>
      </c>
    </row>
    <row r="310" spans="1:28">
      <c r="A310" t="s">
        <v>710</v>
      </c>
      <c r="B310">
        <v>2024</v>
      </c>
      <c r="C310" t="s">
        <v>711</v>
      </c>
      <c r="D310" t="s">
        <v>679</v>
      </c>
      <c r="E310" t="s">
        <v>10</v>
      </c>
      <c r="F310">
        <v>10018</v>
      </c>
      <c r="G310">
        <v>369</v>
      </c>
      <c r="H310">
        <v>12341</v>
      </c>
      <c r="I310">
        <v>10387</v>
      </c>
      <c r="J310" s="4">
        <v>3.5999999999999997E-2</v>
      </c>
      <c r="K310" s="4">
        <v>0.81200000000000006</v>
      </c>
      <c r="L310" s="4">
        <v>0.84199999999999997</v>
      </c>
      <c r="M310">
        <v>612</v>
      </c>
      <c r="N310">
        <v>28</v>
      </c>
      <c r="O310">
        <v>952</v>
      </c>
      <c r="P310">
        <v>640</v>
      </c>
      <c r="Q310">
        <v>312</v>
      </c>
      <c r="R310" s="4">
        <v>4.3999999999999997E-2</v>
      </c>
      <c r="S310" s="4">
        <v>0.64300000000000002</v>
      </c>
      <c r="T310" s="4">
        <v>0.67200000000000004</v>
      </c>
      <c r="U310">
        <v>9406</v>
      </c>
      <c r="V310">
        <v>341</v>
      </c>
      <c r="W310">
        <v>11389</v>
      </c>
      <c r="X310">
        <v>9747</v>
      </c>
      <c r="Y310">
        <v>1642</v>
      </c>
      <c r="Z310" s="4">
        <v>3.5000000000000003E-2</v>
      </c>
      <c r="AA310" s="4">
        <v>0.82599999999999996</v>
      </c>
      <c r="AB310" s="4">
        <v>0.85599999999999998</v>
      </c>
    </row>
    <row r="311" spans="1:28">
      <c r="A311" t="s">
        <v>712</v>
      </c>
      <c r="B311">
        <v>2024</v>
      </c>
      <c r="C311" t="s">
        <v>713</v>
      </c>
      <c r="D311" t="s">
        <v>679</v>
      </c>
      <c r="E311" t="s">
        <v>10</v>
      </c>
      <c r="F311">
        <v>1066</v>
      </c>
      <c r="G311">
        <v>60</v>
      </c>
      <c r="H311">
        <v>1508</v>
      </c>
      <c r="I311">
        <v>1126</v>
      </c>
      <c r="J311" s="4">
        <v>5.2999999999999999E-2</v>
      </c>
      <c r="K311" s="4">
        <v>0.70699999999999996</v>
      </c>
      <c r="L311" s="4">
        <v>0.747</v>
      </c>
      <c r="M311">
        <v>70</v>
      </c>
      <c r="N311">
        <v>0</v>
      </c>
      <c r="O311">
        <v>253</v>
      </c>
      <c r="P311">
        <v>70</v>
      </c>
      <c r="Q311">
        <v>183</v>
      </c>
      <c r="R311" s="4">
        <v>0</v>
      </c>
      <c r="S311" s="4">
        <v>0.27700000000000002</v>
      </c>
      <c r="T311" s="4">
        <v>0.27700000000000002</v>
      </c>
      <c r="U311">
        <v>996</v>
      </c>
      <c r="V311">
        <v>60</v>
      </c>
      <c r="W311">
        <v>1255</v>
      </c>
      <c r="X311">
        <v>1056</v>
      </c>
      <c r="Y311">
        <v>199</v>
      </c>
      <c r="Z311" s="4">
        <v>5.7000000000000002E-2</v>
      </c>
      <c r="AA311" s="4">
        <v>0.79400000000000004</v>
      </c>
      <c r="AB311" s="4">
        <v>0.84099999999999997</v>
      </c>
    </row>
    <row r="312" spans="1:28">
      <c r="A312" t="s">
        <v>714</v>
      </c>
      <c r="B312">
        <v>2024</v>
      </c>
      <c r="C312" t="s">
        <v>715</v>
      </c>
      <c r="D312" t="s">
        <v>679</v>
      </c>
      <c r="E312" t="s">
        <v>10</v>
      </c>
      <c r="F312">
        <v>2719</v>
      </c>
      <c r="G312">
        <v>165</v>
      </c>
      <c r="H312">
        <v>3481</v>
      </c>
      <c r="I312">
        <v>2884</v>
      </c>
      <c r="J312" s="4">
        <v>5.7000000000000002E-2</v>
      </c>
      <c r="K312" s="4">
        <v>0.78100000000000003</v>
      </c>
      <c r="L312" s="4">
        <v>0.82799999999999996</v>
      </c>
      <c r="M312">
        <v>109</v>
      </c>
      <c r="N312">
        <v>13</v>
      </c>
      <c r="O312">
        <v>154</v>
      </c>
      <c r="P312">
        <v>122</v>
      </c>
      <c r="Q312">
        <v>32</v>
      </c>
      <c r="R312" s="4">
        <v>0.107</v>
      </c>
      <c r="S312" s="4">
        <v>0.70799999999999996</v>
      </c>
      <c r="T312" s="4">
        <v>0.79200000000000004</v>
      </c>
      <c r="U312">
        <v>2610</v>
      </c>
      <c r="V312">
        <v>152</v>
      </c>
      <c r="W312">
        <v>3327</v>
      </c>
      <c r="X312">
        <v>2762</v>
      </c>
      <c r="Y312">
        <v>565</v>
      </c>
      <c r="Z312" s="4">
        <v>5.5E-2</v>
      </c>
      <c r="AA312" s="4">
        <v>0.78400000000000003</v>
      </c>
      <c r="AB312" s="4">
        <v>0.83</v>
      </c>
    </row>
    <row r="313" spans="1:28">
      <c r="A313" t="s">
        <v>716</v>
      </c>
      <c r="B313">
        <v>2024</v>
      </c>
      <c r="C313" t="s">
        <v>717</v>
      </c>
      <c r="D313" t="s">
        <v>679</v>
      </c>
      <c r="E313" t="s">
        <v>10</v>
      </c>
      <c r="F313">
        <v>9085</v>
      </c>
      <c r="G313">
        <v>417</v>
      </c>
      <c r="H313">
        <v>11282</v>
      </c>
      <c r="I313">
        <v>9502</v>
      </c>
      <c r="J313" s="4">
        <v>4.3999999999999997E-2</v>
      </c>
      <c r="K313" s="4">
        <v>0.80500000000000005</v>
      </c>
      <c r="L313" s="4">
        <v>0.84199999999999997</v>
      </c>
      <c r="M313">
        <v>372</v>
      </c>
      <c r="N313">
        <v>48</v>
      </c>
      <c r="O313">
        <v>685</v>
      </c>
      <c r="P313">
        <v>420</v>
      </c>
      <c r="Q313">
        <v>265</v>
      </c>
      <c r="R313" s="4">
        <v>0.114</v>
      </c>
      <c r="S313" s="4">
        <v>0.54300000000000004</v>
      </c>
      <c r="T313" s="4">
        <v>0.61299999999999999</v>
      </c>
      <c r="U313">
        <v>8713</v>
      </c>
      <c r="V313">
        <v>369</v>
      </c>
      <c r="W313">
        <v>10597</v>
      </c>
      <c r="X313">
        <v>9082</v>
      </c>
      <c r="Y313">
        <v>1515</v>
      </c>
      <c r="Z313" s="4">
        <v>4.1000000000000002E-2</v>
      </c>
      <c r="AA313" s="4">
        <v>0.82199999999999995</v>
      </c>
      <c r="AB313" s="4">
        <v>0.85699999999999998</v>
      </c>
    </row>
    <row r="314" spans="1:28">
      <c r="A314" t="s">
        <v>718</v>
      </c>
      <c r="B314">
        <v>2024</v>
      </c>
      <c r="C314" t="s">
        <v>719</v>
      </c>
      <c r="D314" t="s">
        <v>679</v>
      </c>
      <c r="E314" t="s">
        <v>10</v>
      </c>
      <c r="F314">
        <v>2900</v>
      </c>
      <c r="G314">
        <v>54</v>
      </c>
      <c r="H314">
        <v>3342</v>
      </c>
      <c r="I314">
        <v>2954</v>
      </c>
      <c r="J314" s="4">
        <v>1.7999999999999999E-2</v>
      </c>
      <c r="K314" s="4">
        <v>0.86799999999999999</v>
      </c>
      <c r="L314" s="4">
        <v>0.88400000000000001</v>
      </c>
      <c r="M314">
        <v>19</v>
      </c>
      <c r="N314">
        <v>11</v>
      </c>
      <c r="O314">
        <v>105</v>
      </c>
      <c r="P314">
        <v>30</v>
      </c>
      <c r="Q314">
        <v>75</v>
      </c>
      <c r="R314" s="4">
        <v>0.36699999999999999</v>
      </c>
      <c r="S314" s="4">
        <v>0.18099999999999999</v>
      </c>
      <c r="T314" s="4">
        <v>0.28599999999999998</v>
      </c>
      <c r="U314">
        <v>2881</v>
      </c>
      <c r="V314">
        <v>43</v>
      </c>
      <c r="W314">
        <v>3237</v>
      </c>
      <c r="X314">
        <v>2924</v>
      </c>
      <c r="Y314">
        <v>313</v>
      </c>
      <c r="Z314" s="4">
        <v>1.4999999999999999E-2</v>
      </c>
      <c r="AA314" s="4">
        <v>0.89</v>
      </c>
      <c r="AB314" s="4">
        <v>0.90300000000000002</v>
      </c>
    </row>
    <row r="315" spans="1:28">
      <c r="A315" t="s">
        <v>720</v>
      </c>
      <c r="B315">
        <v>2024</v>
      </c>
      <c r="C315" t="s">
        <v>721</v>
      </c>
      <c r="D315" t="s">
        <v>679</v>
      </c>
      <c r="E315" t="s">
        <v>10</v>
      </c>
      <c r="F315">
        <v>2202</v>
      </c>
      <c r="G315">
        <v>52</v>
      </c>
      <c r="H315">
        <v>2698</v>
      </c>
      <c r="I315">
        <v>2254</v>
      </c>
      <c r="J315" s="4">
        <v>2.3E-2</v>
      </c>
      <c r="K315" s="4">
        <v>0.81599999999999995</v>
      </c>
      <c r="L315" s="4">
        <v>0.83499999999999996</v>
      </c>
      <c r="M315">
        <v>89</v>
      </c>
      <c r="N315">
        <v>17</v>
      </c>
      <c r="O315">
        <v>246</v>
      </c>
      <c r="P315">
        <v>106</v>
      </c>
      <c r="Q315">
        <v>140</v>
      </c>
      <c r="R315" s="4">
        <v>0.16</v>
      </c>
      <c r="S315" s="4">
        <v>0.36199999999999999</v>
      </c>
      <c r="T315" s="4">
        <v>0.43099999999999999</v>
      </c>
      <c r="U315">
        <v>2113</v>
      </c>
      <c r="V315">
        <v>35</v>
      </c>
      <c r="W315">
        <v>2452</v>
      </c>
      <c r="X315">
        <v>2148</v>
      </c>
      <c r="Y315">
        <v>304</v>
      </c>
      <c r="Z315" s="4">
        <v>1.6E-2</v>
      </c>
      <c r="AA315" s="4">
        <v>0.86199999999999999</v>
      </c>
      <c r="AB315" s="4">
        <v>0.876</v>
      </c>
    </row>
    <row r="316" spans="1:28">
      <c r="A316" t="s">
        <v>722</v>
      </c>
      <c r="B316">
        <v>2024</v>
      </c>
      <c r="C316" t="s">
        <v>723</v>
      </c>
      <c r="D316" t="s">
        <v>679</v>
      </c>
      <c r="E316" t="s">
        <v>10</v>
      </c>
      <c r="F316">
        <v>3402</v>
      </c>
      <c r="G316">
        <v>271</v>
      </c>
      <c r="H316">
        <v>4367</v>
      </c>
      <c r="I316">
        <v>3673</v>
      </c>
      <c r="J316" s="4">
        <v>7.3999999999999996E-2</v>
      </c>
      <c r="K316" s="4">
        <v>0.77900000000000003</v>
      </c>
      <c r="L316" s="4">
        <v>0.84099999999999997</v>
      </c>
      <c r="M316">
        <v>164</v>
      </c>
      <c r="N316">
        <v>0</v>
      </c>
      <c r="O316">
        <v>168</v>
      </c>
      <c r="P316">
        <v>164</v>
      </c>
      <c r="Q316">
        <v>4</v>
      </c>
      <c r="R316" s="4">
        <v>0</v>
      </c>
      <c r="S316" s="4">
        <v>0.97599999999999998</v>
      </c>
      <c r="T316" s="4">
        <v>0.97599999999999998</v>
      </c>
      <c r="U316">
        <v>3238</v>
      </c>
      <c r="V316">
        <v>271</v>
      </c>
      <c r="W316">
        <v>4199</v>
      </c>
      <c r="X316">
        <v>3509</v>
      </c>
      <c r="Y316">
        <v>690</v>
      </c>
      <c r="Z316" s="4">
        <v>7.6999999999999999E-2</v>
      </c>
      <c r="AA316" s="4">
        <v>0.77100000000000002</v>
      </c>
      <c r="AB316" s="4">
        <v>0.83599999999999997</v>
      </c>
    </row>
    <row r="317" spans="1:28">
      <c r="A317" t="s">
        <v>724</v>
      </c>
      <c r="B317">
        <v>2024</v>
      </c>
      <c r="C317" t="s">
        <v>725</v>
      </c>
      <c r="D317" t="s">
        <v>679</v>
      </c>
      <c r="E317" t="s">
        <v>10</v>
      </c>
      <c r="F317">
        <v>5340</v>
      </c>
      <c r="G317">
        <v>111</v>
      </c>
      <c r="H317">
        <v>6738</v>
      </c>
      <c r="I317">
        <v>5451</v>
      </c>
      <c r="J317" s="4">
        <v>0.02</v>
      </c>
      <c r="K317" s="4">
        <v>0.79300000000000004</v>
      </c>
      <c r="L317" s="4">
        <v>0.80900000000000005</v>
      </c>
      <c r="M317">
        <v>304</v>
      </c>
      <c r="N317">
        <v>11</v>
      </c>
      <c r="O317">
        <v>731</v>
      </c>
      <c r="P317">
        <v>315</v>
      </c>
      <c r="Q317">
        <v>416</v>
      </c>
      <c r="R317" s="4">
        <v>3.5000000000000003E-2</v>
      </c>
      <c r="S317" s="4">
        <v>0.41599999999999998</v>
      </c>
      <c r="T317" s="4">
        <v>0.43099999999999999</v>
      </c>
      <c r="U317">
        <v>5036</v>
      </c>
      <c r="V317">
        <v>100</v>
      </c>
      <c r="W317">
        <v>6007</v>
      </c>
      <c r="X317">
        <v>5136</v>
      </c>
      <c r="Y317">
        <v>871</v>
      </c>
      <c r="Z317" s="4">
        <v>1.9E-2</v>
      </c>
      <c r="AA317" s="4">
        <v>0.83799999999999997</v>
      </c>
      <c r="AB317" s="4">
        <v>0.85499999999999998</v>
      </c>
    </row>
    <row r="318" spans="1:28">
      <c r="A318" t="s">
        <v>726</v>
      </c>
      <c r="B318">
        <v>2024</v>
      </c>
      <c r="C318" t="s">
        <v>727</v>
      </c>
      <c r="D318" t="s">
        <v>679</v>
      </c>
      <c r="E318" t="s">
        <v>10</v>
      </c>
      <c r="F318">
        <v>20903</v>
      </c>
      <c r="G318">
        <v>1371</v>
      </c>
      <c r="H318">
        <v>26935</v>
      </c>
      <c r="I318">
        <v>22274</v>
      </c>
      <c r="J318" s="4">
        <v>6.2E-2</v>
      </c>
      <c r="K318" s="4">
        <v>0.77600000000000002</v>
      </c>
      <c r="L318" s="4">
        <v>0.82699999999999996</v>
      </c>
      <c r="M318">
        <v>1426</v>
      </c>
      <c r="N318">
        <v>165</v>
      </c>
      <c r="O318">
        <v>3230</v>
      </c>
      <c r="P318">
        <v>1591</v>
      </c>
      <c r="Q318">
        <v>1639</v>
      </c>
      <c r="R318" s="4">
        <v>0.104</v>
      </c>
      <c r="S318" s="4">
        <v>0.441</v>
      </c>
      <c r="T318" s="4">
        <v>0.49299999999999999</v>
      </c>
      <c r="U318">
        <v>19477</v>
      </c>
      <c r="V318">
        <v>1206</v>
      </c>
      <c r="W318">
        <v>23705</v>
      </c>
      <c r="X318">
        <v>20683</v>
      </c>
      <c r="Y318">
        <v>3022</v>
      </c>
      <c r="Z318" s="4">
        <v>5.8000000000000003E-2</v>
      </c>
      <c r="AA318" s="4">
        <v>0.82199999999999995</v>
      </c>
      <c r="AB318" s="4">
        <v>0.873</v>
      </c>
    </row>
    <row r="319" spans="1:28">
      <c r="A319" t="s">
        <v>728</v>
      </c>
      <c r="B319">
        <v>2024</v>
      </c>
      <c r="C319" t="s">
        <v>729</v>
      </c>
      <c r="D319" t="s">
        <v>679</v>
      </c>
      <c r="E319" t="s">
        <v>10</v>
      </c>
      <c r="F319">
        <v>5757</v>
      </c>
      <c r="G319">
        <v>325</v>
      </c>
      <c r="H319">
        <v>7259</v>
      </c>
      <c r="I319">
        <v>6082</v>
      </c>
      <c r="J319" s="4">
        <v>5.2999999999999999E-2</v>
      </c>
      <c r="K319" s="4">
        <v>0.79300000000000004</v>
      </c>
      <c r="L319" s="4">
        <v>0.83799999999999997</v>
      </c>
      <c r="M319">
        <v>450</v>
      </c>
      <c r="N319">
        <v>96</v>
      </c>
      <c r="O319">
        <v>927</v>
      </c>
      <c r="P319">
        <v>546</v>
      </c>
      <c r="Q319">
        <v>381</v>
      </c>
      <c r="R319" s="4">
        <v>0.17599999999999999</v>
      </c>
      <c r="S319" s="4">
        <v>0.48499999999999999</v>
      </c>
      <c r="T319" s="4">
        <v>0.58899999999999997</v>
      </c>
      <c r="U319">
        <v>5307</v>
      </c>
      <c r="V319">
        <v>229</v>
      </c>
      <c r="W319">
        <v>6332</v>
      </c>
      <c r="X319">
        <v>5536</v>
      </c>
      <c r="Y319">
        <v>796</v>
      </c>
      <c r="Z319" s="4">
        <v>4.1000000000000002E-2</v>
      </c>
      <c r="AA319" s="4">
        <v>0.83799999999999997</v>
      </c>
      <c r="AB319" s="4">
        <v>0.874</v>
      </c>
    </row>
    <row r="320" spans="1:28">
      <c r="A320" t="s">
        <v>730</v>
      </c>
      <c r="B320">
        <v>2024</v>
      </c>
      <c r="C320" t="s">
        <v>731</v>
      </c>
      <c r="D320" t="s">
        <v>679</v>
      </c>
      <c r="E320" t="s">
        <v>10</v>
      </c>
      <c r="F320">
        <v>2987</v>
      </c>
      <c r="G320">
        <v>143</v>
      </c>
      <c r="H320">
        <v>3899</v>
      </c>
      <c r="I320">
        <v>3130</v>
      </c>
      <c r="J320" s="4">
        <v>4.5999999999999999E-2</v>
      </c>
      <c r="K320" s="4">
        <v>0.76600000000000001</v>
      </c>
      <c r="L320" s="4">
        <v>0.80300000000000005</v>
      </c>
      <c r="M320">
        <v>171</v>
      </c>
      <c r="N320">
        <v>0</v>
      </c>
      <c r="O320">
        <v>224</v>
      </c>
      <c r="P320">
        <v>171</v>
      </c>
      <c r="Q320">
        <v>53</v>
      </c>
      <c r="R320" s="4">
        <v>0</v>
      </c>
      <c r="S320" s="4">
        <v>0.76300000000000001</v>
      </c>
      <c r="T320" s="4">
        <v>0.76300000000000001</v>
      </c>
      <c r="U320">
        <v>2816</v>
      </c>
      <c r="V320">
        <v>143</v>
      </c>
      <c r="W320">
        <v>3675</v>
      </c>
      <c r="X320">
        <v>2959</v>
      </c>
      <c r="Y320">
        <v>716</v>
      </c>
      <c r="Z320" s="4">
        <v>4.8000000000000001E-2</v>
      </c>
      <c r="AA320" s="4">
        <v>0.76600000000000001</v>
      </c>
      <c r="AB320" s="4">
        <v>0.80500000000000005</v>
      </c>
    </row>
    <row r="321" spans="1:28">
      <c r="A321" t="s">
        <v>732</v>
      </c>
      <c r="B321">
        <v>2024</v>
      </c>
      <c r="C321" t="s">
        <v>733</v>
      </c>
      <c r="D321" t="s">
        <v>679</v>
      </c>
      <c r="E321" t="s">
        <v>10</v>
      </c>
      <c r="F321">
        <v>15073</v>
      </c>
      <c r="G321">
        <v>800</v>
      </c>
      <c r="H321">
        <v>18375</v>
      </c>
      <c r="I321">
        <v>15873</v>
      </c>
      <c r="J321" s="4">
        <v>0.05</v>
      </c>
      <c r="K321" s="4">
        <v>0.82</v>
      </c>
      <c r="L321" s="4">
        <v>0.86399999999999999</v>
      </c>
      <c r="M321">
        <v>609</v>
      </c>
      <c r="N321">
        <v>58</v>
      </c>
      <c r="O321">
        <v>1413</v>
      </c>
      <c r="P321">
        <v>667</v>
      </c>
      <c r="Q321">
        <v>746</v>
      </c>
      <c r="R321" s="4">
        <v>8.6999999999999994E-2</v>
      </c>
      <c r="S321" s="4">
        <v>0.43099999999999999</v>
      </c>
      <c r="T321" s="4">
        <v>0.47199999999999998</v>
      </c>
      <c r="U321">
        <v>14464</v>
      </c>
      <c r="V321">
        <v>742</v>
      </c>
      <c r="W321">
        <v>16962</v>
      </c>
      <c r="X321">
        <v>15206</v>
      </c>
      <c r="Y321">
        <v>1756</v>
      </c>
      <c r="Z321" s="4">
        <v>4.9000000000000002E-2</v>
      </c>
      <c r="AA321" s="4">
        <v>0.85299999999999998</v>
      </c>
      <c r="AB321" s="4">
        <v>0.89600000000000002</v>
      </c>
    </row>
    <row r="322" spans="1:28">
      <c r="A322" t="s">
        <v>734</v>
      </c>
      <c r="B322">
        <v>2024</v>
      </c>
      <c r="C322" t="s">
        <v>735</v>
      </c>
      <c r="D322" t="s">
        <v>679</v>
      </c>
      <c r="E322" t="s">
        <v>10</v>
      </c>
      <c r="F322">
        <v>6875</v>
      </c>
      <c r="G322">
        <v>134</v>
      </c>
      <c r="H322">
        <v>8219</v>
      </c>
      <c r="I322">
        <v>7009</v>
      </c>
      <c r="J322" s="4">
        <v>1.9E-2</v>
      </c>
      <c r="K322" s="4">
        <v>0.83599999999999997</v>
      </c>
      <c r="L322" s="4">
        <v>0.85299999999999998</v>
      </c>
      <c r="M322">
        <v>441</v>
      </c>
      <c r="N322">
        <v>21</v>
      </c>
      <c r="O322">
        <v>795</v>
      </c>
      <c r="P322">
        <v>462</v>
      </c>
      <c r="Q322">
        <v>333</v>
      </c>
      <c r="R322" s="4">
        <v>4.4999999999999998E-2</v>
      </c>
      <c r="S322" s="4">
        <v>0.55500000000000005</v>
      </c>
      <c r="T322" s="4">
        <v>0.58099999999999996</v>
      </c>
      <c r="U322">
        <v>6434</v>
      </c>
      <c r="V322">
        <v>113</v>
      </c>
      <c r="W322">
        <v>7424</v>
      </c>
      <c r="X322">
        <v>6547</v>
      </c>
      <c r="Y322">
        <v>877</v>
      </c>
      <c r="Z322" s="4">
        <v>1.7000000000000001E-2</v>
      </c>
      <c r="AA322" s="4">
        <v>0.86699999999999999</v>
      </c>
      <c r="AB322" s="4">
        <v>0.88200000000000001</v>
      </c>
    </row>
    <row r="323" spans="1:28">
      <c r="A323" t="s">
        <v>736</v>
      </c>
      <c r="B323">
        <v>2024</v>
      </c>
      <c r="C323" t="s">
        <v>737</v>
      </c>
      <c r="D323" t="s">
        <v>679</v>
      </c>
      <c r="E323" t="s">
        <v>10</v>
      </c>
      <c r="F323">
        <v>1798</v>
      </c>
      <c r="G323">
        <v>60</v>
      </c>
      <c r="H323">
        <v>2102</v>
      </c>
      <c r="I323">
        <v>1858</v>
      </c>
      <c r="J323" s="4">
        <v>3.2000000000000001E-2</v>
      </c>
      <c r="K323" s="4">
        <v>0.85499999999999998</v>
      </c>
      <c r="L323" s="4">
        <v>0.88400000000000001</v>
      </c>
      <c r="M323">
        <v>74</v>
      </c>
      <c r="N323">
        <v>1</v>
      </c>
      <c r="O323">
        <v>151</v>
      </c>
      <c r="P323">
        <v>75</v>
      </c>
      <c r="Q323">
        <v>76</v>
      </c>
      <c r="R323" s="4">
        <v>1.2999999999999999E-2</v>
      </c>
      <c r="S323" s="4">
        <v>0.49</v>
      </c>
      <c r="T323" s="4">
        <v>0.497</v>
      </c>
      <c r="U323">
        <v>1724</v>
      </c>
      <c r="V323">
        <v>59</v>
      </c>
      <c r="W323">
        <v>1951</v>
      </c>
      <c r="X323">
        <v>1783</v>
      </c>
      <c r="Y323">
        <v>168</v>
      </c>
      <c r="Z323" s="4">
        <v>3.3000000000000002E-2</v>
      </c>
      <c r="AA323" s="4">
        <v>0.88400000000000001</v>
      </c>
      <c r="AB323" s="4">
        <v>0.91400000000000003</v>
      </c>
    </row>
    <row r="324" spans="1:28">
      <c r="A324" t="s">
        <v>738</v>
      </c>
      <c r="B324">
        <v>2024</v>
      </c>
      <c r="C324" t="s">
        <v>739</v>
      </c>
      <c r="D324" t="s">
        <v>679</v>
      </c>
      <c r="E324" t="s">
        <v>10</v>
      </c>
      <c r="F324">
        <v>392</v>
      </c>
      <c r="G324">
        <v>14</v>
      </c>
      <c r="H324">
        <v>529</v>
      </c>
      <c r="I324">
        <v>406</v>
      </c>
      <c r="J324" s="4">
        <v>3.4000000000000002E-2</v>
      </c>
      <c r="K324" s="4">
        <v>0.74099999999999999</v>
      </c>
      <c r="L324" s="4">
        <v>0.76700000000000002</v>
      </c>
      <c r="M324">
        <v>6</v>
      </c>
      <c r="N324">
        <v>2</v>
      </c>
      <c r="O324">
        <v>33</v>
      </c>
      <c r="P324">
        <v>8</v>
      </c>
      <c r="Q324">
        <v>25</v>
      </c>
      <c r="R324" s="4">
        <v>0.25</v>
      </c>
      <c r="S324" s="4">
        <v>0.182</v>
      </c>
      <c r="T324" s="4">
        <v>0.24199999999999999</v>
      </c>
      <c r="U324">
        <v>386</v>
      </c>
      <c r="V324">
        <v>12</v>
      </c>
      <c r="W324">
        <v>496</v>
      </c>
      <c r="X324">
        <v>398</v>
      </c>
      <c r="Y324">
        <v>98</v>
      </c>
      <c r="Z324" s="4">
        <v>0.03</v>
      </c>
      <c r="AA324" s="4">
        <v>0.77800000000000002</v>
      </c>
      <c r="AB324" s="4">
        <v>0.80200000000000005</v>
      </c>
    </row>
    <row r="325" spans="1:28">
      <c r="A325" t="s">
        <v>740</v>
      </c>
      <c r="B325">
        <v>2024</v>
      </c>
      <c r="C325" t="s">
        <v>741</v>
      </c>
      <c r="D325" t="s">
        <v>679</v>
      </c>
      <c r="E325" t="s">
        <v>10</v>
      </c>
      <c r="F325">
        <v>7595</v>
      </c>
      <c r="G325">
        <v>365</v>
      </c>
      <c r="H325">
        <v>9478</v>
      </c>
      <c r="I325">
        <v>7960</v>
      </c>
      <c r="J325" s="4">
        <v>4.5999999999999999E-2</v>
      </c>
      <c r="K325" s="4">
        <v>0.80100000000000005</v>
      </c>
      <c r="L325" s="4">
        <v>0.84</v>
      </c>
      <c r="M325">
        <v>220</v>
      </c>
      <c r="N325">
        <v>73</v>
      </c>
      <c r="O325">
        <v>693</v>
      </c>
      <c r="P325">
        <v>293</v>
      </c>
      <c r="Q325">
        <v>400</v>
      </c>
      <c r="R325" s="4">
        <v>0.249</v>
      </c>
      <c r="S325" s="4">
        <v>0.317</v>
      </c>
      <c r="T325" s="4">
        <v>0.42299999999999999</v>
      </c>
      <c r="U325">
        <v>7375</v>
      </c>
      <c r="V325">
        <v>292</v>
      </c>
      <c r="W325">
        <v>8785</v>
      </c>
      <c r="X325">
        <v>7667</v>
      </c>
      <c r="Y325">
        <v>1118</v>
      </c>
      <c r="Z325" s="4">
        <v>3.7999999999999999E-2</v>
      </c>
      <c r="AA325" s="4">
        <v>0.83899999999999997</v>
      </c>
      <c r="AB325" s="4">
        <v>0.873</v>
      </c>
    </row>
    <row r="326" spans="1:28">
      <c r="A326" t="s">
        <v>742</v>
      </c>
      <c r="B326">
        <v>2024</v>
      </c>
      <c r="C326" t="s">
        <v>743</v>
      </c>
      <c r="D326" t="s">
        <v>679</v>
      </c>
      <c r="E326" t="s">
        <v>10</v>
      </c>
      <c r="F326">
        <v>8373</v>
      </c>
      <c r="G326">
        <v>491</v>
      </c>
      <c r="H326">
        <v>10267</v>
      </c>
      <c r="I326">
        <v>8864</v>
      </c>
      <c r="J326" s="4">
        <v>5.5E-2</v>
      </c>
      <c r="K326" s="4">
        <v>0.81599999999999995</v>
      </c>
      <c r="L326" s="4">
        <v>0.86299999999999999</v>
      </c>
      <c r="M326">
        <v>583</v>
      </c>
      <c r="N326">
        <v>115</v>
      </c>
      <c r="O326">
        <v>1253</v>
      </c>
      <c r="P326">
        <v>698</v>
      </c>
      <c r="Q326">
        <v>555</v>
      </c>
      <c r="R326" s="4">
        <v>0.16500000000000001</v>
      </c>
      <c r="S326" s="4">
        <v>0.46500000000000002</v>
      </c>
      <c r="T326" s="4">
        <v>0.55700000000000005</v>
      </c>
      <c r="U326">
        <v>7790</v>
      </c>
      <c r="V326">
        <v>376</v>
      </c>
      <c r="W326">
        <v>9014</v>
      </c>
      <c r="X326">
        <v>8166</v>
      </c>
      <c r="Y326">
        <v>848</v>
      </c>
      <c r="Z326" s="4">
        <v>4.5999999999999999E-2</v>
      </c>
      <c r="AA326" s="4">
        <v>0.86399999999999999</v>
      </c>
      <c r="AB326" s="4">
        <v>0.90600000000000003</v>
      </c>
    </row>
    <row r="327" spans="1:28">
      <c r="A327" t="s">
        <v>744</v>
      </c>
      <c r="B327">
        <v>2024</v>
      </c>
      <c r="C327" t="s">
        <v>745</v>
      </c>
      <c r="D327" t="s">
        <v>679</v>
      </c>
      <c r="E327" t="s">
        <v>10</v>
      </c>
      <c r="F327">
        <v>2501</v>
      </c>
      <c r="G327">
        <v>89</v>
      </c>
      <c r="H327">
        <v>3068</v>
      </c>
      <c r="I327">
        <v>2590</v>
      </c>
      <c r="J327" s="4">
        <v>3.4000000000000002E-2</v>
      </c>
      <c r="K327" s="4">
        <v>0.81499999999999995</v>
      </c>
      <c r="L327" s="4">
        <v>0.84399999999999997</v>
      </c>
      <c r="M327">
        <v>228</v>
      </c>
      <c r="N327">
        <v>0</v>
      </c>
      <c r="O327">
        <v>425</v>
      </c>
      <c r="P327">
        <v>228</v>
      </c>
      <c r="Q327">
        <v>197</v>
      </c>
      <c r="R327" s="4">
        <v>0</v>
      </c>
      <c r="S327" s="4">
        <v>0.53600000000000003</v>
      </c>
      <c r="T327" s="4">
        <v>0.53600000000000003</v>
      </c>
      <c r="U327">
        <v>2273</v>
      </c>
      <c r="V327">
        <v>89</v>
      </c>
      <c r="W327">
        <v>2643</v>
      </c>
      <c r="X327">
        <v>2362</v>
      </c>
      <c r="Y327">
        <v>281</v>
      </c>
      <c r="Z327" s="4">
        <v>3.7999999999999999E-2</v>
      </c>
      <c r="AA327" s="4">
        <v>0.86</v>
      </c>
      <c r="AB327" s="4">
        <v>0.89400000000000002</v>
      </c>
    </row>
    <row r="328" spans="1:28">
      <c r="A328" t="s">
        <v>746</v>
      </c>
      <c r="B328">
        <v>2024</v>
      </c>
      <c r="C328" t="s">
        <v>747</v>
      </c>
      <c r="D328" t="s">
        <v>679</v>
      </c>
      <c r="E328" t="s">
        <v>10</v>
      </c>
      <c r="F328">
        <v>735</v>
      </c>
      <c r="G328">
        <v>20</v>
      </c>
      <c r="H328">
        <v>990</v>
      </c>
      <c r="I328">
        <v>755</v>
      </c>
      <c r="J328" s="4">
        <v>2.5999999999999999E-2</v>
      </c>
      <c r="K328" s="4">
        <v>0.74199999999999999</v>
      </c>
      <c r="L328" s="4">
        <v>0.76300000000000001</v>
      </c>
      <c r="M328">
        <v>29</v>
      </c>
      <c r="N328">
        <v>0</v>
      </c>
      <c r="O328">
        <v>119</v>
      </c>
      <c r="P328">
        <v>29</v>
      </c>
      <c r="Q328">
        <v>90</v>
      </c>
      <c r="R328" s="4">
        <v>0</v>
      </c>
      <c r="S328" s="4">
        <v>0.24399999999999999</v>
      </c>
      <c r="T328" s="4">
        <v>0.24399999999999999</v>
      </c>
      <c r="U328">
        <v>706</v>
      </c>
      <c r="V328">
        <v>20</v>
      </c>
      <c r="W328">
        <v>871</v>
      </c>
      <c r="X328">
        <v>726</v>
      </c>
      <c r="Y328">
        <v>145</v>
      </c>
      <c r="Z328" s="4">
        <v>2.8000000000000001E-2</v>
      </c>
      <c r="AA328" s="4">
        <v>0.81100000000000005</v>
      </c>
      <c r="AB328" s="4">
        <v>0.83399999999999996</v>
      </c>
    </row>
    <row r="329" spans="1:28">
      <c r="A329" t="s">
        <v>748</v>
      </c>
      <c r="B329">
        <v>2024</v>
      </c>
      <c r="C329" t="s">
        <v>749</v>
      </c>
      <c r="D329" t="s">
        <v>679</v>
      </c>
      <c r="E329" t="s">
        <v>10</v>
      </c>
      <c r="F329">
        <v>6387</v>
      </c>
      <c r="G329">
        <v>383</v>
      </c>
      <c r="H329">
        <v>8275</v>
      </c>
      <c r="I329">
        <v>6770</v>
      </c>
      <c r="J329" s="4">
        <v>5.7000000000000002E-2</v>
      </c>
      <c r="K329" s="4">
        <v>0.77200000000000002</v>
      </c>
      <c r="L329" s="4">
        <v>0.81799999999999995</v>
      </c>
      <c r="M329">
        <v>513</v>
      </c>
      <c r="N329">
        <v>61</v>
      </c>
      <c r="O329">
        <v>1070</v>
      </c>
      <c r="P329">
        <v>574</v>
      </c>
      <c r="Q329">
        <v>496</v>
      </c>
      <c r="R329" s="4">
        <v>0.106</v>
      </c>
      <c r="S329" s="4">
        <v>0.47899999999999998</v>
      </c>
      <c r="T329" s="4">
        <v>0.53600000000000003</v>
      </c>
      <c r="U329">
        <v>5874</v>
      </c>
      <c r="V329">
        <v>322</v>
      </c>
      <c r="W329">
        <v>7205</v>
      </c>
      <c r="X329">
        <v>6196</v>
      </c>
      <c r="Y329">
        <v>1009</v>
      </c>
      <c r="Z329" s="4">
        <v>5.1999999999999998E-2</v>
      </c>
      <c r="AA329" s="4">
        <v>0.81499999999999995</v>
      </c>
      <c r="AB329" s="4">
        <v>0.86</v>
      </c>
    </row>
    <row r="330" spans="1:28">
      <c r="A330" t="s">
        <v>750</v>
      </c>
      <c r="B330">
        <v>2024</v>
      </c>
      <c r="C330" t="s">
        <v>751</v>
      </c>
      <c r="D330" t="s">
        <v>679</v>
      </c>
      <c r="E330" t="s">
        <v>10</v>
      </c>
      <c r="F330">
        <v>2429</v>
      </c>
      <c r="G330">
        <v>109</v>
      </c>
      <c r="H330">
        <v>3210</v>
      </c>
      <c r="I330">
        <v>2538</v>
      </c>
      <c r="J330" s="4">
        <v>4.2999999999999997E-2</v>
      </c>
      <c r="K330" s="4">
        <v>0.75700000000000001</v>
      </c>
      <c r="L330" s="4">
        <v>0.79100000000000004</v>
      </c>
      <c r="M330">
        <v>87</v>
      </c>
      <c r="N330">
        <v>2</v>
      </c>
      <c r="O330">
        <v>198</v>
      </c>
      <c r="P330">
        <v>89</v>
      </c>
      <c r="Q330">
        <v>109</v>
      </c>
      <c r="R330" s="4">
        <v>2.1999999999999999E-2</v>
      </c>
      <c r="S330" s="4">
        <v>0.439</v>
      </c>
      <c r="T330" s="4">
        <v>0.44900000000000001</v>
      </c>
      <c r="U330">
        <v>2342</v>
      </c>
      <c r="V330">
        <v>107</v>
      </c>
      <c r="W330">
        <v>3012</v>
      </c>
      <c r="X330">
        <v>2449</v>
      </c>
      <c r="Y330">
        <v>563</v>
      </c>
      <c r="Z330" s="4">
        <v>4.3999999999999997E-2</v>
      </c>
      <c r="AA330" s="4">
        <v>0.77800000000000002</v>
      </c>
      <c r="AB330" s="4">
        <v>0.81299999999999994</v>
      </c>
    </row>
    <row r="331" spans="1:28">
      <c r="A331" t="s">
        <v>752</v>
      </c>
      <c r="B331">
        <v>2024</v>
      </c>
      <c r="C331" t="s">
        <v>753</v>
      </c>
      <c r="D331" t="s">
        <v>679</v>
      </c>
      <c r="E331" t="s">
        <v>10</v>
      </c>
      <c r="F331">
        <v>477</v>
      </c>
      <c r="G331">
        <v>20</v>
      </c>
      <c r="H331">
        <v>672</v>
      </c>
      <c r="I331">
        <v>497</v>
      </c>
      <c r="J331" s="4">
        <v>0.04</v>
      </c>
      <c r="K331" s="4">
        <v>0.71</v>
      </c>
      <c r="L331" s="4">
        <v>0.74</v>
      </c>
      <c r="M331">
        <v>31</v>
      </c>
      <c r="N331">
        <v>0</v>
      </c>
      <c r="O331">
        <v>69</v>
      </c>
      <c r="P331">
        <v>31</v>
      </c>
      <c r="Q331">
        <v>38</v>
      </c>
      <c r="R331" s="4">
        <v>0</v>
      </c>
      <c r="S331" s="4">
        <v>0.44900000000000001</v>
      </c>
      <c r="T331" s="4">
        <v>0.44900000000000001</v>
      </c>
      <c r="U331">
        <v>446</v>
      </c>
      <c r="V331">
        <v>20</v>
      </c>
      <c r="W331">
        <v>603</v>
      </c>
      <c r="X331">
        <v>466</v>
      </c>
      <c r="Y331">
        <v>137</v>
      </c>
      <c r="Z331" s="4">
        <v>4.2999999999999997E-2</v>
      </c>
      <c r="AA331" s="4">
        <v>0.74</v>
      </c>
      <c r="AB331" s="4">
        <v>0.77300000000000002</v>
      </c>
    </row>
    <row r="332" spans="1:28">
      <c r="A332" t="s">
        <v>754</v>
      </c>
      <c r="B332">
        <v>2024</v>
      </c>
      <c r="C332" t="s">
        <v>755</v>
      </c>
      <c r="D332" t="s">
        <v>679</v>
      </c>
      <c r="E332" t="s">
        <v>10</v>
      </c>
      <c r="F332">
        <v>889</v>
      </c>
      <c r="G332">
        <v>90</v>
      </c>
      <c r="H332">
        <v>1234</v>
      </c>
      <c r="I332">
        <v>979</v>
      </c>
      <c r="J332" s="4">
        <v>9.1999999999999998E-2</v>
      </c>
      <c r="K332" s="4">
        <v>0.72</v>
      </c>
      <c r="L332" s="4">
        <v>0.79300000000000004</v>
      </c>
      <c r="M332">
        <v>57</v>
      </c>
      <c r="N332">
        <v>5</v>
      </c>
      <c r="O332">
        <v>97</v>
      </c>
      <c r="P332">
        <v>62</v>
      </c>
      <c r="Q332">
        <v>35</v>
      </c>
      <c r="R332" s="4">
        <v>8.1000000000000003E-2</v>
      </c>
      <c r="S332" s="4">
        <v>0.58799999999999997</v>
      </c>
      <c r="T332" s="4">
        <v>0.63900000000000001</v>
      </c>
      <c r="U332">
        <v>832</v>
      </c>
      <c r="V332">
        <v>85</v>
      </c>
      <c r="W332">
        <v>1137</v>
      </c>
      <c r="X332">
        <v>917</v>
      </c>
      <c r="Y332">
        <v>220</v>
      </c>
      <c r="Z332" s="4">
        <v>9.2999999999999999E-2</v>
      </c>
      <c r="AA332" s="4">
        <v>0.73199999999999998</v>
      </c>
      <c r="AB332" s="4">
        <v>0.80700000000000005</v>
      </c>
    </row>
    <row r="333" spans="1:28">
      <c r="A333" t="s">
        <v>756</v>
      </c>
      <c r="B333">
        <v>2024</v>
      </c>
      <c r="C333" t="s">
        <v>757</v>
      </c>
      <c r="D333" t="s">
        <v>679</v>
      </c>
      <c r="E333" t="s">
        <v>10</v>
      </c>
      <c r="F333">
        <v>1732</v>
      </c>
      <c r="G333">
        <v>7</v>
      </c>
      <c r="H333">
        <v>2008</v>
      </c>
      <c r="I333">
        <v>1739</v>
      </c>
      <c r="J333" s="4">
        <v>4.0000000000000001E-3</v>
      </c>
      <c r="K333" s="4">
        <v>0.86299999999999999</v>
      </c>
      <c r="L333" s="4">
        <v>0.86599999999999999</v>
      </c>
      <c r="M333">
        <v>49</v>
      </c>
      <c r="N333">
        <v>0</v>
      </c>
      <c r="O333">
        <v>101</v>
      </c>
      <c r="P333">
        <v>49</v>
      </c>
      <c r="Q333">
        <v>52</v>
      </c>
      <c r="R333" s="4">
        <v>0</v>
      </c>
      <c r="S333" s="4">
        <v>0.48499999999999999</v>
      </c>
      <c r="T333" s="4">
        <v>0.48499999999999999</v>
      </c>
      <c r="U333">
        <v>1683</v>
      </c>
      <c r="V333">
        <v>7</v>
      </c>
      <c r="W333">
        <v>1907</v>
      </c>
      <c r="X333">
        <v>1690</v>
      </c>
      <c r="Y333">
        <v>217</v>
      </c>
      <c r="Z333" s="4">
        <v>4.0000000000000001E-3</v>
      </c>
      <c r="AA333" s="4">
        <v>0.88300000000000001</v>
      </c>
      <c r="AB333" s="4">
        <v>0.88600000000000001</v>
      </c>
    </row>
    <row r="334" spans="1:28">
      <c r="A334" t="s">
        <v>758</v>
      </c>
      <c r="B334">
        <v>2024</v>
      </c>
      <c r="C334" t="s">
        <v>759</v>
      </c>
      <c r="D334" t="s">
        <v>679</v>
      </c>
      <c r="E334" t="s">
        <v>10</v>
      </c>
      <c r="F334">
        <v>596</v>
      </c>
      <c r="G334">
        <v>37</v>
      </c>
      <c r="H334">
        <v>848</v>
      </c>
      <c r="I334">
        <v>633</v>
      </c>
      <c r="J334" s="4">
        <v>5.8000000000000003E-2</v>
      </c>
      <c r="K334" s="4">
        <v>0.70299999999999996</v>
      </c>
      <c r="L334" s="4">
        <v>0.746</v>
      </c>
      <c r="M334">
        <v>29</v>
      </c>
      <c r="N334">
        <v>0</v>
      </c>
      <c r="O334">
        <v>110</v>
      </c>
      <c r="P334">
        <v>29</v>
      </c>
      <c r="Q334">
        <v>81</v>
      </c>
      <c r="R334" s="4">
        <v>0</v>
      </c>
      <c r="S334" s="4">
        <v>0.26400000000000001</v>
      </c>
      <c r="T334" s="4">
        <v>0.26400000000000001</v>
      </c>
      <c r="U334">
        <v>567</v>
      </c>
      <c r="V334">
        <v>37</v>
      </c>
      <c r="W334">
        <v>738</v>
      </c>
      <c r="X334">
        <v>604</v>
      </c>
      <c r="Y334">
        <v>134</v>
      </c>
      <c r="Z334" s="4">
        <v>6.0999999999999999E-2</v>
      </c>
      <c r="AA334" s="4">
        <v>0.76800000000000002</v>
      </c>
      <c r="AB334" s="4">
        <v>0.81799999999999995</v>
      </c>
    </row>
    <row r="335" spans="1:28">
      <c r="A335" t="s">
        <v>760</v>
      </c>
      <c r="B335">
        <v>2024</v>
      </c>
      <c r="C335" t="s">
        <v>761</v>
      </c>
      <c r="D335" t="s">
        <v>679</v>
      </c>
      <c r="E335" t="s">
        <v>10</v>
      </c>
      <c r="F335">
        <v>4108</v>
      </c>
      <c r="G335">
        <v>206</v>
      </c>
      <c r="H335">
        <v>5502</v>
      </c>
      <c r="I335">
        <v>4314</v>
      </c>
      <c r="J335" s="4">
        <v>4.8000000000000001E-2</v>
      </c>
      <c r="K335" s="4">
        <v>0.747</v>
      </c>
      <c r="L335" s="4">
        <v>0.78400000000000003</v>
      </c>
      <c r="M335">
        <v>148</v>
      </c>
      <c r="N335">
        <v>33</v>
      </c>
      <c r="O335">
        <v>352</v>
      </c>
      <c r="P335">
        <v>181</v>
      </c>
      <c r="Q335">
        <v>171</v>
      </c>
      <c r="R335" s="4">
        <v>0.182</v>
      </c>
      <c r="S335" s="4">
        <v>0.42</v>
      </c>
      <c r="T335" s="4">
        <v>0.51400000000000001</v>
      </c>
      <c r="U335">
        <v>3960</v>
      </c>
      <c r="V335">
        <v>173</v>
      </c>
      <c r="W335">
        <v>5150</v>
      </c>
      <c r="X335">
        <v>4133</v>
      </c>
      <c r="Y335">
        <v>1017</v>
      </c>
      <c r="Z335" s="4">
        <v>4.2000000000000003E-2</v>
      </c>
      <c r="AA335" s="4">
        <v>0.76900000000000002</v>
      </c>
      <c r="AB335" s="4">
        <v>0.80300000000000005</v>
      </c>
    </row>
    <row r="336" spans="1:28">
      <c r="A336" t="s">
        <v>762</v>
      </c>
      <c r="B336">
        <v>2024</v>
      </c>
      <c r="C336" t="s">
        <v>763</v>
      </c>
      <c r="D336" t="s">
        <v>679</v>
      </c>
      <c r="E336" t="s">
        <v>10</v>
      </c>
      <c r="F336">
        <v>18995</v>
      </c>
      <c r="G336">
        <v>408</v>
      </c>
      <c r="H336">
        <v>23843</v>
      </c>
      <c r="I336">
        <v>19403</v>
      </c>
      <c r="J336" s="4">
        <v>2.1000000000000001E-2</v>
      </c>
      <c r="K336" s="4">
        <v>0.79700000000000004</v>
      </c>
      <c r="L336" s="4">
        <v>0.81399999999999995</v>
      </c>
      <c r="M336">
        <v>904</v>
      </c>
      <c r="N336">
        <v>9</v>
      </c>
      <c r="O336">
        <v>1675</v>
      </c>
      <c r="P336">
        <v>913</v>
      </c>
      <c r="Q336">
        <v>762</v>
      </c>
      <c r="R336" s="4">
        <v>0.01</v>
      </c>
      <c r="S336" s="4">
        <v>0.54</v>
      </c>
      <c r="T336" s="4">
        <v>0.54500000000000004</v>
      </c>
      <c r="U336">
        <v>18091</v>
      </c>
      <c r="V336">
        <v>399</v>
      </c>
      <c r="W336">
        <v>22168</v>
      </c>
      <c r="X336">
        <v>18490</v>
      </c>
      <c r="Y336">
        <v>3678</v>
      </c>
      <c r="Z336" s="4">
        <v>2.1999999999999999E-2</v>
      </c>
      <c r="AA336" s="4">
        <v>0.81599999999999995</v>
      </c>
      <c r="AB336" s="4">
        <v>0.83399999999999996</v>
      </c>
    </row>
    <row r="337" spans="1:28">
      <c r="A337" t="s">
        <v>764</v>
      </c>
      <c r="B337">
        <v>2024</v>
      </c>
      <c r="C337" t="s">
        <v>765</v>
      </c>
      <c r="D337" t="s">
        <v>679</v>
      </c>
      <c r="E337" t="s">
        <v>10</v>
      </c>
      <c r="F337">
        <v>4959</v>
      </c>
      <c r="G337">
        <v>210</v>
      </c>
      <c r="H337">
        <v>6164</v>
      </c>
      <c r="I337">
        <v>5169</v>
      </c>
      <c r="J337" s="4">
        <v>4.1000000000000002E-2</v>
      </c>
      <c r="K337" s="4">
        <v>0.80500000000000005</v>
      </c>
      <c r="L337" s="4">
        <v>0.83899999999999997</v>
      </c>
      <c r="M337">
        <v>167</v>
      </c>
      <c r="N337">
        <v>11</v>
      </c>
      <c r="O337">
        <v>251</v>
      </c>
      <c r="P337">
        <v>178</v>
      </c>
      <c r="Q337">
        <v>73</v>
      </c>
      <c r="R337" s="4">
        <v>6.2E-2</v>
      </c>
      <c r="S337" s="4">
        <v>0.66500000000000004</v>
      </c>
      <c r="T337" s="4">
        <v>0.70899999999999996</v>
      </c>
      <c r="U337">
        <v>4792</v>
      </c>
      <c r="V337">
        <v>199</v>
      </c>
      <c r="W337">
        <v>5913</v>
      </c>
      <c r="X337">
        <v>4991</v>
      </c>
      <c r="Y337">
        <v>922</v>
      </c>
      <c r="Z337" s="4">
        <v>0.04</v>
      </c>
      <c r="AA337" s="4">
        <v>0.81</v>
      </c>
      <c r="AB337" s="4">
        <v>0.84399999999999997</v>
      </c>
    </row>
    <row r="338" spans="1:28">
      <c r="A338" t="s">
        <v>766</v>
      </c>
      <c r="B338">
        <v>2024</v>
      </c>
      <c r="C338" t="s">
        <v>767</v>
      </c>
      <c r="D338" t="s">
        <v>679</v>
      </c>
      <c r="E338" t="s">
        <v>10</v>
      </c>
      <c r="F338">
        <v>8454</v>
      </c>
      <c r="G338">
        <v>568</v>
      </c>
      <c r="H338">
        <v>11359</v>
      </c>
      <c r="I338">
        <v>9022</v>
      </c>
      <c r="J338" s="4">
        <v>6.3E-2</v>
      </c>
      <c r="K338" s="4">
        <v>0.74399999999999999</v>
      </c>
      <c r="L338" s="4">
        <v>0.79400000000000004</v>
      </c>
      <c r="M338">
        <v>662</v>
      </c>
      <c r="N338">
        <v>47</v>
      </c>
      <c r="O338">
        <v>2263</v>
      </c>
      <c r="P338">
        <v>709</v>
      </c>
      <c r="Q338">
        <v>1554</v>
      </c>
      <c r="R338" s="4">
        <v>6.6000000000000003E-2</v>
      </c>
      <c r="S338" s="4">
        <v>0.29299999999999998</v>
      </c>
      <c r="T338" s="4">
        <v>0.313</v>
      </c>
      <c r="U338">
        <v>7792</v>
      </c>
      <c r="V338">
        <v>521</v>
      </c>
      <c r="W338">
        <v>9096</v>
      </c>
      <c r="X338">
        <v>8313</v>
      </c>
      <c r="Y338">
        <v>783</v>
      </c>
      <c r="Z338" s="4">
        <v>6.3E-2</v>
      </c>
      <c r="AA338" s="4">
        <v>0.85699999999999998</v>
      </c>
      <c r="AB338" s="4">
        <v>0.91400000000000003</v>
      </c>
    </row>
    <row r="339" spans="1:28">
      <c r="A339" t="s">
        <v>768</v>
      </c>
      <c r="B339">
        <v>2024</v>
      </c>
      <c r="C339" t="s">
        <v>769</v>
      </c>
      <c r="D339" t="s">
        <v>679</v>
      </c>
      <c r="E339" t="s">
        <v>10</v>
      </c>
      <c r="F339">
        <v>5292</v>
      </c>
      <c r="G339">
        <v>380</v>
      </c>
      <c r="H339">
        <v>6892</v>
      </c>
      <c r="I339">
        <v>5672</v>
      </c>
      <c r="J339" s="4">
        <v>6.7000000000000004E-2</v>
      </c>
      <c r="K339" s="4">
        <v>0.76800000000000002</v>
      </c>
      <c r="L339" s="4">
        <v>0.82299999999999995</v>
      </c>
      <c r="M339">
        <v>359</v>
      </c>
      <c r="N339">
        <v>67</v>
      </c>
      <c r="O339">
        <v>749</v>
      </c>
      <c r="P339">
        <v>426</v>
      </c>
      <c r="Q339">
        <v>323</v>
      </c>
      <c r="R339" s="4">
        <v>0.157</v>
      </c>
      <c r="S339" s="4">
        <v>0.47899999999999998</v>
      </c>
      <c r="T339" s="4">
        <v>0.56899999999999995</v>
      </c>
      <c r="U339">
        <v>4933</v>
      </c>
      <c r="V339">
        <v>313</v>
      </c>
      <c r="W339">
        <v>6143</v>
      </c>
      <c r="X339">
        <v>5246</v>
      </c>
      <c r="Y339">
        <v>897</v>
      </c>
      <c r="Z339" s="4">
        <v>0.06</v>
      </c>
      <c r="AA339" s="4">
        <v>0.80300000000000005</v>
      </c>
      <c r="AB339" s="4">
        <v>0.85399999999999998</v>
      </c>
    </row>
    <row r="340" spans="1:28">
      <c r="A340" t="s">
        <v>770</v>
      </c>
      <c r="B340">
        <v>2024</v>
      </c>
      <c r="C340" t="s">
        <v>771</v>
      </c>
      <c r="D340" t="s">
        <v>679</v>
      </c>
      <c r="E340" t="s">
        <v>10</v>
      </c>
      <c r="F340">
        <v>3743</v>
      </c>
      <c r="G340">
        <v>180</v>
      </c>
      <c r="H340">
        <v>4750</v>
      </c>
      <c r="I340">
        <v>3923</v>
      </c>
      <c r="J340" s="4">
        <v>4.5999999999999999E-2</v>
      </c>
      <c r="K340" s="4">
        <v>0.78800000000000003</v>
      </c>
      <c r="L340" s="4">
        <v>0.82599999999999996</v>
      </c>
      <c r="M340">
        <v>364</v>
      </c>
      <c r="N340">
        <v>32</v>
      </c>
      <c r="O340">
        <v>677</v>
      </c>
      <c r="P340">
        <v>396</v>
      </c>
      <c r="Q340">
        <v>281</v>
      </c>
      <c r="R340" s="4">
        <v>8.1000000000000003E-2</v>
      </c>
      <c r="S340" s="4">
        <v>0.53800000000000003</v>
      </c>
      <c r="T340" s="4">
        <v>0.58499999999999996</v>
      </c>
      <c r="U340">
        <v>3379</v>
      </c>
      <c r="V340">
        <v>148</v>
      </c>
      <c r="W340">
        <v>4073</v>
      </c>
      <c r="X340">
        <v>3527</v>
      </c>
      <c r="Y340">
        <v>546</v>
      </c>
      <c r="Z340" s="4">
        <v>4.2000000000000003E-2</v>
      </c>
      <c r="AA340" s="4">
        <v>0.83</v>
      </c>
      <c r="AB340" s="4">
        <v>0.86599999999999999</v>
      </c>
    </row>
    <row r="341" spans="1:28">
      <c r="A341" t="s">
        <v>772</v>
      </c>
      <c r="B341">
        <v>2024</v>
      </c>
      <c r="C341" t="s">
        <v>773</v>
      </c>
      <c r="D341" t="s">
        <v>679</v>
      </c>
      <c r="E341" t="s">
        <v>10</v>
      </c>
      <c r="F341">
        <v>4787</v>
      </c>
      <c r="G341">
        <v>167</v>
      </c>
      <c r="H341">
        <v>5919</v>
      </c>
      <c r="I341">
        <v>4954</v>
      </c>
      <c r="J341" s="4">
        <v>3.4000000000000002E-2</v>
      </c>
      <c r="K341" s="4">
        <v>0.80900000000000005</v>
      </c>
      <c r="L341" s="4">
        <v>0.83699999999999997</v>
      </c>
      <c r="M341">
        <v>213</v>
      </c>
      <c r="N341">
        <v>62</v>
      </c>
      <c r="O341">
        <v>604</v>
      </c>
      <c r="P341">
        <v>275</v>
      </c>
      <c r="Q341">
        <v>329</v>
      </c>
      <c r="R341" s="4">
        <v>0.22500000000000001</v>
      </c>
      <c r="S341" s="4">
        <v>0.35299999999999998</v>
      </c>
      <c r="T341" s="4">
        <v>0.45500000000000002</v>
      </c>
      <c r="U341">
        <v>4574</v>
      </c>
      <c r="V341">
        <v>105</v>
      </c>
      <c r="W341">
        <v>5315</v>
      </c>
      <c r="X341">
        <v>4679</v>
      </c>
      <c r="Y341">
        <v>636</v>
      </c>
      <c r="Z341" s="4">
        <v>2.1999999999999999E-2</v>
      </c>
      <c r="AA341" s="4">
        <v>0.86099999999999999</v>
      </c>
      <c r="AB341" s="4">
        <v>0.88</v>
      </c>
    </row>
    <row r="342" spans="1:28">
      <c r="A342" t="s">
        <v>774</v>
      </c>
      <c r="B342">
        <v>2024</v>
      </c>
      <c r="C342" t="s">
        <v>775</v>
      </c>
      <c r="D342" t="s">
        <v>679</v>
      </c>
      <c r="E342" t="s">
        <v>10</v>
      </c>
      <c r="F342">
        <v>5093</v>
      </c>
      <c r="G342">
        <v>91</v>
      </c>
      <c r="H342">
        <v>5825</v>
      </c>
      <c r="I342">
        <v>5184</v>
      </c>
      <c r="J342" s="4">
        <v>1.7999999999999999E-2</v>
      </c>
      <c r="K342" s="4">
        <v>0.874</v>
      </c>
      <c r="L342" s="4">
        <v>0.89</v>
      </c>
      <c r="M342">
        <v>94</v>
      </c>
      <c r="N342">
        <v>35</v>
      </c>
      <c r="O342">
        <v>197</v>
      </c>
      <c r="P342">
        <v>129</v>
      </c>
      <c r="Q342">
        <v>68</v>
      </c>
      <c r="R342" s="4">
        <v>0.27100000000000002</v>
      </c>
      <c r="S342" s="4">
        <v>0.47699999999999998</v>
      </c>
      <c r="T342" s="4">
        <v>0.65500000000000003</v>
      </c>
      <c r="U342">
        <v>4999</v>
      </c>
      <c r="V342">
        <v>56</v>
      </c>
      <c r="W342">
        <v>5628</v>
      </c>
      <c r="X342">
        <v>5055</v>
      </c>
      <c r="Y342">
        <v>573</v>
      </c>
      <c r="Z342" s="4">
        <v>1.0999999999999999E-2</v>
      </c>
      <c r="AA342" s="4">
        <v>0.88800000000000001</v>
      </c>
      <c r="AB342" s="4">
        <v>0.89800000000000002</v>
      </c>
    </row>
    <row r="343" spans="1:28">
      <c r="A343" t="s">
        <v>776</v>
      </c>
      <c r="B343">
        <v>2024</v>
      </c>
      <c r="C343" t="s">
        <v>777</v>
      </c>
      <c r="D343" t="s">
        <v>679</v>
      </c>
      <c r="E343" t="s">
        <v>10</v>
      </c>
      <c r="F343">
        <v>3714</v>
      </c>
      <c r="G343">
        <v>271</v>
      </c>
      <c r="H343">
        <v>5131</v>
      </c>
      <c r="I343">
        <v>3985</v>
      </c>
      <c r="J343" s="4">
        <v>6.8000000000000005E-2</v>
      </c>
      <c r="K343" s="4">
        <v>0.72399999999999998</v>
      </c>
      <c r="L343" s="4">
        <v>0.77700000000000002</v>
      </c>
      <c r="M343">
        <v>195</v>
      </c>
      <c r="N343">
        <v>9</v>
      </c>
      <c r="O343">
        <v>465</v>
      </c>
      <c r="P343">
        <v>204</v>
      </c>
      <c r="Q343">
        <v>261</v>
      </c>
      <c r="R343" s="4">
        <v>4.3999999999999997E-2</v>
      </c>
      <c r="S343" s="4">
        <v>0.41899999999999998</v>
      </c>
      <c r="T343" s="4">
        <v>0.439</v>
      </c>
      <c r="U343">
        <v>3519</v>
      </c>
      <c r="V343">
        <v>262</v>
      </c>
      <c r="W343">
        <v>4666</v>
      </c>
      <c r="X343">
        <v>3781</v>
      </c>
      <c r="Y343">
        <v>885</v>
      </c>
      <c r="Z343" s="4">
        <v>6.9000000000000006E-2</v>
      </c>
      <c r="AA343" s="4">
        <v>0.754</v>
      </c>
      <c r="AB343" s="4">
        <v>0.81</v>
      </c>
    </row>
    <row r="344" spans="1:28">
      <c r="A344" t="s">
        <v>778</v>
      </c>
      <c r="B344">
        <v>2024</v>
      </c>
      <c r="C344" t="s">
        <v>779</v>
      </c>
      <c r="D344" t="s">
        <v>679</v>
      </c>
      <c r="E344" t="s">
        <v>10</v>
      </c>
      <c r="F344">
        <v>3710</v>
      </c>
      <c r="G344">
        <v>250</v>
      </c>
      <c r="H344">
        <v>4590</v>
      </c>
      <c r="I344">
        <v>3960</v>
      </c>
      <c r="J344" s="4">
        <v>6.3E-2</v>
      </c>
      <c r="K344" s="4">
        <v>0.80800000000000005</v>
      </c>
      <c r="L344" s="4">
        <v>0.86299999999999999</v>
      </c>
      <c r="M344">
        <v>219</v>
      </c>
      <c r="N344">
        <v>66</v>
      </c>
      <c r="O344">
        <v>396</v>
      </c>
      <c r="P344">
        <v>285</v>
      </c>
      <c r="Q344">
        <v>111</v>
      </c>
      <c r="R344" s="4">
        <v>0.23200000000000001</v>
      </c>
      <c r="S344" s="4">
        <v>0.55300000000000005</v>
      </c>
      <c r="T344" s="4">
        <v>0.72</v>
      </c>
      <c r="U344">
        <v>3491</v>
      </c>
      <c r="V344">
        <v>184</v>
      </c>
      <c r="W344">
        <v>4194</v>
      </c>
      <c r="X344">
        <v>3675</v>
      </c>
      <c r="Y344">
        <v>519</v>
      </c>
      <c r="Z344" s="4">
        <v>0.05</v>
      </c>
      <c r="AA344" s="4">
        <v>0.83199999999999996</v>
      </c>
      <c r="AB344" s="4">
        <v>0.876</v>
      </c>
    </row>
    <row r="345" spans="1:28">
      <c r="A345" t="s">
        <v>780</v>
      </c>
      <c r="B345">
        <v>2024</v>
      </c>
      <c r="C345" t="s">
        <v>781</v>
      </c>
      <c r="D345" t="s">
        <v>679</v>
      </c>
      <c r="E345" t="s">
        <v>10</v>
      </c>
      <c r="F345">
        <v>7580</v>
      </c>
      <c r="G345">
        <v>345</v>
      </c>
      <c r="H345">
        <v>9129</v>
      </c>
      <c r="I345">
        <v>7925</v>
      </c>
      <c r="J345" s="4">
        <v>4.3999999999999997E-2</v>
      </c>
      <c r="K345" s="4">
        <v>0.83</v>
      </c>
      <c r="L345" s="4">
        <v>0.86799999999999999</v>
      </c>
      <c r="M345">
        <v>390</v>
      </c>
      <c r="N345">
        <v>138</v>
      </c>
      <c r="O345">
        <v>715</v>
      </c>
      <c r="P345">
        <v>528</v>
      </c>
      <c r="Q345">
        <v>187</v>
      </c>
      <c r="R345" s="4">
        <v>0.26100000000000001</v>
      </c>
      <c r="S345" s="4">
        <v>0.54500000000000004</v>
      </c>
      <c r="T345" s="4">
        <v>0.73799999999999999</v>
      </c>
      <c r="U345">
        <v>7190</v>
      </c>
      <c r="V345">
        <v>207</v>
      </c>
      <c r="W345">
        <v>8414</v>
      </c>
      <c r="X345">
        <v>7397</v>
      </c>
      <c r="Y345">
        <v>1017</v>
      </c>
      <c r="Z345" s="4">
        <v>2.8000000000000001E-2</v>
      </c>
      <c r="AA345" s="4">
        <v>0.85499999999999998</v>
      </c>
      <c r="AB345" s="4">
        <v>0.879</v>
      </c>
    </row>
    <row r="346" spans="1:28">
      <c r="A346" t="s">
        <v>782</v>
      </c>
      <c r="B346">
        <v>2024</v>
      </c>
      <c r="C346" t="s">
        <v>783</v>
      </c>
      <c r="D346" t="s">
        <v>679</v>
      </c>
      <c r="E346" t="s">
        <v>10</v>
      </c>
      <c r="F346">
        <v>2475</v>
      </c>
      <c r="G346">
        <v>173</v>
      </c>
      <c r="H346">
        <v>3192</v>
      </c>
      <c r="I346">
        <v>2648</v>
      </c>
      <c r="J346" s="4">
        <v>6.5000000000000002E-2</v>
      </c>
      <c r="K346" s="4">
        <v>0.77500000000000002</v>
      </c>
      <c r="L346" s="4">
        <v>0.83</v>
      </c>
      <c r="M346">
        <v>419</v>
      </c>
      <c r="N346">
        <v>0</v>
      </c>
      <c r="O346">
        <v>608</v>
      </c>
      <c r="P346">
        <v>419</v>
      </c>
      <c r="Q346">
        <v>189</v>
      </c>
      <c r="R346" s="4">
        <v>0</v>
      </c>
      <c r="S346" s="4">
        <v>0.68899999999999995</v>
      </c>
      <c r="T346" s="4">
        <v>0.68899999999999995</v>
      </c>
      <c r="U346">
        <v>2056</v>
      </c>
      <c r="V346">
        <v>173</v>
      </c>
      <c r="W346">
        <v>2584</v>
      </c>
      <c r="X346">
        <v>2229</v>
      </c>
      <c r="Y346">
        <v>355</v>
      </c>
      <c r="Z346" s="4">
        <v>7.8E-2</v>
      </c>
      <c r="AA346" s="4">
        <v>0.79600000000000004</v>
      </c>
      <c r="AB346" s="4">
        <v>0.86299999999999999</v>
      </c>
    </row>
    <row r="347" spans="1:28">
      <c r="A347" t="s">
        <v>784</v>
      </c>
      <c r="B347">
        <v>2024</v>
      </c>
      <c r="C347" t="s">
        <v>785</v>
      </c>
      <c r="D347" t="s">
        <v>679</v>
      </c>
      <c r="E347" t="s">
        <v>10</v>
      </c>
      <c r="F347">
        <v>8177</v>
      </c>
      <c r="G347">
        <v>665</v>
      </c>
      <c r="H347">
        <v>10648</v>
      </c>
      <c r="I347">
        <v>8842</v>
      </c>
      <c r="J347" s="4">
        <v>7.4999999999999997E-2</v>
      </c>
      <c r="K347" s="4">
        <v>0.76800000000000002</v>
      </c>
      <c r="L347" s="4">
        <v>0.83</v>
      </c>
      <c r="M347">
        <v>720</v>
      </c>
      <c r="N347">
        <v>96</v>
      </c>
      <c r="O347">
        <v>1534</v>
      </c>
      <c r="P347">
        <v>816</v>
      </c>
      <c r="Q347">
        <v>718</v>
      </c>
      <c r="R347" s="4">
        <v>0.11799999999999999</v>
      </c>
      <c r="S347" s="4">
        <v>0.46899999999999997</v>
      </c>
      <c r="T347" s="4">
        <v>0.53200000000000003</v>
      </c>
      <c r="U347">
        <v>7457</v>
      </c>
      <c r="V347">
        <v>569</v>
      </c>
      <c r="W347">
        <v>9114</v>
      </c>
      <c r="X347">
        <v>8026</v>
      </c>
      <c r="Y347">
        <v>1088</v>
      </c>
      <c r="Z347" s="4">
        <v>7.0999999999999994E-2</v>
      </c>
      <c r="AA347" s="4">
        <v>0.81799999999999995</v>
      </c>
      <c r="AB347" s="4">
        <v>0.88100000000000001</v>
      </c>
    </row>
    <row r="348" spans="1:28">
      <c r="A348" t="s">
        <v>786</v>
      </c>
      <c r="B348">
        <v>2024</v>
      </c>
      <c r="C348" t="s">
        <v>787</v>
      </c>
      <c r="D348" t="s">
        <v>679</v>
      </c>
      <c r="E348" t="s">
        <v>10</v>
      </c>
      <c r="F348">
        <v>10316</v>
      </c>
      <c r="G348">
        <v>423</v>
      </c>
      <c r="H348">
        <v>12829</v>
      </c>
      <c r="I348">
        <v>10739</v>
      </c>
      <c r="J348" s="4">
        <v>3.9E-2</v>
      </c>
      <c r="K348" s="4">
        <v>0.80400000000000005</v>
      </c>
      <c r="L348" s="4">
        <v>0.83699999999999997</v>
      </c>
      <c r="M348">
        <v>469</v>
      </c>
      <c r="N348">
        <v>79</v>
      </c>
      <c r="O348">
        <v>850</v>
      </c>
      <c r="P348">
        <v>548</v>
      </c>
      <c r="Q348">
        <v>302</v>
      </c>
      <c r="R348" s="4">
        <v>0.14399999999999999</v>
      </c>
      <c r="S348" s="4">
        <v>0.55200000000000005</v>
      </c>
      <c r="T348" s="4">
        <v>0.64500000000000002</v>
      </c>
      <c r="U348">
        <v>9847</v>
      </c>
      <c r="V348">
        <v>344</v>
      </c>
      <c r="W348">
        <v>11979</v>
      </c>
      <c r="X348">
        <v>10191</v>
      </c>
      <c r="Y348">
        <v>1788</v>
      </c>
      <c r="Z348" s="4">
        <v>3.4000000000000002E-2</v>
      </c>
      <c r="AA348" s="4">
        <v>0.82199999999999995</v>
      </c>
      <c r="AB348" s="4">
        <v>0.85099999999999998</v>
      </c>
    </row>
    <row r="349" spans="1:28">
      <c r="A349" t="s">
        <v>788</v>
      </c>
      <c r="B349">
        <v>2024</v>
      </c>
      <c r="C349" t="s">
        <v>789</v>
      </c>
      <c r="D349" t="s">
        <v>679</v>
      </c>
      <c r="E349" t="s">
        <v>10</v>
      </c>
      <c r="F349">
        <v>3077</v>
      </c>
      <c r="G349">
        <v>103</v>
      </c>
      <c r="H349">
        <v>3720</v>
      </c>
      <c r="I349">
        <v>3180</v>
      </c>
      <c r="J349" s="4">
        <v>3.2000000000000001E-2</v>
      </c>
      <c r="K349" s="4">
        <v>0.82699999999999996</v>
      </c>
      <c r="L349" s="4">
        <v>0.85499999999999998</v>
      </c>
      <c r="M349">
        <v>216</v>
      </c>
      <c r="N349">
        <v>49</v>
      </c>
      <c r="O349">
        <v>355</v>
      </c>
      <c r="P349">
        <v>265</v>
      </c>
      <c r="Q349">
        <v>90</v>
      </c>
      <c r="R349" s="4">
        <v>0.185</v>
      </c>
      <c r="S349" s="4">
        <v>0.60799999999999998</v>
      </c>
      <c r="T349" s="4">
        <v>0.746</v>
      </c>
      <c r="U349">
        <v>2861</v>
      </c>
      <c r="V349">
        <v>54</v>
      </c>
      <c r="W349">
        <v>3365</v>
      </c>
      <c r="X349">
        <v>2915</v>
      </c>
      <c r="Y349">
        <v>450</v>
      </c>
      <c r="Z349" s="4">
        <v>1.9E-2</v>
      </c>
      <c r="AA349" s="4">
        <v>0.85</v>
      </c>
      <c r="AB349" s="4">
        <v>0.86599999999999999</v>
      </c>
    </row>
    <row r="350" spans="1:28">
      <c r="A350" t="s">
        <v>790</v>
      </c>
      <c r="B350">
        <v>2024</v>
      </c>
      <c r="C350" t="s">
        <v>791</v>
      </c>
      <c r="D350" t="s">
        <v>679</v>
      </c>
      <c r="E350" t="s">
        <v>10</v>
      </c>
      <c r="F350">
        <v>1585</v>
      </c>
      <c r="G350">
        <v>91</v>
      </c>
      <c r="H350">
        <v>1962</v>
      </c>
      <c r="I350">
        <v>1676</v>
      </c>
      <c r="J350" s="4">
        <v>5.3999999999999999E-2</v>
      </c>
      <c r="K350" s="4">
        <v>0.80800000000000005</v>
      </c>
      <c r="L350" s="4">
        <v>0.85399999999999998</v>
      </c>
      <c r="M350">
        <v>80</v>
      </c>
      <c r="N350">
        <v>9</v>
      </c>
      <c r="O350">
        <v>165</v>
      </c>
      <c r="P350">
        <v>89</v>
      </c>
      <c r="Q350">
        <v>76</v>
      </c>
      <c r="R350" s="4">
        <v>0.10100000000000001</v>
      </c>
      <c r="S350" s="4">
        <v>0.48499999999999999</v>
      </c>
      <c r="T350" s="4">
        <v>0.53900000000000003</v>
      </c>
      <c r="U350">
        <v>1505</v>
      </c>
      <c r="V350">
        <v>82</v>
      </c>
      <c r="W350">
        <v>1797</v>
      </c>
      <c r="X350">
        <v>1587</v>
      </c>
      <c r="Y350">
        <v>210</v>
      </c>
      <c r="Z350" s="4">
        <v>5.1999999999999998E-2</v>
      </c>
      <c r="AA350" s="4">
        <v>0.83799999999999997</v>
      </c>
      <c r="AB350" s="4">
        <v>0.88300000000000001</v>
      </c>
    </row>
    <row r="351" spans="1:28">
      <c r="A351" t="s">
        <v>792</v>
      </c>
      <c r="B351">
        <v>2024</v>
      </c>
      <c r="C351" t="s">
        <v>793</v>
      </c>
      <c r="D351" t="s">
        <v>679</v>
      </c>
      <c r="E351" t="s">
        <v>10</v>
      </c>
      <c r="F351">
        <v>3490</v>
      </c>
      <c r="G351">
        <v>116</v>
      </c>
      <c r="H351">
        <v>4418</v>
      </c>
      <c r="I351">
        <v>3606</v>
      </c>
      <c r="J351" s="4">
        <v>3.2000000000000001E-2</v>
      </c>
      <c r="K351" s="4">
        <v>0.79</v>
      </c>
      <c r="L351" s="4">
        <v>0.81599999999999995</v>
      </c>
      <c r="M351">
        <v>146</v>
      </c>
      <c r="N351">
        <v>0</v>
      </c>
      <c r="O351">
        <v>270</v>
      </c>
      <c r="P351">
        <v>146</v>
      </c>
      <c r="Q351">
        <v>124</v>
      </c>
      <c r="R351" s="4">
        <v>0</v>
      </c>
      <c r="S351" s="4">
        <v>0.54100000000000004</v>
      </c>
      <c r="T351" s="4">
        <v>0.54100000000000004</v>
      </c>
      <c r="U351">
        <v>3344</v>
      </c>
      <c r="V351">
        <v>116</v>
      </c>
      <c r="W351">
        <v>4148</v>
      </c>
      <c r="X351">
        <v>3460</v>
      </c>
      <c r="Y351">
        <v>688</v>
      </c>
      <c r="Z351" s="4">
        <v>3.4000000000000002E-2</v>
      </c>
      <c r="AA351" s="4">
        <v>0.80600000000000005</v>
      </c>
      <c r="AB351" s="4">
        <v>0.83399999999999996</v>
      </c>
    </row>
    <row r="352" spans="1:28">
      <c r="A352" t="s">
        <v>794</v>
      </c>
      <c r="B352">
        <v>2024</v>
      </c>
      <c r="C352" t="s">
        <v>795</v>
      </c>
      <c r="D352" t="s">
        <v>679</v>
      </c>
      <c r="E352" t="s">
        <v>10</v>
      </c>
      <c r="F352">
        <v>4372</v>
      </c>
      <c r="G352">
        <v>284</v>
      </c>
      <c r="H352">
        <v>6349</v>
      </c>
      <c r="I352">
        <v>4656</v>
      </c>
      <c r="J352" s="4">
        <v>6.0999999999999999E-2</v>
      </c>
      <c r="K352" s="4">
        <v>0.68899999999999995</v>
      </c>
      <c r="L352" s="4">
        <v>0.73299999999999998</v>
      </c>
      <c r="M352">
        <v>260</v>
      </c>
      <c r="N352">
        <v>23</v>
      </c>
      <c r="O352">
        <v>1097</v>
      </c>
      <c r="P352">
        <v>283</v>
      </c>
      <c r="Q352">
        <v>814</v>
      </c>
      <c r="R352" s="4">
        <v>8.1000000000000003E-2</v>
      </c>
      <c r="S352" s="4">
        <v>0.23699999999999999</v>
      </c>
      <c r="T352" s="4">
        <v>0.25800000000000001</v>
      </c>
      <c r="U352">
        <v>4112</v>
      </c>
      <c r="V352">
        <v>261</v>
      </c>
      <c r="W352">
        <v>5252</v>
      </c>
      <c r="X352">
        <v>4373</v>
      </c>
      <c r="Y352">
        <v>879</v>
      </c>
      <c r="Z352" s="4">
        <v>0.06</v>
      </c>
      <c r="AA352" s="4">
        <v>0.78300000000000003</v>
      </c>
      <c r="AB352" s="4">
        <v>0.83299999999999996</v>
      </c>
    </row>
    <row r="353" spans="1:28">
      <c r="A353" t="s">
        <v>796</v>
      </c>
      <c r="B353">
        <v>2024</v>
      </c>
      <c r="C353" t="s">
        <v>797</v>
      </c>
      <c r="D353" t="s">
        <v>679</v>
      </c>
      <c r="E353" t="s">
        <v>10</v>
      </c>
      <c r="F353">
        <v>97672</v>
      </c>
      <c r="G353">
        <v>6606</v>
      </c>
      <c r="H353">
        <v>138347</v>
      </c>
      <c r="I353">
        <v>104278</v>
      </c>
      <c r="J353" s="4">
        <v>6.3E-2</v>
      </c>
      <c r="K353" s="4">
        <v>0.70599999999999996</v>
      </c>
      <c r="L353" s="4">
        <v>0.754</v>
      </c>
      <c r="M353">
        <v>6664</v>
      </c>
      <c r="N353">
        <v>1264</v>
      </c>
      <c r="O353">
        <v>19386</v>
      </c>
      <c r="P353">
        <v>7928</v>
      </c>
      <c r="Q353">
        <v>11458</v>
      </c>
      <c r="R353" s="4">
        <v>0.159</v>
      </c>
      <c r="S353" s="4">
        <v>0.34399999999999997</v>
      </c>
      <c r="T353" s="4">
        <v>0.40899999999999997</v>
      </c>
      <c r="U353">
        <v>91008</v>
      </c>
      <c r="V353">
        <v>5342</v>
      </c>
      <c r="W353">
        <v>118961</v>
      </c>
      <c r="X353">
        <v>96350</v>
      </c>
      <c r="Y353">
        <v>22611</v>
      </c>
      <c r="Z353" s="4">
        <v>5.5E-2</v>
      </c>
      <c r="AA353" s="4">
        <v>0.76500000000000001</v>
      </c>
      <c r="AB353" s="4">
        <v>0.81</v>
      </c>
    </row>
    <row r="354" spans="1:28">
      <c r="A354" t="s">
        <v>3</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5"/>
  <sheetViews>
    <sheetView workbookViewId="0"/>
  </sheetViews>
  <sheetFormatPr defaultColWidth="11.42578125" defaultRowHeight="14.45"/>
  <sheetData>
    <row r="1" spans="1:9" ht="18.600000000000001">
      <c r="A1" s="1" t="s">
        <v>822</v>
      </c>
    </row>
    <row r="2" spans="1:9">
      <c r="A2" t="s">
        <v>5</v>
      </c>
      <c r="B2" t="s">
        <v>823</v>
      </c>
      <c r="C2" t="s">
        <v>824</v>
      </c>
      <c r="D2" t="s">
        <v>825</v>
      </c>
      <c r="E2" t="s">
        <v>826</v>
      </c>
      <c r="F2" t="s">
        <v>827</v>
      </c>
      <c r="G2" t="s">
        <v>828</v>
      </c>
      <c r="H2" t="s">
        <v>829</v>
      </c>
      <c r="I2" t="s">
        <v>830</v>
      </c>
    </row>
    <row r="3" spans="1:9">
      <c r="A3">
        <v>2024</v>
      </c>
      <c r="B3" t="s">
        <v>831</v>
      </c>
      <c r="C3" t="s">
        <v>832</v>
      </c>
      <c r="D3">
        <v>20339</v>
      </c>
      <c r="E3">
        <v>278008</v>
      </c>
      <c r="F3" s="4">
        <v>0.121</v>
      </c>
      <c r="G3" s="4">
        <v>9.1999999999999998E-2</v>
      </c>
      <c r="H3" s="3">
        <v>42640.5</v>
      </c>
      <c r="I3" s="3">
        <v>48039.298999999999</v>
      </c>
    </row>
    <row r="4" spans="1:9">
      <c r="A4">
        <v>2024</v>
      </c>
      <c r="B4" t="s">
        <v>833</v>
      </c>
      <c r="C4" t="s">
        <v>834</v>
      </c>
      <c r="D4">
        <v>15802</v>
      </c>
      <c r="E4">
        <v>246487</v>
      </c>
      <c r="F4" s="4">
        <v>9.4E-2</v>
      </c>
      <c r="G4" s="4">
        <v>8.1000000000000003E-2</v>
      </c>
      <c r="H4" s="3">
        <v>23088.34</v>
      </c>
      <c r="I4" s="3">
        <v>52473.5</v>
      </c>
    </row>
    <row r="5" spans="1:9">
      <c r="A5">
        <v>2024</v>
      </c>
      <c r="B5" t="s">
        <v>835</v>
      </c>
      <c r="C5" t="s">
        <v>836</v>
      </c>
      <c r="D5">
        <v>15488</v>
      </c>
      <c r="E5">
        <v>422661</v>
      </c>
      <c r="F5" s="4">
        <v>9.1999999999999998E-2</v>
      </c>
      <c r="G5" s="4">
        <v>0.13900000000000001</v>
      </c>
      <c r="H5" s="3">
        <v>89204.95</v>
      </c>
      <c r="I5" s="3">
        <v>111719.3</v>
      </c>
    </row>
    <row r="6" spans="1:9">
      <c r="A6">
        <v>2024</v>
      </c>
      <c r="B6" t="s">
        <v>837</v>
      </c>
      <c r="C6" t="s">
        <v>838</v>
      </c>
      <c r="D6">
        <v>13388</v>
      </c>
      <c r="E6">
        <v>148235</v>
      </c>
      <c r="F6" s="4">
        <v>7.9000000000000001E-2</v>
      </c>
      <c r="G6" s="4">
        <v>4.9000000000000002E-2</v>
      </c>
      <c r="H6" s="3">
        <v>25662.357</v>
      </c>
      <c r="I6" s="3">
        <v>39250.178</v>
      </c>
    </row>
    <row r="7" spans="1:9">
      <c r="A7">
        <v>2024</v>
      </c>
      <c r="B7" t="s">
        <v>839</v>
      </c>
      <c r="C7" t="s">
        <v>840</v>
      </c>
      <c r="D7">
        <v>11842</v>
      </c>
      <c r="E7">
        <v>140244</v>
      </c>
      <c r="F7" s="4">
        <v>7.0000000000000007E-2</v>
      </c>
      <c r="G7" s="4">
        <v>4.5999999999999999E-2</v>
      </c>
      <c r="H7" s="3">
        <v>17969.924999999999</v>
      </c>
      <c r="I7" s="3">
        <v>20989.4</v>
      </c>
    </row>
    <row r="8" spans="1:9">
      <c r="A8">
        <v>2024</v>
      </c>
      <c r="B8" t="s">
        <v>841</v>
      </c>
      <c r="C8" t="s">
        <v>842</v>
      </c>
      <c r="D8">
        <v>10778</v>
      </c>
      <c r="E8">
        <v>235685</v>
      </c>
      <c r="F8" s="4">
        <v>6.4000000000000001E-2</v>
      </c>
      <c r="G8" s="4">
        <v>7.8E-2</v>
      </c>
      <c r="H8" s="3">
        <v>38371.3338</v>
      </c>
      <c r="I8" s="3">
        <v>61100.85</v>
      </c>
    </row>
    <row r="9" spans="1:9">
      <c r="A9">
        <v>2024</v>
      </c>
      <c r="B9" t="s">
        <v>843</v>
      </c>
      <c r="C9" t="s">
        <v>844</v>
      </c>
      <c r="D9">
        <v>9112</v>
      </c>
      <c r="E9">
        <v>97316</v>
      </c>
      <c r="F9" s="4">
        <v>5.3999999999999999E-2</v>
      </c>
      <c r="G9" s="4">
        <v>3.2000000000000001E-2</v>
      </c>
      <c r="H9" s="3">
        <v>30457.5</v>
      </c>
      <c r="I9" s="3">
        <v>35797.230000000003</v>
      </c>
    </row>
    <row r="10" spans="1:9">
      <c r="A10">
        <v>2024</v>
      </c>
      <c r="B10" t="s">
        <v>845</v>
      </c>
      <c r="C10" t="s">
        <v>846</v>
      </c>
      <c r="D10">
        <v>8453</v>
      </c>
      <c r="E10">
        <v>227868</v>
      </c>
      <c r="F10" s="4">
        <v>0.05</v>
      </c>
      <c r="G10" s="4">
        <v>7.4999999999999997E-2</v>
      </c>
      <c r="H10" s="3">
        <v>84906.668000000005</v>
      </c>
      <c r="I10" s="3">
        <v>97761.36</v>
      </c>
    </row>
    <row r="11" spans="1:9">
      <c r="A11">
        <v>2024</v>
      </c>
      <c r="B11" t="s">
        <v>847</v>
      </c>
      <c r="C11" t="s">
        <v>848</v>
      </c>
      <c r="D11">
        <v>8207</v>
      </c>
      <c r="E11">
        <v>112172</v>
      </c>
      <c r="F11" s="4">
        <v>4.9000000000000002E-2</v>
      </c>
      <c r="G11" s="4">
        <v>3.6999999999999998E-2</v>
      </c>
      <c r="H11" s="3">
        <v>41978.8</v>
      </c>
      <c r="I11" s="3">
        <v>48880.68</v>
      </c>
    </row>
    <row r="12" spans="1:9">
      <c r="A12">
        <v>2024</v>
      </c>
      <c r="B12" t="s">
        <v>849</v>
      </c>
      <c r="C12" t="s">
        <v>850</v>
      </c>
      <c r="D12">
        <v>7981</v>
      </c>
      <c r="E12">
        <v>214885</v>
      </c>
      <c r="F12" s="4">
        <v>4.7E-2</v>
      </c>
      <c r="G12" s="4">
        <v>7.0999999999999994E-2</v>
      </c>
      <c r="H12" s="3">
        <v>64797.194000000003</v>
      </c>
      <c r="I12" s="3">
        <v>83957.6</v>
      </c>
    </row>
    <row r="13" spans="1:9">
      <c r="A13">
        <v>2024</v>
      </c>
      <c r="B13" t="s">
        <v>851</v>
      </c>
      <c r="C13" t="s">
        <v>852</v>
      </c>
      <c r="D13">
        <v>7320</v>
      </c>
      <c r="E13">
        <v>79414</v>
      </c>
      <c r="F13" s="4">
        <v>4.2999999999999997E-2</v>
      </c>
      <c r="G13" s="4">
        <v>2.5999999999999999E-2</v>
      </c>
      <c r="H13" s="3">
        <v>24578.245999999999</v>
      </c>
      <c r="I13" s="3">
        <v>34856.421600000001</v>
      </c>
    </row>
    <row r="14" spans="1:9">
      <c r="A14">
        <v>2024</v>
      </c>
      <c r="B14" t="s">
        <v>853</v>
      </c>
      <c r="C14" t="s">
        <v>854</v>
      </c>
      <c r="D14">
        <v>6390</v>
      </c>
      <c r="E14">
        <v>163028</v>
      </c>
      <c r="F14" s="4">
        <v>3.7999999999999999E-2</v>
      </c>
      <c r="G14" s="4">
        <v>5.3999999999999999E-2</v>
      </c>
      <c r="H14" s="3">
        <v>104947</v>
      </c>
      <c r="I14" s="3">
        <v>119324.1</v>
      </c>
    </row>
    <row r="15" spans="1:9">
      <c r="A15">
        <v>2024</v>
      </c>
      <c r="B15" t="s">
        <v>855</v>
      </c>
      <c r="C15" t="s">
        <v>856</v>
      </c>
      <c r="D15">
        <v>5843</v>
      </c>
      <c r="E15">
        <v>124889</v>
      </c>
      <c r="F15" s="4">
        <v>3.5000000000000003E-2</v>
      </c>
      <c r="G15" s="4">
        <v>4.1000000000000002E-2</v>
      </c>
      <c r="H15" s="3">
        <v>50762.5</v>
      </c>
      <c r="I15" s="3">
        <v>60869.26</v>
      </c>
    </row>
    <row r="16" spans="1:9">
      <c r="A16">
        <v>2024</v>
      </c>
      <c r="B16" t="s">
        <v>857</v>
      </c>
      <c r="C16" t="s">
        <v>858</v>
      </c>
      <c r="D16">
        <v>4884</v>
      </c>
      <c r="E16">
        <v>66868</v>
      </c>
      <c r="F16" s="4">
        <v>2.9000000000000001E-2</v>
      </c>
      <c r="G16" s="4">
        <v>2.1999999999999999E-2</v>
      </c>
      <c r="H16" s="3">
        <v>18330.255000000001</v>
      </c>
      <c r="I16" s="3">
        <v>24440.34</v>
      </c>
    </row>
    <row r="17" spans="1:9">
      <c r="A17">
        <v>2024</v>
      </c>
      <c r="B17" t="s">
        <v>859</v>
      </c>
      <c r="C17" t="s">
        <v>860</v>
      </c>
      <c r="D17">
        <v>4371</v>
      </c>
      <c r="E17">
        <v>64611</v>
      </c>
      <c r="F17" s="4">
        <v>2.5999999999999999E-2</v>
      </c>
      <c r="G17" s="4">
        <v>2.1000000000000001E-2</v>
      </c>
      <c r="H17" s="3">
        <v>44077.74</v>
      </c>
      <c r="I17" s="3">
        <v>60915</v>
      </c>
    </row>
    <row r="18" spans="1:9">
      <c r="A18">
        <v>2024</v>
      </c>
      <c r="B18" t="s">
        <v>861</v>
      </c>
      <c r="C18" t="s">
        <v>862</v>
      </c>
      <c r="D18">
        <v>3994</v>
      </c>
      <c r="E18">
        <v>64631</v>
      </c>
      <c r="F18" s="4">
        <v>2.4E-2</v>
      </c>
      <c r="G18" s="4">
        <v>2.1000000000000001E-2</v>
      </c>
      <c r="H18" s="3">
        <v>55859.65</v>
      </c>
      <c r="I18" s="3">
        <v>80809.19</v>
      </c>
    </row>
    <row r="19" spans="1:9">
      <c r="A19">
        <v>2024</v>
      </c>
      <c r="B19" t="s">
        <v>863</v>
      </c>
      <c r="C19" t="s">
        <v>864</v>
      </c>
      <c r="D19">
        <v>3706</v>
      </c>
      <c r="E19">
        <v>64698</v>
      </c>
      <c r="F19" s="4">
        <v>2.1999999999999999E-2</v>
      </c>
      <c r="G19" s="4">
        <v>2.1000000000000001E-2</v>
      </c>
      <c r="H19" s="3">
        <v>65914.387000000002</v>
      </c>
      <c r="I19" s="3">
        <v>65067.14</v>
      </c>
    </row>
    <row r="20" spans="1:9">
      <c r="A20">
        <v>2024</v>
      </c>
      <c r="B20" t="s">
        <v>865</v>
      </c>
      <c r="C20" t="s">
        <v>866</v>
      </c>
      <c r="D20">
        <v>3034</v>
      </c>
      <c r="E20">
        <v>88536</v>
      </c>
      <c r="F20" s="4">
        <v>1.7999999999999999E-2</v>
      </c>
      <c r="G20" s="4">
        <v>2.9000000000000001E-2</v>
      </c>
      <c r="H20" s="3">
        <v>94452.3</v>
      </c>
      <c r="I20" s="3">
        <v>105586</v>
      </c>
    </row>
    <row r="21" spans="1:9">
      <c r="A21">
        <v>2024</v>
      </c>
      <c r="B21" t="s">
        <v>867</v>
      </c>
      <c r="C21" t="s">
        <v>868</v>
      </c>
      <c r="D21">
        <v>3029</v>
      </c>
      <c r="E21">
        <v>57244</v>
      </c>
      <c r="F21" s="4">
        <v>1.7999999999999999E-2</v>
      </c>
      <c r="G21" s="4">
        <v>1.9E-2</v>
      </c>
      <c r="H21" s="3">
        <v>48880.68</v>
      </c>
      <c r="I21" s="3">
        <v>65991.25</v>
      </c>
    </row>
    <row r="22" spans="1:9">
      <c r="A22">
        <v>2024</v>
      </c>
      <c r="B22" t="s">
        <v>869</v>
      </c>
      <c r="C22" t="s">
        <v>870</v>
      </c>
      <c r="D22">
        <v>2585</v>
      </c>
      <c r="E22">
        <v>85143</v>
      </c>
      <c r="F22" s="4">
        <v>1.4999999999999999E-2</v>
      </c>
      <c r="G22" s="4">
        <v>2.8000000000000001E-2</v>
      </c>
      <c r="H22" s="3">
        <v>70383.159</v>
      </c>
      <c r="I22" s="3">
        <v>90686.316000000006</v>
      </c>
    </row>
    <row r="23" spans="1:9">
      <c r="A23">
        <v>2024</v>
      </c>
      <c r="B23" t="s">
        <v>871</v>
      </c>
      <c r="C23" t="s">
        <v>872</v>
      </c>
      <c r="D23">
        <v>1867</v>
      </c>
      <c r="E23">
        <v>42361</v>
      </c>
      <c r="F23" s="4">
        <v>1.0999999999999999E-2</v>
      </c>
      <c r="G23" s="4">
        <v>1.4E-2</v>
      </c>
      <c r="H23" s="3">
        <v>81220</v>
      </c>
      <c r="I23" s="3">
        <v>112164.65399999999</v>
      </c>
    </row>
    <row r="24" spans="1:9">
      <c r="A24">
        <v>2024</v>
      </c>
      <c r="B24" t="s">
        <v>873</v>
      </c>
      <c r="C24" t="s">
        <v>874</v>
      </c>
      <c r="D24">
        <v>273</v>
      </c>
      <c r="E24">
        <v>6010</v>
      </c>
      <c r="F24" s="4">
        <v>2E-3</v>
      </c>
      <c r="G24" s="4">
        <v>2E-3</v>
      </c>
      <c r="H24" s="3">
        <v>19797.375</v>
      </c>
      <c r="I24" s="3">
        <v>30434.63</v>
      </c>
    </row>
    <row r="25" spans="1:9">
      <c r="A25" t="s">
        <v>3</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0"/>
  <sheetViews>
    <sheetView workbookViewId="0"/>
  </sheetViews>
  <sheetFormatPr defaultColWidth="11.42578125" defaultRowHeight="14.45"/>
  <sheetData>
    <row r="1" spans="1:9" ht="18.600000000000001">
      <c r="A1" s="1" t="s">
        <v>875</v>
      </c>
    </row>
    <row r="2" spans="1:9">
      <c r="A2" t="s">
        <v>5</v>
      </c>
      <c r="B2" t="s">
        <v>876</v>
      </c>
      <c r="C2" t="s">
        <v>877</v>
      </c>
      <c r="D2" t="s">
        <v>825</v>
      </c>
      <c r="E2" t="s">
        <v>826</v>
      </c>
      <c r="F2" t="s">
        <v>827</v>
      </c>
      <c r="G2" t="s">
        <v>828</v>
      </c>
      <c r="H2" t="s">
        <v>829</v>
      </c>
      <c r="I2" t="s">
        <v>830</v>
      </c>
    </row>
    <row r="3" spans="1:9">
      <c r="A3">
        <v>2024</v>
      </c>
      <c r="B3" t="s">
        <v>878</v>
      </c>
      <c r="C3" t="s">
        <v>879</v>
      </c>
      <c r="D3">
        <v>29614</v>
      </c>
      <c r="E3">
        <v>487516</v>
      </c>
      <c r="F3" s="4">
        <v>0.17599999999999999</v>
      </c>
      <c r="G3" s="4">
        <v>0.161</v>
      </c>
      <c r="H3" s="3">
        <v>40610</v>
      </c>
      <c r="I3" s="3">
        <v>59662.05</v>
      </c>
    </row>
    <row r="4" spans="1:9">
      <c r="A4">
        <v>2024</v>
      </c>
      <c r="B4" t="s">
        <v>880</v>
      </c>
      <c r="C4" t="s">
        <v>881</v>
      </c>
      <c r="D4">
        <v>22392</v>
      </c>
      <c r="E4">
        <v>292155</v>
      </c>
      <c r="F4" s="4">
        <v>0.13300000000000001</v>
      </c>
      <c r="G4" s="4">
        <v>9.6000000000000002E-2</v>
      </c>
      <c r="H4" s="3">
        <v>19695.849999999999</v>
      </c>
      <c r="I4" s="3">
        <v>39104.544000000002</v>
      </c>
    </row>
    <row r="5" spans="1:9">
      <c r="A5">
        <v>2024</v>
      </c>
      <c r="B5" t="s">
        <v>882</v>
      </c>
      <c r="C5" t="s">
        <v>883</v>
      </c>
      <c r="D5">
        <v>17965</v>
      </c>
      <c r="E5">
        <v>372849</v>
      </c>
      <c r="F5" s="4">
        <v>0.106</v>
      </c>
      <c r="G5" s="4">
        <v>0.123</v>
      </c>
      <c r="H5" s="3">
        <v>40610</v>
      </c>
      <c r="I5" s="3">
        <v>65914.387000000002</v>
      </c>
    </row>
    <row r="6" spans="1:9">
      <c r="A6">
        <v>2024</v>
      </c>
      <c r="B6" t="s">
        <v>884</v>
      </c>
      <c r="C6" t="s">
        <v>885</v>
      </c>
      <c r="D6">
        <v>14891</v>
      </c>
      <c r="E6">
        <v>288111</v>
      </c>
      <c r="F6" s="4">
        <v>8.7999999999999995E-2</v>
      </c>
      <c r="G6" s="4">
        <v>9.5000000000000001E-2</v>
      </c>
      <c r="H6" s="3">
        <v>57720.85</v>
      </c>
      <c r="I6" s="3">
        <v>81220</v>
      </c>
    </row>
    <row r="7" spans="1:9">
      <c r="A7">
        <v>2024</v>
      </c>
      <c r="B7" t="s">
        <v>886</v>
      </c>
      <c r="C7" t="s">
        <v>887</v>
      </c>
      <c r="D7">
        <v>13927</v>
      </c>
      <c r="E7">
        <v>369901</v>
      </c>
      <c r="F7" s="4">
        <v>8.3000000000000004E-2</v>
      </c>
      <c r="G7" s="4">
        <v>0.122</v>
      </c>
      <c r="H7" s="3">
        <v>90429.258000000002</v>
      </c>
      <c r="I7" s="3">
        <v>111677.5</v>
      </c>
    </row>
    <row r="8" spans="1:9">
      <c r="A8">
        <v>2024</v>
      </c>
      <c r="B8" t="s">
        <v>888</v>
      </c>
      <c r="C8" t="s">
        <v>889</v>
      </c>
      <c r="D8">
        <v>13496</v>
      </c>
      <c r="E8">
        <v>171199</v>
      </c>
      <c r="F8" s="4">
        <v>0.08</v>
      </c>
      <c r="G8" s="4">
        <v>5.6000000000000001E-2</v>
      </c>
      <c r="H8" s="3">
        <v>17898.615000000002</v>
      </c>
      <c r="I8" s="3">
        <v>24440.34</v>
      </c>
    </row>
    <row r="9" spans="1:9">
      <c r="A9">
        <v>2024</v>
      </c>
      <c r="B9" t="s">
        <v>890</v>
      </c>
      <c r="C9" t="s">
        <v>891</v>
      </c>
      <c r="D9">
        <v>8237</v>
      </c>
      <c r="E9">
        <v>119935</v>
      </c>
      <c r="F9" s="4">
        <v>4.9000000000000002E-2</v>
      </c>
      <c r="G9" s="4">
        <v>0.04</v>
      </c>
      <c r="H9" s="3">
        <v>42770.595000000001</v>
      </c>
      <c r="I9" s="3">
        <v>61100.85</v>
      </c>
    </row>
    <row r="10" spans="1:9">
      <c r="A10">
        <v>2024</v>
      </c>
      <c r="B10" t="s">
        <v>892</v>
      </c>
      <c r="C10" t="s">
        <v>893</v>
      </c>
      <c r="D10">
        <v>7746</v>
      </c>
      <c r="E10">
        <v>126112</v>
      </c>
      <c r="F10" s="4">
        <v>4.5999999999999999E-2</v>
      </c>
      <c r="G10" s="4">
        <v>4.2000000000000003E-2</v>
      </c>
      <c r="H10" s="3">
        <v>71067.5</v>
      </c>
      <c r="I10" s="3">
        <v>87141.054000000004</v>
      </c>
    </row>
    <row r="11" spans="1:9">
      <c r="A11">
        <v>2024</v>
      </c>
      <c r="B11" t="s">
        <v>894</v>
      </c>
      <c r="C11" t="s">
        <v>895</v>
      </c>
      <c r="D11">
        <v>7493</v>
      </c>
      <c r="E11">
        <v>175379</v>
      </c>
      <c r="F11" s="4">
        <v>4.3999999999999997E-2</v>
      </c>
      <c r="G11" s="4">
        <v>5.8000000000000003E-2</v>
      </c>
      <c r="H11" s="3">
        <v>52793</v>
      </c>
      <c r="I11" s="3">
        <v>67031.58</v>
      </c>
    </row>
    <row r="12" spans="1:9">
      <c r="A12">
        <v>2024</v>
      </c>
      <c r="B12" t="s">
        <v>896</v>
      </c>
      <c r="C12" t="s">
        <v>897</v>
      </c>
      <c r="D12">
        <v>7068</v>
      </c>
      <c r="E12">
        <v>107776</v>
      </c>
      <c r="F12" s="4">
        <v>4.2000000000000003E-2</v>
      </c>
      <c r="G12" s="4">
        <v>3.5999999999999997E-2</v>
      </c>
      <c r="H12" s="3">
        <v>35750.175999999999</v>
      </c>
      <c r="I12" s="3">
        <v>49156.491999999998</v>
      </c>
    </row>
    <row r="13" spans="1:9">
      <c r="A13">
        <v>2024</v>
      </c>
      <c r="B13" t="s">
        <v>898</v>
      </c>
      <c r="C13" t="s">
        <v>899</v>
      </c>
      <c r="D13">
        <v>7063</v>
      </c>
      <c r="E13">
        <v>186155</v>
      </c>
      <c r="F13" s="4">
        <v>4.2000000000000003E-2</v>
      </c>
      <c r="G13" s="4">
        <v>6.0999999999999999E-2</v>
      </c>
      <c r="H13" s="3">
        <v>81220</v>
      </c>
      <c r="I13" s="3">
        <v>106133.33500000001</v>
      </c>
    </row>
    <row r="14" spans="1:9">
      <c r="A14">
        <v>2024</v>
      </c>
      <c r="B14" t="s">
        <v>900</v>
      </c>
      <c r="C14" t="s">
        <v>901</v>
      </c>
      <c r="D14">
        <v>7042</v>
      </c>
      <c r="E14">
        <v>110460</v>
      </c>
      <c r="F14" s="4">
        <v>4.2000000000000003E-2</v>
      </c>
      <c r="G14" s="4">
        <v>3.5999999999999997E-2</v>
      </c>
      <c r="H14" s="3">
        <v>36867.368999999999</v>
      </c>
      <c r="I14" s="3">
        <v>42770.595000000001</v>
      </c>
    </row>
    <row r="15" spans="1:9">
      <c r="A15">
        <v>2024</v>
      </c>
      <c r="B15" t="s">
        <v>902</v>
      </c>
      <c r="C15" t="s">
        <v>903</v>
      </c>
      <c r="D15">
        <v>3502</v>
      </c>
      <c r="E15">
        <v>50909</v>
      </c>
      <c r="F15" s="4">
        <v>2.1000000000000001E-2</v>
      </c>
      <c r="G15" s="4">
        <v>1.7000000000000001E-2</v>
      </c>
      <c r="H15" s="3">
        <v>14523.509</v>
      </c>
      <c r="I15" s="3">
        <v>33515.79</v>
      </c>
    </row>
    <row r="16" spans="1:9">
      <c r="A16">
        <v>2024</v>
      </c>
      <c r="B16" t="s">
        <v>904</v>
      </c>
      <c r="C16" t="s">
        <v>905</v>
      </c>
      <c r="D16">
        <v>2728</v>
      </c>
      <c r="E16">
        <v>55883</v>
      </c>
      <c r="F16" s="4">
        <v>1.6E-2</v>
      </c>
      <c r="G16" s="4">
        <v>1.7999999999999999E-2</v>
      </c>
      <c r="H16" s="3">
        <v>52473.5</v>
      </c>
      <c r="I16" s="3">
        <v>70876.986000000004</v>
      </c>
    </row>
    <row r="17" spans="1:9">
      <c r="A17">
        <v>2024</v>
      </c>
      <c r="B17" t="s">
        <v>906</v>
      </c>
      <c r="C17" t="s">
        <v>907</v>
      </c>
      <c r="D17">
        <v>2520</v>
      </c>
      <c r="E17">
        <v>61997</v>
      </c>
      <c r="F17" s="4">
        <v>1.4999999999999999E-2</v>
      </c>
      <c r="G17" s="4">
        <v>0.02</v>
      </c>
      <c r="H17" s="3">
        <v>65067.14</v>
      </c>
      <c r="I17" s="3">
        <v>93072.797999999995</v>
      </c>
    </row>
    <row r="18" spans="1:9">
      <c r="A18">
        <v>2024</v>
      </c>
      <c r="B18" t="s">
        <v>908</v>
      </c>
      <c r="C18" t="s">
        <v>909</v>
      </c>
      <c r="D18">
        <v>2253</v>
      </c>
      <c r="E18">
        <v>43349</v>
      </c>
      <c r="F18" s="4">
        <v>1.2999999999999999E-2</v>
      </c>
      <c r="G18" s="4">
        <v>1.4E-2</v>
      </c>
      <c r="H18" s="3">
        <v>61918.73</v>
      </c>
      <c r="I18" s="3">
        <v>71594.460000000006</v>
      </c>
    </row>
    <row r="19" spans="1:9">
      <c r="A19">
        <v>2024</v>
      </c>
      <c r="B19" t="s">
        <v>910</v>
      </c>
      <c r="C19" t="s">
        <v>911</v>
      </c>
      <c r="D19">
        <v>749</v>
      </c>
      <c r="E19">
        <v>11308</v>
      </c>
      <c r="F19" s="4">
        <v>4.0000000000000001E-3</v>
      </c>
      <c r="G19" s="4">
        <v>4.0000000000000001E-3</v>
      </c>
      <c r="H19" s="3">
        <v>35533.75</v>
      </c>
      <c r="I19" s="3">
        <v>45804.913</v>
      </c>
    </row>
    <row r="20" spans="1:9">
      <c r="A20" t="s">
        <v>3</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9"/>
  <sheetViews>
    <sheetView workbookViewId="0"/>
  </sheetViews>
  <sheetFormatPr defaultColWidth="11.42578125" defaultRowHeight="14.45"/>
  <sheetData>
    <row r="1" spans="1:4" ht="18.600000000000001">
      <c r="A1" s="1" t="s">
        <v>912</v>
      </c>
    </row>
    <row r="2" spans="1:4">
      <c r="A2" t="s">
        <v>5</v>
      </c>
      <c r="B2" t="s">
        <v>62</v>
      </c>
      <c r="C2" t="s">
        <v>913</v>
      </c>
      <c r="D2" t="s">
        <v>914</v>
      </c>
    </row>
    <row r="3" spans="1:4">
      <c r="A3">
        <v>2016</v>
      </c>
      <c r="B3" t="s">
        <v>10</v>
      </c>
      <c r="C3" t="s">
        <v>63</v>
      </c>
      <c r="D3" s="3">
        <v>23858</v>
      </c>
    </row>
    <row r="4" spans="1:4">
      <c r="A4">
        <v>2016</v>
      </c>
      <c r="B4" t="s">
        <v>10</v>
      </c>
      <c r="C4" t="s">
        <v>64</v>
      </c>
      <c r="D4" s="3">
        <v>41187</v>
      </c>
    </row>
    <row r="5" spans="1:4">
      <c r="A5">
        <v>2016</v>
      </c>
      <c r="B5" t="s">
        <v>66</v>
      </c>
      <c r="C5" t="s">
        <v>63</v>
      </c>
      <c r="D5" s="3">
        <v>22047</v>
      </c>
    </row>
    <row r="6" spans="1:4">
      <c r="A6">
        <v>2016</v>
      </c>
      <c r="B6" t="s">
        <v>66</v>
      </c>
      <c r="C6" t="s">
        <v>64</v>
      </c>
      <c r="D6" s="3">
        <v>32479</v>
      </c>
    </row>
    <row r="7" spans="1:4">
      <c r="A7">
        <v>2017</v>
      </c>
      <c r="B7" t="s">
        <v>10</v>
      </c>
      <c r="C7" t="s">
        <v>63</v>
      </c>
      <c r="D7" s="3">
        <v>25528</v>
      </c>
    </row>
    <row r="8" spans="1:4">
      <c r="A8">
        <v>2017</v>
      </c>
      <c r="B8" t="s">
        <v>10</v>
      </c>
      <c r="C8" t="s">
        <v>64</v>
      </c>
      <c r="D8" s="3">
        <v>42434</v>
      </c>
    </row>
    <row r="9" spans="1:4">
      <c r="A9">
        <v>2017</v>
      </c>
      <c r="B9" t="s">
        <v>66</v>
      </c>
      <c r="C9" t="s">
        <v>63</v>
      </c>
      <c r="D9" s="3">
        <v>23006</v>
      </c>
    </row>
    <row r="10" spans="1:4">
      <c r="A10">
        <v>2017</v>
      </c>
      <c r="B10" t="s">
        <v>66</v>
      </c>
      <c r="C10" t="s">
        <v>64</v>
      </c>
      <c r="D10" s="3">
        <v>35070</v>
      </c>
    </row>
    <row r="11" spans="1:4">
      <c r="A11">
        <v>2018</v>
      </c>
      <c r="B11" t="s">
        <v>10</v>
      </c>
      <c r="C11" t="s">
        <v>63</v>
      </c>
      <c r="D11" s="3">
        <v>25299</v>
      </c>
    </row>
    <row r="12" spans="1:4">
      <c r="A12">
        <v>2018</v>
      </c>
      <c r="B12" t="s">
        <v>10</v>
      </c>
      <c r="C12" t="s">
        <v>64</v>
      </c>
      <c r="D12" s="3">
        <v>44038</v>
      </c>
    </row>
    <row r="13" spans="1:4">
      <c r="A13">
        <v>2018</v>
      </c>
      <c r="B13" t="s">
        <v>66</v>
      </c>
      <c r="C13" t="s">
        <v>63</v>
      </c>
      <c r="D13" s="3">
        <v>23848</v>
      </c>
    </row>
    <row r="14" spans="1:4">
      <c r="A14">
        <v>2018</v>
      </c>
      <c r="B14" t="s">
        <v>66</v>
      </c>
      <c r="C14" t="s">
        <v>64</v>
      </c>
      <c r="D14" s="3">
        <v>36034</v>
      </c>
    </row>
    <row r="15" spans="1:4">
      <c r="A15">
        <v>2019</v>
      </c>
      <c r="B15" t="s">
        <v>10</v>
      </c>
      <c r="C15" t="s">
        <v>63</v>
      </c>
      <c r="D15" s="3">
        <v>26194</v>
      </c>
    </row>
    <row r="16" spans="1:4">
      <c r="A16">
        <v>2019</v>
      </c>
      <c r="B16" t="s">
        <v>10</v>
      </c>
      <c r="C16" t="s">
        <v>64</v>
      </c>
      <c r="D16" s="3">
        <v>46905</v>
      </c>
    </row>
    <row r="17" spans="1:4">
      <c r="A17">
        <v>2019</v>
      </c>
      <c r="B17" t="s">
        <v>66</v>
      </c>
      <c r="C17" t="s">
        <v>63</v>
      </c>
      <c r="D17" s="3">
        <v>25270</v>
      </c>
    </row>
    <row r="18" spans="1:4">
      <c r="A18">
        <v>2019</v>
      </c>
      <c r="B18" t="s">
        <v>66</v>
      </c>
      <c r="C18" t="s">
        <v>64</v>
      </c>
      <c r="D18" s="3">
        <v>37262</v>
      </c>
    </row>
    <row r="19" spans="1:4">
      <c r="A19">
        <v>2020</v>
      </c>
      <c r="B19" t="s">
        <v>10</v>
      </c>
      <c r="C19" t="s">
        <v>63</v>
      </c>
      <c r="D19" s="3" t="s">
        <v>14</v>
      </c>
    </row>
    <row r="20" spans="1:4">
      <c r="A20">
        <v>2020</v>
      </c>
      <c r="B20" t="s">
        <v>10</v>
      </c>
      <c r="C20" t="s">
        <v>64</v>
      </c>
      <c r="D20" s="3" t="s">
        <v>14</v>
      </c>
    </row>
    <row r="21" spans="1:4">
      <c r="A21">
        <v>2020</v>
      </c>
      <c r="B21" t="s">
        <v>66</v>
      </c>
      <c r="C21" t="s">
        <v>63</v>
      </c>
      <c r="D21" s="3" t="s">
        <v>14</v>
      </c>
    </row>
    <row r="22" spans="1:4">
      <c r="A22">
        <v>2020</v>
      </c>
      <c r="B22" t="s">
        <v>66</v>
      </c>
      <c r="C22" t="s">
        <v>64</v>
      </c>
      <c r="D22" s="3" t="s">
        <v>14</v>
      </c>
    </row>
    <row r="23" spans="1:4">
      <c r="A23">
        <v>2021</v>
      </c>
      <c r="B23" t="s">
        <v>10</v>
      </c>
      <c r="C23" t="s">
        <v>63</v>
      </c>
      <c r="D23" s="3">
        <v>30995</v>
      </c>
    </row>
    <row r="24" spans="1:4">
      <c r="A24">
        <v>2021</v>
      </c>
      <c r="B24" t="s">
        <v>10</v>
      </c>
      <c r="C24" t="s">
        <v>64</v>
      </c>
      <c r="D24" s="3">
        <v>51383</v>
      </c>
    </row>
    <row r="25" spans="1:4">
      <c r="A25">
        <v>2021</v>
      </c>
      <c r="B25" t="s">
        <v>66</v>
      </c>
      <c r="C25" t="s">
        <v>63</v>
      </c>
      <c r="D25" s="3">
        <v>28438</v>
      </c>
    </row>
    <row r="26" spans="1:4">
      <c r="A26">
        <v>2021</v>
      </c>
      <c r="B26" t="s">
        <v>66</v>
      </c>
      <c r="C26" t="s">
        <v>64</v>
      </c>
      <c r="D26" s="3">
        <v>40948</v>
      </c>
    </row>
    <row r="27" spans="1:4">
      <c r="A27">
        <v>2022</v>
      </c>
      <c r="B27" t="s">
        <v>10</v>
      </c>
      <c r="C27" t="s">
        <v>63</v>
      </c>
      <c r="D27" s="3">
        <v>33465</v>
      </c>
    </row>
    <row r="28" spans="1:4">
      <c r="A28">
        <v>2022</v>
      </c>
      <c r="B28" t="s">
        <v>10</v>
      </c>
      <c r="C28" t="s">
        <v>64</v>
      </c>
      <c r="D28" s="3">
        <v>53830</v>
      </c>
    </row>
    <row r="29" spans="1:4">
      <c r="A29">
        <v>2022</v>
      </c>
      <c r="B29" t="s">
        <v>66</v>
      </c>
      <c r="C29" t="s">
        <v>63</v>
      </c>
      <c r="D29" s="3">
        <v>30885</v>
      </c>
    </row>
    <row r="30" spans="1:4">
      <c r="A30">
        <v>2022</v>
      </c>
      <c r="B30" t="s">
        <v>66</v>
      </c>
      <c r="C30" t="s">
        <v>64</v>
      </c>
      <c r="D30" s="3">
        <v>43883</v>
      </c>
    </row>
    <row r="31" spans="1:4">
      <c r="A31">
        <v>2023</v>
      </c>
      <c r="B31" t="s">
        <v>10</v>
      </c>
      <c r="C31" t="s">
        <v>63</v>
      </c>
      <c r="D31" s="3">
        <v>34805</v>
      </c>
    </row>
    <row r="32" spans="1:4">
      <c r="A32">
        <v>2023</v>
      </c>
      <c r="B32" t="s">
        <v>10</v>
      </c>
      <c r="C32" t="s">
        <v>64</v>
      </c>
      <c r="D32" s="3">
        <v>56938</v>
      </c>
    </row>
    <row r="33" spans="1:4">
      <c r="A33">
        <v>2023</v>
      </c>
      <c r="B33" t="s">
        <v>66</v>
      </c>
      <c r="C33" t="s">
        <v>63</v>
      </c>
      <c r="D33" s="3">
        <v>32149</v>
      </c>
    </row>
    <row r="34" spans="1:4">
      <c r="A34">
        <v>2023</v>
      </c>
      <c r="B34" t="s">
        <v>66</v>
      </c>
      <c r="C34" t="s">
        <v>64</v>
      </c>
      <c r="D34" s="3">
        <v>46235</v>
      </c>
    </row>
    <row r="35" spans="1:4">
      <c r="A35">
        <v>2024</v>
      </c>
      <c r="B35" t="s">
        <v>10</v>
      </c>
      <c r="C35" t="s">
        <v>63</v>
      </c>
      <c r="D35" s="3">
        <v>35941</v>
      </c>
    </row>
    <row r="36" spans="1:4">
      <c r="A36">
        <v>2024</v>
      </c>
      <c r="B36" t="s">
        <v>10</v>
      </c>
      <c r="C36" t="s">
        <v>64</v>
      </c>
      <c r="D36" s="3">
        <v>60213</v>
      </c>
    </row>
    <row r="37" spans="1:4">
      <c r="A37">
        <v>2024</v>
      </c>
      <c r="B37" t="s">
        <v>66</v>
      </c>
      <c r="C37" t="s">
        <v>63</v>
      </c>
      <c r="D37" s="3">
        <v>34114</v>
      </c>
    </row>
    <row r="38" spans="1:4">
      <c r="A38">
        <v>2024</v>
      </c>
      <c r="B38" t="s">
        <v>66</v>
      </c>
      <c r="C38" t="s">
        <v>64</v>
      </c>
      <c r="D38" s="3">
        <v>48514</v>
      </c>
    </row>
    <row r="39" spans="1:4">
      <c r="A39" t="s">
        <v>3</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1"/>
  <sheetViews>
    <sheetView workbookViewId="0"/>
  </sheetViews>
  <sheetFormatPr defaultColWidth="11.42578125" defaultRowHeight="14.45"/>
  <sheetData>
    <row r="1" spans="1:4" ht="18.600000000000001">
      <c r="A1" s="1" t="s">
        <v>915</v>
      </c>
    </row>
    <row r="2" spans="1:4">
      <c r="A2" t="s">
        <v>5</v>
      </c>
      <c r="B2" t="s">
        <v>62</v>
      </c>
      <c r="C2" t="s">
        <v>916</v>
      </c>
      <c r="D2" t="s">
        <v>917</v>
      </c>
    </row>
    <row r="3" spans="1:4">
      <c r="A3">
        <v>2016</v>
      </c>
      <c r="B3" t="s">
        <v>10</v>
      </c>
      <c r="C3" s="3">
        <v>23858</v>
      </c>
      <c r="D3" s="3">
        <v>41187</v>
      </c>
    </row>
    <row r="4" spans="1:4">
      <c r="A4">
        <v>2016</v>
      </c>
      <c r="B4" t="s">
        <v>66</v>
      </c>
      <c r="C4" s="3">
        <v>22047</v>
      </c>
      <c r="D4" s="3">
        <v>32479</v>
      </c>
    </row>
    <row r="5" spans="1:4">
      <c r="A5">
        <v>2017</v>
      </c>
      <c r="B5" t="s">
        <v>10</v>
      </c>
      <c r="C5" s="3">
        <v>25528</v>
      </c>
      <c r="D5" s="3">
        <v>42434</v>
      </c>
    </row>
    <row r="6" spans="1:4">
      <c r="A6">
        <v>2017</v>
      </c>
      <c r="B6" t="s">
        <v>66</v>
      </c>
      <c r="C6" s="3">
        <v>23006</v>
      </c>
      <c r="D6" s="3">
        <v>35070</v>
      </c>
    </row>
    <row r="7" spans="1:4">
      <c r="A7">
        <v>2018</v>
      </c>
      <c r="B7" t="s">
        <v>10</v>
      </c>
      <c r="C7" s="3">
        <v>25299</v>
      </c>
      <c r="D7" s="3">
        <v>44038</v>
      </c>
    </row>
    <row r="8" spans="1:4">
      <c r="A8">
        <v>2018</v>
      </c>
      <c r="B8" t="s">
        <v>66</v>
      </c>
      <c r="C8" s="3">
        <v>23848</v>
      </c>
      <c r="D8" s="3">
        <v>36034</v>
      </c>
    </row>
    <row r="9" spans="1:4">
      <c r="A9">
        <v>2019</v>
      </c>
      <c r="B9" t="s">
        <v>10</v>
      </c>
      <c r="C9" s="3">
        <v>26194</v>
      </c>
      <c r="D9" s="3">
        <v>46905</v>
      </c>
    </row>
    <row r="10" spans="1:4">
      <c r="A10">
        <v>2019</v>
      </c>
      <c r="B10" t="s">
        <v>66</v>
      </c>
      <c r="C10" s="3">
        <v>25270</v>
      </c>
      <c r="D10" s="3">
        <v>37262</v>
      </c>
    </row>
    <row r="11" spans="1:4">
      <c r="A11">
        <v>2020</v>
      </c>
      <c r="B11" t="s">
        <v>10</v>
      </c>
      <c r="C11" s="3" t="s">
        <v>14</v>
      </c>
      <c r="D11" s="3" t="s">
        <v>14</v>
      </c>
    </row>
    <row r="12" spans="1:4">
      <c r="A12">
        <v>2020</v>
      </c>
      <c r="B12" t="s">
        <v>66</v>
      </c>
      <c r="C12" s="3" t="s">
        <v>14</v>
      </c>
      <c r="D12" s="3" t="s">
        <v>14</v>
      </c>
    </row>
    <row r="13" spans="1:4">
      <c r="A13">
        <v>2021</v>
      </c>
      <c r="B13" t="s">
        <v>10</v>
      </c>
      <c r="C13" s="3">
        <v>30995</v>
      </c>
      <c r="D13" s="3">
        <v>51383</v>
      </c>
    </row>
    <row r="14" spans="1:4">
      <c r="A14">
        <v>2021</v>
      </c>
      <c r="B14" t="s">
        <v>66</v>
      </c>
      <c r="C14" s="3">
        <v>28438</v>
      </c>
      <c r="D14" s="3">
        <v>40948</v>
      </c>
    </row>
    <row r="15" spans="1:4">
      <c r="A15">
        <v>2022</v>
      </c>
      <c r="B15" t="s">
        <v>10</v>
      </c>
      <c r="C15" s="3">
        <v>33465</v>
      </c>
      <c r="D15" s="3">
        <v>53830</v>
      </c>
    </row>
    <row r="16" spans="1:4">
      <c r="A16">
        <v>2022</v>
      </c>
      <c r="B16" t="s">
        <v>66</v>
      </c>
      <c r="C16" s="3">
        <v>30885</v>
      </c>
      <c r="D16" s="3">
        <v>43883</v>
      </c>
    </row>
    <row r="17" spans="1:4">
      <c r="A17">
        <v>2023</v>
      </c>
      <c r="B17" t="s">
        <v>10</v>
      </c>
      <c r="C17" s="3">
        <v>34805</v>
      </c>
      <c r="D17" s="3">
        <v>56938</v>
      </c>
    </row>
    <row r="18" spans="1:4">
      <c r="A18">
        <v>2023</v>
      </c>
      <c r="B18" t="s">
        <v>66</v>
      </c>
      <c r="C18" s="3">
        <v>32149</v>
      </c>
      <c r="D18" s="3">
        <v>46235</v>
      </c>
    </row>
    <row r="19" spans="1:4">
      <c r="A19">
        <v>2024</v>
      </c>
      <c r="B19" t="s">
        <v>10</v>
      </c>
      <c r="C19" s="3">
        <v>35941</v>
      </c>
      <c r="D19" s="3">
        <v>60213</v>
      </c>
    </row>
    <row r="20" spans="1:4">
      <c r="A20">
        <v>2024</v>
      </c>
      <c r="B20" t="s">
        <v>66</v>
      </c>
      <c r="C20" s="3">
        <v>34114</v>
      </c>
      <c r="D20" s="3">
        <v>48514</v>
      </c>
    </row>
    <row r="21" spans="1:4">
      <c r="A21" t="s">
        <v>3</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
  <sheetViews>
    <sheetView workbookViewId="0"/>
  </sheetViews>
  <sheetFormatPr defaultColWidth="11.42578125" defaultRowHeight="14.45"/>
  <sheetData>
    <row r="1" spans="1:9" ht="18.600000000000001">
      <c r="A1" s="1" t="s">
        <v>918</v>
      </c>
    </row>
    <row r="2" spans="1:9">
      <c r="A2" t="s">
        <v>913</v>
      </c>
      <c r="B2" t="s">
        <v>919</v>
      </c>
      <c r="C2" t="s">
        <v>920</v>
      </c>
      <c r="D2" t="s">
        <v>921</v>
      </c>
      <c r="E2" t="s">
        <v>922</v>
      </c>
      <c r="F2" t="s">
        <v>923</v>
      </c>
      <c r="G2" t="s">
        <v>924</v>
      </c>
      <c r="H2" t="s">
        <v>925</v>
      </c>
      <c r="I2" t="s">
        <v>5</v>
      </c>
    </row>
    <row r="3" spans="1:9">
      <c r="A3" t="s">
        <v>63</v>
      </c>
      <c r="B3" t="s">
        <v>926</v>
      </c>
      <c r="C3">
        <v>40</v>
      </c>
      <c r="D3">
        <v>2080</v>
      </c>
      <c r="E3" s="3">
        <v>29.286057692307701</v>
      </c>
      <c r="F3">
        <v>114140</v>
      </c>
      <c r="G3" s="4">
        <v>0.68500000000000005</v>
      </c>
      <c r="H3" s="3">
        <v>60915</v>
      </c>
      <c r="I3">
        <v>2024</v>
      </c>
    </row>
    <row r="4" spans="1:9">
      <c r="A4" t="s">
        <v>63</v>
      </c>
      <c r="B4" t="s">
        <v>927</v>
      </c>
      <c r="C4">
        <v>20</v>
      </c>
      <c r="D4">
        <v>1040</v>
      </c>
      <c r="E4" s="3">
        <v>13.118375</v>
      </c>
      <c r="F4">
        <v>52493</v>
      </c>
      <c r="G4" s="4">
        <v>0.315</v>
      </c>
      <c r="H4" s="3">
        <v>13643.11</v>
      </c>
      <c r="I4">
        <v>2024</v>
      </c>
    </row>
    <row r="5" spans="1:9">
      <c r="A5" t="s">
        <v>64</v>
      </c>
      <c r="B5" t="s">
        <v>926</v>
      </c>
      <c r="C5">
        <v>40</v>
      </c>
      <c r="D5">
        <v>2080</v>
      </c>
      <c r="E5" s="3">
        <v>37.5978413461538</v>
      </c>
      <c r="F5">
        <v>2452078</v>
      </c>
      <c r="G5" s="4">
        <v>0.82</v>
      </c>
      <c r="H5" s="3">
        <v>78203.509999999995</v>
      </c>
      <c r="I5">
        <v>2024</v>
      </c>
    </row>
    <row r="6" spans="1:9">
      <c r="A6" t="s">
        <v>64</v>
      </c>
      <c r="B6" t="s">
        <v>927</v>
      </c>
      <c r="C6">
        <v>24</v>
      </c>
      <c r="D6">
        <v>1248</v>
      </c>
      <c r="E6" s="3">
        <v>15.136586538461501</v>
      </c>
      <c r="F6">
        <v>537360</v>
      </c>
      <c r="G6" s="4">
        <v>0.18</v>
      </c>
      <c r="H6" s="3">
        <v>18890.46</v>
      </c>
      <c r="I6">
        <v>2024</v>
      </c>
    </row>
    <row r="7" spans="1:9">
      <c r="A7" t="s">
        <v>3</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2"/>
  <sheetViews>
    <sheetView workbookViewId="0"/>
  </sheetViews>
  <sheetFormatPr defaultColWidth="11.42578125" defaultRowHeight="14.45"/>
  <sheetData>
    <row r="1" spans="1:4" ht="18.600000000000001">
      <c r="A1" s="1" t="s">
        <v>928</v>
      </c>
    </row>
    <row r="2" spans="1:4">
      <c r="A2" t="s">
        <v>5</v>
      </c>
      <c r="B2" t="s">
        <v>62</v>
      </c>
      <c r="C2" t="s">
        <v>929</v>
      </c>
      <c r="D2" t="s">
        <v>930</v>
      </c>
    </row>
    <row r="3" spans="1:4">
      <c r="A3">
        <v>2016</v>
      </c>
      <c r="B3" t="s">
        <v>10</v>
      </c>
      <c r="C3" s="4">
        <v>0.26800000000000002</v>
      </c>
      <c r="D3" s="4">
        <v>8.2000000000000003E-2</v>
      </c>
    </row>
    <row r="4" spans="1:4">
      <c r="A4">
        <v>2017</v>
      </c>
      <c r="B4" t="s">
        <v>10</v>
      </c>
      <c r="C4" s="4">
        <v>0.255</v>
      </c>
      <c r="D4" s="4">
        <v>8.2000000000000003E-2</v>
      </c>
    </row>
    <row r="5" spans="1:4">
      <c r="A5">
        <v>2018</v>
      </c>
      <c r="B5" t="s">
        <v>10</v>
      </c>
      <c r="C5" s="4">
        <v>0.253</v>
      </c>
      <c r="D5" s="4">
        <v>7.9000000000000001E-2</v>
      </c>
    </row>
    <row r="6" spans="1:4">
      <c r="A6">
        <v>2019</v>
      </c>
      <c r="B6" t="s">
        <v>10</v>
      </c>
      <c r="C6" s="4">
        <v>0.249</v>
      </c>
      <c r="D6" s="4">
        <v>7.2999999999999995E-2</v>
      </c>
    </row>
    <row r="7" spans="1:4">
      <c r="A7">
        <v>2020</v>
      </c>
      <c r="B7" t="s">
        <v>10</v>
      </c>
      <c r="C7" s="4" t="s">
        <v>14</v>
      </c>
      <c r="D7" s="4" t="s">
        <v>14</v>
      </c>
    </row>
    <row r="8" spans="1:4">
      <c r="A8">
        <v>2021</v>
      </c>
      <c r="B8" t="s">
        <v>10</v>
      </c>
      <c r="C8" s="4">
        <v>0.24199999999999999</v>
      </c>
      <c r="D8" s="4">
        <v>8.1000000000000003E-2</v>
      </c>
    </row>
    <row r="9" spans="1:4">
      <c r="A9">
        <v>2022</v>
      </c>
      <c r="B9" t="s">
        <v>10</v>
      </c>
      <c r="C9" s="4">
        <v>0.26600000000000001</v>
      </c>
      <c r="D9" s="4">
        <v>7.9000000000000001E-2</v>
      </c>
    </row>
    <row r="10" spans="1:4">
      <c r="A10">
        <v>2023</v>
      </c>
      <c r="B10" t="s">
        <v>10</v>
      </c>
      <c r="C10" s="4">
        <v>0.251</v>
      </c>
      <c r="D10" s="4">
        <v>7.9000000000000001E-2</v>
      </c>
    </row>
    <row r="11" spans="1:4">
      <c r="A11">
        <v>2024</v>
      </c>
      <c r="B11" t="s">
        <v>10</v>
      </c>
      <c r="C11" s="4">
        <v>0.252</v>
      </c>
      <c r="D11" s="4">
        <v>7.0999999999999994E-2</v>
      </c>
    </row>
    <row r="12" spans="1:4">
      <c r="A12" t="s">
        <v>3</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workbookViewId="0"/>
  </sheetViews>
  <sheetFormatPr defaultColWidth="11.42578125" defaultRowHeight="14.45"/>
  <sheetData>
    <row r="1" spans="1:5" ht="18.600000000000001">
      <c r="A1" s="1" t="s">
        <v>4</v>
      </c>
    </row>
    <row r="2" spans="1:5">
      <c r="A2" t="s">
        <v>5</v>
      </c>
      <c r="B2" t="s">
        <v>6</v>
      </c>
      <c r="C2" t="s">
        <v>7</v>
      </c>
      <c r="D2" t="s">
        <v>8</v>
      </c>
      <c r="E2" t="s">
        <v>9</v>
      </c>
    </row>
    <row r="3" spans="1:5">
      <c r="A3">
        <v>2016</v>
      </c>
      <c r="B3" t="s">
        <v>10</v>
      </c>
      <c r="C3" t="s">
        <v>11</v>
      </c>
      <c r="D3">
        <v>4324702</v>
      </c>
      <c r="E3" s="4">
        <v>1</v>
      </c>
    </row>
    <row r="4" spans="1:5">
      <c r="A4">
        <v>2016</v>
      </c>
      <c r="B4" t="s">
        <v>10</v>
      </c>
      <c r="C4" t="s">
        <v>12</v>
      </c>
      <c r="D4">
        <v>390729</v>
      </c>
      <c r="E4" s="4">
        <v>0.09</v>
      </c>
    </row>
    <row r="5" spans="1:5">
      <c r="A5">
        <v>2016</v>
      </c>
      <c r="B5" t="s">
        <v>10</v>
      </c>
      <c r="C5" t="s">
        <v>13</v>
      </c>
      <c r="D5">
        <v>3933973</v>
      </c>
      <c r="E5" s="4">
        <v>0.91</v>
      </c>
    </row>
    <row r="6" spans="1:5">
      <c r="A6">
        <v>2017</v>
      </c>
      <c r="B6" t="s">
        <v>10</v>
      </c>
      <c r="C6" t="s">
        <v>11</v>
      </c>
      <c r="D6">
        <v>4346979</v>
      </c>
      <c r="E6" s="4">
        <v>1</v>
      </c>
    </row>
    <row r="7" spans="1:5">
      <c r="A7">
        <v>2017</v>
      </c>
      <c r="B7" t="s">
        <v>10</v>
      </c>
      <c r="C7" t="s">
        <v>12</v>
      </c>
      <c r="D7">
        <v>396597</v>
      </c>
      <c r="E7" s="4">
        <v>9.0999999999999998E-2</v>
      </c>
    </row>
    <row r="8" spans="1:5">
      <c r="A8">
        <v>2017</v>
      </c>
      <c r="B8" t="s">
        <v>10</v>
      </c>
      <c r="C8" t="s">
        <v>13</v>
      </c>
      <c r="D8">
        <v>3950382</v>
      </c>
      <c r="E8" s="4">
        <v>0.90900000000000003</v>
      </c>
    </row>
    <row r="9" spans="1:5">
      <c r="A9">
        <v>2018</v>
      </c>
      <c r="B9" t="s">
        <v>10</v>
      </c>
      <c r="C9" t="s">
        <v>11</v>
      </c>
      <c r="D9">
        <v>4362578</v>
      </c>
      <c r="E9" s="4">
        <v>1</v>
      </c>
    </row>
    <row r="10" spans="1:5">
      <c r="A10">
        <v>2018</v>
      </c>
      <c r="B10" t="s">
        <v>10</v>
      </c>
      <c r="C10" t="s">
        <v>12</v>
      </c>
      <c r="D10">
        <v>384133</v>
      </c>
      <c r="E10" s="4">
        <v>8.7999999999999995E-2</v>
      </c>
    </row>
    <row r="11" spans="1:5">
      <c r="A11">
        <v>2018</v>
      </c>
      <c r="B11" t="s">
        <v>10</v>
      </c>
      <c r="C11" t="s">
        <v>13</v>
      </c>
      <c r="D11">
        <v>3978445</v>
      </c>
      <c r="E11" s="4">
        <v>0.91200000000000003</v>
      </c>
    </row>
    <row r="12" spans="1:5">
      <c r="A12">
        <v>2019</v>
      </c>
      <c r="B12" t="s">
        <v>10</v>
      </c>
      <c r="C12" t="s">
        <v>11</v>
      </c>
      <c r="D12">
        <v>4335006</v>
      </c>
      <c r="E12" s="4">
        <v>1</v>
      </c>
    </row>
    <row r="13" spans="1:5">
      <c r="A13">
        <v>2019</v>
      </c>
      <c r="B13" t="s">
        <v>10</v>
      </c>
      <c r="C13" t="s">
        <v>12</v>
      </c>
      <c r="D13">
        <v>374288</v>
      </c>
      <c r="E13" s="4">
        <v>8.5999999999999993E-2</v>
      </c>
    </row>
    <row r="14" spans="1:5">
      <c r="A14">
        <v>2019</v>
      </c>
      <c r="B14" t="s">
        <v>10</v>
      </c>
      <c r="C14" t="s">
        <v>13</v>
      </c>
      <c r="D14">
        <v>3960718</v>
      </c>
      <c r="E14" s="4">
        <v>0.91400000000000003</v>
      </c>
    </row>
    <row r="15" spans="1:5">
      <c r="A15">
        <v>2020</v>
      </c>
      <c r="B15" t="s">
        <v>10</v>
      </c>
      <c r="C15" t="s">
        <v>11</v>
      </c>
      <c r="D15" t="s">
        <v>14</v>
      </c>
      <c r="E15" s="4" t="s">
        <v>14</v>
      </c>
    </row>
    <row r="16" spans="1:5">
      <c r="A16">
        <v>2020</v>
      </c>
      <c r="B16" t="s">
        <v>10</v>
      </c>
      <c r="C16" t="s">
        <v>12</v>
      </c>
      <c r="D16" t="s">
        <v>14</v>
      </c>
      <c r="E16" s="4" t="s">
        <v>14</v>
      </c>
    </row>
    <row r="17" spans="1:5">
      <c r="A17">
        <v>2020</v>
      </c>
      <c r="B17" t="s">
        <v>10</v>
      </c>
      <c r="C17" t="s">
        <v>13</v>
      </c>
      <c r="D17" t="s">
        <v>14</v>
      </c>
      <c r="E17" s="4" t="s">
        <v>14</v>
      </c>
    </row>
    <row r="18" spans="1:5">
      <c r="A18">
        <v>2021</v>
      </c>
      <c r="B18" t="s">
        <v>10</v>
      </c>
      <c r="C18" t="s">
        <v>11</v>
      </c>
      <c r="D18">
        <v>4374386</v>
      </c>
      <c r="E18" s="4">
        <v>1</v>
      </c>
    </row>
    <row r="19" spans="1:5">
      <c r="A19">
        <v>2021</v>
      </c>
      <c r="B19" t="s">
        <v>10</v>
      </c>
      <c r="C19" t="s">
        <v>12</v>
      </c>
      <c r="D19">
        <v>388985</v>
      </c>
      <c r="E19" s="4">
        <v>8.8999999999999996E-2</v>
      </c>
    </row>
    <row r="20" spans="1:5">
      <c r="A20">
        <v>2021</v>
      </c>
      <c r="B20" t="s">
        <v>10</v>
      </c>
      <c r="C20" t="s">
        <v>13</v>
      </c>
      <c r="D20">
        <v>3985401</v>
      </c>
      <c r="E20" s="4">
        <v>0.91100000000000003</v>
      </c>
    </row>
    <row r="21" spans="1:5">
      <c r="A21">
        <v>2022</v>
      </c>
      <c r="B21" t="s">
        <v>10</v>
      </c>
      <c r="C21" t="s">
        <v>11</v>
      </c>
      <c r="D21">
        <v>4358297</v>
      </c>
      <c r="E21" s="4">
        <v>1</v>
      </c>
    </row>
    <row r="22" spans="1:5">
      <c r="A22">
        <v>2022</v>
      </c>
      <c r="B22" t="s">
        <v>10</v>
      </c>
      <c r="C22" t="s">
        <v>12</v>
      </c>
      <c r="D22">
        <v>434336</v>
      </c>
      <c r="E22" s="4">
        <v>0.1</v>
      </c>
    </row>
    <row r="23" spans="1:5">
      <c r="A23">
        <v>2022</v>
      </c>
      <c r="B23" t="s">
        <v>10</v>
      </c>
      <c r="C23" t="s">
        <v>13</v>
      </c>
      <c r="D23">
        <v>3923961</v>
      </c>
      <c r="E23" s="4">
        <v>0.9</v>
      </c>
    </row>
    <row r="24" spans="1:5">
      <c r="A24">
        <v>2023</v>
      </c>
      <c r="B24" t="s">
        <v>10</v>
      </c>
      <c r="C24" t="s">
        <v>11</v>
      </c>
      <c r="D24">
        <v>4335818</v>
      </c>
      <c r="E24" s="4">
        <v>1</v>
      </c>
    </row>
    <row r="25" spans="1:5">
      <c r="A25">
        <v>2023</v>
      </c>
      <c r="B25" t="s">
        <v>10</v>
      </c>
      <c r="C25" t="s">
        <v>12</v>
      </c>
      <c r="D25">
        <v>440124</v>
      </c>
      <c r="E25" s="4">
        <v>0.10199999999999999</v>
      </c>
    </row>
    <row r="26" spans="1:5">
      <c r="A26">
        <v>2023</v>
      </c>
      <c r="B26" t="s">
        <v>10</v>
      </c>
      <c r="C26" t="s">
        <v>13</v>
      </c>
      <c r="D26">
        <v>3895694</v>
      </c>
      <c r="E26" s="4">
        <v>0.89800000000000002</v>
      </c>
    </row>
    <row r="27" spans="1:5">
      <c r="A27">
        <v>2024</v>
      </c>
      <c r="B27" t="s">
        <v>10</v>
      </c>
      <c r="C27" t="s">
        <v>11</v>
      </c>
      <c r="D27">
        <v>4418657</v>
      </c>
      <c r="E27" s="4">
        <v>1</v>
      </c>
    </row>
    <row r="28" spans="1:5">
      <c r="A28">
        <v>2024</v>
      </c>
      <c r="B28" t="s">
        <v>10</v>
      </c>
      <c r="C28" t="s">
        <v>12</v>
      </c>
      <c r="D28">
        <v>449280</v>
      </c>
      <c r="E28" s="4">
        <v>0.10199999999999999</v>
      </c>
    </row>
    <row r="29" spans="1:5">
      <c r="A29">
        <v>2024</v>
      </c>
      <c r="B29" t="s">
        <v>10</v>
      </c>
      <c r="C29" t="s">
        <v>13</v>
      </c>
      <c r="D29">
        <v>3969377</v>
      </c>
      <c r="E29" s="4">
        <v>0.89800000000000002</v>
      </c>
    </row>
    <row r="30" spans="1:5">
      <c r="A30" t="s">
        <v>3</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8"/>
  <sheetViews>
    <sheetView workbookViewId="0"/>
  </sheetViews>
  <sheetFormatPr defaultColWidth="11.42578125" defaultRowHeight="14.45"/>
  <sheetData>
    <row r="1" spans="1:3" ht="18.600000000000001">
      <c r="A1" s="1" t="s">
        <v>931</v>
      </c>
    </row>
    <row r="2" spans="1:3">
      <c r="A2" t="s">
        <v>5</v>
      </c>
      <c r="B2" t="s">
        <v>63</v>
      </c>
      <c r="C2" t="s">
        <v>64</v>
      </c>
    </row>
    <row r="3" spans="1:3">
      <c r="A3">
        <v>2019</v>
      </c>
      <c r="B3" s="4">
        <v>4.4999999999999998E-2</v>
      </c>
      <c r="C3" s="4">
        <v>4.4999999999999998E-2</v>
      </c>
    </row>
    <row r="4" spans="1:3">
      <c r="A4">
        <v>2021</v>
      </c>
      <c r="B4" s="4">
        <v>0.185</v>
      </c>
      <c r="C4" s="4">
        <v>0.25800000000000001</v>
      </c>
    </row>
    <row r="5" spans="1:3">
      <c r="A5">
        <v>2022</v>
      </c>
      <c r="B5" s="4">
        <v>0.16</v>
      </c>
      <c r="C5" s="4">
        <v>0.19700000000000001</v>
      </c>
    </row>
    <row r="6" spans="1:3">
      <c r="A6">
        <v>2023</v>
      </c>
      <c r="B6" s="4">
        <v>0.128</v>
      </c>
      <c r="C6" s="4">
        <v>0.16900000000000001</v>
      </c>
    </row>
    <row r="7" spans="1:3">
      <c r="A7">
        <v>2024</v>
      </c>
      <c r="B7" s="4">
        <v>0.14399999999999999</v>
      </c>
      <c r="C7" s="4">
        <v>0.157</v>
      </c>
    </row>
    <row r="8" spans="1:3">
      <c r="A8" t="s">
        <v>3</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workbookViewId="0"/>
  </sheetViews>
  <sheetFormatPr defaultColWidth="11.42578125" defaultRowHeight="14.45"/>
  <sheetData>
    <row r="1" spans="1:4" ht="18.600000000000001">
      <c r="A1" s="1" t="s">
        <v>932</v>
      </c>
    </row>
    <row r="2" spans="1:4">
      <c r="A2" t="s">
        <v>5</v>
      </c>
      <c r="B2" t="s">
        <v>913</v>
      </c>
      <c r="C2" t="s">
        <v>933</v>
      </c>
      <c r="D2" t="s">
        <v>934</v>
      </c>
    </row>
    <row r="3" spans="1:4">
      <c r="A3" t="s">
        <v>935</v>
      </c>
      <c r="B3" t="s">
        <v>936</v>
      </c>
      <c r="C3" s="4">
        <v>4.4999999999999998E-2</v>
      </c>
      <c r="D3" s="4">
        <v>0.1</v>
      </c>
    </row>
    <row r="4" spans="1:4">
      <c r="A4" t="s">
        <v>937</v>
      </c>
      <c r="B4" t="s">
        <v>936</v>
      </c>
      <c r="C4" s="4">
        <v>0.14399999999999999</v>
      </c>
      <c r="D4" s="4">
        <v>0.1</v>
      </c>
    </row>
    <row r="5" spans="1:4">
      <c r="A5" t="s">
        <v>935</v>
      </c>
      <c r="B5" t="s">
        <v>938</v>
      </c>
      <c r="C5" s="4">
        <v>4.4999999999999998E-2</v>
      </c>
      <c r="D5" s="4">
        <v>0.112</v>
      </c>
    </row>
    <row r="6" spans="1:4">
      <c r="A6" t="s">
        <v>937</v>
      </c>
      <c r="B6" t="s">
        <v>938</v>
      </c>
      <c r="C6" s="4">
        <v>0.157</v>
      </c>
      <c r="D6" s="4">
        <v>0.112</v>
      </c>
    </row>
    <row r="7" spans="1:4">
      <c r="A7" t="s">
        <v>3</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6"/>
  <sheetViews>
    <sheetView workbookViewId="0"/>
  </sheetViews>
  <sheetFormatPr defaultColWidth="11.42578125" defaultRowHeight="14.45"/>
  <sheetData>
    <row r="1" spans="1:8" ht="18.600000000000001">
      <c r="A1" s="1" t="s">
        <v>939</v>
      </c>
    </row>
    <row r="2" spans="1:8">
      <c r="A2" t="s">
        <v>5</v>
      </c>
      <c r="B2" t="s">
        <v>823</v>
      </c>
      <c r="C2" t="s">
        <v>824</v>
      </c>
      <c r="D2" t="s">
        <v>940</v>
      </c>
      <c r="E2" t="s">
        <v>941</v>
      </c>
      <c r="F2" t="s">
        <v>942</v>
      </c>
      <c r="G2" t="s">
        <v>943</v>
      </c>
      <c r="H2" t="s">
        <v>944</v>
      </c>
    </row>
    <row r="3" spans="1:8">
      <c r="A3">
        <v>2024</v>
      </c>
      <c r="B3" t="s">
        <v>831</v>
      </c>
      <c r="C3" t="s">
        <v>832</v>
      </c>
      <c r="D3">
        <v>3891</v>
      </c>
      <c r="E3">
        <v>45263</v>
      </c>
      <c r="F3" s="4">
        <v>0.115</v>
      </c>
      <c r="G3" s="4">
        <v>8.5999999999999993E-2</v>
      </c>
      <c r="H3" s="4">
        <v>0.11799999999999999</v>
      </c>
    </row>
    <row r="4" spans="1:8">
      <c r="A4">
        <v>2024</v>
      </c>
      <c r="B4" t="s">
        <v>833</v>
      </c>
      <c r="C4" t="s">
        <v>834</v>
      </c>
      <c r="D4">
        <v>2352</v>
      </c>
      <c r="E4">
        <v>41044</v>
      </c>
      <c r="F4" s="4">
        <v>0.105</v>
      </c>
      <c r="G4" s="4">
        <v>5.7000000000000002E-2</v>
      </c>
      <c r="H4" s="4">
        <v>0.11600000000000001</v>
      </c>
    </row>
    <row r="5" spans="1:8">
      <c r="A5">
        <v>2024</v>
      </c>
      <c r="B5" t="s">
        <v>835</v>
      </c>
      <c r="C5" t="s">
        <v>836</v>
      </c>
      <c r="D5">
        <v>4307</v>
      </c>
      <c r="E5">
        <v>33320</v>
      </c>
      <c r="F5" s="4">
        <v>8.5000000000000006E-2</v>
      </c>
      <c r="G5" s="4">
        <v>0.129</v>
      </c>
      <c r="H5" s="4">
        <v>0.193</v>
      </c>
    </row>
    <row r="6" spans="1:8">
      <c r="A6">
        <v>2024</v>
      </c>
      <c r="B6" t="s">
        <v>837</v>
      </c>
      <c r="C6" t="s">
        <v>838</v>
      </c>
      <c r="D6">
        <v>648</v>
      </c>
      <c r="E6">
        <v>32486</v>
      </c>
      <c r="F6" s="4">
        <v>8.3000000000000004E-2</v>
      </c>
      <c r="G6" s="4">
        <v>0.02</v>
      </c>
      <c r="H6" s="4">
        <v>3.6999999999999998E-2</v>
      </c>
    </row>
    <row r="7" spans="1:8">
      <c r="A7">
        <v>2024</v>
      </c>
      <c r="B7" t="s">
        <v>839</v>
      </c>
      <c r="C7" t="s">
        <v>840</v>
      </c>
      <c r="D7">
        <v>886</v>
      </c>
      <c r="E7">
        <v>28252</v>
      </c>
      <c r="F7" s="4">
        <v>7.1999999999999995E-2</v>
      </c>
      <c r="G7" s="4">
        <v>3.1E-2</v>
      </c>
      <c r="H7" s="4">
        <v>2.9000000000000001E-2</v>
      </c>
    </row>
    <row r="8" spans="1:8">
      <c r="A8">
        <v>2024</v>
      </c>
      <c r="B8" t="s">
        <v>841</v>
      </c>
      <c r="C8" t="s">
        <v>842</v>
      </c>
      <c r="D8">
        <v>2398</v>
      </c>
      <c r="E8">
        <v>23097</v>
      </c>
      <c r="F8" s="4">
        <v>5.8999999999999997E-2</v>
      </c>
      <c r="G8" s="4">
        <v>0.104</v>
      </c>
      <c r="H8" s="4">
        <v>6.3E-2</v>
      </c>
    </row>
    <row r="9" spans="1:8">
      <c r="A9">
        <v>2024</v>
      </c>
      <c r="B9" t="s">
        <v>843</v>
      </c>
      <c r="C9" t="s">
        <v>844</v>
      </c>
      <c r="D9">
        <v>1985</v>
      </c>
      <c r="E9">
        <v>20406</v>
      </c>
      <c r="F9" s="4">
        <v>5.1999999999999998E-2</v>
      </c>
      <c r="G9" s="4">
        <v>9.7000000000000003E-2</v>
      </c>
      <c r="H9" s="4">
        <v>6.7000000000000004E-2</v>
      </c>
    </row>
    <row r="10" spans="1:8">
      <c r="A10">
        <v>2024</v>
      </c>
      <c r="B10" t="s">
        <v>847</v>
      </c>
      <c r="C10" t="s">
        <v>848</v>
      </c>
      <c r="D10">
        <v>306</v>
      </c>
      <c r="E10">
        <v>19576</v>
      </c>
      <c r="F10" s="4">
        <v>0.05</v>
      </c>
      <c r="G10" s="4">
        <v>1.6E-2</v>
      </c>
      <c r="H10" s="4">
        <v>4.4999999999999998E-2</v>
      </c>
    </row>
    <row r="11" spans="1:8">
      <c r="A11">
        <v>2024</v>
      </c>
      <c r="B11" t="s">
        <v>851</v>
      </c>
      <c r="C11" t="s">
        <v>852</v>
      </c>
      <c r="D11">
        <v>82</v>
      </c>
      <c r="E11">
        <v>18500</v>
      </c>
      <c r="F11" s="4">
        <v>4.7E-2</v>
      </c>
      <c r="G11" s="4">
        <v>4.0000000000000001E-3</v>
      </c>
      <c r="H11" s="4">
        <v>4.4999999999999998E-2</v>
      </c>
    </row>
    <row r="12" spans="1:8">
      <c r="A12">
        <v>2024</v>
      </c>
      <c r="B12" t="s">
        <v>849</v>
      </c>
      <c r="C12" t="s">
        <v>850</v>
      </c>
      <c r="D12">
        <v>1523</v>
      </c>
      <c r="E12">
        <v>17683</v>
      </c>
      <c r="F12" s="4">
        <v>4.4999999999999998E-2</v>
      </c>
      <c r="G12" s="4">
        <v>8.5999999999999993E-2</v>
      </c>
      <c r="H12" s="4">
        <v>6.9000000000000006E-2</v>
      </c>
    </row>
    <row r="13" spans="1:8">
      <c r="A13">
        <v>2024</v>
      </c>
      <c r="B13" t="s">
        <v>855</v>
      </c>
      <c r="C13" t="s">
        <v>856</v>
      </c>
      <c r="D13">
        <v>376</v>
      </c>
      <c r="E13">
        <v>16691</v>
      </c>
      <c r="F13" s="4">
        <v>4.2999999999999997E-2</v>
      </c>
      <c r="G13" s="4">
        <v>2.3E-2</v>
      </c>
      <c r="H13" s="4">
        <v>3.6999999999999998E-2</v>
      </c>
    </row>
    <row r="14" spans="1:8">
      <c r="A14">
        <v>2024</v>
      </c>
      <c r="B14" t="s">
        <v>845</v>
      </c>
      <c r="C14" t="s">
        <v>846</v>
      </c>
      <c r="D14">
        <v>4356</v>
      </c>
      <c r="E14">
        <v>16423</v>
      </c>
      <c r="F14" s="4">
        <v>4.2000000000000003E-2</v>
      </c>
      <c r="G14" s="4">
        <v>0.26500000000000001</v>
      </c>
      <c r="H14" s="4">
        <v>0.27100000000000002</v>
      </c>
    </row>
    <row r="15" spans="1:8">
      <c r="A15">
        <v>2024</v>
      </c>
      <c r="B15" t="s">
        <v>857</v>
      </c>
      <c r="C15" t="s">
        <v>858</v>
      </c>
      <c r="D15">
        <v>1049</v>
      </c>
      <c r="E15">
        <v>13855</v>
      </c>
      <c r="F15" s="4">
        <v>3.5000000000000003E-2</v>
      </c>
      <c r="G15" s="4">
        <v>7.5999999999999998E-2</v>
      </c>
      <c r="H15" s="4">
        <v>7.4999999999999997E-2</v>
      </c>
    </row>
    <row r="16" spans="1:8">
      <c r="A16">
        <v>2024</v>
      </c>
      <c r="B16" t="s">
        <v>859</v>
      </c>
      <c r="C16" t="s">
        <v>860</v>
      </c>
      <c r="D16">
        <v>1222</v>
      </c>
      <c r="E16">
        <v>10766</v>
      </c>
      <c r="F16" s="4">
        <v>2.7E-2</v>
      </c>
      <c r="G16" s="4">
        <v>0.114</v>
      </c>
      <c r="H16" s="4">
        <v>0.129</v>
      </c>
    </row>
    <row r="17" spans="1:8">
      <c r="A17">
        <v>2024</v>
      </c>
      <c r="B17" t="s">
        <v>853</v>
      </c>
      <c r="C17" t="s">
        <v>854</v>
      </c>
      <c r="D17">
        <v>3943</v>
      </c>
      <c r="E17">
        <v>10259</v>
      </c>
      <c r="F17" s="4">
        <v>2.5999999999999999E-2</v>
      </c>
      <c r="G17" s="4">
        <v>0.38400000000000001</v>
      </c>
      <c r="H17" s="4">
        <v>0.33</v>
      </c>
    </row>
    <row r="18" spans="1:8">
      <c r="A18">
        <v>2024</v>
      </c>
      <c r="B18" t="s">
        <v>867</v>
      </c>
      <c r="C18" t="s">
        <v>868</v>
      </c>
      <c r="D18">
        <v>1898</v>
      </c>
      <c r="E18">
        <v>8746</v>
      </c>
      <c r="F18" s="4">
        <v>2.1999999999999999E-2</v>
      </c>
      <c r="G18" s="4">
        <v>0.217</v>
      </c>
      <c r="H18" s="4">
        <v>0.22800000000000001</v>
      </c>
    </row>
    <row r="19" spans="1:8">
      <c r="A19">
        <v>2024</v>
      </c>
      <c r="B19" t="s">
        <v>863</v>
      </c>
      <c r="C19" t="s">
        <v>864</v>
      </c>
      <c r="D19">
        <v>539</v>
      </c>
      <c r="E19">
        <v>8471</v>
      </c>
      <c r="F19" s="4">
        <v>2.1999999999999999E-2</v>
      </c>
      <c r="G19" s="4">
        <v>6.4000000000000001E-2</v>
      </c>
      <c r="H19" s="4">
        <v>3.4000000000000002E-2</v>
      </c>
    </row>
    <row r="20" spans="1:8">
      <c r="A20">
        <v>2024</v>
      </c>
      <c r="B20" t="s">
        <v>869</v>
      </c>
      <c r="C20" t="s">
        <v>870</v>
      </c>
      <c r="D20">
        <v>1796</v>
      </c>
      <c r="E20">
        <v>7638</v>
      </c>
      <c r="F20" s="4">
        <v>1.9E-2</v>
      </c>
      <c r="G20" s="4">
        <v>0.23499999999999999</v>
      </c>
      <c r="H20" s="4">
        <v>0.14699999999999999</v>
      </c>
    </row>
    <row r="21" spans="1:8">
      <c r="A21">
        <v>2024</v>
      </c>
      <c r="B21" t="s">
        <v>861</v>
      </c>
      <c r="C21" t="s">
        <v>862</v>
      </c>
      <c r="D21">
        <v>203</v>
      </c>
      <c r="E21">
        <v>7512</v>
      </c>
      <c r="F21" s="4">
        <v>1.9E-2</v>
      </c>
      <c r="G21" s="4">
        <v>2.7E-2</v>
      </c>
      <c r="H21" s="4">
        <v>3.7999999999999999E-2</v>
      </c>
    </row>
    <row r="22" spans="1:8">
      <c r="A22">
        <v>2024</v>
      </c>
      <c r="B22" t="s">
        <v>865</v>
      </c>
      <c r="C22" t="s">
        <v>866</v>
      </c>
      <c r="D22">
        <v>508</v>
      </c>
      <c r="E22">
        <v>6241</v>
      </c>
      <c r="F22" s="4">
        <v>1.6E-2</v>
      </c>
      <c r="G22" s="4">
        <v>8.1000000000000003E-2</v>
      </c>
      <c r="H22" s="4">
        <v>0.126</v>
      </c>
    </row>
    <row r="23" spans="1:8">
      <c r="A23">
        <v>2024</v>
      </c>
      <c r="B23" t="s">
        <v>871</v>
      </c>
      <c r="C23" t="s">
        <v>872</v>
      </c>
      <c r="D23">
        <v>1122</v>
      </c>
      <c r="E23">
        <v>4250</v>
      </c>
      <c r="F23" s="4">
        <v>1.0999999999999999E-2</v>
      </c>
      <c r="G23" s="4">
        <v>0.26400000000000001</v>
      </c>
      <c r="H23" s="4">
        <v>0.216</v>
      </c>
    </row>
    <row r="24" spans="1:8">
      <c r="A24">
        <v>2024</v>
      </c>
      <c r="B24" t="s">
        <v>873</v>
      </c>
      <c r="C24" t="s">
        <v>874</v>
      </c>
      <c r="D24">
        <v>0</v>
      </c>
      <c r="E24">
        <v>1324</v>
      </c>
      <c r="F24" s="4">
        <v>3.0000000000000001E-3</v>
      </c>
      <c r="G24" s="4">
        <v>0</v>
      </c>
      <c r="H24" s="4">
        <v>1.7000000000000001E-2</v>
      </c>
    </row>
    <row r="25" spans="1:8">
      <c r="A25">
        <v>2024</v>
      </c>
      <c r="B25" t="s">
        <v>945</v>
      </c>
      <c r="C25" t="s">
        <v>946</v>
      </c>
      <c r="D25">
        <v>121</v>
      </c>
      <c r="E25">
        <v>519</v>
      </c>
      <c r="F25" s="4">
        <v>1E-3</v>
      </c>
      <c r="G25" s="4">
        <v>0.23300000000000001</v>
      </c>
      <c r="H25" s="4">
        <v>8.3000000000000004E-2</v>
      </c>
    </row>
    <row r="26" spans="1:8">
      <c r="A26" t="s">
        <v>3</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1"/>
  <sheetViews>
    <sheetView workbookViewId="0"/>
  </sheetViews>
  <sheetFormatPr defaultColWidth="11.42578125" defaultRowHeight="14.45"/>
  <sheetData>
    <row r="1" spans="1:3" ht="18.600000000000001">
      <c r="A1" s="1" t="s">
        <v>947</v>
      </c>
    </row>
    <row r="2" spans="1:3">
      <c r="A2" t="s">
        <v>5</v>
      </c>
      <c r="B2" t="s">
        <v>948</v>
      </c>
      <c r="C2" t="s">
        <v>949</v>
      </c>
    </row>
    <row r="3" spans="1:3">
      <c r="A3">
        <v>2016</v>
      </c>
      <c r="B3" s="4">
        <v>0.61</v>
      </c>
      <c r="C3" s="4">
        <v>0.79700000000000004</v>
      </c>
    </row>
    <row r="4" spans="1:3">
      <c r="A4">
        <v>2017</v>
      </c>
      <c r="B4" s="4">
        <v>0.61799999999999999</v>
      </c>
      <c r="C4" s="4">
        <v>0.80100000000000005</v>
      </c>
    </row>
    <row r="5" spans="1:3">
      <c r="A5">
        <v>2018</v>
      </c>
      <c r="B5" s="4">
        <v>0.60399999999999998</v>
      </c>
      <c r="C5" s="4">
        <v>0.79800000000000004</v>
      </c>
    </row>
    <row r="6" spans="1:3">
      <c r="A6">
        <v>2019</v>
      </c>
      <c r="B6" s="4">
        <v>0.60699999999999998</v>
      </c>
      <c r="C6" s="4">
        <v>0.80800000000000005</v>
      </c>
    </row>
    <row r="7" spans="1:3">
      <c r="A7">
        <v>2021</v>
      </c>
      <c r="B7" s="4">
        <v>0.67300000000000004</v>
      </c>
      <c r="C7" s="4">
        <v>0.82</v>
      </c>
    </row>
    <row r="8" spans="1:3">
      <c r="A8">
        <v>2022</v>
      </c>
      <c r="B8" s="4">
        <v>0.61699999999999999</v>
      </c>
      <c r="C8" s="4">
        <v>0.82199999999999995</v>
      </c>
    </row>
    <row r="9" spans="1:3">
      <c r="A9">
        <v>2023</v>
      </c>
      <c r="B9" s="4">
        <v>0.64200000000000002</v>
      </c>
      <c r="C9" s="4">
        <v>0.81599999999999995</v>
      </c>
    </row>
    <row r="10" spans="1:3">
      <c r="A10">
        <v>2024</v>
      </c>
      <c r="B10" s="4">
        <v>0.61699999999999999</v>
      </c>
      <c r="C10" s="4">
        <v>0.81100000000000005</v>
      </c>
    </row>
    <row r="11" spans="1:3">
      <c r="A11" t="s">
        <v>3</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
  <sheetViews>
    <sheetView workbookViewId="0"/>
  </sheetViews>
  <sheetFormatPr defaultColWidth="11.42578125" defaultRowHeight="14.45"/>
  <sheetData>
    <row r="1" spans="1:5" ht="18.600000000000001">
      <c r="A1" s="1" t="s">
        <v>950</v>
      </c>
    </row>
    <row r="2" spans="1:5">
      <c r="A2" t="s">
        <v>951</v>
      </c>
      <c r="B2" t="s">
        <v>952</v>
      </c>
      <c r="C2" t="s">
        <v>953</v>
      </c>
      <c r="D2" t="s">
        <v>954</v>
      </c>
      <c r="E2" t="s">
        <v>955</v>
      </c>
    </row>
    <row r="3" spans="1:5">
      <c r="A3" t="s">
        <v>10</v>
      </c>
      <c r="B3" t="s">
        <v>956</v>
      </c>
      <c r="C3" t="s">
        <v>957</v>
      </c>
      <c r="D3">
        <v>150</v>
      </c>
      <c r="E3">
        <v>2024</v>
      </c>
    </row>
    <row r="4" spans="1:5">
      <c r="A4" t="s">
        <v>10</v>
      </c>
      <c r="B4" t="s">
        <v>956</v>
      </c>
      <c r="C4" t="s">
        <v>958</v>
      </c>
      <c r="D4">
        <v>145</v>
      </c>
      <c r="E4">
        <v>2024</v>
      </c>
    </row>
    <row r="5" spans="1:5">
      <c r="A5" t="s">
        <v>10</v>
      </c>
      <c r="B5" t="s">
        <v>956</v>
      </c>
      <c r="C5" t="s">
        <v>959</v>
      </c>
      <c r="D5">
        <v>391</v>
      </c>
      <c r="E5">
        <v>2024</v>
      </c>
    </row>
    <row r="6" spans="1:5">
      <c r="A6" t="s">
        <v>10</v>
      </c>
      <c r="B6" t="s">
        <v>956</v>
      </c>
      <c r="C6" t="s">
        <v>960</v>
      </c>
      <c r="D6">
        <v>10004</v>
      </c>
      <c r="E6">
        <v>2024</v>
      </c>
    </row>
    <row r="7" spans="1:5">
      <c r="A7" t="s">
        <v>3</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0"/>
  <sheetViews>
    <sheetView workbookViewId="0"/>
  </sheetViews>
  <sheetFormatPr defaultColWidth="11.42578125" defaultRowHeight="14.45"/>
  <sheetData>
    <row r="1" spans="1:2" ht="18.600000000000001">
      <c r="A1" s="1" t="s">
        <v>961</v>
      </c>
    </row>
    <row r="2" spans="1:2">
      <c r="A2" t="s">
        <v>5</v>
      </c>
      <c r="B2" t="s">
        <v>962</v>
      </c>
    </row>
    <row r="3" spans="1:2">
      <c r="A3" t="s">
        <v>963</v>
      </c>
      <c r="B3">
        <v>18471</v>
      </c>
    </row>
    <row r="4" spans="1:2">
      <c r="A4" t="s">
        <v>964</v>
      </c>
      <c r="B4">
        <v>13174</v>
      </c>
    </row>
    <row r="5" spans="1:2">
      <c r="A5" t="s">
        <v>965</v>
      </c>
      <c r="B5">
        <v>12868</v>
      </c>
    </row>
    <row r="6" spans="1:2">
      <c r="A6" t="s">
        <v>966</v>
      </c>
      <c r="B6">
        <v>14712</v>
      </c>
    </row>
    <row r="7" spans="1:2">
      <c r="A7" t="s">
        <v>967</v>
      </c>
      <c r="B7">
        <v>14149</v>
      </c>
    </row>
    <row r="8" spans="1:2">
      <c r="A8" t="s">
        <v>968</v>
      </c>
      <c r="B8">
        <v>16026</v>
      </c>
    </row>
    <row r="9" spans="1:2">
      <c r="A9" t="s">
        <v>969</v>
      </c>
      <c r="B9">
        <v>17291</v>
      </c>
    </row>
    <row r="10" spans="1:2">
      <c r="A10" t="s">
        <v>3</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7"/>
  <sheetViews>
    <sheetView workbookViewId="0"/>
  </sheetViews>
  <sheetFormatPr defaultColWidth="11.42578125" defaultRowHeight="14.45"/>
  <sheetData>
    <row r="1" spans="1:6" ht="18.600000000000001">
      <c r="A1" s="1" t="s">
        <v>15</v>
      </c>
    </row>
    <row r="2" spans="1:6">
      <c r="A2" t="s">
        <v>5</v>
      </c>
      <c r="B2" t="s">
        <v>6</v>
      </c>
      <c r="C2" t="s">
        <v>16</v>
      </c>
      <c r="D2" t="s">
        <v>17</v>
      </c>
      <c r="E2" t="s">
        <v>18</v>
      </c>
      <c r="F2" t="s">
        <v>19</v>
      </c>
    </row>
    <row r="3" spans="1:6">
      <c r="A3">
        <v>2016</v>
      </c>
      <c r="B3" t="s">
        <v>10</v>
      </c>
      <c r="C3" t="s">
        <v>20</v>
      </c>
      <c r="D3">
        <v>165836</v>
      </c>
      <c r="E3">
        <v>390729</v>
      </c>
      <c r="F3" s="4">
        <v>0.42399999999999999</v>
      </c>
    </row>
    <row r="4" spans="1:6">
      <c r="A4">
        <v>2016</v>
      </c>
      <c r="B4" t="s">
        <v>10</v>
      </c>
      <c r="C4" t="s">
        <v>21</v>
      </c>
      <c r="D4">
        <v>197476</v>
      </c>
      <c r="E4">
        <v>390729</v>
      </c>
      <c r="F4" s="4">
        <v>0.505</v>
      </c>
    </row>
    <row r="5" spans="1:6">
      <c r="A5">
        <v>2016</v>
      </c>
      <c r="B5" t="s">
        <v>10</v>
      </c>
      <c r="C5" t="s">
        <v>22</v>
      </c>
      <c r="D5">
        <v>70831</v>
      </c>
      <c r="E5">
        <v>390729</v>
      </c>
      <c r="F5" s="4">
        <v>0.18099999999999999</v>
      </c>
    </row>
    <row r="6" spans="1:6">
      <c r="A6">
        <v>2016</v>
      </c>
      <c r="B6" t="s">
        <v>10</v>
      </c>
      <c r="C6" t="s">
        <v>23</v>
      </c>
      <c r="D6">
        <v>145714</v>
      </c>
      <c r="E6">
        <v>390729</v>
      </c>
      <c r="F6" s="4">
        <v>0.373</v>
      </c>
    </row>
    <row r="7" spans="1:6">
      <c r="A7">
        <v>2016</v>
      </c>
      <c r="B7" t="s">
        <v>10</v>
      </c>
      <c r="C7" t="s">
        <v>24</v>
      </c>
      <c r="D7">
        <v>65131</v>
      </c>
      <c r="E7">
        <v>390729</v>
      </c>
      <c r="F7" s="4">
        <v>0.16700000000000001</v>
      </c>
    </row>
    <row r="8" spans="1:6">
      <c r="A8">
        <v>2016</v>
      </c>
      <c r="B8" t="s">
        <v>10</v>
      </c>
      <c r="C8" t="s">
        <v>25</v>
      </c>
      <c r="D8">
        <v>64211</v>
      </c>
      <c r="E8">
        <v>390729</v>
      </c>
      <c r="F8" s="4">
        <v>0.16400000000000001</v>
      </c>
    </row>
    <row r="9" spans="1:6">
      <c r="A9">
        <v>2017</v>
      </c>
      <c r="B9" t="s">
        <v>10</v>
      </c>
      <c r="C9" t="s">
        <v>20</v>
      </c>
      <c r="D9">
        <v>159780</v>
      </c>
      <c r="E9">
        <v>396597</v>
      </c>
      <c r="F9" s="4">
        <v>0.40300000000000002</v>
      </c>
    </row>
    <row r="10" spans="1:6">
      <c r="A10">
        <v>2017</v>
      </c>
      <c r="B10" t="s">
        <v>10</v>
      </c>
      <c r="C10" t="s">
        <v>21</v>
      </c>
      <c r="D10">
        <v>192629</v>
      </c>
      <c r="E10">
        <v>396597</v>
      </c>
      <c r="F10" s="4">
        <v>0.48599999999999999</v>
      </c>
    </row>
    <row r="11" spans="1:6">
      <c r="A11">
        <v>2017</v>
      </c>
      <c r="B11" t="s">
        <v>10</v>
      </c>
      <c r="C11" t="s">
        <v>22</v>
      </c>
      <c r="D11">
        <v>72213</v>
      </c>
      <c r="E11">
        <v>396597</v>
      </c>
      <c r="F11" s="4">
        <v>0.182</v>
      </c>
    </row>
    <row r="12" spans="1:6">
      <c r="A12">
        <v>2017</v>
      </c>
      <c r="B12" t="s">
        <v>10</v>
      </c>
      <c r="C12" t="s">
        <v>23</v>
      </c>
      <c r="D12">
        <v>148915</v>
      </c>
      <c r="E12">
        <v>396597</v>
      </c>
      <c r="F12" s="4">
        <v>0.375</v>
      </c>
    </row>
    <row r="13" spans="1:6">
      <c r="A13">
        <v>2017</v>
      </c>
      <c r="B13" t="s">
        <v>10</v>
      </c>
      <c r="C13" t="s">
        <v>24</v>
      </c>
      <c r="D13">
        <v>65494</v>
      </c>
      <c r="E13">
        <v>396597</v>
      </c>
      <c r="F13" s="4">
        <v>0.16500000000000001</v>
      </c>
    </row>
    <row r="14" spans="1:6">
      <c r="A14">
        <v>2017</v>
      </c>
      <c r="B14" t="s">
        <v>10</v>
      </c>
      <c r="C14" t="s">
        <v>25</v>
      </c>
      <c r="D14">
        <v>61642</v>
      </c>
      <c r="E14">
        <v>396597</v>
      </c>
      <c r="F14" s="4">
        <v>0.155</v>
      </c>
    </row>
    <row r="15" spans="1:6">
      <c r="A15">
        <v>2018</v>
      </c>
      <c r="B15" t="s">
        <v>10</v>
      </c>
      <c r="C15" t="s">
        <v>20</v>
      </c>
      <c r="D15">
        <v>160193</v>
      </c>
      <c r="E15">
        <v>384133</v>
      </c>
      <c r="F15" s="4">
        <v>0.41699999999999998</v>
      </c>
    </row>
    <row r="16" spans="1:6">
      <c r="A16">
        <v>2018</v>
      </c>
      <c r="B16" t="s">
        <v>10</v>
      </c>
      <c r="C16" t="s">
        <v>21</v>
      </c>
      <c r="D16">
        <v>188427</v>
      </c>
      <c r="E16">
        <v>384133</v>
      </c>
      <c r="F16" s="4">
        <v>0.49099999999999999</v>
      </c>
    </row>
    <row r="17" spans="1:6">
      <c r="A17">
        <v>2018</v>
      </c>
      <c r="B17" t="s">
        <v>10</v>
      </c>
      <c r="C17" t="s">
        <v>22</v>
      </c>
      <c r="D17">
        <v>62523</v>
      </c>
      <c r="E17">
        <v>384133</v>
      </c>
      <c r="F17" s="4">
        <v>0.16300000000000001</v>
      </c>
    </row>
    <row r="18" spans="1:6">
      <c r="A18">
        <v>2018</v>
      </c>
      <c r="B18" t="s">
        <v>10</v>
      </c>
      <c r="C18" t="s">
        <v>23</v>
      </c>
      <c r="D18">
        <v>143561</v>
      </c>
      <c r="E18">
        <v>384133</v>
      </c>
      <c r="F18" s="4">
        <v>0.374</v>
      </c>
    </row>
    <row r="19" spans="1:6">
      <c r="A19">
        <v>2018</v>
      </c>
      <c r="B19" t="s">
        <v>10</v>
      </c>
      <c r="C19" t="s">
        <v>24</v>
      </c>
      <c r="D19">
        <v>66962</v>
      </c>
      <c r="E19">
        <v>384133</v>
      </c>
      <c r="F19" s="4">
        <v>0.17399999999999999</v>
      </c>
    </row>
    <row r="20" spans="1:6">
      <c r="A20">
        <v>2018</v>
      </c>
      <c r="B20" t="s">
        <v>10</v>
      </c>
      <c r="C20" t="s">
        <v>25</v>
      </c>
      <c r="D20">
        <v>62691</v>
      </c>
      <c r="E20">
        <v>384133</v>
      </c>
      <c r="F20" s="4">
        <v>0.16300000000000001</v>
      </c>
    </row>
    <row r="21" spans="1:6">
      <c r="A21">
        <v>2019</v>
      </c>
      <c r="B21" t="s">
        <v>10</v>
      </c>
      <c r="C21" t="s">
        <v>20</v>
      </c>
      <c r="D21">
        <v>151997</v>
      </c>
      <c r="E21">
        <v>374288</v>
      </c>
      <c r="F21" s="4">
        <v>0.40600000000000003</v>
      </c>
    </row>
    <row r="22" spans="1:6">
      <c r="A22">
        <v>2019</v>
      </c>
      <c r="B22" t="s">
        <v>10</v>
      </c>
      <c r="C22" t="s">
        <v>21</v>
      </c>
      <c r="D22">
        <v>189142</v>
      </c>
      <c r="E22">
        <v>374288</v>
      </c>
      <c r="F22" s="4">
        <v>0.505</v>
      </c>
    </row>
    <row r="23" spans="1:6">
      <c r="A23">
        <v>2019</v>
      </c>
      <c r="B23" t="s">
        <v>10</v>
      </c>
      <c r="C23" t="s">
        <v>22</v>
      </c>
      <c r="D23">
        <v>57739</v>
      </c>
      <c r="E23">
        <v>374288</v>
      </c>
      <c r="F23" s="4">
        <v>0.154</v>
      </c>
    </row>
    <row r="24" spans="1:6">
      <c r="A24">
        <v>2019</v>
      </c>
      <c r="B24" t="s">
        <v>10</v>
      </c>
      <c r="C24" t="s">
        <v>23</v>
      </c>
      <c r="D24">
        <v>138909</v>
      </c>
      <c r="E24">
        <v>374288</v>
      </c>
      <c r="F24" s="4">
        <v>0.371</v>
      </c>
    </row>
    <row r="25" spans="1:6">
      <c r="A25">
        <v>2019</v>
      </c>
      <c r="B25" t="s">
        <v>10</v>
      </c>
      <c r="C25" t="s">
        <v>24</v>
      </c>
      <c r="D25">
        <v>63969</v>
      </c>
      <c r="E25">
        <v>374288</v>
      </c>
      <c r="F25" s="4">
        <v>0.17100000000000001</v>
      </c>
    </row>
    <row r="26" spans="1:6">
      <c r="A26">
        <v>2019</v>
      </c>
      <c r="B26" t="s">
        <v>10</v>
      </c>
      <c r="C26" t="s">
        <v>25</v>
      </c>
      <c r="D26">
        <v>51306</v>
      </c>
      <c r="E26">
        <v>374288</v>
      </c>
      <c r="F26" s="4">
        <v>0.13700000000000001</v>
      </c>
    </row>
    <row r="27" spans="1:6">
      <c r="A27">
        <v>2020</v>
      </c>
      <c r="B27" t="s">
        <v>10</v>
      </c>
      <c r="C27" t="s">
        <v>20</v>
      </c>
      <c r="D27" t="s">
        <v>14</v>
      </c>
      <c r="E27" t="s">
        <v>14</v>
      </c>
      <c r="F27" s="4" t="s">
        <v>14</v>
      </c>
    </row>
    <row r="28" spans="1:6">
      <c r="A28">
        <v>2020</v>
      </c>
      <c r="B28" t="s">
        <v>10</v>
      </c>
      <c r="C28" t="s">
        <v>21</v>
      </c>
      <c r="D28" t="s">
        <v>14</v>
      </c>
      <c r="E28" t="s">
        <v>14</v>
      </c>
      <c r="F28" s="4" t="s">
        <v>14</v>
      </c>
    </row>
    <row r="29" spans="1:6">
      <c r="A29">
        <v>2020</v>
      </c>
      <c r="B29" t="s">
        <v>10</v>
      </c>
      <c r="C29" t="s">
        <v>22</v>
      </c>
      <c r="D29" t="s">
        <v>14</v>
      </c>
      <c r="E29" t="s">
        <v>14</v>
      </c>
      <c r="F29" s="4" t="s">
        <v>14</v>
      </c>
    </row>
    <row r="30" spans="1:6">
      <c r="A30">
        <v>2020</v>
      </c>
      <c r="B30" t="s">
        <v>10</v>
      </c>
      <c r="C30" t="s">
        <v>23</v>
      </c>
      <c r="D30" t="s">
        <v>14</v>
      </c>
      <c r="E30" t="s">
        <v>14</v>
      </c>
      <c r="F30" s="4" t="s">
        <v>14</v>
      </c>
    </row>
    <row r="31" spans="1:6">
      <c r="A31">
        <v>2020</v>
      </c>
      <c r="B31" t="s">
        <v>10</v>
      </c>
      <c r="C31" t="s">
        <v>24</v>
      </c>
      <c r="D31" t="s">
        <v>14</v>
      </c>
      <c r="E31" t="s">
        <v>14</v>
      </c>
      <c r="F31" s="4" t="s">
        <v>14</v>
      </c>
    </row>
    <row r="32" spans="1:6">
      <c r="A32">
        <v>2020</v>
      </c>
      <c r="B32" t="s">
        <v>10</v>
      </c>
      <c r="C32" t="s">
        <v>25</v>
      </c>
      <c r="D32" t="s">
        <v>14</v>
      </c>
      <c r="E32" t="s">
        <v>14</v>
      </c>
      <c r="F32" s="4" t="s">
        <v>14</v>
      </c>
    </row>
    <row r="33" spans="1:6">
      <c r="A33">
        <v>2021</v>
      </c>
      <c r="B33" t="s">
        <v>10</v>
      </c>
      <c r="C33" t="s">
        <v>20</v>
      </c>
      <c r="D33">
        <v>142769</v>
      </c>
      <c r="E33">
        <v>388985</v>
      </c>
      <c r="F33" s="4">
        <v>0.36699999999999999</v>
      </c>
    </row>
    <row r="34" spans="1:6">
      <c r="A34">
        <v>2021</v>
      </c>
      <c r="B34" t="s">
        <v>10</v>
      </c>
      <c r="C34" t="s">
        <v>21</v>
      </c>
      <c r="D34">
        <v>189037</v>
      </c>
      <c r="E34">
        <v>388985</v>
      </c>
      <c r="F34" s="4">
        <v>0.48599999999999999</v>
      </c>
    </row>
    <row r="35" spans="1:6">
      <c r="A35">
        <v>2021</v>
      </c>
      <c r="B35" t="s">
        <v>10</v>
      </c>
      <c r="C35" t="s">
        <v>22</v>
      </c>
      <c r="D35">
        <v>63046</v>
      </c>
      <c r="E35">
        <v>388985</v>
      </c>
      <c r="F35" s="4">
        <v>0.16200000000000001</v>
      </c>
    </row>
    <row r="36" spans="1:6">
      <c r="A36">
        <v>2021</v>
      </c>
      <c r="B36" t="s">
        <v>10</v>
      </c>
      <c r="C36" t="s">
        <v>23</v>
      </c>
      <c r="D36">
        <v>140315</v>
      </c>
      <c r="E36">
        <v>388985</v>
      </c>
      <c r="F36" s="4">
        <v>0.36099999999999999</v>
      </c>
    </row>
    <row r="37" spans="1:6">
      <c r="A37">
        <v>2021</v>
      </c>
      <c r="B37" t="s">
        <v>10</v>
      </c>
      <c r="C37" t="s">
        <v>24</v>
      </c>
      <c r="D37">
        <v>58895</v>
      </c>
      <c r="E37">
        <v>388985</v>
      </c>
      <c r="F37" s="4">
        <v>0.151</v>
      </c>
    </row>
    <row r="38" spans="1:6">
      <c r="A38">
        <v>2021</v>
      </c>
      <c r="B38" t="s">
        <v>10</v>
      </c>
      <c r="C38" t="s">
        <v>25</v>
      </c>
      <c r="D38">
        <v>64251</v>
      </c>
      <c r="E38">
        <v>388985</v>
      </c>
      <c r="F38" s="4">
        <v>0.16500000000000001</v>
      </c>
    </row>
    <row r="39" spans="1:6">
      <c r="A39">
        <v>2022</v>
      </c>
      <c r="B39" t="s">
        <v>10</v>
      </c>
      <c r="C39" t="s">
        <v>20</v>
      </c>
      <c r="D39">
        <v>160441</v>
      </c>
      <c r="E39">
        <v>434336</v>
      </c>
      <c r="F39" s="4">
        <v>0.36899999999999999</v>
      </c>
    </row>
    <row r="40" spans="1:6">
      <c r="A40">
        <v>2022</v>
      </c>
      <c r="B40" t="s">
        <v>10</v>
      </c>
      <c r="C40" t="s">
        <v>21</v>
      </c>
      <c r="D40">
        <v>225742</v>
      </c>
      <c r="E40">
        <v>434336</v>
      </c>
      <c r="F40" s="4">
        <v>0.52</v>
      </c>
    </row>
    <row r="41" spans="1:6">
      <c r="A41">
        <v>2022</v>
      </c>
      <c r="B41" t="s">
        <v>10</v>
      </c>
      <c r="C41" t="s">
        <v>22</v>
      </c>
      <c r="D41">
        <v>72047</v>
      </c>
      <c r="E41">
        <v>434336</v>
      </c>
      <c r="F41" s="4">
        <v>0.16600000000000001</v>
      </c>
    </row>
    <row r="42" spans="1:6">
      <c r="A42">
        <v>2022</v>
      </c>
      <c r="B42" t="s">
        <v>10</v>
      </c>
      <c r="C42" t="s">
        <v>23</v>
      </c>
      <c r="D42">
        <v>168993</v>
      </c>
      <c r="E42">
        <v>434336</v>
      </c>
      <c r="F42" s="4">
        <v>0.38900000000000001</v>
      </c>
    </row>
    <row r="43" spans="1:6">
      <c r="A43">
        <v>2022</v>
      </c>
      <c r="B43" t="s">
        <v>10</v>
      </c>
      <c r="C43" t="s">
        <v>24</v>
      </c>
      <c r="D43">
        <v>69573</v>
      </c>
      <c r="E43">
        <v>434336</v>
      </c>
      <c r="F43" s="4">
        <v>0.16</v>
      </c>
    </row>
    <row r="44" spans="1:6">
      <c r="A44">
        <v>2022</v>
      </c>
      <c r="B44" t="s">
        <v>10</v>
      </c>
      <c r="C44" t="s">
        <v>25</v>
      </c>
      <c r="D44">
        <v>71537</v>
      </c>
      <c r="E44">
        <v>434336</v>
      </c>
      <c r="F44" s="4">
        <v>0.16500000000000001</v>
      </c>
    </row>
    <row r="45" spans="1:6">
      <c r="A45">
        <v>2023</v>
      </c>
      <c r="B45" t="s">
        <v>10</v>
      </c>
      <c r="C45" t="s">
        <v>20</v>
      </c>
      <c r="D45">
        <v>153582</v>
      </c>
      <c r="E45">
        <v>440124</v>
      </c>
      <c r="F45" s="4">
        <v>0.34899999999999998</v>
      </c>
    </row>
    <row r="46" spans="1:6">
      <c r="A46">
        <v>2023</v>
      </c>
      <c r="B46" t="s">
        <v>10</v>
      </c>
      <c r="C46" t="s">
        <v>21</v>
      </c>
      <c r="D46">
        <v>239438</v>
      </c>
      <c r="E46">
        <v>440124</v>
      </c>
      <c r="F46" s="4">
        <v>0.54400000000000004</v>
      </c>
    </row>
    <row r="47" spans="1:6">
      <c r="A47">
        <v>2023</v>
      </c>
      <c r="B47" t="s">
        <v>10</v>
      </c>
      <c r="C47" t="s">
        <v>22</v>
      </c>
      <c r="D47">
        <v>67335</v>
      </c>
      <c r="E47">
        <v>440124</v>
      </c>
      <c r="F47" s="4">
        <v>0.153</v>
      </c>
    </row>
    <row r="48" spans="1:6">
      <c r="A48">
        <v>2023</v>
      </c>
      <c r="B48" t="s">
        <v>10</v>
      </c>
      <c r="C48" t="s">
        <v>23</v>
      </c>
      <c r="D48">
        <v>163818</v>
      </c>
      <c r="E48">
        <v>440124</v>
      </c>
      <c r="F48" s="4">
        <v>0.372</v>
      </c>
    </row>
    <row r="49" spans="1:6">
      <c r="A49">
        <v>2023</v>
      </c>
      <c r="B49" t="s">
        <v>10</v>
      </c>
      <c r="C49" t="s">
        <v>24</v>
      </c>
      <c r="D49">
        <v>66262</v>
      </c>
      <c r="E49">
        <v>440124</v>
      </c>
      <c r="F49" s="4">
        <v>0.151</v>
      </c>
    </row>
    <row r="50" spans="1:6">
      <c r="A50">
        <v>2023</v>
      </c>
      <c r="B50" t="s">
        <v>10</v>
      </c>
      <c r="C50" t="s">
        <v>25</v>
      </c>
      <c r="D50">
        <v>67567</v>
      </c>
      <c r="E50">
        <v>440124</v>
      </c>
      <c r="F50" s="4">
        <v>0.154</v>
      </c>
    </row>
    <row r="51" spans="1:6">
      <c r="A51">
        <v>2024</v>
      </c>
      <c r="B51" t="s">
        <v>10</v>
      </c>
      <c r="C51" t="s">
        <v>20</v>
      </c>
      <c r="D51">
        <v>152893</v>
      </c>
      <c r="E51">
        <v>449280</v>
      </c>
      <c r="F51" s="4">
        <v>0.34</v>
      </c>
    </row>
    <row r="52" spans="1:6">
      <c r="A52">
        <v>2024</v>
      </c>
      <c r="B52" t="s">
        <v>10</v>
      </c>
      <c r="C52" t="s">
        <v>21</v>
      </c>
      <c r="D52">
        <v>246081</v>
      </c>
      <c r="E52">
        <v>449280</v>
      </c>
      <c r="F52" s="4">
        <v>0.54800000000000004</v>
      </c>
    </row>
    <row r="53" spans="1:6">
      <c r="A53">
        <v>2024</v>
      </c>
      <c r="B53" t="s">
        <v>10</v>
      </c>
      <c r="C53" t="s">
        <v>22</v>
      </c>
      <c r="D53">
        <v>65448</v>
      </c>
      <c r="E53">
        <v>449280</v>
      </c>
      <c r="F53" s="4">
        <v>0.14599999999999999</v>
      </c>
    </row>
    <row r="54" spans="1:6">
      <c r="A54">
        <v>2024</v>
      </c>
      <c r="B54" t="s">
        <v>10</v>
      </c>
      <c r="C54" t="s">
        <v>23</v>
      </c>
      <c r="D54">
        <v>179653</v>
      </c>
      <c r="E54">
        <v>449280</v>
      </c>
      <c r="F54" s="4">
        <v>0.4</v>
      </c>
    </row>
    <row r="55" spans="1:6">
      <c r="A55">
        <v>2024</v>
      </c>
      <c r="B55" t="s">
        <v>10</v>
      </c>
      <c r="C55" t="s">
        <v>24</v>
      </c>
      <c r="D55">
        <v>69236</v>
      </c>
      <c r="E55">
        <v>449280</v>
      </c>
      <c r="F55" s="4">
        <v>0.154</v>
      </c>
    </row>
    <row r="56" spans="1:6">
      <c r="A56">
        <v>2024</v>
      </c>
      <c r="B56" t="s">
        <v>10</v>
      </c>
      <c r="C56" t="s">
        <v>25</v>
      </c>
      <c r="D56">
        <v>66227</v>
      </c>
      <c r="E56">
        <v>449280</v>
      </c>
      <c r="F56" s="4">
        <v>0.14699999999999999</v>
      </c>
    </row>
    <row r="57" spans="1:6">
      <c r="A57" t="s">
        <v>3</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workbookViewId="0"/>
  </sheetViews>
  <sheetFormatPr defaultColWidth="11.42578125" defaultRowHeight="14.45"/>
  <sheetData>
    <row r="1" spans="1:5" ht="18.600000000000001">
      <c r="A1" s="1" t="s">
        <v>26</v>
      </c>
    </row>
    <row r="2" spans="1:5">
      <c r="A2" t="s">
        <v>5</v>
      </c>
      <c r="B2" t="s">
        <v>6</v>
      </c>
      <c r="C2" t="s">
        <v>27</v>
      </c>
      <c r="D2" t="s">
        <v>28</v>
      </c>
      <c r="E2" t="s">
        <v>29</v>
      </c>
    </row>
    <row r="3" spans="1:5">
      <c r="A3">
        <v>2016</v>
      </c>
      <c r="B3" t="s">
        <v>10</v>
      </c>
      <c r="C3" t="s">
        <v>30</v>
      </c>
      <c r="D3">
        <v>1642148</v>
      </c>
      <c r="E3">
        <v>98603</v>
      </c>
    </row>
    <row r="4" spans="1:5">
      <c r="A4">
        <v>2016</v>
      </c>
      <c r="B4" t="s">
        <v>10</v>
      </c>
      <c r="C4" t="s">
        <v>31</v>
      </c>
      <c r="D4">
        <v>2682554</v>
      </c>
      <c r="E4">
        <v>292126</v>
      </c>
    </row>
    <row r="5" spans="1:5">
      <c r="A5">
        <v>2016</v>
      </c>
      <c r="B5" t="s">
        <v>10</v>
      </c>
      <c r="C5" t="s">
        <v>32</v>
      </c>
      <c r="D5">
        <v>1015470</v>
      </c>
      <c r="E5">
        <v>62386</v>
      </c>
    </row>
    <row r="6" spans="1:5">
      <c r="A6">
        <v>2016</v>
      </c>
      <c r="B6" t="s">
        <v>10</v>
      </c>
      <c r="C6" t="s">
        <v>33</v>
      </c>
      <c r="D6">
        <v>604229</v>
      </c>
      <c r="E6">
        <v>129798</v>
      </c>
    </row>
    <row r="7" spans="1:5">
      <c r="A7">
        <v>2016</v>
      </c>
      <c r="B7" t="s">
        <v>10</v>
      </c>
      <c r="C7" t="s">
        <v>34</v>
      </c>
      <c r="D7">
        <v>431842</v>
      </c>
      <c r="E7">
        <v>201417</v>
      </c>
    </row>
    <row r="8" spans="1:5">
      <c r="A8">
        <v>2016</v>
      </c>
      <c r="B8" t="s">
        <v>10</v>
      </c>
      <c r="C8" t="s">
        <v>35</v>
      </c>
      <c r="D8">
        <v>359774</v>
      </c>
      <c r="E8">
        <v>2265</v>
      </c>
    </row>
    <row r="9" spans="1:5">
      <c r="A9">
        <v>2017</v>
      </c>
      <c r="B9" t="s">
        <v>10</v>
      </c>
      <c r="C9" t="s">
        <v>30</v>
      </c>
      <c r="D9">
        <v>1657843</v>
      </c>
      <c r="E9">
        <v>106313</v>
      </c>
    </row>
    <row r="10" spans="1:5">
      <c r="A10">
        <v>2017</v>
      </c>
      <c r="B10" t="s">
        <v>10</v>
      </c>
      <c r="C10" t="s">
        <v>31</v>
      </c>
      <c r="D10">
        <v>2689136</v>
      </c>
      <c r="E10">
        <v>290284</v>
      </c>
    </row>
    <row r="11" spans="1:5">
      <c r="A11">
        <v>2017</v>
      </c>
      <c r="B11" t="s">
        <v>10</v>
      </c>
      <c r="C11" t="s">
        <v>32</v>
      </c>
      <c r="D11">
        <v>1006889</v>
      </c>
      <c r="E11">
        <v>54341</v>
      </c>
    </row>
    <row r="12" spans="1:5">
      <c r="A12">
        <v>2017</v>
      </c>
      <c r="B12" t="s">
        <v>10</v>
      </c>
      <c r="C12" t="s">
        <v>33</v>
      </c>
      <c r="D12">
        <v>627662</v>
      </c>
      <c r="E12">
        <v>138693</v>
      </c>
    </row>
    <row r="13" spans="1:5">
      <c r="A13">
        <v>2017</v>
      </c>
      <c r="B13" t="s">
        <v>10</v>
      </c>
      <c r="C13" t="s">
        <v>34</v>
      </c>
      <c r="D13">
        <v>443756</v>
      </c>
      <c r="E13">
        <v>210436</v>
      </c>
    </row>
    <row r="14" spans="1:5">
      <c r="A14">
        <v>2017</v>
      </c>
      <c r="B14" t="s">
        <v>10</v>
      </c>
      <c r="C14" t="s">
        <v>35</v>
      </c>
      <c r="D14">
        <v>360336</v>
      </c>
      <c r="E14">
        <v>3910</v>
      </c>
    </row>
    <row r="15" spans="1:5">
      <c r="A15">
        <v>2018</v>
      </c>
      <c r="B15" t="s">
        <v>10</v>
      </c>
      <c r="C15" t="s">
        <v>30</v>
      </c>
      <c r="D15">
        <v>1678722</v>
      </c>
      <c r="E15">
        <v>104921</v>
      </c>
    </row>
    <row r="16" spans="1:5">
      <c r="A16">
        <v>2018</v>
      </c>
      <c r="B16" t="s">
        <v>10</v>
      </c>
      <c r="C16" t="s">
        <v>31</v>
      </c>
      <c r="D16">
        <v>2683856</v>
      </c>
      <c r="E16">
        <v>279212</v>
      </c>
    </row>
    <row r="17" spans="1:5">
      <c r="A17">
        <v>2018</v>
      </c>
      <c r="B17" t="s">
        <v>10</v>
      </c>
      <c r="C17" t="s">
        <v>32</v>
      </c>
      <c r="D17">
        <v>1007658</v>
      </c>
      <c r="E17">
        <v>60465</v>
      </c>
    </row>
    <row r="18" spans="1:5">
      <c r="A18">
        <v>2018</v>
      </c>
      <c r="B18" t="s">
        <v>10</v>
      </c>
      <c r="C18" t="s">
        <v>33</v>
      </c>
      <c r="D18">
        <v>649467</v>
      </c>
      <c r="E18">
        <v>136014</v>
      </c>
    </row>
    <row r="19" spans="1:5">
      <c r="A19">
        <v>2018</v>
      </c>
      <c r="B19" t="s">
        <v>10</v>
      </c>
      <c r="C19" t="s">
        <v>34</v>
      </c>
      <c r="D19">
        <v>453870</v>
      </c>
      <c r="E19">
        <v>208100</v>
      </c>
    </row>
    <row r="20" spans="1:5">
      <c r="A20">
        <v>2018</v>
      </c>
      <c r="B20" t="s">
        <v>10</v>
      </c>
      <c r="C20" t="s">
        <v>35</v>
      </c>
      <c r="D20">
        <v>357223</v>
      </c>
      <c r="E20">
        <v>2420</v>
      </c>
    </row>
    <row r="21" spans="1:5">
      <c r="A21">
        <v>2019</v>
      </c>
      <c r="B21" t="s">
        <v>10</v>
      </c>
      <c r="C21" t="s">
        <v>30</v>
      </c>
      <c r="D21">
        <v>1668410</v>
      </c>
      <c r="E21">
        <v>105021</v>
      </c>
    </row>
    <row r="22" spans="1:5">
      <c r="A22">
        <v>2019</v>
      </c>
      <c r="B22" t="s">
        <v>10</v>
      </c>
      <c r="C22" t="s">
        <v>31</v>
      </c>
      <c r="D22">
        <v>2666596</v>
      </c>
      <c r="E22">
        <v>269267</v>
      </c>
    </row>
    <row r="23" spans="1:5">
      <c r="A23">
        <v>2019</v>
      </c>
      <c r="B23" t="s">
        <v>10</v>
      </c>
      <c r="C23" t="s">
        <v>32</v>
      </c>
      <c r="D23">
        <v>994195</v>
      </c>
      <c r="E23">
        <v>58630</v>
      </c>
    </row>
    <row r="24" spans="1:5">
      <c r="A24">
        <v>2019</v>
      </c>
      <c r="B24" t="s">
        <v>10</v>
      </c>
      <c r="C24" t="s">
        <v>33</v>
      </c>
      <c r="D24">
        <v>667962</v>
      </c>
      <c r="E24">
        <v>140602</v>
      </c>
    </row>
    <row r="25" spans="1:5">
      <c r="A25">
        <v>2019</v>
      </c>
      <c r="B25" t="s">
        <v>10</v>
      </c>
      <c r="C25" t="s">
        <v>34</v>
      </c>
      <c r="D25">
        <v>468740</v>
      </c>
      <c r="E25">
        <v>208982</v>
      </c>
    </row>
    <row r="26" spans="1:5">
      <c r="A26">
        <v>2019</v>
      </c>
      <c r="B26" t="s">
        <v>10</v>
      </c>
      <c r="C26" t="s">
        <v>35</v>
      </c>
      <c r="D26">
        <v>355066</v>
      </c>
      <c r="E26">
        <v>2591</v>
      </c>
    </row>
    <row r="27" spans="1:5">
      <c r="A27">
        <v>2020</v>
      </c>
      <c r="B27" t="s">
        <v>10</v>
      </c>
      <c r="C27" t="s">
        <v>30</v>
      </c>
      <c r="D27" t="s">
        <v>14</v>
      </c>
      <c r="E27" t="s">
        <v>14</v>
      </c>
    </row>
    <row r="28" spans="1:5">
      <c r="A28">
        <v>2020</v>
      </c>
      <c r="B28" t="s">
        <v>10</v>
      </c>
      <c r="C28" t="s">
        <v>31</v>
      </c>
      <c r="D28" t="s">
        <v>14</v>
      </c>
      <c r="E28" t="s">
        <v>14</v>
      </c>
    </row>
    <row r="29" spans="1:5">
      <c r="A29">
        <v>2020</v>
      </c>
      <c r="B29" t="s">
        <v>10</v>
      </c>
      <c r="C29" t="s">
        <v>32</v>
      </c>
      <c r="D29" t="s">
        <v>14</v>
      </c>
      <c r="E29" t="s">
        <v>14</v>
      </c>
    </row>
    <row r="30" spans="1:5">
      <c r="A30">
        <v>2020</v>
      </c>
      <c r="B30" t="s">
        <v>10</v>
      </c>
      <c r="C30" t="s">
        <v>33</v>
      </c>
      <c r="D30" t="s">
        <v>14</v>
      </c>
      <c r="E30" t="s">
        <v>14</v>
      </c>
    </row>
    <row r="31" spans="1:5">
      <c r="A31">
        <v>2020</v>
      </c>
      <c r="B31" t="s">
        <v>10</v>
      </c>
      <c r="C31" t="s">
        <v>34</v>
      </c>
      <c r="D31" t="s">
        <v>14</v>
      </c>
      <c r="E31" t="s">
        <v>14</v>
      </c>
    </row>
    <row r="32" spans="1:5">
      <c r="A32">
        <v>2020</v>
      </c>
      <c r="B32" t="s">
        <v>10</v>
      </c>
      <c r="C32" t="s">
        <v>35</v>
      </c>
      <c r="D32" t="s">
        <v>14</v>
      </c>
      <c r="E32" t="s">
        <v>14</v>
      </c>
    </row>
    <row r="33" spans="1:5">
      <c r="A33">
        <v>2021</v>
      </c>
      <c r="B33" t="s">
        <v>10</v>
      </c>
      <c r="C33" t="s">
        <v>30</v>
      </c>
      <c r="D33">
        <v>1653140</v>
      </c>
      <c r="E33">
        <v>110707</v>
      </c>
    </row>
    <row r="34" spans="1:5">
      <c r="A34">
        <v>2021</v>
      </c>
      <c r="B34" t="s">
        <v>10</v>
      </c>
      <c r="C34" t="s">
        <v>31</v>
      </c>
      <c r="D34">
        <v>2721246</v>
      </c>
      <c r="E34">
        <v>278278</v>
      </c>
    </row>
    <row r="35" spans="1:5">
      <c r="A35">
        <v>2021</v>
      </c>
      <c r="B35" t="s">
        <v>10</v>
      </c>
      <c r="C35" t="s">
        <v>32</v>
      </c>
      <c r="D35">
        <v>1013627</v>
      </c>
      <c r="E35">
        <v>60443</v>
      </c>
    </row>
    <row r="36" spans="1:5">
      <c r="A36">
        <v>2021</v>
      </c>
      <c r="B36" t="s">
        <v>10</v>
      </c>
      <c r="C36" t="s">
        <v>33</v>
      </c>
      <c r="D36">
        <v>723892</v>
      </c>
      <c r="E36">
        <v>147382</v>
      </c>
    </row>
    <row r="37" spans="1:5">
      <c r="A37">
        <v>2021</v>
      </c>
      <c r="B37" t="s">
        <v>10</v>
      </c>
      <c r="C37" t="s">
        <v>34</v>
      </c>
      <c r="D37">
        <v>458026</v>
      </c>
      <c r="E37">
        <v>210551</v>
      </c>
    </row>
    <row r="38" spans="1:5">
      <c r="A38">
        <v>2021</v>
      </c>
      <c r="B38" t="s">
        <v>10</v>
      </c>
      <c r="C38" t="s">
        <v>35</v>
      </c>
      <c r="D38">
        <v>346175</v>
      </c>
      <c r="E38">
        <v>2785</v>
      </c>
    </row>
    <row r="39" spans="1:5">
      <c r="A39">
        <v>2022</v>
      </c>
      <c r="B39" t="s">
        <v>10</v>
      </c>
      <c r="C39" t="s">
        <v>30</v>
      </c>
      <c r="D39">
        <v>1657172</v>
      </c>
      <c r="E39">
        <v>121629</v>
      </c>
    </row>
    <row r="40" spans="1:5">
      <c r="A40">
        <v>2022</v>
      </c>
      <c r="B40" t="s">
        <v>10</v>
      </c>
      <c r="C40" t="s">
        <v>31</v>
      </c>
      <c r="D40">
        <v>2701125</v>
      </c>
      <c r="E40">
        <v>312707</v>
      </c>
    </row>
    <row r="41" spans="1:5">
      <c r="A41">
        <v>2022</v>
      </c>
      <c r="B41" t="s">
        <v>10</v>
      </c>
      <c r="C41" t="s">
        <v>32</v>
      </c>
      <c r="D41">
        <v>990692</v>
      </c>
      <c r="E41">
        <v>63024</v>
      </c>
    </row>
    <row r="42" spans="1:5">
      <c r="A42">
        <v>2022</v>
      </c>
      <c r="B42" t="s">
        <v>10</v>
      </c>
      <c r="C42" t="s">
        <v>33</v>
      </c>
      <c r="D42">
        <v>724576</v>
      </c>
      <c r="E42">
        <v>147124</v>
      </c>
    </row>
    <row r="43" spans="1:5">
      <c r="A43">
        <v>2022</v>
      </c>
      <c r="B43" t="s">
        <v>10</v>
      </c>
      <c r="C43" t="s">
        <v>34</v>
      </c>
      <c r="D43">
        <v>503306</v>
      </c>
      <c r="E43">
        <v>222082</v>
      </c>
    </row>
    <row r="44" spans="1:5">
      <c r="A44">
        <v>2022</v>
      </c>
      <c r="B44" t="s">
        <v>10</v>
      </c>
      <c r="C44" t="s">
        <v>35</v>
      </c>
      <c r="D44">
        <v>342252</v>
      </c>
      <c r="E44">
        <v>2004</v>
      </c>
    </row>
    <row r="45" spans="1:5">
      <c r="A45">
        <v>2023</v>
      </c>
      <c r="B45" t="s">
        <v>10</v>
      </c>
      <c r="C45" t="s">
        <v>30</v>
      </c>
      <c r="D45">
        <v>1639336</v>
      </c>
      <c r="E45">
        <v>140638</v>
      </c>
    </row>
    <row r="46" spans="1:5">
      <c r="A46">
        <v>2023</v>
      </c>
      <c r="B46" t="s">
        <v>10</v>
      </c>
      <c r="C46" t="s">
        <v>31</v>
      </c>
      <c r="D46">
        <v>2696482</v>
      </c>
      <c r="E46">
        <v>299486</v>
      </c>
    </row>
    <row r="47" spans="1:5">
      <c r="A47">
        <v>2023</v>
      </c>
      <c r="B47" t="s">
        <v>10</v>
      </c>
      <c r="C47" t="s">
        <v>32</v>
      </c>
      <c r="D47">
        <v>997420</v>
      </c>
      <c r="E47">
        <v>67691</v>
      </c>
    </row>
    <row r="48" spans="1:5">
      <c r="A48">
        <v>2023</v>
      </c>
      <c r="B48" t="s">
        <v>10</v>
      </c>
      <c r="C48" t="s">
        <v>33</v>
      </c>
      <c r="D48">
        <v>745157</v>
      </c>
      <c r="E48">
        <v>162886</v>
      </c>
    </row>
    <row r="49" spans="1:5">
      <c r="A49">
        <v>2023</v>
      </c>
      <c r="B49" t="s">
        <v>10</v>
      </c>
      <c r="C49" t="s">
        <v>34</v>
      </c>
      <c r="D49">
        <v>513535</v>
      </c>
      <c r="E49">
        <v>218225</v>
      </c>
    </row>
    <row r="50" spans="1:5">
      <c r="A50">
        <v>2023</v>
      </c>
      <c r="B50" t="s">
        <v>10</v>
      </c>
      <c r="C50" t="s">
        <v>35</v>
      </c>
      <c r="D50">
        <v>342145</v>
      </c>
      <c r="E50">
        <v>1551</v>
      </c>
    </row>
    <row r="51" spans="1:5">
      <c r="A51">
        <v>2024</v>
      </c>
      <c r="B51" t="s">
        <v>10</v>
      </c>
      <c r="C51" t="s">
        <v>30</v>
      </c>
      <c r="D51">
        <v>1693486</v>
      </c>
      <c r="E51">
        <v>141479</v>
      </c>
    </row>
    <row r="52" spans="1:5">
      <c r="A52">
        <v>2024</v>
      </c>
      <c r="B52" t="s">
        <v>10</v>
      </c>
      <c r="C52" t="s">
        <v>31</v>
      </c>
      <c r="D52">
        <v>2725171</v>
      </c>
      <c r="E52">
        <v>307801</v>
      </c>
    </row>
    <row r="53" spans="1:5">
      <c r="A53">
        <v>2024</v>
      </c>
      <c r="B53" t="s">
        <v>10</v>
      </c>
      <c r="C53" t="s">
        <v>32</v>
      </c>
      <c r="D53">
        <v>1005205</v>
      </c>
      <c r="E53">
        <v>58992</v>
      </c>
    </row>
    <row r="54" spans="1:5">
      <c r="A54">
        <v>2024</v>
      </c>
      <c r="B54" t="s">
        <v>10</v>
      </c>
      <c r="C54" t="s">
        <v>33</v>
      </c>
      <c r="D54">
        <v>761123</v>
      </c>
      <c r="E54">
        <v>158029</v>
      </c>
    </row>
    <row r="55" spans="1:5">
      <c r="A55">
        <v>2024</v>
      </c>
      <c r="B55" t="s">
        <v>10</v>
      </c>
      <c r="C55" t="s">
        <v>34</v>
      </c>
      <c r="D55">
        <v>538841</v>
      </c>
      <c r="E55">
        <v>220228</v>
      </c>
    </row>
    <row r="56" spans="1:5">
      <c r="A56">
        <v>2024</v>
      </c>
      <c r="B56" t="s">
        <v>10</v>
      </c>
      <c r="C56" t="s">
        <v>35</v>
      </c>
      <c r="D56">
        <v>346996</v>
      </c>
      <c r="E56">
        <v>2341</v>
      </c>
    </row>
    <row r="57" spans="1:5">
      <c r="A57" t="s">
        <v>3</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1"/>
  <sheetViews>
    <sheetView workbookViewId="0"/>
  </sheetViews>
  <sheetFormatPr defaultColWidth="11.42578125" defaultRowHeight="14.45"/>
  <sheetData>
    <row r="1" spans="1:5" ht="18.600000000000001">
      <c r="A1" s="1" t="s">
        <v>36</v>
      </c>
    </row>
    <row r="2" spans="1:5">
      <c r="A2" t="s">
        <v>5</v>
      </c>
      <c r="B2" t="s">
        <v>6</v>
      </c>
      <c r="C2" t="s">
        <v>36</v>
      </c>
      <c r="D2" t="s">
        <v>29</v>
      </c>
      <c r="E2" t="s">
        <v>19</v>
      </c>
    </row>
    <row r="3" spans="1:5">
      <c r="A3">
        <v>2016</v>
      </c>
      <c r="B3" t="s">
        <v>10</v>
      </c>
      <c r="C3" t="s">
        <v>37</v>
      </c>
      <c r="D3">
        <v>368426</v>
      </c>
      <c r="E3" s="4">
        <v>0.46800000000000003</v>
      </c>
    </row>
    <row r="4" spans="1:5">
      <c r="A4">
        <v>2016</v>
      </c>
      <c r="B4" t="s">
        <v>10</v>
      </c>
      <c r="C4" t="s">
        <v>38</v>
      </c>
      <c r="D4">
        <v>418169</v>
      </c>
      <c r="E4" s="4">
        <v>0.53200000000000003</v>
      </c>
    </row>
    <row r="5" spans="1:5">
      <c r="A5">
        <v>2017</v>
      </c>
      <c r="B5" t="s">
        <v>10</v>
      </c>
      <c r="C5" t="s">
        <v>37</v>
      </c>
      <c r="D5">
        <v>381353</v>
      </c>
      <c r="E5" s="4">
        <v>0.47399999999999998</v>
      </c>
    </row>
    <row r="6" spans="1:5">
      <c r="A6">
        <v>2017</v>
      </c>
      <c r="B6" t="s">
        <v>10</v>
      </c>
      <c r="C6" t="s">
        <v>38</v>
      </c>
      <c r="D6">
        <v>422624</v>
      </c>
      <c r="E6" s="4">
        <v>0.52600000000000002</v>
      </c>
    </row>
    <row r="7" spans="1:5">
      <c r="A7">
        <v>2018</v>
      </c>
      <c r="B7" t="s">
        <v>10</v>
      </c>
      <c r="C7" t="s">
        <v>37</v>
      </c>
      <c r="D7">
        <v>367406</v>
      </c>
      <c r="E7" s="4">
        <v>0.46400000000000002</v>
      </c>
    </row>
    <row r="8" spans="1:5">
      <c r="A8">
        <v>2018</v>
      </c>
      <c r="B8" t="s">
        <v>10</v>
      </c>
      <c r="C8" t="s">
        <v>38</v>
      </c>
      <c r="D8">
        <v>423726</v>
      </c>
      <c r="E8" s="4">
        <v>0.53600000000000003</v>
      </c>
    </row>
    <row r="9" spans="1:5">
      <c r="A9">
        <v>2019</v>
      </c>
      <c r="B9" t="s">
        <v>10</v>
      </c>
      <c r="C9" t="s">
        <v>37</v>
      </c>
      <c r="D9">
        <v>370156</v>
      </c>
      <c r="E9" s="4">
        <v>0.47099999999999997</v>
      </c>
    </row>
    <row r="10" spans="1:5">
      <c r="A10">
        <v>2019</v>
      </c>
      <c r="B10" t="s">
        <v>10</v>
      </c>
      <c r="C10" t="s">
        <v>38</v>
      </c>
      <c r="D10">
        <v>414937</v>
      </c>
      <c r="E10" s="4">
        <v>0.52900000000000003</v>
      </c>
    </row>
    <row r="11" spans="1:5">
      <c r="A11">
        <v>2020</v>
      </c>
      <c r="B11" t="s">
        <v>10</v>
      </c>
      <c r="C11" t="s">
        <v>37</v>
      </c>
      <c r="D11" t="s">
        <v>14</v>
      </c>
      <c r="E11" s="4" t="s">
        <v>14</v>
      </c>
    </row>
    <row r="12" spans="1:5">
      <c r="A12">
        <v>2020</v>
      </c>
      <c r="B12" t="s">
        <v>10</v>
      </c>
      <c r="C12" t="s">
        <v>38</v>
      </c>
      <c r="D12" t="s">
        <v>14</v>
      </c>
      <c r="E12" s="4" t="s">
        <v>14</v>
      </c>
    </row>
    <row r="13" spans="1:5">
      <c r="A13">
        <v>2021</v>
      </c>
      <c r="B13" t="s">
        <v>10</v>
      </c>
      <c r="C13" t="s">
        <v>37</v>
      </c>
      <c r="D13">
        <v>376882</v>
      </c>
      <c r="E13" s="4">
        <v>0.46500000000000002</v>
      </c>
    </row>
    <row r="14" spans="1:5">
      <c r="A14">
        <v>2021</v>
      </c>
      <c r="B14" t="s">
        <v>10</v>
      </c>
      <c r="C14" t="s">
        <v>38</v>
      </c>
      <c r="D14">
        <v>433264</v>
      </c>
      <c r="E14" s="4">
        <v>0.53500000000000003</v>
      </c>
    </row>
    <row r="15" spans="1:5">
      <c r="A15">
        <v>2022</v>
      </c>
      <c r="B15" t="s">
        <v>10</v>
      </c>
      <c r="C15" t="s">
        <v>37</v>
      </c>
      <c r="D15">
        <v>407281</v>
      </c>
      <c r="E15" s="4">
        <v>0.46899999999999997</v>
      </c>
    </row>
    <row r="16" spans="1:5">
      <c r="A16">
        <v>2022</v>
      </c>
      <c r="B16" t="s">
        <v>10</v>
      </c>
      <c r="C16" t="s">
        <v>38</v>
      </c>
      <c r="D16">
        <v>461289</v>
      </c>
      <c r="E16" s="4">
        <v>0.53100000000000003</v>
      </c>
    </row>
    <row r="17" spans="1:5">
      <c r="A17">
        <v>2023</v>
      </c>
      <c r="B17" t="s">
        <v>10</v>
      </c>
      <c r="C17" t="s">
        <v>37</v>
      </c>
      <c r="D17">
        <v>413778</v>
      </c>
      <c r="E17" s="4">
        <v>0.46500000000000002</v>
      </c>
    </row>
    <row r="18" spans="1:5">
      <c r="A18">
        <v>2023</v>
      </c>
      <c r="B18" t="s">
        <v>10</v>
      </c>
      <c r="C18" t="s">
        <v>38</v>
      </c>
      <c r="D18">
        <v>476699</v>
      </c>
      <c r="E18" s="4">
        <v>0.53500000000000003</v>
      </c>
    </row>
    <row r="19" spans="1:5">
      <c r="A19">
        <v>2024</v>
      </c>
      <c r="B19" t="s">
        <v>10</v>
      </c>
      <c r="C19" t="s">
        <v>37</v>
      </c>
      <c r="D19">
        <v>422981</v>
      </c>
      <c r="E19" s="4">
        <v>0.47599999999999998</v>
      </c>
    </row>
    <row r="20" spans="1:5">
      <c r="A20">
        <v>2024</v>
      </c>
      <c r="B20" t="s">
        <v>10</v>
      </c>
      <c r="C20" t="s">
        <v>38</v>
      </c>
      <c r="D20">
        <v>465889</v>
      </c>
      <c r="E20" s="4">
        <v>0.52400000000000002</v>
      </c>
    </row>
    <row r="21" spans="1:5">
      <c r="A21" t="s">
        <v>3</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6"/>
  <sheetViews>
    <sheetView workbookViewId="0"/>
  </sheetViews>
  <sheetFormatPr defaultColWidth="11.42578125" defaultRowHeight="14.45"/>
  <sheetData>
    <row r="1" spans="1:6" ht="18.600000000000001">
      <c r="A1" s="1" t="s">
        <v>39</v>
      </c>
    </row>
    <row r="2" spans="1:6">
      <c r="A2" t="s">
        <v>5</v>
      </c>
      <c r="B2" t="s">
        <v>6</v>
      </c>
      <c r="C2" t="s">
        <v>40</v>
      </c>
      <c r="D2" t="s">
        <v>28</v>
      </c>
      <c r="E2" t="s">
        <v>29</v>
      </c>
      <c r="F2" t="s">
        <v>41</v>
      </c>
    </row>
    <row r="3" spans="1:6">
      <c r="A3">
        <v>2016</v>
      </c>
      <c r="B3" t="s">
        <v>10</v>
      </c>
      <c r="C3" t="s">
        <v>42</v>
      </c>
      <c r="D3">
        <v>12463</v>
      </c>
      <c r="E3">
        <v>2035</v>
      </c>
      <c r="F3" s="4">
        <v>0.16300000000000001</v>
      </c>
    </row>
    <row r="4" spans="1:6">
      <c r="A4">
        <v>2016</v>
      </c>
      <c r="B4" t="s">
        <v>10</v>
      </c>
      <c r="C4" t="s">
        <v>43</v>
      </c>
      <c r="D4">
        <v>439988</v>
      </c>
      <c r="E4">
        <v>27305</v>
      </c>
      <c r="F4" s="4">
        <v>6.2E-2</v>
      </c>
    </row>
    <row r="5" spans="1:6">
      <c r="A5">
        <v>2016</v>
      </c>
      <c r="B5" t="s">
        <v>10</v>
      </c>
      <c r="C5" t="s">
        <v>44</v>
      </c>
      <c r="D5">
        <v>496138</v>
      </c>
      <c r="E5">
        <v>59931</v>
      </c>
      <c r="F5" s="4">
        <v>0.121</v>
      </c>
    </row>
    <row r="6" spans="1:6">
      <c r="A6">
        <v>2016</v>
      </c>
      <c r="B6" t="s">
        <v>10</v>
      </c>
      <c r="C6" t="s">
        <v>45</v>
      </c>
      <c r="D6">
        <v>768600</v>
      </c>
      <c r="E6">
        <v>97268</v>
      </c>
      <c r="F6" s="4">
        <v>0.127</v>
      </c>
    </row>
    <row r="7" spans="1:6">
      <c r="A7">
        <v>2016</v>
      </c>
      <c r="B7" t="s">
        <v>10</v>
      </c>
      <c r="C7" t="s">
        <v>46</v>
      </c>
      <c r="D7">
        <v>281205</v>
      </c>
      <c r="E7">
        <v>33111</v>
      </c>
      <c r="F7" s="4">
        <v>0.11799999999999999</v>
      </c>
    </row>
    <row r="8" spans="1:6">
      <c r="A8">
        <v>2016</v>
      </c>
      <c r="B8" t="s">
        <v>10</v>
      </c>
      <c r="C8" t="s">
        <v>47</v>
      </c>
      <c r="D8">
        <v>210084</v>
      </c>
      <c r="E8">
        <v>22852</v>
      </c>
      <c r="F8" s="4">
        <v>0.109</v>
      </c>
    </row>
    <row r="9" spans="1:6">
      <c r="A9">
        <v>2016</v>
      </c>
      <c r="B9" t="s">
        <v>10</v>
      </c>
      <c r="C9" t="s">
        <v>48</v>
      </c>
      <c r="D9">
        <v>5292381</v>
      </c>
      <c r="E9">
        <v>640774</v>
      </c>
      <c r="F9" s="4">
        <v>0.121</v>
      </c>
    </row>
    <row r="10" spans="1:6">
      <c r="A10">
        <v>2017</v>
      </c>
      <c r="B10" t="s">
        <v>10</v>
      </c>
      <c r="C10" t="s">
        <v>42</v>
      </c>
      <c r="D10">
        <v>14810</v>
      </c>
      <c r="E10">
        <v>2710</v>
      </c>
      <c r="F10" s="4">
        <v>0.183</v>
      </c>
    </row>
    <row r="11" spans="1:6">
      <c r="A11">
        <v>2017</v>
      </c>
      <c r="B11" t="s">
        <v>10</v>
      </c>
      <c r="C11" t="s">
        <v>43</v>
      </c>
      <c r="D11">
        <v>451892</v>
      </c>
      <c r="E11">
        <v>30265</v>
      </c>
      <c r="F11" s="4">
        <v>6.7000000000000004E-2</v>
      </c>
    </row>
    <row r="12" spans="1:6">
      <c r="A12">
        <v>2017</v>
      </c>
      <c r="B12" t="s">
        <v>10</v>
      </c>
      <c r="C12" t="s">
        <v>44</v>
      </c>
      <c r="D12">
        <v>521721</v>
      </c>
      <c r="E12">
        <v>68969</v>
      </c>
      <c r="F12" s="4">
        <v>0.13200000000000001</v>
      </c>
    </row>
    <row r="13" spans="1:6">
      <c r="A13">
        <v>2017</v>
      </c>
      <c r="B13" t="s">
        <v>10</v>
      </c>
      <c r="C13" t="s">
        <v>45</v>
      </c>
      <c r="D13">
        <v>800927</v>
      </c>
      <c r="E13">
        <v>99390</v>
      </c>
      <c r="F13" s="4">
        <v>0.124</v>
      </c>
    </row>
    <row r="14" spans="1:6">
      <c r="A14">
        <v>2017</v>
      </c>
      <c r="B14" t="s">
        <v>10</v>
      </c>
      <c r="C14" t="s">
        <v>46</v>
      </c>
      <c r="D14">
        <v>257745</v>
      </c>
      <c r="E14">
        <v>31261</v>
      </c>
      <c r="F14" s="4">
        <v>0.121</v>
      </c>
    </row>
    <row r="15" spans="1:6">
      <c r="A15">
        <v>2017</v>
      </c>
      <c r="B15" t="s">
        <v>10</v>
      </c>
      <c r="C15" t="s">
        <v>47</v>
      </c>
      <c r="D15">
        <v>207715</v>
      </c>
      <c r="E15">
        <v>22212</v>
      </c>
      <c r="F15" s="4">
        <v>0.107</v>
      </c>
    </row>
    <row r="16" spans="1:6">
      <c r="A16">
        <v>2017</v>
      </c>
      <c r="B16" t="s">
        <v>10</v>
      </c>
      <c r="C16" t="s">
        <v>48</v>
      </c>
      <c r="D16">
        <v>5330746</v>
      </c>
      <c r="E16">
        <v>648560</v>
      </c>
      <c r="F16" s="4">
        <v>0.122</v>
      </c>
    </row>
    <row r="17" spans="1:6">
      <c r="A17">
        <v>2018</v>
      </c>
      <c r="B17" t="s">
        <v>10</v>
      </c>
      <c r="C17" t="s">
        <v>42</v>
      </c>
      <c r="D17">
        <v>15619</v>
      </c>
      <c r="E17">
        <v>2620</v>
      </c>
      <c r="F17" s="4">
        <v>0.16800000000000001</v>
      </c>
    </row>
    <row r="18" spans="1:6">
      <c r="A18">
        <v>2018</v>
      </c>
      <c r="B18" t="s">
        <v>10</v>
      </c>
      <c r="C18" t="s">
        <v>43</v>
      </c>
      <c r="D18">
        <v>471373</v>
      </c>
      <c r="E18">
        <v>25483</v>
      </c>
      <c r="F18" s="4">
        <v>5.3999999999999999E-2</v>
      </c>
    </row>
    <row r="19" spans="1:6">
      <c r="A19">
        <v>2018</v>
      </c>
      <c r="B19" t="s">
        <v>10</v>
      </c>
      <c r="C19" t="s">
        <v>44</v>
      </c>
      <c r="D19">
        <v>528301</v>
      </c>
      <c r="E19">
        <v>65720</v>
      </c>
      <c r="F19" s="4">
        <v>0.124</v>
      </c>
    </row>
    <row r="20" spans="1:6">
      <c r="A20">
        <v>2018</v>
      </c>
      <c r="B20" t="s">
        <v>10</v>
      </c>
      <c r="C20" t="s">
        <v>45</v>
      </c>
      <c r="D20">
        <v>838741</v>
      </c>
      <c r="E20">
        <v>103017</v>
      </c>
      <c r="F20" s="4">
        <v>0.123</v>
      </c>
    </row>
    <row r="21" spans="1:6">
      <c r="A21">
        <v>2018</v>
      </c>
      <c r="B21" t="s">
        <v>10</v>
      </c>
      <c r="C21" t="s">
        <v>46</v>
      </c>
      <c r="D21">
        <v>300259</v>
      </c>
      <c r="E21">
        <v>35279</v>
      </c>
      <c r="F21" s="4">
        <v>0.11700000000000001</v>
      </c>
    </row>
    <row r="22" spans="1:6">
      <c r="A22">
        <v>2018</v>
      </c>
      <c r="B22" t="s">
        <v>10</v>
      </c>
      <c r="C22" t="s">
        <v>47</v>
      </c>
      <c r="D22">
        <v>232284</v>
      </c>
      <c r="E22">
        <v>21062</v>
      </c>
      <c r="F22" s="4">
        <v>9.0999999999999998E-2</v>
      </c>
    </row>
    <row r="23" spans="1:6">
      <c r="A23">
        <v>2018</v>
      </c>
      <c r="B23" t="s">
        <v>10</v>
      </c>
      <c r="C23" t="s">
        <v>48</v>
      </c>
      <c r="D23">
        <v>5280185</v>
      </c>
      <c r="E23">
        <v>640565</v>
      </c>
      <c r="F23" s="4">
        <v>0.121</v>
      </c>
    </row>
    <row r="24" spans="1:6">
      <c r="A24">
        <v>2019</v>
      </c>
      <c r="B24" t="s">
        <v>10</v>
      </c>
      <c r="C24" t="s">
        <v>42</v>
      </c>
      <c r="D24">
        <v>17693</v>
      </c>
      <c r="E24">
        <v>5445</v>
      </c>
      <c r="F24" s="4">
        <v>0.308</v>
      </c>
    </row>
    <row r="25" spans="1:6">
      <c r="A25">
        <v>2019</v>
      </c>
      <c r="B25" t="s">
        <v>10</v>
      </c>
      <c r="C25" t="s">
        <v>43</v>
      </c>
      <c r="D25">
        <v>472096</v>
      </c>
      <c r="E25">
        <v>24240</v>
      </c>
      <c r="F25" s="4">
        <v>5.0999999999999997E-2</v>
      </c>
    </row>
    <row r="26" spans="1:6">
      <c r="A26">
        <v>2019</v>
      </c>
      <c r="B26" t="s">
        <v>10</v>
      </c>
      <c r="C26" t="s">
        <v>44</v>
      </c>
      <c r="D26">
        <v>533569</v>
      </c>
      <c r="E26">
        <v>68145</v>
      </c>
      <c r="F26" s="4">
        <v>0.128</v>
      </c>
    </row>
    <row r="27" spans="1:6">
      <c r="A27">
        <v>2019</v>
      </c>
      <c r="B27" t="s">
        <v>10</v>
      </c>
      <c r="C27" t="s">
        <v>45</v>
      </c>
      <c r="D27">
        <v>843971</v>
      </c>
      <c r="E27">
        <v>103632</v>
      </c>
      <c r="F27" s="4">
        <v>0.123</v>
      </c>
    </row>
    <row r="28" spans="1:6">
      <c r="A28">
        <v>2019</v>
      </c>
      <c r="B28" t="s">
        <v>10</v>
      </c>
      <c r="C28" t="s">
        <v>46</v>
      </c>
      <c r="D28">
        <v>295411</v>
      </c>
      <c r="E28">
        <v>32217</v>
      </c>
      <c r="F28" s="4">
        <v>0.109</v>
      </c>
    </row>
    <row r="29" spans="1:6">
      <c r="A29">
        <v>2019</v>
      </c>
      <c r="B29" t="s">
        <v>10</v>
      </c>
      <c r="C29" t="s">
        <v>47</v>
      </c>
      <c r="D29">
        <v>248306</v>
      </c>
      <c r="E29">
        <v>24884</v>
      </c>
      <c r="F29" s="4">
        <v>0.1</v>
      </c>
    </row>
    <row r="30" spans="1:6">
      <c r="A30">
        <v>2019</v>
      </c>
      <c r="B30" t="s">
        <v>10</v>
      </c>
      <c r="C30" t="s">
        <v>48</v>
      </c>
      <c r="D30">
        <v>5250896</v>
      </c>
      <c r="E30">
        <v>629947</v>
      </c>
      <c r="F30" s="4">
        <v>0.12</v>
      </c>
    </row>
    <row r="31" spans="1:6">
      <c r="A31">
        <v>2020</v>
      </c>
      <c r="B31" t="s">
        <v>10</v>
      </c>
      <c r="C31" t="s">
        <v>42</v>
      </c>
      <c r="D31" t="s">
        <v>14</v>
      </c>
      <c r="E31" t="s">
        <v>14</v>
      </c>
      <c r="F31" s="4" t="s">
        <v>14</v>
      </c>
    </row>
    <row r="32" spans="1:6">
      <c r="A32">
        <v>2020</v>
      </c>
      <c r="B32" t="s">
        <v>10</v>
      </c>
      <c r="C32" t="s">
        <v>43</v>
      </c>
      <c r="D32" t="s">
        <v>14</v>
      </c>
      <c r="E32" t="s">
        <v>14</v>
      </c>
      <c r="F32" s="4" t="s">
        <v>14</v>
      </c>
    </row>
    <row r="33" spans="1:6">
      <c r="A33">
        <v>2020</v>
      </c>
      <c r="B33" t="s">
        <v>10</v>
      </c>
      <c r="C33" t="s">
        <v>44</v>
      </c>
      <c r="D33" t="s">
        <v>14</v>
      </c>
      <c r="E33" t="s">
        <v>14</v>
      </c>
      <c r="F33" s="4" t="s">
        <v>14</v>
      </c>
    </row>
    <row r="34" spans="1:6">
      <c r="A34">
        <v>2020</v>
      </c>
      <c r="B34" t="s">
        <v>10</v>
      </c>
      <c r="C34" t="s">
        <v>45</v>
      </c>
      <c r="D34" t="s">
        <v>14</v>
      </c>
      <c r="E34" t="s">
        <v>14</v>
      </c>
      <c r="F34" s="4" t="s">
        <v>14</v>
      </c>
    </row>
    <row r="35" spans="1:6">
      <c r="A35">
        <v>2020</v>
      </c>
      <c r="B35" t="s">
        <v>10</v>
      </c>
      <c r="C35" t="s">
        <v>46</v>
      </c>
      <c r="D35" t="s">
        <v>14</v>
      </c>
      <c r="E35" t="s">
        <v>14</v>
      </c>
      <c r="F35" s="4" t="s">
        <v>14</v>
      </c>
    </row>
    <row r="36" spans="1:6">
      <c r="A36">
        <v>2020</v>
      </c>
      <c r="B36" t="s">
        <v>10</v>
      </c>
      <c r="C36" t="s">
        <v>47</v>
      </c>
      <c r="D36" t="s">
        <v>14</v>
      </c>
      <c r="E36" t="s">
        <v>14</v>
      </c>
      <c r="F36" s="4" t="s">
        <v>14</v>
      </c>
    </row>
    <row r="37" spans="1:6">
      <c r="A37">
        <v>2020</v>
      </c>
      <c r="B37" t="s">
        <v>10</v>
      </c>
      <c r="C37" t="s">
        <v>48</v>
      </c>
      <c r="D37" t="s">
        <v>14</v>
      </c>
      <c r="E37" t="s">
        <v>14</v>
      </c>
      <c r="F37" s="4" t="s">
        <v>14</v>
      </c>
    </row>
    <row r="38" spans="1:6">
      <c r="A38">
        <v>2021</v>
      </c>
      <c r="B38" t="s">
        <v>10</v>
      </c>
      <c r="C38" t="s">
        <v>42</v>
      </c>
      <c r="D38">
        <v>15383</v>
      </c>
      <c r="E38">
        <v>2716</v>
      </c>
      <c r="F38" s="4">
        <v>0.17699999999999999</v>
      </c>
    </row>
    <row r="39" spans="1:6">
      <c r="A39">
        <v>2021</v>
      </c>
      <c r="B39" t="s">
        <v>10</v>
      </c>
      <c r="C39" t="s">
        <v>43</v>
      </c>
      <c r="D39">
        <v>492742</v>
      </c>
      <c r="E39">
        <v>30805</v>
      </c>
      <c r="F39" s="4">
        <v>6.3E-2</v>
      </c>
    </row>
    <row r="40" spans="1:6">
      <c r="A40">
        <v>2021</v>
      </c>
      <c r="B40" t="s">
        <v>10</v>
      </c>
      <c r="C40" t="s">
        <v>44</v>
      </c>
      <c r="D40">
        <v>458108</v>
      </c>
      <c r="E40">
        <v>57405</v>
      </c>
      <c r="F40" s="4">
        <v>0.125</v>
      </c>
    </row>
    <row r="41" spans="1:6">
      <c r="A41">
        <v>2021</v>
      </c>
      <c r="B41" t="s">
        <v>10</v>
      </c>
      <c r="C41" t="s">
        <v>45</v>
      </c>
      <c r="D41">
        <v>890420</v>
      </c>
      <c r="E41">
        <v>109258</v>
      </c>
      <c r="F41" s="4">
        <v>0.123</v>
      </c>
    </row>
    <row r="42" spans="1:6">
      <c r="A42">
        <v>2021</v>
      </c>
      <c r="B42" t="s">
        <v>10</v>
      </c>
      <c r="C42" t="s">
        <v>46</v>
      </c>
      <c r="D42">
        <v>393588</v>
      </c>
      <c r="E42">
        <v>46773</v>
      </c>
      <c r="F42" s="4">
        <v>0.11899999999999999</v>
      </c>
    </row>
    <row r="43" spans="1:6">
      <c r="A43">
        <v>2021</v>
      </c>
      <c r="B43" t="s">
        <v>10</v>
      </c>
      <c r="C43" t="s">
        <v>47</v>
      </c>
      <c r="D43">
        <v>774598</v>
      </c>
      <c r="E43">
        <v>83517</v>
      </c>
      <c r="F43" s="4">
        <v>0.108</v>
      </c>
    </row>
    <row r="44" spans="1:6">
      <c r="A44">
        <v>2021</v>
      </c>
      <c r="B44" t="s">
        <v>10</v>
      </c>
      <c r="C44" t="s">
        <v>48</v>
      </c>
      <c r="D44">
        <v>4779770</v>
      </c>
      <c r="E44">
        <v>588880</v>
      </c>
      <c r="F44" s="4">
        <v>0.123</v>
      </c>
    </row>
    <row r="45" spans="1:6">
      <c r="A45">
        <v>2022</v>
      </c>
      <c r="B45" t="s">
        <v>10</v>
      </c>
      <c r="C45" t="s">
        <v>42</v>
      </c>
      <c r="D45">
        <v>19413</v>
      </c>
      <c r="E45">
        <v>2958</v>
      </c>
      <c r="F45" s="4">
        <v>0.152</v>
      </c>
    </row>
    <row r="46" spans="1:6">
      <c r="A46">
        <v>2022</v>
      </c>
      <c r="B46" t="s">
        <v>10</v>
      </c>
      <c r="C46" t="s">
        <v>43</v>
      </c>
      <c r="D46">
        <v>503780</v>
      </c>
      <c r="E46">
        <v>35773</v>
      </c>
      <c r="F46" s="4">
        <v>7.0999999999999994E-2</v>
      </c>
    </row>
    <row r="47" spans="1:6">
      <c r="A47">
        <v>2022</v>
      </c>
      <c r="B47" t="s">
        <v>10</v>
      </c>
      <c r="C47" t="s">
        <v>44</v>
      </c>
      <c r="D47">
        <v>487559</v>
      </c>
      <c r="E47">
        <v>64208</v>
      </c>
      <c r="F47" s="4">
        <v>0.13200000000000001</v>
      </c>
    </row>
    <row r="48" spans="1:6">
      <c r="A48">
        <v>2022</v>
      </c>
      <c r="B48" t="s">
        <v>10</v>
      </c>
      <c r="C48" t="s">
        <v>45</v>
      </c>
      <c r="D48">
        <v>902982</v>
      </c>
      <c r="E48">
        <v>117732</v>
      </c>
      <c r="F48" s="4">
        <v>0.13</v>
      </c>
    </row>
    <row r="49" spans="1:6">
      <c r="A49">
        <v>2022</v>
      </c>
      <c r="B49" t="s">
        <v>10</v>
      </c>
      <c r="C49" t="s">
        <v>46</v>
      </c>
      <c r="D49">
        <v>411025</v>
      </c>
      <c r="E49">
        <v>50853</v>
      </c>
      <c r="F49" s="4">
        <v>0.124</v>
      </c>
    </row>
    <row r="50" spans="1:6">
      <c r="A50">
        <v>2022</v>
      </c>
      <c r="B50" t="s">
        <v>10</v>
      </c>
      <c r="C50" t="s">
        <v>47</v>
      </c>
      <c r="D50">
        <v>741369</v>
      </c>
      <c r="E50">
        <v>87506</v>
      </c>
      <c r="F50" s="4">
        <v>0.11799999999999999</v>
      </c>
    </row>
    <row r="51" spans="1:6">
      <c r="A51">
        <v>2022</v>
      </c>
      <c r="B51" t="s">
        <v>10</v>
      </c>
      <c r="C51" t="s">
        <v>48</v>
      </c>
      <c r="D51">
        <v>4754152</v>
      </c>
      <c r="E51">
        <v>626826</v>
      </c>
      <c r="F51" s="4">
        <v>0.13200000000000001</v>
      </c>
    </row>
    <row r="52" spans="1:6">
      <c r="A52">
        <v>2023</v>
      </c>
      <c r="B52" t="s">
        <v>10</v>
      </c>
      <c r="C52" t="s">
        <v>42</v>
      </c>
      <c r="D52">
        <v>19697</v>
      </c>
      <c r="E52">
        <v>4104</v>
      </c>
      <c r="F52" s="4">
        <v>0.20799999999999999</v>
      </c>
    </row>
    <row r="53" spans="1:6">
      <c r="A53">
        <v>2023</v>
      </c>
      <c r="B53" t="s">
        <v>10</v>
      </c>
      <c r="C53" t="s">
        <v>43</v>
      </c>
      <c r="D53">
        <v>515166</v>
      </c>
      <c r="E53">
        <v>35254</v>
      </c>
      <c r="F53" s="4">
        <v>6.8000000000000005E-2</v>
      </c>
    </row>
    <row r="54" spans="1:6">
      <c r="A54">
        <v>2023</v>
      </c>
      <c r="B54" t="s">
        <v>10</v>
      </c>
      <c r="C54" t="s">
        <v>44</v>
      </c>
      <c r="D54">
        <v>483719</v>
      </c>
      <c r="E54">
        <v>71251</v>
      </c>
      <c r="F54" s="4">
        <v>0.14699999999999999</v>
      </c>
    </row>
    <row r="55" spans="1:6">
      <c r="A55">
        <v>2023</v>
      </c>
      <c r="B55" t="s">
        <v>10</v>
      </c>
      <c r="C55" t="s">
        <v>45</v>
      </c>
      <c r="D55">
        <v>936064</v>
      </c>
      <c r="E55">
        <v>130987</v>
      </c>
      <c r="F55" s="4">
        <v>0.14000000000000001</v>
      </c>
    </row>
    <row r="56" spans="1:6">
      <c r="A56">
        <v>2023</v>
      </c>
      <c r="B56" t="s">
        <v>10</v>
      </c>
      <c r="C56" t="s">
        <v>46</v>
      </c>
      <c r="D56">
        <v>442307</v>
      </c>
      <c r="E56">
        <v>58558</v>
      </c>
      <c r="F56" s="4">
        <v>0.13200000000000001</v>
      </c>
    </row>
    <row r="57" spans="1:6">
      <c r="A57">
        <v>2023</v>
      </c>
      <c r="B57" t="s">
        <v>10</v>
      </c>
      <c r="C57" t="s">
        <v>47</v>
      </c>
      <c r="D57">
        <v>767024</v>
      </c>
      <c r="E57">
        <v>95231</v>
      </c>
      <c r="F57" s="4">
        <v>0.124</v>
      </c>
    </row>
    <row r="58" spans="1:6">
      <c r="A58">
        <v>2023</v>
      </c>
      <c r="B58" t="s">
        <v>10</v>
      </c>
      <c r="C58" t="s">
        <v>48</v>
      </c>
      <c r="D58">
        <v>4703007</v>
      </c>
      <c r="E58">
        <v>625467</v>
      </c>
      <c r="F58" s="4">
        <v>0.13300000000000001</v>
      </c>
    </row>
    <row r="59" spans="1:6">
      <c r="A59">
        <v>2024</v>
      </c>
      <c r="B59" t="s">
        <v>10</v>
      </c>
      <c r="C59" t="s">
        <v>42</v>
      </c>
      <c r="D59">
        <v>17241</v>
      </c>
      <c r="E59">
        <v>2190</v>
      </c>
      <c r="F59" s="4">
        <v>0.127</v>
      </c>
    </row>
    <row r="60" spans="1:6">
      <c r="A60">
        <v>2024</v>
      </c>
      <c r="B60" t="s">
        <v>10</v>
      </c>
      <c r="C60" t="s">
        <v>43</v>
      </c>
      <c r="D60">
        <v>550876</v>
      </c>
      <c r="E60">
        <v>43483</v>
      </c>
      <c r="F60" s="4">
        <v>7.9000000000000001E-2</v>
      </c>
    </row>
    <row r="61" spans="1:6">
      <c r="A61">
        <v>2024</v>
      </c>
      <c r="B61" t="s">
        <v>10</v>
      </c>
      <c r="C61" t="s">
        <v>44</v>
      </c>
      <c r="D61">
        <v>481463</v>
      </c>
      <c r="E61">
        <v>71105</v>
      </c>
      <c r="F61" s="4">
        <v>0.14799999999999999</v>
      </c>
    </row>
    <row r="62" spans="1:6">
      <c r="A62">
        <v>2024</v>
      </c>
      <c r="B62" t="s">
        <v>10</v>
      </c>
      <c r="C62" t="s">
        <v>45</v>
      </c>
      <c r="D62">
        <v>991613</v>
      </c>
      <c r="E62">
        <v>136979</v>
      </c>
      <c r="F62" s="4">
        <v>0.13800000000000001</v>
      </c>
    </row>
    <row r="63" spans="1:6">
      <c r="A63">
        <v>2024</v>
      </c>
      <c r="B63" t="s">
        <v>10</v>
      </c>
      <c r="C63" t="s">
        <v>46</v>
      </c>
      <c r="D63">
        <v>446098</v>
      </c>
      <c r="E63">
        <v>63423</v>
      </c>
      <c r="F63" s="4">
        <v>0.14199999999999999</v>
      </c>
    </row>
    <row r="64" spans="1:6">
      <c r="A64">
        <v>2024</v>
      </c>
      <c r="B64" t="s">
        <v>10</v>
      </c>
      <c r="C64" t="s">
        <v>47</v>
      </c>
      <c r="D64">
        <v>863072</v>
      </c>
      <c r="E64">
        <v>98919</v>
      </c>
      <c r="F64" s="4">
        <v>0.115</v>
      </c>
    </row>
    <row r="65" spans="1:6">
      <c r="A65">
        <v>2024</v>
      </c>
      <c r="B65" t="s">
        <v>10</v>
      </c>
      <c r="C65" t="s">
        <v>48</v>
      </c>
      <c r="D65">
        <v>4710876</v>
      </c>
      <c r="E65">
        <v>609618</v>
      </c>
      <c r="F65" s="4">
        <v>0.129</v>
      </c>
    </row>
    <row r="66" spans="1:6">
      <c r="A66" t="s">
        <v>3</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
  <sheetViews>
    <sheetView workbookViewId="0"/>
  </sheetViews>
  <sheetFormatPr defaultColWidth="11.42578125" defaultRowHeight="14.45"/>
  <sheetData>
    <row r="1" spans="1:6" ht="18.600000000000001">
      <c r="A1" s="1" t="s">
        <v>49</v>
      </c>
    </row>
    <row r="2" spans="1:6">
      <c r="A2" t="s">
        <v>5</v>
      </c>
      <c r="B2" t="s">
        <v>50</v>
      </c>
      <c r="C2" t="s">
        <v>51</v>
      </c>
      <c r="D2" t="s">
        <v>52</v>
      </c>
      <c r="E2" t="s">
        <v>53</v>
      </c>
      <c r="F2" t="s">
        <v>54</v>
      </c>
    </row>
    <row r="3" spans="1:6">
      <c r="A3">
        <v>2024</v>
      </c>
      <c r="B3" t="s">
        <v>55</v>
      </c>
      <c r="C3">
        <v>32580</v>
      </c>
      <c r="D3">
        <v>803171</v>
      </c>
      <c r="E3" s="4">
        <v>8.5999999999999993E-2</v>
      </c>
      <c r="F3" s="4">
        <v>0.24</v>
      </c>
    </row>
    <row r="4" spans="1:6">
      <c r="A4">
        <v>2024</v>
      </c>
      <c r="B4" t="s">
        <v>56</v>
      </c>
      <c r="C4">
        <v>30668</v>
      </c>
      <c r="D4">
        <v>242121</v>
      </c>
      <c r="E4" s="4">
        <v>8.1000000000000003E-2</v>
      </c>
      <c r="F4" s="4">
        <v>7.1999999999999995E-2</v>
      </c>
    </row>
    <row r="5" spans="1:6">
      <c r="A5">
        <v>2024</v>
      </c>
      <c r="B5" t="s">
        <v>57</v>
      </c>
      <c r="C5">
        <v>56837</v>
      </c>
      <c r="D5">
        <v>974159</v>
      </c>
      <c r="E5" s="4">
        <v>0.15</v>
      </c>
      <c r="F5" s="4">
        <v>0.29099999999999998</v>
      </c>
    </row>
    <row r="6" spans="1:6">
      <c r="A6">
        <v>2024</v>
      </c>
      <c r="B6" t="s">
        <v>58</v>
      </c>
      <c r="C6">
        <v>122673</v>
      </c>
      <c r="D6">
        <v>664467</v>
      </c>
      <c r="E6" s="4">
        <v>0.32500000000000001</v>
      </c>
      <c r="F6" s="4">
        <v>0.19800000000000001</v>
      </c>
    </row>
    <row r="7" spans="1:6">
      <c r="A7">
        <v>2024</v>
      </c>
      <c r="B7" t="s">
        <v>59</v>
      </c>
      <c r="C7">
        <v>66828</v>
      </c>
      <c r="D7">
        <v>217514</v>
      </c>
      <c r="E7" s="4">
        <v>0.17699999999999999</v>
      </c>
      <c r="F7" s="4">
        <v>6.5000000000000002E-2</v>
      </c>
    </row>
    <row r="8" spans="1:6">
      <c r="A8">
        <v>2024</v>
      </c>
      <c r="B8" t="s">
        <v>60</v>
      </c>
      <c r="C8">
        <v>68222</v>
      </c>
      <c r="D8">
        <v>451269</v>
      </c>
      <c r="E8" s="4">
        <v>0.18099999999999999</v>
      </c>
      <c r="F8" s="4">
        <v>0.13500000000000001</v>
      </c>
    </row>
    <row r="9" spans="1:6">
      <c r="A9" t="s">
        <v>3</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
  <sheetViews>
    <sheetView workbookViewId="0"/>
  </sheetViews>
  <sheetFormatPr defaultColWidth="11.42578125" defaultRowHeight="14.45"/>
  <sheetData>
    <row r="1" spans="1:10" ht="18.600000000000001">
      <c r="A1" s="1" t="s">
        <v>61</v>
      </c>
    </row>
    <row r="2" spans="1:10">
      <c r="A2" t="s">
        <v>5</v>
      </c>
      <c r="B2" t="s">
        <v>62</v>
      </c>
      <c r="C2" t="s">
        <v>63</v>
      </c>
      <c r="D2" t="s">
        <v>64</v>
      </c>
      <c r="E2" t="s">
        <v>22</v>
      </c>
      <c r="F2" t="s">
        <v>25</v>
      </c>
      <c r="G2" t="s">
        <v>21</v>
      </c>
      <c r="H2" t="s">
        <v>20</v>
      </c>
      <c r="I2" t="s">
        <v>65</v>
      </c>
      <c r="J2" t="s">
        <v>23</v>
      </c>
    </row>
    <row r="3" spans="1:10">
      <c r="A3">
        <v>2016</v>
      </c>
      <c r="B3" t="s">
        <v>10</v>
      </c>
      <c r="C3" s="4">
        <v>0.128</v>
      </c>
      <c r="D3" s="4">
        <v>4.8000000000000001E-2</v>
      </c>
      <c r="E3" s="4">
        <v>0.111</v>
      </c>
      <c r="F3" s="4">
        <v>0.115</v>
      </c>
      <c r="G3" s="4">
        <v>0.17899999999999999</v>
      </c>
      <c r="H3" s="4">
        <v>0.122</v>
      </c>
      <c r="I3" s="4">
        <v>0.18</v>
      </c>
      <c r="J3" s="4">
        <v>0.188</v>
      </c>
    </row>
    <row r="4" spans="1:10">
      <c r="A4">
        <v>2016</v>
      </c>
      <c r="B4" t="s">
        <v>66</v>
      </c>
      <c r="C4" s="4">
        <v>0.127</v>
      </c>
      <c r="D4" s="4">
        <v>5.2999999999999999E-2</v>
      </c>
      <c r="E4" s="4">
        <v>8.1000000000000003E-2</v>
      </c>
      <c r="F4" s="4">
        <v>0.106</v>
      </c>
      <c r="G4" s="4">
        <v>0.19600000000000001</v>
      </c>
      <c r="H4" s="4">
        <v>0.13100000000000001</v>
      </c>
      <c r="I4" s="4">
        <v>0.159</v>
      </c>
      <c r="J4" s="4">
        <v>0.192</v>
      </c>
    </row>
    <row r="5" spans="1:10">
      <c r="A5">
        <v>2017</v>
      </c>
      <c r="B5" t="s">
        <v>10</v>
      </c>
      <c r="C5" s="4">
        <v>0.113</v>
      </c>
      <c r="D5" s="4">
        <v>4.1000000000000002E-2</v>
      </c>
      <c r="E5" s="4">
        <v>6.9000000000000006E-2</v>
      </c>
      <c r="F5" s="4">
        <v>7.6999999999999999E-2</v>
      </c>
      <c r="G5" s="4">
        <v>0.191</v>
      </c>
      <c r="H5" s="4">
        <v>0.10199999999999999</v>
      </c>
      <c r="I5" s="4">
        <v>0.121</v>
      </c>
      <c r="J5" s="4">
        <v>0.16200000000000001</v>
      </c>
    </row>
    <row r="6" spans="1:10">
      <c r="A6">
        <v>2017</v>
      </c>
      <c r="B6" t="s">
        <v>66</v>
      </c>
      <c r="C6" s="4">
        <v>0.11899999999999999</v>
      </c>
      <c r="D6" s="4">
        <v>4.8000000000000001E-2</v>
      </c>
      <c r="E6" s="4">
        <v>7.1999999999999995E-2</v>
      </c>
      <c r="F6" s="4">
        <v>0.1</v>
      </c>
      <c r="G6" s="4">
        <v>0.183</v>
      </c>
      <c r="H6" s="4">
        <v>0.12</v>
      </c>
      <c r="I6" s="4">
        <v>0.14299999999999999</v>
      </c>
      <c r="J6" s="4">
        <v>0.18</v>
      </c>
    </row>
    <row r="7" spans="1:10">
      <c r="A7">
        <v>2018</v>
      </c>
      <c r="B7" t="s">
        <v>10</v>
      </c>
      <c r="C7" s="4">
        <v>0.11899999999999999</v>
      </c>
      <c r="D7" s="4">
        <v>4.2999999999999997E-2</v>
      </c>
      <c r="E7" s="4">
        <v>5.8000000000000003E-2</v>
      </c>
      <c r="F7" s="4">
        <v>7.8E-2</v>
      </c>
      <c r="G7" s="4">
        <v>0.16900000000000001</v>
      </c>
      <c r="H7" s="4">
        <v>0.13300000000000001</v>
      </c>
      <c r="I7" s="4">
        <v>0.12</v>
      </c>
      <c r="J7" s="4">
        <v>0.18</v>
      </c>
    </row>
    <row r="8" spans="1:10">
      <c r="A8">
        <v>2018</v>
      </c>
      <c r="B8" t="s">
        <v>66</v>
      </c>
      <c r="C8" s="4">
        <v>0.112</v>
      </c>
      <c r="D8" s="4">
        <v>4.4999999999999998E-2</v>
      </c>
      <c r="E8" s="4">
        <v>6.7000000000000004E-2</v>
      </c>
      <c r="F8" s="4">
        <v>9.2999999999999999E-2</v>
      </c>
      <c r="G8" s="4">
        <v>0.17199999999999999</v>
      </c>
      <c r="H8" s="4">
        <v>0.115</v>
      </c>
      <c r="I8" s="4">
        <v>0.14599999999999999</v>
      </c>
      <c r="J8" s="4">
        <v>0.17299999999999999</v>
      </c>
    </row>
    <row r="9" spans="1:10">
      <c r="A9">
        <v>2019</v>
      </c>
      <c r="B9" t="s">
        <v>10</v>
      </c>
      <c r="C9" s="4">
        <v>0.1</v>
      </c>
      <c r="D9" s="4">
        <v>3.5000000000000003E-2</v>
      </c>
      <c r="E9" s="4">
        <v>3.5000000000000003E-2</v>
      </c>
      <c r="F9" s="4">
        <v>7.8E-2</v>
      </c>
      <c r="G9" s="4">
        <v>0.14799999999999999</v>
      </c>
      <c r="H9" s="4">
        <v>0.108</v>
      </c>
      <c r="I9" s="4">
        <v>0.126</v>
      </c>
      <c r="J9" s="4">
        <v>0.11799999999999999</v>
      </c>
    </row>
    <row r="10" spans="1:10">
      <c r="A10">
        <v>2019</v>
      </c>
      <c r="B10" t="s">
        <v>66</v>
      </c>
      <c r="C10" s="4">
        <v>0.104</v>
      </c>
      <c r="D10" s="4">
        <v>4.1000000000000002E-2</v>
      </c>
      <c r="E10" s="4">
        <v>5.8999999999999997E-2</v>
      </c>
      <c r="F10" s="4">
        <v>8.5000000000000006E-2</v>
      </c>
      <c r="G10" s="4">
        <v>0.158</v>
      </c>
      <c r="H10" s="4">
        <v>0.106</v>
      </c>
      <c r="I10" s="4">
        <v>0.13800000000000001</v>
      </c>
      <c r="J10" s="4">
        <v>0.16900000000000001</v>
      </c>
    </row>
    <row r="11" spans="1:10">
      <c r="A11">
        <v>2020</v>
      </c>
      <c r="B11" t="s">
        <v>10</v>
      </c>
      <c r="C11" s="4" t="s">
        <v>14</v>
      </c>
      <c r="D11" s="4" t="s">
        <v>14</v>
      </c>
      <c r="E11" s="4" t="s">
        <v>14</v>
      </c>
      <c r="F11" s="4" t="s">
        <v>14</v>
      </c>
      <c r="G11" s="4" t="s">
        <v>14</v>
      </c>
      <c r="H11" s="4" t="s">
        <v>14</v>
      </c>
      <c r="I11" s="4" t="s">
        <v>14</v>
      </c>
      <c r="J11" s="4" t="s">
        <v>14</v>
      </c>
    </row>
    <row r="12" spans="1:10">
      <c r="A12">
        <v>2020</v>
      </c>
      <c r="B12" t="s">
        <v>66</v>
      </c>
      <c r="C12" s="4" t="s">
        <v>14</v>
      </c>
      <c r="D12" s="4" t="s">
        <v>14</v>
      </c>
      <c r="E12" s="4" t="s">
        <v>14</v>
      </c>
      <c r="F12" s="4" t="s">
        <v>14</v>
      </c>
      <c r="G12" s="4" t="s">
        <v>14</v>
      </c>
      <c r="H12" s="4" t="s">
        <v>14</v>
      </c>
      <c r="I12" s="4" t="s">
        <v>14</v>
      </c>
      <c r="J12" s="4" t="s">
        <v>14</v>
      </c>
    </row>
    <row r="13" spans="1:10">
      <c r="A13">
        <v>2021</v>
      </c>
      <c r="B13" t="s">
        <v>10</v>
      </c>
      <c r="C13" s="4">
        <v>0.158</v>
      </c>
      <c r="D13" s="4">
        <v>5.8999999999999997E-2</v>
      </c>
      <c r="E13" s="4">
        <v>0.13400000000000001</v>
      </c>
      <c r="F13" s="4">
        <v>0.108</v>
      </c>
      <c r="G13" s="4">
        <v>0.216</v>
      </c>
      <c r="H13" s="4">
        <v>0.19</v>
      </c>
      <c r="I13" s="4">
        <v>0.28100000000000003</v>
      </c>
      <c r="J13" s="4">
        <v>0.222</v>
      </c>
    </row>
    <row r="14" spans="1:10">
      <c r="A14">
        <v>2021</v>
      </c>
      <c r="B14" t="s">
        <v>66</v>
      </c>
      <c r="C14" s="4">
        <v>0.13200000000000001</v>
      </c>
      <c r="D14" s="4">
        <v>5.8000000000000003E-2</v>
      </c>
      <c r="E14" s="4">
        <v>8.1000000000000003E-2</v>
      </c>
      <c r="F14" s="4">
        <v>0.113</v>
      </c>
      <c r="G14" s="4">
        <v>0.18</v>
      </c>
      <c r="H14" s="4">
        <v>0.14799999999999999</v>
      </c>
      <c r="I14" s="4">
        <v>0.2</v>
      </c>
      <c r="J14" s="4">
        <v>0.216</v>
      </c>
    </row>
    <row r="15" spans="1:10">
      <c r="A15">
        <v>2022</v>
      </c>
      <c r="B15" t="s">
        <v>10</v>
      </c>
      <c r="C15" s="4">
        <v>0.11799999999999999</v>
      </c>
      <c r="D15" s="4">
        <v>3.5000000000000003E-2</v>
      </c>
      <c r="E15" s="4">
        <v>7.8E-2</v>
      </c>
      <c r="F15" s="4">
        <v>8.6999999999999994E-2</v>
      </c>
      <c r="G15" s="4">
        <v>0.16700000000000001</v>
      </c>
      <c r="H15" s="4">
        <v>0.128</v>
      </c>
      <c r="I15" s="4">
        <v>0.17</v>
      </c>
      <c r="J15" s="4">
        <v>0.20899999999999999</v>
      </c>
    </row>
    <row r="16" spans="1:10">
      <c r="A16">
        <v>2022</v>
      </c>
      <c r="B16" t="s">
        <v>66</v>
      </c>
      <c r="C16" s="4">
        <v>9.2999999999999999E-2</v>
      </c>
      <c r="D16" s="4">
        <v>3.9E-2</v>
      </c>
      <c r="E16" s="4">
        <v>5.6000000000000001E-2</v>
      </c>
      <c r="F16" s="4">
        <v>7.8E-2</v>
      </c>
      <c r="G16" s="4">
        <v>0.125</v>
      </c>
      <c r="H16" s="4">
        <v>0.10100000000000001</v>
      </c>
      <c r="I16" s="4">
        <v>0.13700000000000001</v>
      </c>
      <c r="J16" s="4">
        <v>0.158</v>
      </c>
    </row>
    <row r="17" spans="1:10">
      <c r="A17">
        <v>2023</v>
      </c>
      <c r="B17" t="s">
        <v>10</v>
      </c>
      <c r="C17" s="4">
        <v>8.2000000000000003E-2</v>
      </c>
      <c r="D17" s="4">
        <v>3.5999999999999997E-2</v>
      </c>
      <c r="E17" s="4">
        <v>6.9000000000000006E-2</v>
      </c>
      <c r="F17" s="4">
        <v>4.2999999999999997E-2</v>
      </c>
      <c r="G17" s="4">
        <v>9.6000000000000002E-2</v>
      </c>
      <c r="H17" s="4">
        <v>0.107</v>
      </c>
      <c r="I17" s="4">
        <v>7.4999999999999997E-2</v>
      </c>
      <c r="J17" s="4">
        <v>0.13900000000000001</v>
      </c>
    </row>
    <row r="18" spans="1:10">
      <c r="A18">
        <v>2023</v>
      </c>
      <c r="B18" t="s">
        <v>66</v>
      </c>
      <c r="C18" s="4">
        <v>9.2999999999999999E-2</v>
      </c>
      <c r="D18" s="4">
        <v>3.9E-2</v>
      </c>
      <c r="E18" s="4">
        <v>5.7000000000000002E-2</v>
      </c>
      <c r="F18" s="4">
        <v>8.1000000000000003E-2</v>
      </c>
      <c r="G18" s="4">
        <v>0.126</v>
      </c>
      <c r="H18" s="4">
        <v>9.9000000000000005E-2</v>
      </c>
      <c r="I18" s="4">
        <v>0.13800000000000001</v>
      </c>
      <c r="J18" s="4">
        <v>0.154</v>
      </c>
    </row>
    <row r="19" spans="1:10">
      <c r="A19">
        <v>2024</v>
      </c>
      <c r="B19" t="s">
        <v>10</v>
      </c>
      <c r="C19" s="4">
        <v>0.114</v>
      </c>
      <c r="D19" s="4">
        <v>3.5999999999999997E-2</v>
      </c>
      <c r="E19" s="4">
        <v>7.3999999999999996E-2</v>
      </c>
      <c r="F19" s="4">
        <v>9.0999999999999998E-2</v>
      </c>
      <c r="G19" s="4">
        <v>0.14199999999999999</v>
      </c>
      <c r="H19" s="4">
        <v>0.13600000000000001</v>
      </c>
      <c r="I19" s="4">
        <v>0.255</v>
      </c>
      <c r="J19" s="4">
        <v>0.20599999999999999</v>
      </c>
    </row>
    <row r="20" spans="1:10">
      <c r="A20">
        <v>2024</v>
      </c>
      <c r="B20" t="s">
        <v>66</v>
      </c>
      <c r="C20" s="4">
        <v>0.1</v>
      </c>
      <c r="D20" s="4">
        <v>4.2000000000000003E-2</v>
      </c>
      <c r="E20" s="4">
        <v>5.5E-2</v>
      </c>
      <c r="F20" s="4">
        <v>8.5000000000000006E-2</v>
      </c>
      <c r="G20" s="4">
        <v>0.13400000000000001</v>
      </c>
      <c r="H20" s="4">
        <v>0.106</v>
      </c>
      <c r="I20" s="4">
        <v>0.155</v>
      </c>
      <c r="J20" s="4">
        <v>0.17100000000000001</v>
      </c>
    </row>
    <row r="21" spans="1:10">
      <c r="A21" t="s">
        <v>3</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7"/>
  <sheetViews>
    <sheetView workbookViewId="0"/>
  </sheetViews>
  <sheetFormatPr defaultColWidth="11.42578125" defaultRowHeight="14.45"/>
  <sheetData>
    <row r="1" spans="1:4" ht="18.600000000000001">
      <c r="A1" s="1" t="s">
        <v>67</v>
      </c>
    </row>
    <row r="2" spans="1:4">
      <c r="A2" t="s">
        <v>5</v>
      </c>
      <c r="B2" t="s">
        <v>62</v>
      </c>
      <c r="C2" t="s">
        <v>68</v>
      </c>
      <c r="D2" t="s">
        <v>69</v>
      </c>
    </row>
    <row r="3" spans="1:4">
      <c r="A3">
        <v>2016</v>
      </c>
      <c r="B3" t="s">
        <v>10</v>
      </c>
      <c r="C3" t="s">
        <v>63</v>
      </c>
      <c r="D3" s="4">
        <v>0.38600000000000001</v>
      </c>
    </row>
    <row r="4" spans="1:4">
      <c r="A4">
        <v>2016</v>
      </c>
      <c r="B4" t="s">
        <v>10</v>
      </c>
      <c r="C4" t="s">
        <v>64</v>
      </c>
      <c r="D4" s="4">
        <v>0.8</v>
      </c>
    </row>
    <row r="5" spans="1:4">
      <c r="A5">
        <v>2016</v>
      </c>
      <c r="B5" t="s">
        <v>10</v>
      </c>
      <c r="C5" t="s">
        <v>22</v>
      </c>
      <c r="D5" s="4">
        <v>0.53500000000000003</v>
      </c>
    </row>
    <row r="6" spans="1:4">
      <c r="A6">
        <v>2016</v>
      </c>
      <c r="B6" t="s">
        <v>10</v>
      </c>
      <c r="C6" t="s">
        <v>25</v>
      </c>
      <c r="D6" s="4">
        <v>0.47599999999999998</v>
      </c>
    </row>
    <row r="7" spans="1:4">
      <c r="A7">
        <v>2016</v>
      </c>
      <c r="B7" t="s">
        <v>10</v>
      </c>
      <c r="C7" t="s">
        <v>70</v>
      </c>
      <c r="D7" s="4">
        <v>0.48099999999999998</v>
      </c>
    </row>
    <row r="8" spans="1:4">
      <c r="A8">
        <v>2016</v>
      </c>
      <c r="B8" t="s">
        <v>10</v>
      </c>
      <c r="C8" t="s">
        <v>20</v>
      </c>
      <c r="D8" s="4">
        <v>0.20200000000000001</v>
      </c>
    </row>
    <row r="9" spans="1:4">
      <c r="A9">
        <v>2016</v>
      </c>
      <c r="B9" t="s">
        <v>10</v>
      </c>
      <c r="C9" t="s">
        <v>65</v>
      </c>
      <c r="D9" s="4">
        <v>0.11899999999999999</v>
      </c>
    </row>
    <row r="10" spans="1:4">
      <c r="A10">
        <v>2016</v>
      </c>
      <c r="B10" t="s">
        <v>10</v>
      </c>
      <c r="C10" t="s">
        <v>23</v>
      </c>
      <c r="D10" s="4">
        <v>0.19</v>
      </c>
    </row>
    <row r="11" spans="1:4">
      <c r="A11">
        <v>2016</v>
      </c>
      <c r="B11" t="s">
        <v>66</v>
      </c>
      <c r="C11" t="s">
        <v>63</v>
      </c>
      <c r="D11" s="4">
        <v>0.35899999999999999</v>
      </c>
    </row>
    <row r="12" spans="1:4">
      <c r="A12">
        <v>2016</v>
      </c>
      <c r="B12" t="s">
        <v>66</v>
      </c>
      <c r="C12" t="s">
        <v>64</v>
      </c>
      <c r="D12" s="4">
        <v>0.76800000000000002</v>
      </c>
    </row>
    <row r="13" spans="1:4">
      <c r="A13">
        <v>2016</v>
      </c>
      <c r="B13" t="s">
        <v>66</v>
      </c>
      <c r="C13" t="s">
        <v>22</v>
      </c>
      <c r="D13" s="4">
        <v>0.51700000000000002</v>
      </c>
    </row>
    <row r="14" spans="1:4">
      <c r="A14">
        <v>2016</v>
      </c>
      <c r="B14" t="s">
        <v>66</v>
      </c>
      <c r="C14" t="s">
        <v>25</v>
      </c>
      <c r="D14" s="4">
        <v>0.435</v>
      </c>
    </row>
    <row r="15" spans="1:4">
      <c r="A15">
        <v>2016</v>
      </c>
      <c r="B15" t="s">
        <v>66</v>
      </c>
      <c r="C15" t="s">
        <v>70</v>
      </c>
      <c r="D15" s="4">
        <v>0.38</v>
      </c>
    </row>
    <row r="16" spans="1:4">
      <c r="A16">
        <v>2016</v>
      </c>
      <c r="B16" t="s">
        <v>66</v>
      </c>
      <c r="C16" t="s">
        <v>20</v>
      </c>
      <c r="D16" s="4">
        <v>0.19900000000000001</v>
      </c>
    </row>
    <row r="17" spans="1:4">
      <c r="A17">
        <v>2016</v>
      </c>
      <c r="B17" t="s">
        <v>66</v>
      </c>
      <c r="C17" t="s">
        <v>65</v>
      </c>
      <c r="D17" s="4">
        <v>0.128</v>
      </c>
    </row>
    <row r="18" spans="1:4">
      <c r="A18">
        <v>2016</v>
      </c>
      <c r="B18" t="s">
        <v>66</v>
      </c>
      <c r="C18" t="s">
        <v>23</v>
      </c>
      <c r="D18" s="4">
        <v>0.17</v>
      </c>
    </row>
    <row r="19" spans="1:4">
      <c r="A19">
        <v>2017</v>
      </c>
      <c r="B19" t="s">
        <v>10</v>
      </c>
      <c r="C19" t="s">
        <v>63</v>
      </c>
      <c r="D19" s="4">
        <v>0.377</v>
      </c>
    </row>
    <row r="20" spans="1:4">
      <c r="A20">
        <v>2017</v>
      </c>
      <c r="B20" t="s">
        <v>10</v>
      </c>
      <c r="C20" t="s">
        <v>64</v>
      </c>
      <c r="D20" s="4">
        <v>0.80200000000000005</v>
      </c>
    </row>
    <row r="21" spans="1:4">
      <c r="A21">
        <v>2017</v>
      </c>
      <c r="B21" t="s">
        <v>10</v>
      </c>
      <c r="C21" t="s">
        <v>22</v>
      </c>
      <c r="D21" s="4">
        <v>0.56200000000000006</v>
      </c>
    </row>
    <row r="22" spans="1:4">
      <c r="A22">
        <v>2017</v>
      </c>
      <c r="B22" t="s">
        <v>10</v>
      </c>
      <c r="C22" t="s">
        <v>25</v>
      </c>
      <c r="D22" s="4">
        <v>0.47499999999999998</v>
      </c>
    </row>
    <row r="23" spans="1:4">
      <c r="A23">
        <v>2017</v>
      </c>
      <c r="B23" t="s">
        <v>10</v>
      </c>
      <c r="C23" t="s">
        <v>70</v>
      </c>
      <c r="D23" s="4">
        <v>0.45400000000000001</v>
      </c>
    </row>
    <row r="24" spans="1:4">
      <c r="A24">
        <v>2017</v>
      </c>
      <c r="B24" t="s">
        <v>10</v>
      </c>
      <c r="C24" t="s">
        <v>20</v>
      </c>
      <c r="D24" s="4">
        <v>0.192</v>
      </c>
    </row>
    <row r="25" spans="1:4">
      <c r="A25">
        <v>2017</v>
      </c>
      <c r="B25" t="s">
        <v>10</v>
      </c>
      <c r="C25" t="s">
        <v>65</v>
      </c>
      <c r="D25" s="4">
        <v>0.126</v>
      </c>
    </row>
    <row r="26" spans="1:4">
      <c r="A26">
        <v>2017</v>
      </c>
      <c r="B26" t="s">
        <v>10</v>
      </c>
      <c r="C26" t="s">
        <v>23</v>
      </c>
      <c r="D26" s="4">
        <v>0.186</v>
      </c>
    </row>
    <row r="27" spans="1:4">
      <c r="A27">
        <v>2017</v>
      </c>
      <c r="B27" t="s">
        <v>66</v>
      </c>
      <c r="C27" t="s">
        <v>63</v>
      </c>
      <c r="D27" s="4">
        <v>0.37</v>
      </c>
    </row>
    <row r="28" spans="1:4">
      <c r="A28">
        <v>2017</v>
      </c>
      <c r="B28" t="s">
        <v>66</v>
      </c>
      <c r="C28" t="s">
        <v>64</v>
      </c>
      <c r="D28" s="4">
        <v>0.77200000000000002</v>
      </c>
    </row>
    <row r="29" spans="1:4">
      <c r="A29">
        <v>2017</v>
      </c>
      <c r="B29" t="s">
        <v>66</v>
      </c>
      <c r="C29" t="s">
        <v>22</v>
      </c>
      <c r="D29" s="4">
        <v>0.52900000000000003</v>
      </c>
    </row>
    <row r="30" spans="1:4">
      <c r="A30">
        <v>2017</v>
      </c>
      <c r="B30" t="s">
        <v>66</v>
      </c>
      <c r="C30" t="s">
        <v>25</v>
      </c>
      <c r="D30" s="4">
        <v>0.442</v>
      </c>
    </row>
    <row r="31" spans="1:4">
      <c r="A31">
        <v>2017</v>
      </c>
      <c r="B31" t="s">
        <v>66</v>
      </c>
      <c r="C31" t="s">
        <v>70</v>
      </c>
      <c r="D31" s="4">
        <v>0.39900000000000002</v>
      </c>
    </row>
    <row r="32" spans="1:4">
      <c r="A32">
        <v>2017</v>
      </c>
      <c r="B32" t="s">
        <v>66</v>
      </c>
      <c r="C32" t="s">
        <v>20</v>
      </c>
      <c r="D32" s="4">
        <v>0.19600000000000001</v>
      </c>
    </row>
    <row r="33" spans="1:4">
      <c r="A33">
        <v>2017</v>
      </c>
      <c r="B33" t="s">
        <v>66</v>
      </c>
      <c r="C33" t="s">
        <v>65</v>
      </c>
      <c r="D33" s="4">
        <v>0.13</v>
      </c>
    </row>
    <row r="34" spans="1:4">
      <c r="A34">
        <v>2017</v>
      </c>
      <c r="B34" t="s">
        <v>66</v>
      </c>
      <c r="C34" t="s">
        <v>23</v>
      </c>
      <c r="D34" s="4">
        <v>0.17699999999999999</v>
      </c>
    </row>
    <row r="35" spans="1:4">
      <c r="A35">
        <v>2018</v>
      </c>
      <c r="B35" t="s">
        <v>10</v>
      </c>
      <c r="C35" t="s">
        <v>63</v>
      </c>
      <c r="D35" s="4">
        <v>0.38200000000000001</v>
      </c>
    </row>
    <row r="36" spans="1:4">
      <c r="A36">
        <v>2018</v>
      </c>
      <c r="B36" t="s">
        <v>10</v>
      </c>
      <c r="C36" t="s">
        <v>64</v>
      </c>
      <c r="D36" s="4">
        <v>0.80100000000000005</v>
      </c>
    </row>
    <row r="37" spans="1:4">
      <c r="A37">
        <v>2018</v>
      </c>
      <c r="B37" t="s">
        <v>10</v>
      </c>
      <c r="C37" t="s">
        <v>22</v>
      </c>
      <c r="D37" s="4">
        <v>0.57699999999999996</v>
      </c>
    </row>
    <row r="38" spans="1:4">
      <c r="A38">
        <v>2018</v>
      </c>
      <c r="B38" t="s">
        <v>10</v>
      </c>
      <c r="C38" t="s">
        <v>25</v>
      </c>
      <c r="D38" s="4">
        <v>0.47699999999999998</v>
      </c>
    </row>
    <row r="39" spans="1:4">
      <c r="A39">
        <v>2018</v>
      </c>
      <c r="B39" t="s">
        <v>10</v>
      </c>
      <c r="C39" t="s">
        <v>70</v>
      </c>
      <c r="D39" s="4">
        <v>0.502</v>
      </c>
    </row>
    <row r="40" spans="1:4">
      <c r="A40">
        <v>2018</v>
      </c>
      <c r="B40" t="s">
        <v>10</v>
      </c>
      <c r="C40" t="s">
        <v>20</v>
      </c>
      <c r="D40" s="4">
        <v>0.17299999999999999</v>
      </c>
    </row>
    <row r="41" spans="1:4">
      <c r="A41">
        <v>2018</v>
      </c>
      <c r="B41" t="s">
        <v>10</v>
      </c>
      <c r="C41" t="s">
        <v>65</v>
      </c>
      <c r="D41" s="4">
        <v>0.126</v>
      </c>
    </row>
    <row r="42" spans="1:4">
      <c r="A42">
        <v>2018</v>
      </c>
      <c r="B42" t="s">
        <v>10</v>
      </c>
      <c r="C42" t="s">
        <v>23</v>
      </c>
      <c r="D42" s="4">
        <v>0.19700000000000001</v>
      </c>
    </row>
    <row r="43" spans="1:4">
      <c r="A43">
        <v>2018</v>
      </c>
      <c r="B43" t="s">
        <v>66</v>
      </c>
      <c r="C43" t="s">
        <v>63</v>
      </c>
      <c r="D43" s="4">
        <v>0.376</v>
      </c>
    </row>
    <row r="44" spans="1:4">
      <c r="A44">
        <v>2018</v>
      </c>
      <c r="B44" t="s">
        <v>66</v>
      </c>
      <c r="C44" t="s">
        <v>64</v>
      </c>
      <c r="D44" s="4">
        <v>0.77800000000000002</v>
      </c>
    </row>
    <row r="45" spans="1:4">
      <c r="A45">
        <v>2018</v>
      </c>
      <c r="B45" t="s">
        <v>66</v>
      </c>
      <c r="C45" t="s">
        <v>22</v>
      </c>
      <c r="D45" s="4">
        <v>0.53400000000000003</v>
      </c>
    </row>
    <row r="46" spans="1:4">
      <c r="A46">
        <v>2018</v>
      </c>
      <c r="B46" t="s">
        <v>66</v>
      </c>
      <c r="C46" t="s">
        <v>25</v>
      </c>
      <c r="D46" s="4">
        <v>0.44900000000000001</v>
      </c>
    </row>
    <row r="47" spans="1:4">
      <c r="A47">
        <v>2018</v>
      </c>
      <c r="B47" t="s">
        <v>66</v>
      </c>
      <c r="C47" t="s">
        <v>70</v>
      </c>
      <c r="D47" s="4">
        <v>0.41499999999999998</v>
      </c>
    </row>
    <row r="48" spans="1:4">
      <c r="A48">
        <v>2018</v>
      </c>
      <c r="B48" t="s">
        <v>66</v>
      </c>
      <c r="C48" t="s">
        <v>20</v>
      </c>
      <c r="D48" s="4">
        <v>0.19400000000000001</v>
      </c>
    </row>
    <row r="49" spans="1:4">
      <c r="A49">
        <v>2018</v>
      </c>
      <c r="B49" t="s">
        <v>66</v>
      </c>
      <c r="C49" t="s">
        <v>65</v>
      </c>
      <c r="D49" s="4">
        <v>0.128</v>
      </c>
    </row>
    <row r="50" spans="1:4">
      <c r="A50">
        <v>2018</v>
      </c>
      <c r="B50" t="s">
        <v>66</v>
      </c>
      <c r="C50" t="s">
        <v>23</v>
      </c>
      <c r="D50" s="4">
        <v>0.18</v>
      </c>
    </row>
    <row r="51" spans="1:4">
      <c r="A51">
        <v>2019</v>
      </c>
      <c r="B51" t="s">
        <v>10</v>
      </c>
      <c r="C51" t="s">
        <v>63</v>
      </c>
      <c r="D51" s="4">
        <v>0.41499999999999998</v>
      </c>
    </row>
    <row r="52" spans="1:4">
      <c r="A52">
        <v>2019</v>
      </c>
      <c r="B52" t="s">
        <v>10</v>
      </c>
      <c r="C52" t="s">
        <v>64</v>
      </c>
      <c r="D52" s="4">
        <v>0.81799999999999995</v>
      </c>
    </row>
    <row r="53" spans="1:4">
      <c r="A53">
        <v>2019</v>
      </c>
      <c r="B53" t="s">
        <v>10</v>
      </c>
      <c r="C53" t="s">
        <v>22</v>
      </c>
      <c r="D53" s="4">
        <v>0.64400000000000002</v>
      </c>
    </row>
    <row r="54" spans="1:4">
      <c r="A54">
        <v>2019</v>
      </c>
      <c r="B54" t="s">
        <v>10</v>
      </c>
      <c r="C54" t="s">
        <v>25</v>
      </c>
      <c r="D54" s="4">
        <v>0.48699999999999999</v>
      </c>
    </row>
    <row r="55" spans="1:4">
      <c r="A55">
        <v>2019</v>
      </c>
      <c r="B55" t="s">
        <v>10</v>
      </c>
      <c r="C55" t="s">
        <v>70</v>
      </c>
      <c r="D55" s="4">
        <v>0.54</v>
      </c>
    </row>
    <row r="56" spans="1:4">
      <c r="A56">
        <v>2019</v>
      </c>
      <c r="B56" t="s">
        <v>10</v>
      </c>
      <c r="C56" t="s">
        <v>20</v>
      </c>
      <c r="D56" s="4">
        <v>0.17699999999999999</v>
      </c>
    </row>
    <row r="57" spans="1:4">
      <c r="A57">
        <v>2019</v>
      </c>
      <c r="B57" t="s">
        <v>10</v>
      </c>
      <c r="C57" t="s">
        <v>65</v>
      </c>
      <c r="D57" s="4">
        <v>0.124</v>
      </c>
    </row>
    <row r="58" spans="1:4">
      <c r="A58">
        <v>2019</v>
      </c>
      <c r="B58" t="s">
        <v>10</v>
      </c>
      <c r="C58" t="s">
        <v>23</v>
      </c>
      <c r="D58" s="4">
        <v>0.23</v>
      </c>
    </row>
    <row r="59" spans="1:4">
      <c r="A59">
        <v>2019</v>
      </c>
      <c r="B59" t="s">
        <v>66</v>
      </c>
      <c r="C59" t="s">
        <v>63</v>
      </c>
      <c r="D59" s="4">
        <v>0.38900000000000001</v>
      </c>
    </row>
    <row r="60" spans="1:4">
      <c r="A60">
        <v>2019</v>
      </c>
      <c r="B60" t="s">
        <v>66</v>
      </c>
      <c r="C60" t="s">
        <v>64</v>
      </c>
      <c r="D60" s="4">
        <v>0.78600000000000003</v>
      </c>
    </row>
    <row r="61" spans="1:4">
      <c r="A61">
        <v>2019</v>
      </c>
      <c r="B61" t="s">
        <v>66</v>
      </c>
      <c r="C61" t="s">
        <v>22</v>
      </c>
      <c r="D61" s="4">
        <v>0.55200000000000005</v>
      </c>
    </row>
    <row r="62" spans="1:4">
      <c r="A62">
        <v>2019</v>
      </c>
      <c r="B62" t="s">
        <v>66</v>
      </c>
      <c r="C62" t="s">
        <v>25</v>
      </c>
      <c r="D62" s="4">
        <v>0.46200000000000002</v>
      </c>
    </row>
    <row r="63" spans="1:4">
      <c r="A63">
        <v>2019</v>
      </c>
      <c r="B63" t="s">
        <v>66</v>
      </c>
      <c r="C63" t="s">
        <v>70</v>
      </c>
      <c r="D63" s="4">
        <v>0.44700000000000001</v>
      </c>
    </row>
    <row r="64" spans="1:4">
      <c r="A64">
        <v>2019</v>
      </c>
      <c r="B64" t="s">
        <v>66</v>
      </c>
      <c r="C64" t="s">
        <v>20</v>
      </c>
      <c r="D64" s="4">
        <v>0.193</v>
      </c>
    </row>
    <row r="65" spans="1:4">
      <c r="A65">
        <v>2019</v>
      </c>
      <c r="B65" t="s">
        <v>66</v>
      </c>
      <c r="C65" t="s">
        <v>65</v>
      </c>
      <c r="D65" s="4">
        <v>0.129</v>
      </c>
    </row>
    <row r="66" spans="1:4">
      <c r="A66">
        <v>2019</v>
      </c>
      <c r="B66" t="s">
        <v>66</v>
      </c>
      <c r="C66" t="s">
        <v>23</v>
      </c>
      <c r="D66" s="4">
        <v>0.191</v>
      </c>
    </row>
    <row r="67" spans="1:4">
      <c r="A67">
        <v>2020</v>
      </c>
      <c r="B67" t="s">
        <v>10</v>
      </c>
      <c r="C67" t="s">
        <v>63</v>
      </c>
      <c r="D67" s="4" t="s">
        <v>14</v>
      </c>
    </row>
    <row r="68" spans="1:4">
      <c r="A68">
        <v>2020</v>
      </c>
      <c r="B68" t="s">
        <v>10</v>
      </c>
      <c r="C68" t="s">
        <v>64</v>
      </c>
      <c r="D68" s="4" t="s">
        <v>14</v>
      </c>
    </row>
    <row r="69" spans="1:4">
      <c r="A69">
        <v>2020</v>
      </c>
      <c r="B69" t="s">
        <v>10</v>
      </c>
      <c r="C69" t="s">
        <v>22</v>
      </c>
      <c r="D69" s="4" t="s">
        <v>14</v>
      </c>
    </row>
    <row r="70" spans="1:4">
      <c r="A70">
        <v>2020</v>
      </c>
      <c r="B70" t="s">
        <v>10</v>
      </c>
      <c r="C70" t="s">
        <v>25</v>
      </c>
      <c r="D70" s="4" t="s">
        <v>14</v>
      </c>
    </row>
    <row r="71" spans="1:4">
      <c r="A71">
        <v>2020</v>
      </c>
      <c r="B71" t="s">
        <v>10</v>
      </c>
      <c r="C71" t="s">
        <v>70</v>
      </c>
      <c r="D71" s="4" t="s">
        <v>14</v>
      </c>
    </row>
    <row r="72" spans="1:4">
      <c r="A72">
        <v>2020</v>
      </c>
      <c r="B72" t="s">
        <v>10</v>
      </c>
      <c r="C72" t="s">
        <v>20</v>
      </c>
      <c r="D72" s="4" t="s">
        <v>14</v>
      </c>
    </row>
    <row r="73" spans="1:4">
      <c r="A73">
        <v>2020</v>
      </c>
      <c r="B73" t="s">
        <v>10</v>
      </c>
      <c r="C73" t="s">
        <v>65</v>
      </c>
      <c r="D73" s="4" t="s">
        <v>14</v>
      </c>
    </row>
    <row r="74" spans="1:4">
      <c r="A74">
        <v>2020</v>
      </c>
      <c r="B74" t="s">
        <v>10</v>
      </c>
      <c r="C74" t="s">
        <v>23</v>
      </c>
      <c r="D74" s="4" t="s">
        <v>14</v>
      </c>
    </row>
    <row r="75" spans="1:4">
      <c r="A75">
        <v>2020</v>
      </c>
      <c r="B75" t="s">
        <v>66</v>
      </c>
      <c r="C75" t="s">
        <v>63</v>
      </c>
      <c r="D75" s="4" t="s">
        <v>14</v>
      </c>
    </row>
    <row r="76" spans="1:4">
      <c r="A76">
        <v>2020</v>
      </c>
      <c r="B76" t="s">
        <v>66</v>
      </c>
      <c r="C76" t="s">
        <v>64</v>
      </c>
      <c r="D76" s="4" t="s">
        <v>14</v>
      </c>
    </row>
    <row r="77" spans="1:4">
      <c r="A77">
        <v>2020</v>
      </c>
      <c r="B77" t="s">
        <v>66</v>
      </c>
      <c r="C77" t="s">
        <v>22</v>
      </c>
      <c r="D77" s="4" t="s">
        <v>14</v>
      </c>
    </row>
    <row r="78" spans="1:4">
      <c r="A78">
        <v>2020</v>
      </c>
      <c r="B78" t="s">
        <v>66</v>
      </c>
      <c r="C78" t="s">
        <v>25</v>
      </c>
      <c r="D78" s="4" t="s">
        <v>14</v>
      </c>
    </row>
    <row r="79" spans="1:4">
      <c r="A79">
        <v>2020</v>
      </c>
      <c r="B79" t="s">
        <v>66</v>
      </c>
      <c r="C79" t="s">
        <v>70</v>
      </c>
      <c r="D79" s="4" t="s">
        <v>14</v>
      </c>
    </row>
    <row r="80" spans="1:4">
      <c r="A80">
        <v>2020</v>
      </c>
      <c r="B80" t="s">
        <v>66</v>
      </c>
      <c r="C80" t="s">
        <v>20</v>
      </c>
      <c r="D80" s="4" t="s">
        <v>14</v>
      </c>
    </row>
    <row r="81" spans="1:4">
      <c r="A81">
        <v>2020</v>
      </c>
      <c r="B81" t="s">
        <v>66</v>
      </c>
      <c r="C81" t="s">
        <v>65</v>
      </c>
      <c r="D81" s="4" t="s">
        <v>14</v>
      </c>
    </row>
    <row r="82" spans="1:4">
      <c r="A82">
        <v>2020</v>
      </c>
      <c r="B82" t="s">
        <v>66</v>
      </c>
      <c r="C82" t="s">
        <v>23</v>
      </c>
      <c r="D82" s="4" t="s">
        <v>14</v>
      </c>
    </row>
    <row r="83" spans="1:4">
      <c r="A83">
        <v>2021</v>
      </c>
      <c r="B83" t="s">
        <v>10</v>
      </c>
      <c r="C83" t="s">
        <v>63</v>
      </c>
      <c r="D83" s="4">
        <v>0.41299999999999998</v>
      </c>
    </row>
    <row r="84" spans="1:4">
      <c r="A84">
        <v>2021</v>
      </c>
      <c r="B84" t="s">
        <v>10</v>
      </c>
      <c r="C84" t="s">
        <v>64</v>
      </c>
      <c r="D84" s="4">
        <v>0.78900000000000003</v>
      </c>
    </row>
    <row r="85" spans="1:4">
      <c r="A85">
        <v>2021</v>
      </c>
      <c r="B85" t="s">
        <v>10</v>
      </c>
      <c r="C85" t="s">
        <v>22</v>
      </c>
      <c r="D85" s="4">
        <v>0.55400000000000005</v>
      </c>
    </row>
    <row r="86" spans="1:4">
      <c r="A86">
        <v>2021</v>
      </c>
      <c r="B86" t="s">
        <v>10</v>
      </c>
      <c r="C86" t="s">
        <v>25</v>
      </c>
      <c r="D86" s="4">
        <v>0.50900000000000001</v>
      </c>
    </row>
    <row r="87" spans="1:4">
      <c r="A87">
        <v>2021</v>
      </c>
      <c r="B87" t="s">
        <v>10</v>
      </c>
      <c r="C87" t="s">
        <v>70</v>
      </c>
      <c r="D87" s="4">
        <v>0.54600000000000004</v>
      </c>
    </row>
    <row r="88" spans="1:4">
      <c r="A88">
        <v>2021</v>
      </c>
      <c r="B88" t="s">
        <v>10</v>
      </c>
      <c r="C88" t="s">
        <v>20</v>
      </c>
      <c r="D88" s="4">
        <v>0.152</v>
      </c>
    </row>
    <row r="89" spans="1:4">
      <c r="A89">
        <v>2021</v>
      </c>
      <c r="B89" t="s">
        <v>10</v>
      </c>
      <c r="C89" t="s">
        <v>65</v>
      </c>
      <c r="D89" s="4">
        <v>9.9000000000000005E-2</v>
      </c>
    </row>
    <row r="90" spans="1:4">
      <c r="A90">
        <v>2021</v>
      </c>
      <c r="B90" t="s">
        <v>10</v>
      </c>
      <c r="C90" t="s">
        <v>23</v>
      </c>
      <c r="D90" s="4">
        <v>0.22800000000000001</v>
      </c>
    </row>
    <row r="91" spans="1:4">
      <c r="A91">
        <v>2021</v>
      </c>
      <c r="B91" t="s">
        <v>66</v>
      </c>
      <c r="C91" t="s">
        <v>63</v>
      </c>
      <c r="D91" s="4">
        <v>0.40799999999999997</v>
      </c>
    </row>
    <row r="92" spans="1:4">
      <c r="A92">
        <v>2021</v>
      </c>
      <c r="B92" t="s">
        <v>66</v>
      </c>
      <c r="C92" t="s">
        <v>64</v>
      </c>
      <c r="D92" s="4">
        <v>0.76500000000000001</v>
      </c>
    </row>
    <row r="93" spans="1:4">
      <c r="A93">
        <v>2021</v>
      </c>
      <c r="B93" t="s">
        <v>66</v>
      </c>
      <c r="C93" t="s">
        <v>22</v>
      </c>
      <c r="D93" s="4">
        <v>0.55300000000000005</v>
      </c>
    </row>
    <row r="94" spans="1:4">
      <c r="A94">
        <v>2021</v>
      </c>
      <c r="B94" t="s">
        <v>66</v>
      </c>
      <c r="C94" t="s">
        <v>25</v>
      </c>
      <c r="D94" s="4">
        <v>0.48199999999999998</v>
      </c>
    </row>
    <row r="95" spans="1:4">
      <c r="A95">
        <v>2021</v>
      </c>
      <c r="B95" t="s">
        <v>66</v>
      </c>
      <c r="C95" t="s">
        <v>70</v>
      </c>
      <c r="D95" s="4">
        <v>0.52600000000000002</v>
      </c>
    </row>
    <row r="96" spans="1:4">
      <c r="A96">
        <v>2021</v>
      </c>
      <c r="B96" t="s">
        <v>66</v>
      </c>
      <c r="C96" t="s">
        <v>20</v>
      </c>
      <c r="D96" s="4">
        <v>0.19</v>
      </c>
    </row>
    <row r="97" spans="1:4">
      <c r="A97">
        <v>2021</v>
      </c>
      <c r="B97" t="s">
        <v>66</v>
      </c>
      <c r="C97" t="s">
        <v>65</v>
      </c>
      <c r="D97" s="4">
        <v>0.124</v>
      </c>
    </row>
    <row r="98" spans="1:4">
      <c r="A98">
        <v>2021</v>
      </c>
      <c r="B98" t="s">
        <v>66</v>
      </c>
      <c r="C98" t="s">
        <v>23</v>
      </c>
      <c r="D98" s="4">
        <v>0.20200000000000001</v>
      </c>
    </row>
    <row r="99" spans="1:4">
      <c r="A99">
        <v>2022</v>
      </c>
      <c r="B99" t="s">
        <v>10</v>
      </c>
      <c r="C99" t="s">
        <v>63</v>
      </c>
      <c r="D99" s="4">
        <v>0.42599999999999999</v>
      </c>
    </row>
    <row r="100" spans="1:4">
      <c r="A100">
        <v>2022</v>
      </c>
      <c r="B100" t="s">
        <v>10</v>
      </c>
      <c r="C100" t="s">
        <v>64</v>
      </c>
      <c r="D100" s="4">
        <v>0.81499999999999995</v>
      </c>
    </row>
    <row r="101" spans="1:4">
      <c r="A101">
        <v>2022</v>
      </c>
      <c r="B101" t="s">
        <v>10</v>
      </c>
      <c r="C101" t="s">
        <v>22</v>
      </c>
      <c r="D101" s="4">
        <v>0.61699999999999999</v>
      </c>
    </row>
    <row r="102" spans="1:4">
      <c r="A102">
        <v>2022</v>
      </c>
      <c r="B102" t="s">
        <v>10</v>
      </c>
      <c r="C102" t="s">
        <v>25</v>
      </c>
      <c r="D102" s="4">
        <v>0.51600000000000001</v>
      </c>
    </row>
    <row r="103" spans="1:4">
      <c r="A103">
        <v>2022</v>
      </c>
      <c r="B103" t="s">
        <v>10</v>
      </c>
      <c r="C103" t="s">
        <v>70</v>
      </c>
      <c r="D103" s="4">
        <v>0.57399999999999995</v>
      </c>
    </row>
    <row r="104" spans="1:4">
      <c r="A104">
        <v>2022</v>
      </c>
      <c r="B104" t="s">
        <v>10</v>
      </c>
      <c r="C104" t="s">
        <v>20</v>
      </c>
      <c r="D104" s="4">
        <v>0.17399999999999999</v>
      </c>
    </row>
    <row r="105" spans="1:4">
      <c r="A105">
        <v>2022</v>
      </c>
      <c r="B105" t="s">
        <v>10</v>
      </c>
      <c r="C105" t="s">
        <v>65</v>
      </c>
      <c r="D105" s="4">
        <v>0.10299999999999999</v>
      </c>
    </row>
    <row r="106" spans="1:4">
      <c r="A106">
        <v>2022</v>
      </c>
      <c r="B106" t="s">
        <v>10</v>
      </c>
      <c r="C106" t="s">
        <v>23</v>
      </c>
      <c r="D106" s="4">
        <v>0.218</v>
      </c>
    </row>
    <row r="107" spans="1:4">
      <c r="A107">
        <v>2022</v>
      </c>
      <c r="B107" t="s">
        <v>66</v>
      </c>
      <c r="C107" t="s">
        <v>63</v>
      </c>
      <c r="D107" s="4">
        <v>0.44500000000000001</v>
      </c>
    </row>
    <row r="108" spans="1:4">
      <c r="A108">
        <v>2022</v>
      </c>
      <c r="B108" t="s">
        <v>66</v>
      </c>
      <c r="C108" t="s">
        <v>64</v>
      </c>
      <c r="D108" s="4">
        <v>0.78900000000000003</v>
      </c>
    </row>
    <row r="109" spans="1:4">
      <c r="A109">
        <v>2022</v>
      </c>
      <c r="B109" t="s">
        <v>66</v>
      </c>
      <c r="C109" t="s">
        <v>22</v>
      </c>
      <c r="D109" s="4">
        <v>0.57599999999999996</v>
      </c>
    </row>
    <row r="110" spans="1:4">
      <c r="A110">
        <v>2022</v>
      </c>
      <c r="B110" t="s">
        <v>66</v>
      </c>
      <c r="C110" t="s">
        <v>25</v>
      </c>
      <c r="D110" s="4">
        <v>0.51200000000000001</v>
      </c>
    </row>
    <row r="111" spans="1:4">
      <c r="A111">
        <v>2022</v>
      </c>
      <c r="B111" t="s">
        <v>66</v>
      </c>
      <c r="C111" t="s">
        <v>70</v>
      </c>
      <c r="D111" s="4">
        <v>0.61899999999999999</v>
      </c>
    </row>
    <row r="112" spans="1:4">
      <c r="A112">
        <v>2022</v>
      </c>
      <c r="B112" t="s">
        <v>66</v>
      </c>
      <c r="C112" t="s">
        <v>20</v>
      </c>
      <c r="D112" s="4">
        <v>0.20399999999999999</v>
      </c>
    </row>
    <row r="113" spans="1:4">
      <c r="A113">
        <v>2022</v>
      </c>
      <c r="B113" t="s">
        <v>66</v>
      </c>
      <c r="C113" t="s">
        <v>65</v>
      </c>
      <c r="D113" s="4">
        <v>0.13600000000000001</v>
      </c>
    </row>
    <row r="114" spans="1:4">
      <c r="A114">
        <v>2022</v>
      </c>
      <c r="B114" t="s">
        <v>66</v>
      </c>
      <c r="C114" t="s">
        <v>23</v>
      </c>
      <c r="D114" s="4">
        <v>0.23599999999999999</v>
      </c>
    </row>
    <row r="115" spans="1:4">
      <c r="A115">
        <v>2023</v>
      </c>
      <c r="B115" t="s">
        <v>10</v>
      </c>
      <c r="C115" t="s">
        <v>63</v>
      </c>
      <c r="D115" s="4">
        <v>0.46899999999999997</v>
      </c>
    </row>
    <row r="116" spans="1:4">
      <c r="A116">
        <v>2023</v>
      </c>
      <c r="B116" t="s">
        <v>10</v>
      </c>
      <c r="C116" t="s">
        <v>64</v>
      </c>
      <c r="D116" s="4">
        <v>0.82199999999999995</v>
      </c>
    </row>
    <row r="117" spans="1:4">
      <c r="A117">
        <v>2023</v>
      </c>
      <c r="B117" t="s">
        <v>10</v>
      </c>
      <c r="C117" t="s">
        <v>22</v>
      </c>
      <c r="D117" s="4">
        <v>0.58199999999999996</v>
      </c>
    </row>
    <row r="118" spans="1:4">
      <c r="A118">
        <v>2023</v>
      </c>
      <c r="B118" t="s">
        <v>10</v>
      </c>
      <c r="C118" t="s">
        <v>25</v>
      </c>
      <c r="D118" s="4">
        <v>0.57099999999999995</v>
      </c>
    </row>
    <row r="119" spans="1:4">
      <c r="A119">
        <v>2023</v>
      </c>
      <c r="B119" t="s">
        <v>10</v>
      </c>
      <c r="C119" t="s">
        <v>70</v>
      </c>
      <c r="D119" s="4">
        <v>0.749</v>
      </c>
    </row>
    <row r="120" spans="1:4">
      <c r="A120">
        <v>2023</v>
      </c>
      <c r="B120" t="s">
        <v>10</v>
      </c>
      <c r="C120" t="s">
        <v>20</v>
      </c>
      <c r="D120" s="4">
        <v>0.17899999999999999</v>
      </c>
    </row>
    <row r="121" spans="1:4">
      <c r="A121">
        <v>2023</v>
      </c>
      <c r="B121" t="s">
        <v>10</v>
      </c>
      <c r="C121" t="s">
        <v>65</v>
      </c>
      <c r="D121" s="4">
        <v>0.10299999999999999</v>
      </c>
    </row>
    <row r="122" spans="1:4">
      <c r="A122">
        <v>2023</v>
      </c>
      <c r="B122" t="s">
        <v>10</v>
      </c>
      <c r="C122" t="s">
        <v>23</v>
      </c>
      <c r="D122" s="4">
        <v>0.23599999999999999</v>
      </c>
    </row>
    <row r="123" spans="1:4">
      <c r="A123">
        <v>2023</v>
      </c>
      <c r="B123" t="s">
        <v>66</v>
      </c>
      <c r="C123" t="s">
        <v>63</v>
      </c>
      <c r="D123" s="4">
        <v>0.46200000000000002</v>
      </c>
    </row>
    <row r="124" spans="1:4">
      <c r="A124">
        <v>2023</v>
      </c>
      <c r="B124" t="s">
        <v>66</v>
      </c>
      <c r="C124" t="s">
        <v>64</v>
      </c>
      <c r="D124" s="4">
        <v>0.79400000000000004</v>
      </c>
    </row>
    <row r="125" spans="1:4">
      <c r="A125">
        <v>2023</v>
      </c>
      <c r="B125" t="s">
        <v>66</v>
      </c>
      <c r="C125" t="s">
        <v>22</v>
      </c>
      <c r="D125" s="4">
        <v>0.59099999999999997</v>
      </c>
    </row>
    <row r="126" spans="1:4">
      <c r="A126">
        <v>2023</v>
      </c>
      <c r="B126" t="s">
        <v>66</v>
      </c>
      <c r="C126" t="s">
        <v>25</v>
      </c>
      <c r="D126" s="4">
        <v>0.52300000000000002</v>
      </c>
    </row>
    <row r="127" spans="1:4">
      <c r="A127">
        <v>2023</v>
      </c>
      <c r="B127" t="s">
        <v>66</v>
      </c>
      <c r="C127" t="s">
        <v>70</v>
      </c>
      <c r="D127" s="4">
        <v>0.65900000000000003</v>
      </c>
    </row>
    <row r="128" spans="1:4">
      <c r="A128">
        <v>2023</v>
      </c>
      <c r="B128" t="s">
        <v>66</v>
      </c>
      <c r="C128" t="s">
        <v>20</v>
      </c>
      <c r="D128" s="4">
        <v>0.20899999999999999</v>
      </c>
    </row>
    <row r="129" spans="1:4">
      <c r="A129">
        <v>2023</v>
      </c>
      <c r="B129" t="s">
        <v>66</v>
      </c>
      <c r="C129" t="s">
        <v>65</v>
      </c>
      <c r="D129" s="4">
        <v>0.13700000000000001</v>
      </c>
    </row>
    <row r="130" spans="1:4">
      <c r="A130">
        <v>2023</v>
      </c>
      <c r="B130" t="s">
        <v>66</v>
      </c>
      <c r="C130" t="s">
        <v>23</v>
      </c>
      <c r="D130" s="4">
        <v>0.247</v>
      </c>
    </row>
    <row r="131" spans="1:4">
      <c r="A131">
        <v>2024</v>
      </c>
      <c r="B131" t="s">
        <v>10</v>
      </c>
      <c r="C131" t="s">
        <v>63</v>
      </c>
      <c r="D131" s="4">
        <v>0.44700000000000001</v>
      </c>
    </row>
    <row r="132" spans="1:4">
      <c r="A132">
        <v>2024</v>
      </c>
      <c r="B132" t="s">
        <v>10</v>
      </c>
      <c r="C132" t="s">
        <v>64</v>
      </c>
      <c r="D132" s="4">
        <v>0.82299999999999995</v>
      </c>
    </row>
    <row r="133" spans="1:4">
      <c r="A133">
        <v>2024</v>
      </c>
      <c r="B133" t="s">
        <v>10</v>
      </c>
      <c r="C133" t="s">
        <v>22</v>
      </c>
      <c r="D133" s="4">
        <v>0.60599999999999998</v>
      </c>
    </row>
    <row r="134" spans="1:4">
      <c r="A134">
        <v>2024</v>
      </c>
      <c r="B134" t="s">
        <v>10</v>
      </c>
      <c r="C134" t="s">
        <v>25</v>
      </c>
      <c r="D134" s="4">
        <v>0.55400000000000005</v>
      </c>
    </row>
    <row r="135" spans="1:4">
      <c r="A135">
        <v>2024</v>
      </c>
      <c r="B135" t="s">
        <v>10</v>
      </c>
      <c r="C135" t="s">
        <v>70</v>
      </c>
      <c r="D135" s="4">
        <v>0.69099999999999995</v>
      </c>
    </row>
    <row r="136" spans="1:4">
      <c r="A136">
        <v>2024</v>
      </c>
      <c r="B136" t="s">
        <v>10</v>
      </c>
      <c r="C136" t="s">
        <v>20</v>
      </c>
      <c r="D136" s="4">
        <v>0.17799999999999999</v>
      </c>
    </row>
    <row r="137" spans="1:4">
      <c r="A137">
        <v>2024</v>
      </c>
      <c r="B137" t="s">
        <v>10</v>
      </c>
      <c r="C137" t="s">
        <v>65</v>
      </c>
      <c r="D137" s="4">
        <v>9.7000000000000003E-2</v>
      </c>
    </row>
    <row r="138" spans="1:4">
      <c r="A138">
        <v>2024</v>
      </c>
      <c r="B138" t="s">
        <v>10</v>
      </c>
      <c r="C138" t="s">
        <v>23</v>
      </c>
      <c r="D138" s="4">
        <v>0.23400000000000001</v>
      </c>
    </row>
    <row r="139" spans="1:4">
      <c r="A139">
        <v>2024</v>
      </c>
      <c r="B139" t="s">
        <v>66</v>
      </c>
      <c r="C139" t="s">
        <v>63</v>
      </c>
      <c r="D139" s="4">
        <v>0.46600000000000003</v>
      </c>
    </row>
    <row r="140" spans="1:4">
      <c r="A140">
        <v>2024</v>
      </c>
      <c r="B140" t="s">
        <v>66</v>
      </c>
      <c r="C140" t="s">
        <v>64</v>
      </c>
      <c r="D140" s="4">
        <v>0.79600000000000004</v>
      </c>
    </row>
    <row r="141" spans="1:4">
      <c r="A141">
        <v>2024</v>
      </c>
      <c r="B141" t="s">
        <v>66</v>
      </c>
      <c r="C141" t="s">
        <v>22</v>
      </c>
      <c r="D141" s="4">
        <v>0.59699999999999998</v>
      </c>
    </row>
    <row r="142" spans="1:4">
      <c r="A142">
        <v>2024</v>
      </c>
      <c r="B142" t="s">
        <v>66</v>
      </c>
      <c r="C142" t="s">
        <v>25</v>
      </c>
      <c r="D142" s="4">
        <v>0.52900000000000003</v>
      </c>
    </row>
    <row r="143" spans="1:4">
      <c r="A143">
        <v>2024</v>
      </c>
      <c r="B143" t="s">
        <v>66</v>
      </c>
      <c r="C143" t="s">
        <v>70</v>
      </c>
      <c r="D143" s="4">
        <v>0.66900000000000004</v>
      </c>
    </row>
    <row r="144" spans="1:4">
      <c r="A144">
        <v>2024</v>
      </c>
      <c r="B144" t="s">
        <v>66</v>
      </c>
      <c r="C144" t="s">
        <v>20</v>
      </c>
      <c r="D144" s="4">
        <v>0.20499999999999999</v>
      </c>
    </row>
    <row r="145" spans="1:4">
      <c r="A145">
        <v>2024</v>
      </c>
      <c r="B145" t="s">
        <v>66</v>
      </c>
      <c r="C145" t="s">
        <v>65</v>
      </c>
      <c r="D145" s="4">
        <v>0.13400000000000001</v>
      </c>
    </row>
    <row r="146" spans="1:4">
      <c r="A146">
        <v>2024</v>
      </c>
      <c r="B146" t="s">
        <v>66</v>
      </c>
      <c r="C146" t="s">
        <v>23</v>
      </c>
      <c r="D146" s="4">
        <v>0.247</v>
      </c>
    </row>
    <row r="147" spans="1:4">
      <c r="A147" t="s">
        <v>3</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2723c30-6204-4949-b924-d29eb2d07b24" xsi:nil="true"/>
    <_ip_UnifiedCompliancePolicyProperties xmlns="http://schemas.microsoft.com/sharepoint/v3" xsi:nil="true"/>
    <lcf76f155ced4ddcb4097134ff3c332f xmlns="21f01d7f-4442-4f78-81a7-673acdc1a8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71093A4B60634585D731BADB04A918" ma:contentTypeVersion="20" ma:contentTypeDescription="Create a new document." ma:contentTypeScope="" ma:versionID="acdc5dc1680b609de6eaa348a9a7649c">
  <xsd:schema xmlns:xsd="http://www.w3.org/2001/XMLSchema" xmlns:xs="http://www.w3.org/2001/XMLSchema" xmlns:p="http://schemas.microsoft.com/office/2006/metadata/properties" xmlns:ns1="http://schemas.microsoft.com/sharepoint/v3" xmlns:ns2="21f01d7f-4442-4f78-81a7-673acdc1a863" xmlns:ns3="d2723c30-6204-4949-b924-d29eb2d07b24" targetNamespace="http://schemas.microsoft.com/office/2006/metadata/properties" ma:root="true" ma:fieldsID="4035bfd927d7a1199ca133dee93e5cb1" ns1:_="" ns2:_="" ns3:_="">
    <xsd:import namespace="http://schemas.microsoft.com/sharepoint/v3"/>
    <xsd:import namespace="21f01d7f-4442-4f78-81a7-673acdc1a863"/>
    <xsd:import namespace="d2723c30-6204-4949-b924-d29eb2d07b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f01d7f-4442-4f78-81a7-673acdc1a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23c30-6204-4949-b924-d29eb2d07b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c9aeaa2-ad26-46df-8b2a-6b7a4657dba1}" ma:internalName="TaxCatchAll" ma:showField="CatchAllData" ma:web="d2723c30-6204-4949-b924-d29eb2d07b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436AF-DEF2-4562-A42C-54BC0651E661}"/>
</file>

<file path=customXml/itemProps2.xml><?xml version="1.0" encoding="utf-8"?>
<ds:datastoreItem xmlns:ds="http://schemas.openxmlformats.org/officeDocument/2006/customXml" ds:itemID="{6BFD5B86-0A62-476B-8796-23B1A43F75E8}"/>
</file>

<file path=customXml/itemProps3.xml><?xml version="1.0" encoding="utf-8"?>
<ds:datastoreItem xmlns:ds="http://schemas.openxmlformats.org/officeDocument/2006/customXml" ds:itemID="{063807A5-562B-4716-9743-BDE04883139F}"/>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People_with_Disabilities_Equity_Dashboard_Data_Public_20260528</dc:title>
  <dc:subject/>
  <dc:creator/>
  <cp:keywords/>
  <dc:description/>
  <cp:lastModifiedBy/>
  <cp:revision/>
  <dcterms:created xsi:type="dcterms:W3CDTF">2026-05-28T19:54:31Z</dcterms:created>
  <dcterms:modified xsi:type="dcterms:W3CDTF">2026-06-01T19:11:59Z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0x0101005071093A4B60634585D731BADB04A918</vt:lpwstr>
  </property>
  <property fmtid="{D5CDD505-2E9C-101B-9397-08002B2CF9AE}" pid="3" name="MediaServiceImageTags">
    <vt:lpwstr/>
  </property>
</Properties>
</file>