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120" windowWidth="11340" windowHeight="6285" tabRatio="597" firstSheet="2" activeTab="2"/>
  </bookViews>
  <sheets>
    <sheet name="CRITERIA1" sheetId="13" state="hidden" r:id="rId1"/>
    <sheet name="CODE" sheetId="102" state="veryHidden" r:id="rId2"/>
    <sheet name="Stmnt of Operations " sheetId="11" r:id="rId3"/>
  </sheets>
  <definedNames>
    <definedName name="ACCOUNTEDPERIODTYPE1">CRITERIA1!$B$5</definedName>
    <definedName name="ACCOUNTSEGMENT1">CRITERIA1!$B$28</definedName>
    <definedName name="APPSUSERNAME1">CRITERIA1!$B$11</definedName>
    <definedName name="BUDGETCURRENCYCODE1">CRITERIA1!$B$16</definedName>
    <definedName name="BUDGETDECIMALPLACES1">CRITERIA1!$B$45</definedName>
    <definedName name="BUDGETENTITYID1">CRITERIA1!$B$15</definedName>
    <definedName name="BUDGETGRAPHCORRESPONDING1">CRITERIA1!$B$49</definedName>
    <definedName name="BUDGETGRAPHINCACTUALS1">CRITERIA1!$B$47</definedName>
    <definedName name="BUDGETGRAPHINCBUDGETS1">CRITERIA1!$B$46</definedName>
    <definedName name="BUDGETGRAPHINCTITLES1">CRITERIA1!$B$57</definedName>
    <definedName name="BUDGETGRAPHINCVARIANCES1">CRITERIA1!$B$48</definedName>
    <definedName name="BUDGETGRAPHSTYLE1">CRITERIA1!$B$44</definedName>
    <definedName name="BUDGETHEADINGSBACKCOLOUR1">CRITERIA1!$B$55</definedName>
    <definedName name="BUDGETHEADINGSFORECOLOUR1">CRITERIA1!$B$56</definedName>
    <definedName name="BUDGETNAME1">CRITERIA1!$B$13</definedName>
    <definedName name="BUDGETORG1">CRITERIA1!$B$14</definedName>
    <definedName name="BUDGETORGFROZEN1">CRITERIA1!$B$33</definedName>
    <definedName name="BUDGETOUTPUTOPTION1">CRITERIA1!$B$26</definedName>
    <definedName name="BUDGETPASSWORDREQUIREDFLAG1">CRITERIA1!$B$42</definedName>
    <definedName name="BUDGETSHOWCRITERIASHEET1">CRITERIA1!$B$58</definedName>
    <definedName name="BUDGETSTATUS1">CRITERIA1!$B$31</definedName>
    <definedName name="BUDGETTITLEBACKCOLOUR1">CRITERIA1!$B$50</definedName>
    <definedName name="BUDGETTITLEBORDERCOLOUR1">CRITERIA1!$B$51</definedName>
    <definedName name="BUDGETTITLEFORECOLOUR1">CRITERIA1!$B$52</definedName>
    <definedName name="BUDGETVALUESWIDTH1">CRITERIA1!$B$59</definedName>
    <definedName name="BUDGETVERSIONID1">CRITERIA1!$B$23</definedName>
    <definedName name="CHARTOFACCOUNTSID1">CRITERIA1!$B$3</definedName>
    <definedName name="CONNECTSTRING1">CRITERIA1!$B$10</definedName>
    <definedName name="CREATEGRAPH1">CRITERIA1!$B$27</definedName>
    <definedName name="DATA">#REF!</definedName>
    <definedName name="DBNAME1">CRITERIA1!$B$39</definedName>
    <definedName name="DBUSERNAME1">CRITERIA1!$B$9</definedName>
    <definedName name="DELETELOGICTYPE1">CRITERIA1!$B$34</definedName>
    <definedName name="ENDPERIODNAME1">CRITERIA1!$B$19</definedName>
    <definedName name="ENDPERIODNUM1">CRITERIA1!$B$20</definedName>
    <definedName name="ENDPERIODYEAR1">CRITERIA1!$B$61</definedName>
    <definedName name="FFAPPCOLNAME1_1">CRITERIA1!$F$1</definedName>
    <definedName name="FFAPPCOLNAME2_1">CRITERIA1!$F$2</definedName>
    <definedName name="FFAPPCOLNAME3_1">CRITERIA1!$F$3</definedName>
    <definedName name="FFAPPCOLNAME4_1">CRITERIA1!$F$4</definedName>
    <definedName name="FFAPPCOLNAME5_1">CRITERIA1!$F$5</definedName>
    <definedName name="FFAPPCOLNAME6_1">CRITERIA1!$F$6</definedName>
    <definedName name="FFSEGDESC1_1">CRITERIA1!$P$1</definedName>
    <definedName name="FFSEGDESC2_1">CRITERIA1!$P$2</definedName>
    <definedName name="FFSEGDESC3_1">CRITERIA1!$P$3</definedName>
    <definedName name="FFSEGDESC4_1">CRITERIA1!$P$4</definedName>
    <definedName name="FFSEGDESC5_1">CRITERIA1!$P$5</definedName>
    <definedName name="FFSEGDESC6_1">CRITERIA1!$P$6</definedName>
    <definedName name="FFSEGMENT1_1">CRITERIA1!$D$1</definedName>
    <definedName name="FFSEGMENT2_1">CRITERIA1!$D$2</definedName>
    <definedName name="FFSEGMENT3_1">CRITERIA1!$D$3</definedName>
    <definedName name="FFSEGMENT4_1">CRITERIA1!$D$4</definedName>
    <definedName name="FFSEGMENT5_1">CRITERIA1!$D$5</definedName>
    <definedName name="FFSEGMENT6_1">CRITERIA1!$D$6</definedName>
    <definedName name="FFSEGSEPARATOR1">CRITERIA1!$B$41</definedName>
    <definedName name="FNDNAM1">CRITERIA1!$B$37</definedName>
    <definedName name="FNDUSERID1">CRITERIA1!$B$32</definedName>
    <definedName name="GWYUID1">CRITERIA1!$B$38</definedName>
    <definedName name="NOOFFFSEGMENTS1">CRITERIA1!$B$12</definedName>
    <definedName name="NOOFPERIODS1">CRITERIA1!$B$22</definedName>
    <definedName name="PERIODSETNAME1">CRITERIA1!$B$4</definedName>
    <definedName name="PERIODYEAR1">CRITERIA1!$B$21</definedName>
    <definedName name="_xlnm.Print_Area" localSheetId="2">'Stmnt of Operations '!$A$1:$M$41</definedName>
    <definedName name="READONLYBACKCOLOUR1">CRITERIA1!$B$53</definedName>
    <definedName name="READWRITEBACKCOLOUR1">CRITERIA1!$B$54</definedName>
    <definedName name="REQUIREBUDGETJOURNALSFLAG1">CRITERIA1!$B$30</definedName>
    <definedName name="RESPONSIBILITYAPPLICATIONID1">CRITERIA1!$B$7</definedName>
    <definedName name="RESPONSIBILITYID1">CRITERIA1!$B$8</definedName>
    <definedName name="RESPONSIBILITYNAME1">CRITERIA1!$B$6</definedName>
    <definedName name="ROWSTOUPLOAD1">CRITERIA1!$B$35</definedName>
    <definedName name="SEG1_DIRECTION1">CRITERIA1!$N$1</definedName>
    <definedName name="SEG1_FROM1">CRITERIA1!$H$1</definedName>
    <definedName name="SEG1_SORT1">CRITERIA1!$L$1</definedName>
    <definedName name="SEG1_TO1">CRITERIA1!$J$1</definedName>
    <definedName name="SEG2_DIRECTION1">CRITERIA1!$N$2</definedName>
    <definedName name="SEG2_FROM1">CRITERIA1!$H$2</definedName>
    <definedName name="SEG2_SORT1">CRITERIA1!$L$2</definedName>
    <definedName name="SEG2_TO1">CRITERIA1!$J$2</definedName>
    <definedName name="SEG3_DIRECTION1">CRITERIA1!$N$3</definedName>
    <definedName name="SEG3_FROM1">CRITERIA1!$H$3</definedName>
    <definedName name="SEG3_SORT1">CRITERIA1!$L$3</definedName>
    <definedName name="SEG3_TO1">CRITERIA1!$J$3</definedName>
    <definedName name="SEG4_DIRECTION1">CRITERIA1!$N$4</definedName>
    <definedName name="SEG4_FROM1">CRITERIA1!$H$4</definedName>
    <definedName name="SEG4_SORT1">CRITERIA1!$L$4</definedName>
    <definedName name="SEG4_TO1">CRITERIA1!$J$4</definedName>
    <definedName name="SEG5_DIRECTION1">CRITERIA1!$N$5</definedName>
    <definedName name="SEG5_FROM1">CRITERIA1!$H$5</definedName>
    <definedName name="SEG5_SORT1">CRITERIA1!$L$5</definedName>
    <definedName name="SEG5_TO1">CRITERIA1!$J$5</definedName>
    <definedName name="SEG6_DIRECTION1">CRITERIA1!$N$6</definedName>
    <definedName name="SEG6_FROM1">CRITERIA1!$H$6</definedName>
    <definedName name="SEG6_SORT1">CRITERIA1!$L$6</definedName>
    <definedName name="SEG6_TO1">CRITERIA1!$J$6</definedName>
    <definedName name="SETOFBOOKSID1">CRITERIA1!$B$1</definedName>
    <definedName name="SETOFBOOKSNAME1">CRITERIA1!$B$2</definedName>
    <definedName name="STARTBUDGETPOST1">CRITERIA1!$B$36</definedName>
    <definedName name="STARTPERIODNAME1">CRITERIA1!$B$17</definedName>
    <definedName name="STARTPERIODNUM1">CRITERIA1!$B$18</definedName>
    <definedName name="STARTPERIODYEAR1">CRITERIA1!$B$60</definedName>
    <definedName name="UPDATELOGICTYPE1">CRITERIA1!$B$29</definedName>
  </definedNames>
  <calcPr calcId="145621"/>
</workbook>
</file>

<file path=xl/calcChain.xml><?xml version="1.0" encoding="utf-8"?>
<calcChain xmlns="http://schemas.openxmlformats.org/spreadsheetml/2006/main">
  <c r="M10" i="11" l="1"/>
  <c r="M35" i="11"/>
  <c r="G35" i="11"/>
  <c r="M13" i="11"/>
  <c r="M11" i="11"/>
  <c r="K10" i="11"/>
  <c r="K11" i="11"/>
  <c r="K13" i="11" s="1"/>
  <c r="I11" i="11"/>
  <c r="M38" i="11"/>
  <c r="M27" i="11"/>
  <c r="K38" i="11"/>
  <c r="K27" i="11"/>
  <c r="I38" i="11"/>
  <c r="I27" i="11"/>
  <c r="I13" i="11"/>
  <c r="G38" i="11"/>
  <c r="G11" i="11"/>
  <c r="K29" i="11" l="1"/>
  <c r="K40" i="11" s="1"/>
  <c r="M29" i="11"/>
  <c r="M40" i="11" s="1"/>
  <c r="I29" i="11"/>
  <c r="I40" i="11" s="1"/>
  <c r="G13" i="11"/>
  <c r="G27" i="11" l="1"/>
  <c r="G29" i="11" s="1"/>
  <c r="G40" i="11" s="1"/>
</calcChain>
</file>

<file path=xl/sharedStrings.xml><?xml version="1.0" encoding="utf-8"?>
<sst xmlns="http://schemas.openxmlformats.org/spreadsheetml/2006/main" count="195" uniqueCount="170">
  <si>
    <t>Interest expense</t>
  </si>
  <si>
    <t>NON-OPERATING ACTIVITY:</t>
  </si>
  <si>
    <t>OPERATING REVENUES:</t>
  </si>
  <si>
    <t xml:space="preserve">    TOTAL OPERATING REVENUES</t>
  </si>
  <si>
    <t>OPERATING EXPENSES:</t>
  </si>
  <si>
    <t xml:space="preserve">    TOTAL OPERATING EXPENSES</t>
  </si>
  <si>
    <t>EXCESS REVENUES OVER EXPENSES</t>
  </si>
  <si>
    <t>INCOME FROM OPERATIONS</t>
  </si>
  <si>
    <t xml:space="preserve">    TOTAL NON-OPERATING ACTIVITY</t>
  </si>
  <si>
    <t>Depreciation and amortization</t>
  </si>
  <si>
    <t>Capitation</t>
  </si>
  <si>
    <t>Other income</t>
  </si>
  <si>
    <t>Salaries and benefits</t>
  </si>
  <si>
    <t>Outside medical and pharmacy services</t>
  </si>
  <si>
    <t>Medical goods and supplies</t>
  </si>
  <si>
    <t>Professional liability expense</t>
  </si>
  <si>
    <t>SET OF BOOKS ID</t>
  </si>
  <si>
    <t>SET OF BOOKS NAME</t>
  </si>
  <si>
    <t>HARVARD VANGUARD MEDICAL ASSOC</t>
  </si>
  <si>
    <t>CHART OF ACCOUNTS ID</t>
  </si>
  <si>
    <t>PERIOD SET NAME</t>
  </si>
  <si>
    <t>HVMA CALENDAR</t>
  </si>
  <si>
    <t>ACCOUNTED PERIOD TYPE</t>
  </si>
  <si>
    <t>RESPONSIBILITY NAME</t>
  </si>
  <si>
    <t>General Ledger Super User</t>
  </si>
  <si>
    <t>RESP APPLICATION ID</t>
  </si>
  <si>
    <t>RESPONSIBILITY ID</t>
  </si>
  <si>
    <t>DATABASE USERNAME</t>
  </si>
  <si>
    <t>APPS</t>
  </si>
  <si>
    <t>CONNECT STRING</t>
  </si>
  <si>
    <t>fmsprd</t>
  </si>
  <si>
    <t>APPLICATIONS USERNAME</t>
  </si>
  <si>
    <t>mmolloy</t>
  </si>
  <si>
    <t>NO OF FF SEGMENTS</t>
  </si>
  <si>
    <t>BUDGET NAME</t>
  </si>
  <si>
    <t>2002 BUDGET</t>
  </si>
  <si>
    <t>BUDGET ORGANIZATION</t>
  </si>
  <si>
    <t>ALL ORG</t>
  </si>
  <si>
    <t>BUDGET ENTITY ID</t>
  </si>
  <si>
    <t>BUDGET CURRENCY</t>
  </si>
  <si>
    <t>USD</t>
  </si>
  <si>
    <t>START PERIOD NAME</t>
  </si>
  <si>
    <t>Jan-02</t>
  </si>
  <si>
    <t>START PERIOD NUM</t>
  </si>
  <si>
    <t>END PERIOD NAME</t>
  </si>
  <si>
    <t>May-02</t>
  </si>
  <si>
    <t>END PERIOD NUM</t>
  </si>
  <si>
    <t>PERIOD YEAR</t>
  </si>
  <si>
    <t>NUMBER OF PERIODS - CALCULATED</t>
  </si>
  <si>
    <t>BUDGET VERSION ID</t>
  </si>
  <si>
    <t>OUTPUT OPTION</t>
  </si>
  <si>
    <t>CREATE GRAPH</t>
  </si>
  <si>
    <t>ACCOUNT SEGMENT</t>
  </si>
  <si>
    <t>SEGMENT4</t>
  </si>
  <si>
    <t>UPDATE LOGIC TYPE</t>
  </si>
  <si>
    <t>REPLACE</t>
  </si>
  <si>
    <t>REQ BUDGET JOURNALS</t>
  </si>
  <si>
    <t>N</t>
  </si>
  <si>
    <t>BUDGET STATUS</t>
  </si>
  <si>
    <t>O</t>
  </si>
  <si>
    <t>APPLICATIONS USERNAME ID</t>
  </si>
  <si>
    <t>BUDGET ORG FROZEN</t>
  </si>
  <si>
    <t>DELETE LOGIC TYPE</t>
  </si>
  <si>
    <t>P</t>
  </si>
  <si>
    <t>ROWS TO UPLOAD</t>
  </si>
  <si>
    <t>Y</t>
  </si>
  <si>
    <t>START BUDGET POST</t>
  </si>
  <si>
    <t>NE</t>
  </si>
  <si>
    <t>FNDNAM</t>
  </si>
  <si>
    <t>apps</t>
  </si>
  <si>
    <t>GWYUID</t>
  </si>
  <si>
    <t>applsyspub/pub</t>
  </si>
  <si>
    <t>DB NAME</t>
  </si>
  <si>
    <t>FF SEG SEPARATOR</t>
  </si>
  <si>
    <t>-</t>
  </si>
  <si>
    <t>PASSWORD REQUIRED</t>
  </si>
  <si>
    <t>BUDGET GRAPH STYLE</t>
  </si>
  <si>
    <t>3DCOLUMN</t>
  </si>
  <si>
    <t>NUMBER OF DECIMAL PLACES</t>
  </si>
  <si>
    <t>INCLUDE BUDGETS ON GRAPH</t>
  </si>
  <si>
    <t>INCLUDE ACTUALS ON GRAPH</t>
  </si>
  <si>
    <t>INCLUDE VARIANCES ON GRAPH</t>
  </si>
  <si>
    <t>INCLUDE CORRESPONDING VALUES ON GRAPH</t>
  </si>
  <si>
    <t>CRITERIA BACK COLOUR</t>
  </si>
  <si>
    <t>CRITERIA BORDER COLOUR</t>
  </si>
  <si>
    <t>CRITERIA FORE COLOUR</t>
  </si>
  <si>
    <t>READ ONLY BACK COLOUR</t>
  </si>
  <si>
    <t>READ WRITE BACK COLOUR</t>
  </si>
  <si>
    <t>HEADINGS BACK COLOUR</t>
  </si>
  <si>
    <t>HEADINGS FORE COLOUR</t>
  </si>
  <si>
    <t>INCLUDE GL TITLES ON GRAPHS</t>
  </si>
  <si>
    <t>SHOW CRITERIA SHEET</t>
  </si>
  <si>
    <t>MINIMUM VALUE WIDTH</t>
  </si>
  <si>
    <t>START PERIOD YEAR</t>
  </si>
  <si>
    <t>END PERIOD YEAR</t>
  </si>
  <si>
    <t>COMPANY</t>
  </si>
  <si>
    <t>SEGMENT1</t>
  </si>
  <si>
    <t>FF SEGMENT 1</t>
  </si>
  <si>
    <t>FF APP COL NAME 1</t>
  </si>
  <si>
    <t/>
  </si>
  <si>
    <t>LOW SEG 1</t>
  </si>
  <si>
    <t>HIGH SEG 1</t>
  </si>
  <si>
    <t>SORT ORDER 1</t>
  </si>
  <si>
    <t>DIRECTION 1</t>
  </si>
  <si>
    <t>FF SEG DESC 1</t>
  </si>
  <si>
    <t>LOCATION</t>
  </si>
  <si>
    <t>SEGMENT2</t>
  </si>
  <si>
    <t>FF SEGMENT 2</t>
  </si>
  <si>
    <t>FF APP COL NAME 2</t>
  </si>
  <si>
    <t>LOW SEG 2</t>
  </si>
  <si>
    <t>HIGH SEG 2</t>
  </si>
  <si>
    <t>SORT ORDER 2</t>
  </si>
  <si>
    <t>DIRECTION 2</t>
  </si>
  <si>
    <t>FF SEG DESC 2</t>
  </si>
  <si>
    <t>DEPARTMENT</t>
  </si>
  <si>
    <t>SEGMENT3</t>
  </si>
  <si>
    <t>FF SEGMENT 3</t>
  </si>
  <si>
    <t>FF APP COL NAME 3</t>
  </si>
  <si>
    <t>LOW SEG 3</t>
  </si>
  <si>
    <t>HIGH SEG 3</t>
  </si>
  <si>
    <t>SORT ORDER 3</t>
  </si>
  <si>
    <t>DIRECTION 3</t>
  </si>
  <si>
    <t>FF SEG DESC 3</t>
  </si>
  <si>
    <t>ACCOUNT</t>
  </si>
  <si>
    <t>FF SEGMENT 4</t>
  </si>
  <si>
    <t>FF APP COL NAME 4</t>
  </si>
  <si>
    <t>10004</t>
  </si>
  <si>
    <t>29000</t>
  </si>
  <si>
    <t>LOW SEG 4</t>
  </si>
  <si>
    <t>HIGH SEG 4</t>
  </si>
  <si>
    <t>SORT ORDER 4</t>
  </si>
  <si>
    <t>DIRECTION 4</t>
  </si>
  <si>
    <t>FF SEG DESC 4</t>
  </si>
  <si>
    <t>PRODUCT</t>
  </si>
  <si>
    <t>SEGMENT5</t>
  </si>
  <si>
    <t>FF SEGMENT 5</t>
  </si>
  <si>
    <t>FF APP COL NAME 5</t>
  </si>
  <si>
    <t>LOW SEG 5</t>
  </si>
  <si>
    <t>HIGH SEG 5</t>
  </si>
  <si>
    <t>SORT ORDER 5</t>
  </si>
  <si>
    <t>DIRECTION 5</t>
  </si>
  <si>
    <t>FF SEG DESC 5</t>
  </si>
  <si>
    <t>FUTURE</t>
  </si>
  <si>
    <t>SEGMENT6</t>
  </si>
  <si>
    <t>FF SEGMENT 6</t>
  </si>
  <si>
    <t>FF APP COL NAME 6</t>
  </si>
  <si>
    <t>LOW SEG 6</t>
  </si>
  <si>
    <t>HIGH SEG 6</t>
  </si>
  <si>
    <t>SORT ORDER 6</t>
  </si>
  <si>
    <t>DIRECTION 6</t>
  </si>
  <si>
    <t>FF SEG DESC 6</t>
  </si>
  <si>
    <t>(amounts in thousands)</t>
  </si>
  <si>
    <t>CHANGES IN NET ASSETS</t>
  </si>
  <si>
    <t>Pharmacy cost of goods sold</t>
  </si>
  <si>
    <t>Leases, taxes and maintenance</t>
  </si>
  <si>
    <t>Administrative expenses</t>
  </si>
  <si>
    <t>STATEMENTS OF OPERATIONS AND</t>
  </si>
  <si>
    <t>Medical Fee for service, net</t>
  </si>
  <si>
    <t>Dec 09</t>
  </si>
  <si>
    <t>Dec 10</t>
  </si>
  <si>
    <t>Dec 11</t>
  </si>
  <si>
    <t>Dec 12</t>
  </si>
  <si>
    <t>Unrealized gain (loss) on interest rate swap</t>
  </si>
  <si>
    <t>Interest expense on interest rate swap</t>
  </si>
  <si>
    <t xml:space="preserve">Contribution income Reliant Medical acquisition </t>
  </si>
  <si>
    <t>Other non-operating income</t>
  </si>
  <si>
    <t>Income from investments</t>
  </si>
  <si>
    <t>Net realized loss on sale of investments</t>
  </si>
  <si>
    <t>(1) Reliant Medical Group financial results are included in 2012 only</t>
  </si>
  <si>
    <t>ATRIUS HEALTH INC. AND AFFILIATIES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</si>
</sst>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</font>
    <font>
      <sz val="10"/>
      <color indexed="12"/>
      <name val="Arial"/>
      <family val="2"/>
    </font>
    <font>
      <b/>
      <sz val="8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37" fontId="1" fillId="0" borderId="0"/>
    <xf numFmtId="40" fontId="8" fillId="2" borderId="0">
      <alignment horizontal="right"/>
    </xf>
    <xf numFmtId="0" fontId="9" fillId="2" borderId="0">
      <alignment horizontal="right"/>
    </xf>
    <xf numFmtId="0" fontId="10" fillId="2" borderId="1"/>
    <xf numFmtId="0" fontId="10" fillId="0" borderId="0" applyBorder="0">
      <alignment horizontal="centerContinuous"/>
    </xf>
    <xf numFmtId="0" fontId="11" fillId="0" borderId="0" applyBorder="0">
      <alignment horizontal="centerContinuous"/>
    </xf>
  </cellStyleXfs>
  <cellXfs count="28">
    <xf numFmtId="0" fontId="0" fillId="0" borderId="0" xfId="0"/>
    <xf numFmtId="37" fontId="5" fillId="0" borderId="2" xfId="2" quotePrefix="1" applyFont="1" applyBorder="1" applyAlignment="1">
      <alignment horizontal="center"/>
    </xf>
    <xf numFmtId="37" fontId="2" fillId="0" borderId="0" xfId="2" applyFont="1" applyAlignment="1">
      <alignment horizontal="centerContinuous"/>
    </xf>
    <xf numFmtId="37" fontId="4" fillId="0" borderId="0" xfId="2" applyFont="1" applyAlignment="1">
      <alignment horizontal="centerContinuous"/>
    </xf>
    <xf numFmtId="0" fontId="0" fillId="0" borderId="0" xfId="0" applyAlignment="1">
      <alignment horizontal="centerContinuous"/>
    </xf>
    <xf numFmtId="37" fontId="0" fillId="0" borderId="0" xfId="0" applyNumberFormat="1" applyAlignment="1">
      <alignment horizontal="centerContinuous"/>
    </xf>
    <xf numFmtId="37" fontId="2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0" xfId="0" applyNumberFormat="1" applyBorder="1"/>
    <xf numFmtId="37" fontId="0" fillId="0" borderId="2" xfId="0" applyNumberFormat="1" applyBorder="1"/>
    <xf numFmtId="0" fontId="3" fillId="0" borderId="0" xfId="0" applyFont="1"/>
    <xf numFmtId="37" fontId="6" fillId="0" borderId="0" xfId="0" applyNumberFormat="1" applyFont="1" applyFill="1" applyBorder="1"/>
    <xf numFmtId="0" fontId="0" fillId="0" borderId="0" xfId="0" quotePrefix="1"/>
    <xf numFmtId="5" fontId="6" fillId="0" borderId="0" xfId="0" applyNumberFormat="1" applyFont="1" applyFill="1" applyBorder="1"/>
    <xf numFmtId="5" fontId="3" fillId="0" borderId="0" xfId="0" applyNumberFormat="1" applyFont="1" applyFill="1"/>
    <xf numFmtId="37" fontId="3" fillId="0" borderId="0" xfId="0" applyNumberFormat="1" applyFont="1" applyFill="1"/>
    <xf numFmtId="37" fontId="3" fillId="0" borderId="2" xfId="0" applyNumberFormat="1" applyFont="1" applyFill="1" applyBorder="1"/>
    <xf numFmtId="37" fontId="3" fillId="0" borderId="0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49" fontId="12" fillId="0" borderId="0" xfId="0" applyNumberFormat="1" applyFont="1"/>
    <xf numFmtId="0" fontId="13" fillId="0" borderId="0" xfId="0" applyFont="1" applyAlignment="1">
      <alignment horizontal="left"/>
    </xf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164" fontId="3" fillId="0" borderId="3" xfId="0" applyNumberFormat="1" applyFont="1" applyFill="1" applyBorder="1"/>
    <xf numFmtId="164" fontId="3" fillId="0" borderId="2" xfId="0" applyNumberFormat="1" applyFont="1" applyFill="1" applyBorder="1"/>
    <xf numFmtId="43" fontId="0" fillId="0" borderId="0" xfId="1" applyFont="1"/>
  </cellXfs>
  <cellStyles count="8">
    <cellStyle name="Comma" xfId="1" builtinId="3"/>
    <cellStyle name="Normal" xfId="0" builtinId="0"/>
    <cellStyle name="Normal_FSSAMPLE" xfId="2"/>
    <cellStyle name="Output Amounts" xfId="3"/>
    <cellStyle name="Output Column Headings" xfId="4"/>
    <cellStyle name="Output Line Items" xfId="5"/>
    <cellStyle name="Output Report Heading" xfId="6"/>
    <cellStyle name="Output Report Title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/>
  </sheetViews>
  <sheetFormatPr defaultRowHeight="12.75" x14ac:dyDescent="0.2"/>
  <cols>
    <col min="1" max="1" width="37.42578125" bestFit="1" customWidth="1"/>
    <col min="2" max="2" width="31.7109375" bestFit="1" customWidth="1"/>
    <col min="3" max="3" width="12" bestFit="1" customWidth="1"/>
    <col min="4" max="4" width="11.42578125" bestFit="1" customWidth="1"/>
    <col min="5" max="5" width="16.42578125" bestFit="1" customWidth="1"/>
    <col min="6" max="7" width="9.28515625" bestFit="1" customWidth="1"/>
    <col min="8" max="8" width="5.85546875" bestFit="1" customWidth="1"/>
    <col min="9" max="9" width="9.85546875" bestFit="1" customWidth="1"/>
    <col min="10" max="10" width="5.85546875" bestFit="1" customWidth="1"/>
  </cols>
  <sheetData>
    <row r="1" spans="1:16" x14ac:dyDescent="0.2">
      <c r="A1" t="s">
        <v>16</v>
      </c>
      <c r="B1">
        <v>1</v>
      </c>
      <c r="C1" t="s">
        <v>97</v>
      </c>
      <c r="D1" t="s">
        <v>95</v>
      </c>
      <c r="E1" t="s">
        <v>98</v>
      </c>
      <c r="F1" t="s">
        <v>96</v>
      </c>
      <c r="G1" t="s">
        <v>100</v>
      </c>
      <c r="H1" s="12" t="s">
        <v>99</v>
      </c>
      <c r="I1" t="s">
        <v>101</v>
      </c>
      <c r="J1" s="12" t="s">
        <v>99</v>
      </c>
      <c r="K1" t="s">
        <v>102</v>
      </c>
      <c r="L1" t="s">
        <v>96</v>
      </c>
      <c r="M1" t="s">
        <v>103</v>
      </c>
      <c r="N1" s="12" t="s">
        <v>99</v>
      </c>
      <c r="O1" t="s">
        <v>104</v>
      </c>
      <c r="P1">
        <v>0</v>
      </c>
    </row>
    <row r="2" spans="1:16" x14ac:dyDescent="0.2">
      <c r="A2" t="s">
        <v>17</v>
      </c>
      <c r="B2" t="s">
        <v>18</v>
      </c>
      <c r="C2" t="s">
        <v>107</v>
      </c>
      <c r="D2" t="s">
        <v>105</v>
      </c>
      <c r="E2" t="s">
        <v>108</v>
      </c>
      <c r="F2" t="s">
        <v>106</v>
      </c>
      <c r="G2" t="s">
        <v>109</v>
      </c>
      <c r="H2" s="12" t="s">
        <v>99</v>
      </c>
      <c r="I2" t="s">
        <v>110</v>
      </c>
      <c r="J2" s="12" t="s">
        <v>99</v>
      </c>
      <c r="K2" t="s">
        <v>111</v>
      </c>
      <c r="L2" t="s">
        <v>106</v>
      </c>
      <c r="M2" t="s">
        <v>112</v>
      </c>
      <c r="N2" s="12" t="s">
        <v>99</v>
      </c>
      <c r="O2" t="s">
        <v>113</v>
      </c>
      <c r="P2">
        <v>0</v>
      </c>
    </row>
    <row r="3" spans="1:16" x14ac:dyDescent="0.2">
      <c r="A3" t="s">
        <v>19</v>
      </c>
      <c r="B3">
        <v>101</v>
      </c>
      <c r="C3" t="s">
        <v>116</v>
      </c>
      <c r="D3" t="s">
        <v>114</v>
      </c>
      <c r="E3" t="s">
        <v>117</v>
      </c>
      <c r="F3" t="s">
        <v>115</v>
      </c>
      <c r="G3" t="s">
        <v>118</v>
      </c>
      <c r="H3" s="12" t="s">
        <v>99</v>
      </c>
      <c r="I3" t="s">
        <v>119</v>
      </c>
      <c r="J3" s="12" t="s">
        <v>99</v>
      </c>
      <c r="K3" t="s">
        <v>120</v>
      </c>
      <c r="L3" t="s">
        <v>115</v>
      </c>
      <c r="M3" t="s">
        <v>121</v>
      </c>
      <c r="N3" s="12" t="s">
        <v>99</v>
      </c>
      <c r="O3" t="s">
        <v>122</v>
      </c>
      <c r="P3">
        <v>0</v>
      </c>
    </row>
    <row r="4" spans="1:16" x14ac:dyDescent="0.2">
      <c r="A4" t="s">
        <v>20</v>
      </c>
      <c r="B4" t="s">
        <v>21</v>
      </c>
      <c r="C4" t="s">
        <v>124</v>
      </c>
      <c r="D4" t="s">
        <v>123</v>
      </c>
      <c r="E4" t="s">
        <v>125</v>
      </c>
      <c r="F4" t="s">
        <v>53</v>
      </c>
      <c r="G4" t="s">
        <v>128</v>
      </c>
      <c r="H4" s="12" t="s">
        <v>126</v>
      </c>
      <c r="I4" t="s">
        <v>129</v>
      </c>
      <c r="J4" s="12" t="s">
        <v>127</v>
      </c>
      <c r="K4" t="s">
        <v>130</v>
      </c>
      <c r="L4" t="s">
        <v>53</v>
      </c>
      <c r="M4" t="s">
        <v>131</v>
      </c>
      <c r="N4" s="12" t="s">
        <v>99</v>
      </c>
      <c r="O4" t="s">
        <v>132</v>
      </c>
      <c r="P4">
        <v>0</v>
      </c>
    </row>
    <row r="5" spans="1:16" x14ac:dyDescent="0.2">
      <c r="A5" t="s">
        <v>22</v>
      </c>
      <c r="B5">
        <v>1</v>
      </c>
      <c r="C5" t="s">
        <v>135</v>
      </c>
      <c r="D5" t="s">
        <v>133</v>
      </c>
      <c r="E5" t="s">
        <v>136</v>
      </c>
      <c r="F5" t="s">
        <v>134</v>
      </c>
      <c r="G5" t="s">
        <v>137</v>
      </c>
      <c r="H5" s="12" t="s">
        <v>99</v>
      </c>
      <c r="I5" t="s">
        <v>138</v>
      </c>
      <c r="J5" s="12" t="s">
        <v>99</v>
      </c>
      <c r="K5" t="s">
        <v>139</v>
      </c>
      <c r="L5" t="s">
        <v>134</v>
      </c>
      <c r="M5" t="s">
        <v>140</v>
      </c>
      <c r="N5" s="12" t="s">
        <v>99</v>
      </c>
      <c r="O5" t="s">
        <v>141</v>
      </c>
      <c r="P5">
        <v>0</v>
      </c>
    </row>
    <row r="6" spans="1:16" x14ac:dyDescent="0.2">
      <c r="A6" t="s">
        <v>23</v>
      </c>
      <c r="B6" t="s">
        <v>24</v>
      </c>
      <c r="C6" t="s">
        <v>144</v>
      </c>
      <c r="D6" t="s">
        <v>142</v>
      </c>
      <c r="E6" t="s">
        <v>145</v>
      </c>
      <c r="F6" t="s">
        <v>143</v>
      </c>
      <c r="G6" t="s">
        <v>146</v>
      </c>
      <c r="H6" s="12" t="s">
        <v>99</v>
      </c>
      <c r="I6" t="s">
        <v>147</v>
      </c>
      <c r="J6" s="12" t="s">
        <v>99</v>
      </c>
      <c r="K6" t="s">
        <v>148</v>
      </c>
      <c r="L6" t="s">
        <v>143</v>
      </c>
      <c r="M6" t="s">
        <v>149</v>
      </c>
      <c r="N6" s="12" t="s">
        <v>99</v>
      </c>
      <c r="O6" t="s">
        <v>150</v>
      </c>
      <c r="P6">
        <v>0</v>
      </c>
    </row>
    <row r="7" spans="1:16" x14ac:dyDescent="0.2">
      <c r="A7" t="s">
        <v>25</v>
      </c>
      <c r="B7">
        <v>101</v>
      </c>
    </row>
    <row r="8" spans="1:16" x14ac:dyDescent="0.2">
      <c r="A8" t="s">
        <v>26</v>
      </c>
      <c r="B8">
        <v>20434</v>
      </c>
    </row>
    <row r="9" spans="1:16" x14ac:dyDescent="0.2">
      <c r="A9" t="s">
        <v>27</v>
      </c>
      <c r="B9" t="s">
        <v>28</v>
      </c>
    </row>
    <row r="10" spans="1:16" x14ac:dyDescent="0.2">
      <c r="A10" t="s">
        <v>29</v>
      </c>
      <c r="B10" t="s">
        <v>30</v>
      </c>
    </row>
    <row r="11" spans="1:16" x14ac:dyDescent="0.2">
      <c r="A11" t="s">
        <v>31</v>
      </c>
      <c r="B11" t="s">
        <v>32</v>
      </c>
    </row>
    <row r="12" spans="1:16" x14ac:dyDescent="0.2">
      <c r="A12" t="s">
        <v>33</v>
      </c>
      <c r="B12">
        <v>6</v>
      </c>
    </row>
    <row r="13" spans="1:16" x14ac:dyDescent="0.2">
      <c r="A13" t="s">
        <v>34</v>
      </c>
      <c r="B13" t="s">
        <v>35</v>
      </c>
    </row>
    <row r="14" spans="1:16" x14ac:dyDescent="0.2">
      <c r="A14" t="s">
        <v>36</v>
      </c>
      <c r="B14" t="s">
        <v>37</v>
      </c>
    </row>
    <row r="15" spans="1:16" x14ac:dyDescent="0.2">
      <c r="A15" t="s">
        <v>38</v>
      </c>
      <c r="B15">
        <v>1000</v>
      </c>
    </row>
    <row r="16" spans="1:16" x14ac:dyDescent="0.2">
      <c r="A16" t="s">
        <v>39</v>
      </c>
      <c r="B16" t="s">
        <v>40</v>
      </c>
    </row>
    <row r="17" spans="1:2" x14ac:dyDescent="0.2">
      <c r="A17" t="s">
        <v>41</v>
      </c>
      <c r="B17" s="12" t="s">
        <v>42</v>
      </c>
    </row>
    <row r="18" spans="1:2" x14ac:dyDescent="0.2">
      <c r="A18" t="s">
        <v>43</v>
      </c>
      <c r="B18">
        <v>1</v>
      </c>
    </row>
    <row r="19" spans="1:2" x14ac:dyDescent="0.2">
      <c r="A19" t="s">
        <v>44</v>
      </c>
      <c r="B19" s="12" t="s">
        <v>45</v>
      </c>
    </row>
    <row r="20" spans="1:2" x14ac:dyDescent="0.2">
      <c r="A20" t="s">
        <v>46</v>
      </c>
      <c r="B20">
        <v>5</v>
      </c>
    </row>
    <row r="21" spans="1:2" x14ac:dyDescent="0.2">
      <c r="A21" t="s">
        <v>47</v>
      </c>
      <c r="B21">
        <v>2002</v>
      </c>
    </row>
    <row r="22" spans="1:2" x14ac:dyDescent="0.2">
      <c r="A22" t="s">
        <v>48</v>
      </c>
      <c r="B22">
        <v>5</v>
      </c>
    </row>
    <row r="23" spans="1:2" x14ac:dyDescent="0.2">
      <c r="A23" t="s">
        <v>49</v>
      </c>
      <c r="B23">
        <v>1001</v>
      </c>
    </row>
    <row r="26" spans="1:2" x14ac:dyDescent="0.2">
      <c r="A26" t="s">
        <v>50</v>
      </c>
      <c r="B26">
        <v>2</v>
      </c>
    </row>
    <row r="27" spans="1:2" x14ac:dyDescent="0.2">
      <c r="A27" t="s">
        <v>51</v>
      </c>
      <c r="B27">
        <v>0</v>
      </c>
    </row>
    <row r="28" spans="1:2" x14ac:dyDescent="0.2">
      <c r="A28" t="s">
        <v>52</v>
      </c>
      <c r="B28" t="s">
        <v>53</v>
      </c>
    </row>
    <row r="29" spans="1:2" x14ac:dyDescent="0.2">
      <c r="A29" t="s">
        <v>54</v>
      </c>
      <c r="B29" t="s">
        <v>55</v>
      </c>
    </row>
    <row r="30" spans="1:2" x14ac:dyDescent="0.2">
      <c r="A30" t="s">
        <v>56</v>
      </c>
      <c r="B30" t="s">
        <v>57</v>
      </c>
    </row>
    <row r="31" spans="1:2" x14ac:dyDescent="0.2">
      <c r="A31" t="s">
        <v>58</v>
      </c>
      <c r="B31" t="s">
        <v>59</v>
      </c>
    </row>
    <row r="32" spans="1:2" x14ac:dyDescent="0.2">
      <c r="A32" t="s">
        <v>60</v>
      </c>
      <c r="B32">
        <v>1885</v>
      </c>
    </row>
    <row r="33" spans="1:2" x14ac:dyDescent="0.2">
      <c r="A33" t="s">
        <v>61</v>
      </c>
      <c r="B33" t="s">
        <v>57</v>
      </c>
    </row>
    <row r="34" spans="1:2" x14ac:dyDescent="0.2">
      <c r="A34" t="s">
        <v>62</v>
      </c>
      <c r="B34" t="s">
        <v>63</v>
      </c>
    </row>
    <row r="35" spans="1:2" x14ac:dyDescent="0.2">
      <c r="A35" t="s">
        <v>64</v>
      </c>
      <c r="B35" t="s">
        <v>65</v>
      </c>
    </row>
    <row r="36" spans="1:2" x14ac:dyDescent="0.2">
      <c r="A36" t="s">
        <v>66</v>
      </c>
      <c r="B36" t="s">
        <v>67</v>
      </c>
    </row>
    <row r="37" spans="1:2" x14ac:dyDescent="0.2">
      <c r="A37" t="s">
        <v>68</v>
      </c>
      <c r="B37" t="s">
        <v>69</v>
      </c>
    </row>
    <row r="38" spans="1:2" x14ac:dyDescent="0.2">
      <c r="A38" t="s">
        <v>70</v>
      </c>
      <c r="B38" t="s">
        <v>71</v>
      </c>
    </row>
    <row r="39" spans="1:2" x14ac:dyDescent="0.2">
      <c r="A39" t="s">
        <v>72</v>
      </c>
      <c r="B39" t="s">
        <v>30</v>
      </c>
    </row>
    <row r="41" spans="1:2" x14ac:dyDescent="0.2">
      <c r="A41" t="s">
        <v>73</v>
      </c>
      <c r="B41" t="s">
        <v>74</v>
      </c>
    </row>
    <row r="42" spans="1:2" x14ac:dyDescent="0.2">
      <c r="A42" t="s">
        <v>75</v>
      </c>
      <c r="B42" t="s">
        <v>57</v>
      </c>
    </row>
    <row r="44" spans="1:2" x14ac:dyDescent="0.2">
      <c r="A44" t="s">
        <v>76</v>
      </c>
      <c r="B44" t="s">
        <v>77</v>
      </c>
    </row>
    <row r="45" spans="1:2" x14ac:dyDescent="0.2">
      <c r="A45" t="s">
        <v>78</v>
      </c>
      <c r="B45">
        <v>-1</v>
      </c>
    </row>
    <row r="46" spans="1:2" x14ac:dyDescent="0.2">
      <c r="A46" t="s">
        <v>79</v>
      </c>
      <c r="B46">
        <v>-1</v>
      </c>
    </row>
    <row r="47" spans="1:2" x14ac:dyDescent="0.2">
      <c r="A47" t="s">
        <v>80</v>
      </c>
      <c r="B47">
        <v>-1</v>
      </c>
    </row>
    <row r="48" spans="1:2" x14ac:dyDescent="0.2">
      <c r="A48" t="s">
        <v>81</v>
      </c>
      <c r="B48">
        <v>-1</v>
      </c>
    </row>
    <row r="49" spans="1:2" x14ac:dyDescent="0.2">
      <c r="A49" t="s">
        <v>82</v>
      </c>
      <c r="B49">
        <v>-1</v>
      </c>
    </row>
    <row r="50" spans="1:2" x14ac:dyDescent="0.2">
      <c r="A50" t="s">
        <v>83</v>
      </c>
      <c r="B50">
        <v>36</v>
      </c>
    </row>
    <row r="51" spans="1:2" x14ac:dyDescent="0.2">
      <c r="A51" t="s">
        <v>84</v>
      </c>
      <c r="B51">
        <v>16</v>
      </c>
    </row>
    <row r="52" spans="1:2" x14ac:dyDescent="0.2">
      <c r="A52" t="s">
        <v>85</v>
      </c>
      <c r="B52">
        <v>1</v>
      </c>
    </row>
    <row r="53" spans="1:2" x14ac:dyDescent="0.2">
      <c r="A53" t="s">
        <v>86</v>
      </c>
      <c r="B53">
        <v>40</v>
      </c>
    </row>
    <row r="54" spans="1:2" x14ac:dyDescent="0.2">
      <c r="A54" t="s">
        <v>87</v>
      </c>
      <c r="B54">
        <v>2</v>
      </c>
    </row>
    <row r="55" spans="1:2" x14ac:dyDescent="0.2">
      <c r="A55" t="s">
        <v>88</v>
      </c>
      <c r="B55">
        <v>5</v>
      </c>
    </row>
    <row r="56" spans="1:2" x14ac:dyDescent="0.2">
      <c r="A56" t="s">
        <v>89</v>
      </c>
      <c r="B56">
        <v>2</v>
      </c>
    </row>
    <row r="57" spans="1:2" x14ac:dyDescent="0.2">
      <c r="A57" t="s">
        <v>90</v>
      </c>
      <c r="B57">
        <v>-1</v>
      </c>
    </row>
    <row r="58" spans="1:2" x14ac:dyDescent="0.2">
      <c r="A58" t="s">
        <v>91</v>
      </c>
      <c r="B58" t="b">
        <v>0</v>
      </c>
    </row>
    <row r="59" spans="1:2" x14ac:dyDescent="0.2">
      <c r="A59" t="s">
        <v>92</v>
      </c>
      <c r="B59">
        <v>12</v>
      </c>
    </row>
    <row r="60" spans="1:2" x14ac:dyDescent="0.2">
      <c r="A60" t="s">
        <v>93</v>
      </c>
      <c r="B60">
        <v>2002</v>
      </c>
    </row>
    <row r="61" spans="1:2" x14ac:dyDescent="0.2">
      <c r="A61" t="s">
        <v>94</v>
      </c>
      <c r="B61">
        <v>2002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49"/>
  <sheetViews>
    <sheetView tabSelected="1" view="pageLayout" zoomScaleNormal="100" workbookViewId="0"/>
  </sheetViews>
  <sheetFormatPr defaultRowHeight="12.75" x14ac:dyDescent="0.2"/>
  <cols>
    <col min="7" max="7" width="10.7109375" style="7" customWidth="1"/>
    <col min="8" max="8" width="2.7109375" style="18" customWidth="1"/>
    <col min="9" max="9" width="10.7109375" style="7" customWidth="1"/>
    <col min="10" max="10" width="2.7109375" customWidth="1"/>
    <col min="11" max="11" width="10.7109375" customWidth="1"/>
    <col min="12" max="12" width="2.7109375" customWidth="1"/>
    <col min="13" max="13" width="10.7109375" customWidth="1"/>
  </cols>
  <sheetData>
    <row r="1" spans="1:13" x14ac:dyDescent="0.2">
      <c r="A1" s="2" t="s">
        <v>169</v>
      </c>
      <c r="B1" s="4"/>
      <c r="C1" s="4"/>
      <c r="D1" s="4"/>
      <c r="E1" s="4"/>
      <c r="F1" s="4"/>
      <c r="G1" s="5"/>
      <c r="H1" s="19"/>
      <c r="I1" s="5"/>
      <c r="J1" s="4"/>
      <c r="K1" s="4"/>
      <c r="L1" s="4"/>
      <c r="M1" s="4"/>
    </row>
    <row r="2" spans="1:13" x14ac:dyDescent="0.2">
      <c r="A2" s="2" t="s">
        <v>156</v>
      </c>
      <c r="B2" s="4"/>
      <c r="C2" s="4"/>
      <c r="D2" s="4"/>
      <c r="E2" s="4"/>
      <c r="F2" s="4"/>
      <c r="G2" s="5"/>
      <c r="H2" s="19"/>
      <c r="I2" s="5"/>
      <c r="J2" s="4"/>
      <c r="K2" s="4"/>
      <c r="L2" s="4"/>
      <c r="M2" s="4"/>
    </row>
    <row r="3" spans="1:13" x14ac:dyDescent="0.2">
      <c r="A3" s="2" t="s">
        <v>152</v>
      </c>
      <c r="B3" s="4"/>
      <c r="C3" s="4"/>
      <c r="D3" s="4"/>
      <c r="E3" s="4"/>
      <c r="F3" s="4"/>
      <c r="G3" s="5"/>
      <c r="H3" s="19"/>
      <c r="I3" s="5"/>
      <c r="J3" s="4"/>
      <c r="K3" s="4"/>
      <c r="L3" s="4"/>
      <c r="M3" s="4"/>
    </row>
    <row r="4" spans="1:13" x14ac:dyDescent="0.2">
      <c r="A4" s="2" t="s">
        <v>151</v>
      </c>
      <c r="B4" s="4"/>
      <c r="C4" s="4"/>
      <c r="D4" s="4"/>
      <c r="E4" s="4"/>
      <c r="F4" s="4"/>
      <c r="G4" s="5"/>
      <c r="H4" s="19"/>
      <c r="I4" s="5"/>
      <c r="J4" s="4"/>
      <c r="K4" s="4"/>
      <c r="L4" s="4"/>
      <c r="M4" s="4"/>
    </row>
    <row r="5" spans="1:13" ht="12.75" customHeight="1" x14ac:dyDescent="0.25">
      <c r="A5" s="3"/>
      <c r="B5" s="4"/>
      <c r="C5" s="4"/>
      <c r="D5" s="4"/>
      <c r="E5" s="4"/>
      <c r="F5" s="4"/>
      <c r="G5" s="5"/>
      <c r="H5" s="19"/>
      <c r="I5" s="5"/>
      <c r="J5" s="4"/>
    </row>
    <row r="6" spans="1:13" x14ac:dyDescent="0.2">
      <c r="G6" s="6">
        <v>-1</v>
      </c>
      <c r="H6" s="20"/>
      <c r="I6" s="6"/>
    </row>
    <row r="7" spans="1:13" x14ac:dyDescent="0.2">
      <c r="G7" s="1" t="s">
        <v>161</v>
      </c>
      <c r="H7" s="21"/>
      <c r="I7" s="1" t="s">
        <v>160</v>
      </c>
      <c r="K7" s="1" t="s">
        <v>159</v>
      </c>
      <c r="M7" s="1" t="s">
        <v>158</v>
      </c>
    </row>
    <row r="8" spans="1:13" x14ac:dyDescent="0.2">
      <c r="A8" s="10" t="s">
        <v>2</v>
      </c>
      <c r="K8" s="7"/>
      <c r="M8" s="7"/>
    </row>
    <row r="9" spans="1:13" x14ac:dyDescent="0.2">
      <c r="B9" t="s">
        <v>10</v>
      </c>
      <c r="G9" s="14">
        <v>1300830</v>
      </c>
      <c r="I9" s="14">
        <v>1225102</v>
      </c>
      <c r="K9" s="14">
        <v>1192712</v>
      </c>
      <c r="M9" s="14">
        <v>1173450</v>
      </c>
    </row>
    <row r="10" spans="1:13" x14ac:dyDescent="0.2">
      <c r="B10" t="s">
        <v>157</v>
      </c>
      <c r="G10" s="15">
        <v>618141</v>
      </c>
      <c r="I10" s="15">
        <v>462874</v>
      </c>
      <c r="K10" s="15">
        <f>448249-5530</f>
        <v>442719</v>
      </c>
      <c r="M10" s="15">
        <f>437485-5357</f>
        <v>432128</v>
      </c>
    </row>
    <row r="11" spans="1:13" x14ac:dyDescent="0.2">
      <c r="B11" t="s">
        <v>11</v>
      </c>
      <c r="G11" s="16">
        <f>88462+170</f>
        <v>88632</v>
      </c>
      <c r="I11" s="16">
        <f>51863+180</f>
        <v>52043</v>
      </c>
      <c r="K11" s="16">
        <f>39146+190</f>
        <v>39336</v>
      </c>
      <c r="M11" s="16">
        <f>31042+6</f>
        <v>31048</v>
      </c>
    </row>
    <row r="12" spans="1:13" x14ac:dyDescent="0.2">
      <c r="G12" s="13"/>
      <c r="I12" s="13"/>
      <c r="K12" s="13"/>
      <c r="M12" s="13"/>
    </row>
    <row r="13" spans="1:13" x14ac:dyDescent="0.2">
      <c r="B13" t="s">
        <v>3</v>
      </c>
      <c r="G13" s="8">
        <f>SUM(G9:G12)</f>
        <v>2007603</v>
      </c>
      <c r="H13" s="23"/>
      <c r="I13" s="8">
        <f>SUM(I9:I12)</f>
        <v>1740019</v>
      </c>
      <c r="K13" s="8">
        <f>SUM(K9:K12)</f>
        <v>1674767</v>
      </c>
      <c r="M13" s="8">
        <f>SUM(M9:M12)</f>
        <v>1636626</v>
      </c>
    </row>
    <row r="14" spans="1:13" x14ac:dyDescent="0.2">
      <c r="K14" s="7"/>
      <c r="M14" s="7"/>
    </row>
    <row r="15" spans="1:13" x14ac:dyDescent="0.2">
      <c r="K15" s="7"/>
      <c r="M15" s="7"/>
    </row>
    <row r="16" spans="1:13" x14ac:dyDescent="0.2">
      <c r="A16" s="10" t="s">
        <v>4</v>
      </c>
      <c r="K16" s="7"/>
      <c r="M16" s="7"/>
    </row>
    <row r="17" spans="1:13" x14ac:dyDescent="0.2">
      <c r="B17" t="s">
        <v>12</v>
      </c>
      <c r="G17" s="17">
        <v>826838</v>
      </c>
      <c r="H17" s="22"/>
      <c r="I17" s="17">
        <v>615778</v>
      </c>
      <c r="K17" s="17">
        <v>577890</v>
      </c>
      <c r="M17" s="17">
        <v>553067</v>
      </c>
    </row>
    <row r="18" spans="1:13" x14ac:dyDescent="0.2">
      <c r="B18" t="s">
        <v>13</v>
      </c>
      <c r="G18" s="15">
        <v>804961</v>
      </c>
      <c r="H18" s="22"/>
      <c r="I18" s="15">
        <v>799737</v>
      </c>
      <c r="J18" s="7"/>
      <c r="K18" s="15">
        <v>806572</v>
      </c>
      <c r="M18" s="15">
        <v>796726</v>
      </c>
    </row>
    <row r="19" spans="1:13" x14ac:dyDescent="0.2">
      <c r="B19" t="s">
        <v>153</v>
      </c>
      <c r="G19" s="15">
        <v>59695</v>
      </c>
      <c r="H19" s="22"/>
      <c r="I19" s="15">
        <v>58984</v>
      </c>
      <c r="K19" s="15">
        <v>58673</v>
      </c>
      <c r="M19" s="15">
        <v>59585</v>
      </c>
    </row>
    <row r="20" spans="1:13" x14ac:dyDescent="0.2">
      <c r="B20" t="s">
        <v>154</v>
      </c>
      <c r="G20" s="15">
        <v>98913</v>
      </c>
      <c r="H20" s="22"/>
      <c r="I20" s="15">
        <v>56133</v>
      </c>
      <c r="K20" s="15">
        <v>58203</v>
      </c>
      <c r="M20" s="15">
        <v>59070</v>
      </c>
    </row>
    <row r="21" spans="1:13" x14ac:dyDescent="0.2">
      <c r="B21" t="s">
        <v>9</v>
      </c>
      <c r="G21" s="15">
        <v>41061</v>
      </c>
      <c r="H21" s="22"/>
      <c r="I21" s="15">
        <v>28991</v>
      </c>
      <c r="K21" s="15">
        <v>25539</v>
      </c>
      <c r="M21" s="15">
        <v>22642</v>
      </c>
    </row>
    <row r="22" spans="1:13" x14ac:dyDescent="0.2">
      <c r="B22" t="s">
        <v>14</v>
      </c>
      <c r="G22" s="15">
        <v>79584</v>
      </c>
      <c r="H22" s="22"/>
      <c r="I22" s="15">
        <v>57180</v>
      </c>
      <c r="K22" s="15">
        <v>51866</v>
      </c>
      <c r="M22" s="15">
        <v>51445</v>
      </c>
    </row>
    <row r="23" spans="1:13" x14ac:dyDescent="0.2">
      <c r="B23" t="s">
        <v>155</v>
      </c>
      <c r="G23" s="15">
        <v>43323</v>
      </c>
      <c r="H23" s="22"/>
      <c r="I23" s="15">
        <v>45562</v>
      </c>
      <c r="K23" s="15">
        <v>32781</v>
      </c>
      <c r="M23" s="15">
        <v>33836</v>
      </c>
    </row>
    <row r="24" spans="1:13" x14ac:dyDescent="0.2">
      <c r="B24" t="s">
        <v>15</v>
      </c>
      <c r="G24" s="17">
        <v>26794</v>
      </c>
      <c r="H24" s="22"/>
      <c r="I24" s="17">
        <v>22474</v>
      </c>
      <c r="K24" s="17">
        <v>21930</v>
      </c>
      <c r="M24" s="17">
        <v>20097</v>
      </c>
    </row>
    <row r="25" spans="1:13" x14ac:dyDescent="0.2">
      <c r="B25" t="s">
        <v>0</v>
      </c>
      <c r="G25" s="16">
        <v>5254</v>
      </c>
      <c r="H25" s="22"/>
      <c r="I25" s="16">
        <v>3434</v>
      </c>
      <c r="K25" s="16">
        <v>3075</v>
      </c>
      <c r="M25" s="16">
        <v>3013</v>
      </c>
    </row>
    <row r="26" spans="1:13" x14ac:dyDescent="0.2">
      <c r="G26" s="11"/>
      <c r="I26" s="11"/>
      <c r="K26" s="11"/>
      <c r="M26" s="11"/>
    </row>
    <row r="27" spans="1:13" x14ac:dyDescent="0.2">
      <c r="B27" t="s">
        <v>5</v>
      </c>
      <c r="G27" s="9">
        <f>SUM(G17:G26)</f>
        <v>1986423</v>
      </c>
      <c r="H27" s="23"/>
      <c r="I27" s="9">
        <f>SUM(I17:I26)</f>
        <v>1688273</v>
      </c>
      <c r="K27" s="9">
        <f>SUM(K17:K26)</f>
        <v>1636529</v>
      </c>
      <c r="M27" s="9">
        <f>SUM(M17:M26)</f>
        <v>1599481</v>
      </c>
    </row>
    <row r="28" spans="1:13" x14ac:dyDescent="0.2">
      <c r="K28" s="7"/>
      <c r="M28" s="7"/>
    </row>
    <row r="29" spans="1:13" x14ac:dyDescent="0.2">
      <c r="A29" t="s">
        <v>7</v>
      </c>
      <c r="G29" s="9">
        <f>+G13-G27</f>
        <v>21180</v>
      </c>
      <c r="I29" s="9">
        <f>+I13-I27</f>
        <v>51746</v>
      </c>
      <c r="K29" s="9">
        <f>+K13-K27</f>
        <v>38238</v>
      </c>
      <c r="M29" s="9">
        <f>+M13-M27</f>
        <v>37145</v>
      </c>
    </row>
    <row r="30" spans="1:13" ht="12" customHeight="1" x14ac:dyDescent="0.2">
      <c r="K30" s="7"/>
      <c r="M30" s="7"/>
    </row>
    <row r="31" spans="1:13" ht="12" customHeight="1" x14ac:dyDescent="0.2">
      <c r="A31" t="s">
        <v>1</v>
      </c>
      <c r="K31" s="7"/>
      <c r="M31" s="7"/>
    </row>
    <row r="32" spans="1:13" ht="12" customHeight="1" x14ac:dyDescent="0.2">
      <c r="B32" t="s">
        <v>162</v>
      </c>
      <c r="G32" s="7">
        <v>201</v>
      </c>
      <c r="I32" s="7">
        <v>-10249</v>
      </c>
      <c r="K32" s="7">
        <v>-2585</v>
      </c>
      <c r="M32" s="7">
        <v>10504</v>
      </c>
    </row>
    <row r="33" spans="1:13" ht="12" customHeight="1" x14ac:dyDescent="0.2">
      <c r="B33" t="s">
        <v>163</v>
      </c>
      <c r="G33" s="7">
        <v>-1757</v>
      </c>
      <c r="I33" s="7">
        <v>-3763</v>
      </c>
      <c r="K33" s="7">
        <v>-3822</v>
      </c>
      <c r="M33" s="7">
        <v>-3817</v>
      </c>
    </row>
    <row r="34" spans="1:13" ht="12" customHeight="1" x14ac:dyDescent="0.2">
      <c r="B34" t="s">
        <v>164</v>
      </c>
      <c r="G34" s="27">
        <v>0</v>
      </c>
      <c r="I34" s="7">
        <v>37287</v>
      </c>
      <c r="K34" s="27">
        <v>0</v>
      </c>
      <c r="M34" s="27">
        <v>0</v>
      </c>
    </row>
    <row r="35" spans="1:13" ht="12" customHeight="1" x14ac:dyDescent="0.2">
      <c r="B35" t="s">
        <v>165</v>
      </c>
      <c r="G35" s="7">
        <f>24+30</f>
        <v>54</v>
      </c>
      <c r="I35" s="7">
        <v>-32</v>
      </c>
      <c r="K35" s="27">
        <v>0</v>
      </c>
      <c r="M35" s="7">
        <f>55-2222</f>
        <v>-2167</v>
      </c>
    </row>
    <row r="36" spans="1:13" ht="12" customHeight="1" x14ac:dyDescent="0.2">
      <c r="B36" t="s">
        <v>166</v>
      </c>
      <c r="G36" s="7">
        <v>6076</v>
      </c>
      <c r="H36" s="22"/>
      <c r="I36" s="27">
        <v>0</v>
      </c>
      <c r="K36" s="27">
        <v>0</v>
      </c>
      <c r="M36" s="7"/>
    </row>
    <row r="37" spans="1:13" ht="12" customHeight="1" x14ac:dyDescent="0.2">
      <c r="B37" t="s">
        <v>167</v>
      </c>
      <c r="G37" s="26">
        <v>-738</v>
      </c>
      <c r="H37" s="24"/>
      <c r="I37" s="26">
        <v>-529</v>
      </c>
      <c r="K37" s="26">
        <v>33</v>
      </c>
      <c r="M37" s="26">
        <v>0</v>
      </c>
    </row>
    <row r="38" spans="1:13" ht="12" customHeight="1" x14ac:dyDescent="0.2">
      <c r="B38" t="s">
        <v>8</v>
      </c>
      <c r="G38" s="25">
        <f>SUM(G32:G37)</f>
        <v>3836</v>
      </c>
      <c r="I38" s="25">
        <f>SUM(I32:I37)</f>
        <v>22714</v>
      </c>
      <c r="K38" s="25">
        <f>SUM(K32:K37)</f>
        <v>-6374</v>
      </c>
      <c r="M38" s="25">
        <f>SUM(M32:M37)</f>
        <v>4520</v>
      </c>
    </row>
    <row r="39" spans="1:13" ht="12" customHeight="1" x14ac:dyDescent="0.2">
      <c r="K39" s="7"/>
      <c r="M39" s="7"/>
    </row>
    <row r="40" spans="1:13" x14ac:dyDescent="0.2">
      <c r="A40" t="s">
        <v>6</v>
      </c>
      <c r="G40" s="8">
        <f>+G29+G38</f>
        <v>25016</v>
      </c>
      <c r="H40" s="22"/>
      <c r="I40" s="8">
        <f>+I29+I38</f>
        <v>74460</v>
      </c>
      <c r="K40" s="8">
        <f>+K29+K38</f>
        <v>31864</v>
      </c>
      <c r="M40" s="8">
        <f>+M29+M38</f>
        <v>41665</v>
      </c>
    </row>
    <row r="41" spans="1:13" x14ac:dyDescent="0.2">
      <c r="K41" s="7"/>
      <c r="M41" s="7"/>
    </row>
    <row r="42" spans="1:13" x14ac:dyDescent="0.2">
      <c r="A42" t="s">
        <v>168</v>
      </c>
      <c r="K42" s="7"/>
      <c r="M42" s="7"/>
    </row>
    <row r="43" spans="1:13" x14ac:dyDescent="0.2">
      <c r="K43" s="7"/>
      <c r="M43" s="7"/>
    </row>
    <row r="44" spans="1:13" x14ac:dyDescent="0.2">
      <c r="K44" s="7"/>
      <c r="M44" s="7"/>
    </row>
    <row r="45" spans="1:13" x14ac:dyDescent="0.2">
      <c r="K45" s="7"/>
      <c r="M45" s="7"/>
    </row>
    <row r="46" spans="1:13" x14ac:dyDescent="0.2">
      <c r="K46" s="7"/>
      <c r="M46" s="7"/>
    </row>
    <row r="47" spans="1:13" x14ac:dyDescent="0.2">
      <c r="K47" s="7"/>
      <c r="M47" s="7"/>
    </row>
    <row r="48" spans="1:13" x14ac:dyDescent="0.2">
      <c r="K48" s="7"/>
      <c r="M48" s="7"/>
    </row>
    <row r="49" spans="11:13" x14ac:dyDescent="0.2">
      <c r="K49" s="7"/>
      <c r="M49" s="7"/>
    </row>
  </sheetData>
  <phoneticPr fontId="0" type="noConversion"/>
  <printOptions horizontalCentered="1"/>
  <pageMargins left="1" right="1" top="1" bottom="1" header="0.5" footer="0.25"/>
  <pageSetup scale="86" orientation="landscape" r:id="rId1"/>
  <headerFooter alignWithMargins="0">
    <oddHeader>&amp;CAppendix 1 - Atrius Health Consolidated Financials 2009-2012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100</vt:i4>
      </vt:variant>
    </vt:vector>
  </HeadingPairs>
  <TitlesOfParts>
    <vt:vector size="102" baseType="lpstr">
      <vt:lpstr>CRITERIA1</vt:lpstr>
      <vt:lpstr>Stmnt of Operations </vt:lpstr>
      <vt:lpstr>ACCOUNTEDPERIODTYPE1</vt:lpstr>
      <vt:lpstr>ACCOUNTSEGMENT1</vt:lpstr>
      <vt:lpstr>APPSUSERNAME1</vt:lpstr>
      <vt:lpstr>BUDGETCURRENCYCODE1</vt:lpstr>
      <vt:lpstr>BUDGETDECIMALPLACES1</vt:lpstr>
      <vt:lpstr>BUDGETENTITYID1</vt:lpstr>
      <vt:lpstr>BUDGETGRAPHCORRESPONDING1</vt:lpstr>
      <vt:lpstr>BUDGETGRAPHINCACTUALS1</vt:lpstr>
      <vt:lpstr>BUDGETGRAPHINCBUDGETS1</vt:lpstr>
      <vt:lpstr>BUDGETGRAPHINCTITLES1</vt:lpstr>
      <vt:lpstr>BUDGETGRAPHINCVARIANCES1</vt:lpstr>
      <vt:lpstr>BUDGETGRAPHSTYLE1</vt:lpstr>
      <vt:lpstr>BUDGETHEADINGSBACKCOLOUR1</vt:lpstr>
      <vt:lpstr>BUDGETHEADINGSFORECOLOUR1</vt:lpstr>
      <vt:lpstr>BUDGETNAME1</vt:lpstr>
      <vt:lpstr>BUDGETORG1</vt:lpstr>
      <vt:lpstr>BUDGETORGFROZEN1</vt:lpstr>
      <vt:lpstr>BUDGETOUTPUTOPTION1</vt:lpstr>
      <vt:lpstr>BUDGETPASSWORDREQUIREDFLAG1</vt:lpstr>
      <vt:lpstr>BUDGETSHOWCRITERIASHEET1</vt:lpstr>
      <vt:lpstr>BUDGETSTATUS1</vt:lpstr>
      <vt:lpstr>BUDGETTITLEBACKCOLOUR1</vt:lpstr>
      <vt:lpstr>BUDGETTITLEBORDERCOLOUR1</vt:lpstr>
      <vt:lpstr>BUDGETTITLEFORECOLOUR1</vt:lpstr>
      <vt:lpstr>BUDGETVALUESWIDTH1</vt:lpstr>
      <vt:lpstr>BUDGETVERSIONID1</vt:lpstr>
      <vt:lpstr>CHARTOFACCOUNTSID1</vt:lpstr>
      <vt:lpstr>CONNECTSTRING1</vt:lpstr>
      <vt:lpstr>CREATEGRAPH1</vt:lpstr>
      <vt:lpstr>DBNAME1</vt:lpstr>
      <vt:lpstr>DBUSERNAME1</vt:lpstr>
      <vt:lpstr>DELETELOGICTYPE1</vt:lpstr>
      <vt:lpstr>ENDPERIODNAME1</vt:lpstr>
      <vt:lpstr>ENDPERIODNUM1</vt:lpstr>
      <vt:lpstr>ENDPERIODYEAR1</vt:lpstr>
      <vt:lpstr>FFAPPCOLNAME1_1</vt:lpstr>
      <vt:lpstr>FFAPPCOLNAME2_1</vt:lpstr>
      <vt:lpstr>FFAPPCOLNAME3_1</vt:lpstr>
      <vt:lpstr>FFAPPCOLNAME4_1</vt:lpstr>
      <vt:lpstr>FFAPPCOLNAME5_1</vt:lpstr>
      <vt:lpstr>FFAPPCOLNAME6_1</vt:lpstr>
      <vt:lpstr>FFSEGDESC1_1</vt:lpstr>
      <vt:lpstr>FFSEGDESC2_1</vt:lpstr>
      <vt:lpstr>FFSEGDESC3_1</vt:lpstr>
      <vt:lpstr>FFSEGDESC4_1</vt:lpstr>
      <vt:lpstr>FFSEGDESC5_1</vt:lpstr>
      <vt:lpstr>FFSEGDESC6_1</vt:lpstr>
      <vt:lpstr>FFSEGMENT1_1</vt:lpstr>
      <vt:lpstr>FFSEGMENT2_1</vt:lpstr>
      <vt:lpstr>FFSEGMENT3_1</vt:lpstr>
      <vt:lpstr>FFSEGMENT4_1</vt:lpstr>
      <vt:lpstr>FFSEGMENT5_1</vt:lpstr>
      <vt:lpstr>FFSEGMENT6_1</vt:lpstr>
      <vt:lpstr>FFSEGSEPARATOR1</vt:lpstr>
      <vt:lpstr>FNDNAM1</vt:lpstr>
      <vt:lpstr>FNDUSERID1</vt:lpstr>
      <vt:lpstr>GWYUID1</vt:lpstr>
      <vt:lpstr>NOOFFFSEGMENTS1</vt:lpstr>
      <vt:lpstr>NOOFPERIODS1</vt:lpstr>
      <vt:lpstr>PERIODSETNAME1</vt:lpstr>
      <vt:lpstr>PERIODYEAR1</vt:lpstr>
      <vt:lpstr>'Stmnt of Operations '!Print_Area</vt:lpstr>
      <vt:lpstr>READONLYBACKCOLOUR1</vt:lpstr>
      <vt:lpstr>READWRITEBACKCOLOUR1</vt:lpstr>
      <vt:lpstr>REQUIREBUDGETJOURNALSFLAG1</vt:lpstr>
      <vt:lpstr>RESPONSIBILITYAPPLICATIONID1</vt:lpstr>
      <vt:lpstr>RESPONSIBILITYID1</vt:lpstr>
      <vt:lpstr>RESPONSIBILITYNAME1</vt:lpstr>
      <vt:lpstr>ROWSTOUPLOAD1</vt:lpstr>
      <vt:lpstr>SEG1_DIRECTION1</vt:lpstr>
      <vt:lpstr>SEG1_FROM1</vt:lpstr>
      <vt:lpstr>SEG1_SORT1</vt:lpstr>
      <vt:lpstr>SEG1_TO1</vt:lpstr>
      <vt:lpstr>SEG2_DIRECTION1</vt:lpstr>
      <vt:lpstr>SEG2_FROM1</vt:lpstr>
      <vt:lpstr>SEG2_SORT1</vt:lpstr>
      <vt:lpstr>SEG2_TO1</vt:lpstr>
      <vt:lpstr>SEG3_DIRECTION1</vt:lpstr>
      <vt:lpstr>SEG3_FROM1</vt:lpstr>
      <vt:lpstr>SEG3_SORT1</vt:lpstr>
      <vt:lpstr>SEG3_TO1</vt:lpstr>
      <vt:lpstr>SEG4_DIRECTION1</vt:lpstr>
      <vt:lpstr>SEG4_FROM1</vt:lpstr>
      <vt:lpstr>SEG4_SORT1</vt:lpstr>
      <vt:lpstr>SEG4_TO1</vt:lpstr>
      <vt:lpstr>SEG5_DIRECTION1</vt:lpstr>
      <vt:lpstr>SEG5_FROM1</vt:lpstr>
      <vt:lpstr>SEG5_SORT1</vt:lpstr>
      <vt:lpstr>SEG5_TO1</vt:lpstr>
      <vt:lpstr>SEG6_DIRECTION1</vt:lpstr>
      <vt:lpstr>SEG6_FROM1</vt:lpstr>
      <vt:lpstr>SEG6_SORT1</vt:lpstr>
      <vt:lpstr>SEG6_TO1</vt:lpstr>
      <vt:lpstr>SETOFBOOKSID1</vt:lpstr>
      <vt:lpstr>SETOFBOOKSNAME1</vt:lpstr>
      <vt:lpstr>STARTBUDGETPOST1</vt:lpstr>
      <vt:lpstr>STARTPERIODNAME1</vt:lpstr>
      <vt:lpstr>STARTPERIODNUM1</vt:lpstr>
      <vt:lpstr>STARTPERIODYEAR1</vt:lpstr>
      <vt:lpstr>UPDATELOGICTYPE1</vt:lpstr>
    </vt:vector>
  </TitlesOfParts>
  <Company>HPHC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1999-08-02T15:10:22Z</dcterms:created>
  <dc:creator>HPHC</dc:creator>
  <lastModifiedBy>Keough, Kathy</lastModifiedBy>
  <lastPrinted>2010-02-26T18:45:30Z</lastPrinted>
  <dcterms:modified xsi:type="dcterms:W3CDTF">2013-09-26T15:28:36Z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