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massgov.sharepoint.com/sites/ENV-TEAMS-DOERRENEWABLES/Shared Documents/Solar Check-In Mtg/SMART 3.0/ESS Adder Calculator/2026/"/>
    </mc:Choice>
  </mc:AlternateContent>
  <xr:revisionPtr revIDLastSave="15" documentId="8_{96B0CCCD-EAF7-4B89-A7D9-3B48F4F031E3}" xr6:coauthVersionLast="47" xr6:coauthVersionMax="47" xr10:uidLastSave="{0DAF3A26-E204-41B3-B285-BEE3E33E0B8B}"/>
  <bookViews>
    <workbookView xWindow="28680" yWindow="-120" windowWidth="29040" windowHeight="15720" activeTab="1" xr2:uid="{C569A9B0-B250-4A28-8589-0E9CB7248290}"/>
  </bookViews>
  <sheets>
    <sheet name="Instructions" sheetId="2" r:id="rId1"/>
    <sheet name="Storage Adder Calculator" sheetId="1"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 l="1"/>
  <c r="J27" i="1"/>
  <c r="I27" i="1"/>
  <c r="F27" i="1"/>
  <c r="L26" i="1"/>
  <c r="K26" i="1"/>
  <c r="J26" i="1"/>
  <c r="G26" i="1"/>
  <c r="D26" i="1"/>
  <c r="L25" i="1"/>
  <c r="K25" i="1"/>
  <c r="I25" i="1"/>
  <c r="H25" i="1"/>
  <c r="E25" i="1"/>
  <c r="D25" i="1"/>
  <c r="L24" i="1"/>
  <c r="J24" i="1"/>
  <c r="I24" i="1"/>
  <c r="F24" i="1"/>
  <c r="E24" i="1"/>
  <c r="D24" i="1"/>
  <c r="K23" i="1"/>
  <c r="J23" i="1"/>
  <c r="G23" i="1"/>
  <c r="F23" i="1"/>
  <c r="E23" i="1"/>
  <c r="L22" i="1"/>
  <c r="K22" i="1"/>
  <c r="H22" i="1"/>
  <c r="G22" i="1"/>
  <c r="F22" i="1"/>
  <c r="D22" i="1"/>
  <c r="L21" i="1"/>
  <c r="I21" i="1"/>
  <c r="H21" i="1"/>
  <c r="G21" i="1"/>
  <c r="E21" i="1"/>
  <c r="D21" i="1"/>
  <c r="J20" i="1"/>
  <c r="I20" i="1"/>
  <c r="H20" i="1"/>
  <c r="F20" i="1"/>
  <c r="E20" i="1"/>
  <c r="K19" i="1"/>
  <c r="J19" i="1"/>
  <c r="I19" i="1"/>
  <c r="G19" i="1"/>
  <c r="F19" i="1"/>
  <c r="L18" i="1"/>
  <c r="K18" i="1"/>
  <c r="J18" i="1"/>
  <c r="H18" i="1"/>
  <c r="G18" i="1"/>
  <c r="D18" i="1"/>
  <c r="L17" i="1"/>
  <c r="K17" i="1"/>
  <c r="I17" i="1"/>
  <c r="H17" i="1"/>
  <c r="E17" i="1"/>
  <c r="D17" i="1"/>
  <c r="L16" i="1"/>
  <c r="J16" i="1"/>
  <c r="I16" i="1"/>
  <c r="F16" i="1"/>
  <c r="E16" i="1"/>
  <c r="D16" i="1"/>
  <c r="K15" i="1"/>
  <c r="J15" i="1"/>
  <c r="G15" i="1"/>
  <c r="F15" i="1"/>
  <c r="E15" i="1"/>
  <c r="L14" i="1"/>
  <c r="K14" i="1"/>
  <c r="H14" i="1"/>
  <c r="G14" i="1"/>
  <c r="F14" i="1"/>
  <c r="D14" i="1"/>
  <c r="L13" i="1"/>
  <c r="I13" i="1"/>
  <c r="H13" i="1"/>
  <c r="G13" i="1"/>
  <c r="E13" i="1"/>
  <c r="D13" i="1"/>
  <c r="L28" i="1"/>
  <c r="E28" i="1" l="1"/>
  <c r="F28" i="1"/>
  <c r="H26" i="1"/>
  <c r="G27" i="1"/>
  <c r="F13" i="1"/>
  <c r="E14" i="1"/>
  <c r="D15" i="1"/>
  <c r="L15" i="1"/>
  <c r="K16" i="1"/>
  <c r="J17" i="1"/>
  <c r="I18" i="1"/>
  <c r="H19" i="1"/>
  <c r="G20" i="1"/>
  <c r="F21" i="1"/>
  <c r="E22" i="1"/>
  <c r="D23" i="1"/>
  <c r="L23" i="1"/>
  <c r="K24" i="1"/>
  <c r="J25" i="1"/>
  <c r="I26" i="1"/>
  <c r="H27" i="1"/>
  <c r="G28" i="1"/>
  <c r="H28" i="1"/>
  <c r="I28" i="1"/>
  <c r="J28" i="1"/>
  <c r="K28" i="1"/>
  <c r="J13" i="1"/>
  <c r="I14" i="1"/>
  <c r="H15" i="1"/>
  <c r="G16" i="1"/>
  <c r="F17" i="1"/>
  <c r="E18" i="1"/>
  <c r="D19" i="1"/>
  <c r="L19" i="1"/>
  <c r="K20" i="1"/>
  <c r="J21" i="1"/>
  <c r="I22" i="1"/>
  <c r="H23" i="1"/>
  <c r="G24" i="1"/>
  <c r="F25" i="1"/>
  <c r="E26" i="1"/>
  <c r="D27" i="1"/>
  <c r="L27" i="1"/>
  <c r="C6" i="1"/>
  <c r="K13" i="1"/>
  <c r="J14" i="1"/>
  <c r="I15" i="1"/>
  <c r="H16" i="1"/>
  <c r="G17" i="1"/>
  <c r="F18" i="1"/>
  <c r="E19" i="1"/>
  <c r="D20" i="1"/>
  <c r="L20" i="1"/>
  <c r="K21" i="1"/>
  <c r="J22" i="1"/>
  <c r="I23" i="1"/>
  <c r="H24" i="1"/>
  <c r="G25" i="1"/>
  <c r="F26" i="1"/>
  <c r="E27" i="1"/>
  <c r="D28" i="1"/>
</calcChain>
</file>

<file path=xl/sharedStrings.xml><?xml version="1.0" encoding="utf-8"?>
<sst xmlns="http://schemas.openxmlformats.org/spreadsheetml/2006/main" count="12" uniqueCount="11">
  <si>
    <t>ENTER INFORMATION IN BLUE CELLS ONLY</t>
  </si>
  <si>
    <t>Solar PV Capacity (kW DC)</t>
  </si>
  <si>
    <t>Storage Nominal Rated Power Capacity (kW)</t>
  </si>
  <si>
    <t>Cannot be less than 25% of Solar PV DC Power Capacity, Incentivized for no more than 100%</t>
  </si>
  <si>
    <t>Storage Hours at Rated Capacity</t>
  </si>
  <si>
    <t>Cannot be less than 2 hours, Incentivized for no more than 6 hours</t>
  </si>
  <si>
    <t>Adder Multiplier</t>
  </si>
  <si>
    <t>Storage Adder ($/kWh)</t>
  </si>
  <si>
    <t>Note: Energy Storage Systems may exceed 100% of capacity and/or 6 hours or duration, but will receive no incremental adder for capacity beyond these limitations</t>
  </si>
  <si>
    <t>Table of Formula Results</t>
  </si>
  <si>
    <t>Storage kW as % of Solar PV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</si>
</sst>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
    <numFmt numFmtId="165" formatCode="&quot;$&quot;#,##0.0000"/>
    <numFmt numFmtId="166" formatCode="_(&quot;$&quot;* #,##0.000_);_(&quot;$&quot;* \(#,##0.000\);_(&quot;$&quot;* &quot;-&quot;??_);_(@_)"/>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b/>
      <sz val="16"/>
      <color theme="1"/>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3" tint="0.749992370372631"/>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9">
    <xf numFmtId="0" fontId="0" fillId="0" borderId="0" xfId="0"/>
    <xf numFmtId="0" fontId="4" fillId="0" borderId="0" xfId="0" applyFont="1"/>
    <xf numFmtId="0" fontId="2" fillId="0" borderId="0" xfId="0" applyFont="1"/>
    <xf numFmtId="164" fontId="0" fillId="2" borderId="4" xfId="0" applyNumberFormat="1" applyFill="1" applyBorder="1"/>
    <xf numFmtId="164" fontId="0" fillId="0" borderId="0" xfId="0" applyNumberFormat="1"/>
    <xf numFmtId="165" fontId="0" fillId="2" borderId="4" xfId="0" applyNumberFormat="1" applyFill="1" applyBorder="1"/>
    <xf numFmtId="165" fontId="0" fillId="0" borderId="0" xfId="0" applyNumberFormat="1"/>
    <xf numFmtId="0" fontId="0" fillId="3" borderId="1" xfId="0" applyFill="1" applyBorder="1"/>
    <xf numFmtId="0" fontId="0" fillId="3" borderId="3" xfId="0" applyFill="1" applyBorder="1"/>
    <xf numFmtId="0" fontId="0" fillId="3" borderId="7" xfId="0" applyFill="1" applyBorder="1"/>
    <xf numFmtId="0" fontId="2" fillId="3" borderId="9" xfId="0" applyFont="1" applyFill="1" applyBorder="1"/>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9" fontId="2" fillId="0" borderId="14" xfId="0" applyNumberFormat="1" applyFont="1" applyBorder="1" applyAlignment="1">
      <alignment horizontal="center"/>
    </xf>
    <xf numFmtId="165" fontId="0" fillId="0" borderId="15" xfId="0" applyNumberFormat="1" applyBorder="1"/>
    <xf numFmtId="165" fontId="0" fillId="0" borderId="16" xfId="0" applyNumberFormat="1" applyBorder="1"/>
    <xf numFmtId="165" fontId="0" fillId="0" borderId="17" xfId="0" applyNumberFormat="1" applyBorder="1"/>
    <xf numFmtId="9" fontId="2" fillId="0" borderId="19" xfId="2" applyFont="1" applyBorder="1" applyAlignment="1">
      <alignment horizontal="center"/>
    </xf>
    <xf numFmtId="165" fontId="0" fillId="0" borderId="20" xfId="0" applyNumberFormat="1" applyBorder="1"/>
    <xf numFmtId="165" fontId="0" fillId="0" borderId="4" xfId="0" applyNumberFormat="1" applyBorder="1"/>
    <xf numFmtId="165" fontId="0" fillId="0" borderId="21" xfId="0" applyNumberFormat="1" applyBorder="1"/>
    <xf numFmtId="9" fontId="2" fillId="0" borderId="23" xfId="2" applyFont="1" applyBorder="1" applyAlignment="1">
      <alignment horizontal="center"/>
    </xf>
    <xf numFmtId="165" fontId="0" fillId="0" borderId="24" xfId="0" applyNumberFormat="1" applyBorder="1"/>
    <xf numFmtId="165" fontId="0" fillId="0" borderId="25" xfId="0" applyNumberFormat="1" applyBorder="1"/>
    <xf numFmtId="165" fontId="0" fillId="0" borderId="26" xfId="0" applyNumberFormat="1" applyBorder="1"/>
    <xf numFmtId="0" fontId="3" fillId="0" borderId="0" xfId="0" applyFont="1"/>
    <xf numFmtId="2" fontId="0" fillId="0" borderId="0" xfId="0" applyNumberFormat="1"/>
    <xf numFmtId="166" fontId="0" fillId="0" borderId="0" xfId="1" applyNumberFormat="1" applyFont="1"/>
    <xf numFmtId="1" fontId="0" fillId="0" borderId="0" xfId="0" applyNumberFormat="1"/>
    <xf numFmtId="0" fontId="2" fillId="4" borderId="1" xfId="0" applyFont="1" applyFill="1" applyBorder="1"/>
    <xf numFmtId="0" fontId="2" fillId="4" borderId="2" xfId="0" applyFont="1" applyFill="1" applyBorder="1"/>
    <xf numFmtId="0" fontId="2" fillId="4" borderId="3" xfId="0" applyFont="1" applyFill="1" applyBorder="1"/>
    <xf numFmtId="0" fontId="0" fillId="4" borderId="4" xfId="0" applyFill="1" applyBorder="1" applyProtection="1">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22" xfId="0" applyFont="1" applyBorder="1" applyAlignment="1">
      <alignment horizontal="center" vertical="center" textRotation="90"/>
    </xf>
    <xf numFmtId="0" fontId="2" fillId="2" borderId="5" xfId="0" applyFont="1" applyFill="1" applyBorder="1" applyAlignment="1">
      <alignment horizontal="left"/>
    </xf>
    <xf numFmtId="0" fontId="2" fillId="2" borderId="6" xfId="0" applyFont="1" applyFill="1" applyBorder="1" applyAlignment="1">
      <alignment horizontal="left"/>
    </xf>
    <xf numFmtId="0" fontId="2" fillId="2" borderId="4" xfId="0" applyFont="1" applyFill="1" applyBorder="1" applyAlignment="1">
      <alignment horizontal="left"/>
    </xf>
  </cellXfs>
  <cellStyles count="3">
    <cellStyle name="Currency" xfId="1" builtinId="4"/>
    <cellStyle name="Normal" xfId="0" builtinId="0"/>
    <cellStyle name="Percent" xfId="2" builtinId="5"/>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300"/>
      <c:rAngAx val="0"/>
    </c:view3D>
    <c:floor>
      <c:thickness val="0"/>
    </c:floor>
    <c:sideWall>
      <c:thickness val="0"/>
    </c:sideWall>
    <c:backWall>
      <c:thickness val="0"/>
    </c:backWall>
    <c:plotArea>
      <c:layout>
        <c:manualLayout>
          <c:layoutTarget val="inner"/>
          <c:xMode val="edge"/>
          <c:yMode val="edge"/>
          <c:x val="0.1881964352311189"/>
          <c:y val="2.9815417693275174E-2"/>
          <c:w val="0.71027984772680897"/>
          <c:h val="0.84661940249904633"/>
        </c:manualLayout>
      </c:layout>
      <c:area3DChart>
        <c:grouping val="standard"/>
        <c:varyColors val="0"/>
        <c:ser>
          <c:idx val="1"/>
          <c:order val="0"/>
          <c:tx>
            <c:strRef>
              <c:f>'[1]Storage Adder Calculator'!$D$13</c:f>
              <c:strCache>
                <c:ptCount val="1"/>
                <c:pt idx="0">
                  <c:v>2</c:v>
                </c:pt>
              </c:strCache>
            </c:strRef>
          </c:tx>
          <c:val>
            <c:numRef>
              <c:f>'[1]Storage Adder Calculator'!$D$14:$D$29</c:f>
              <c:numCache>
                <c:formatCode>General</c:formatCode>
                <c:ptCount val="16"/>
                <c:pt idx="0">
                  <c:v>2.4685489117807762E-2</c:v>
                </c:pt>
                <c:pt idx="1">
                  <c:v>3.206809989869995E-2</c:v>
                </c:pt>
                <c:pt idx="2">
                  <c:v>3.8222644390055648E-2</c:v>
                </c:pt>
                <c:pt idx="3">
                  <c:v>4.281055142547717E-2</c:v>
                </c:pt>
                <c:pt idx="4">
                  <c:v>4.5974351833914018E-2</c:v>
                </c:pt>
                <c:pt idx="5">
                  <c:v>4.8051247175755284E-2</c:v>
                </c:pt>
                <c:pt idx="6">
                  <c:v>4.9376256673727539E-2</c:v>
                </c:pt>
                <c:pt idx="7">
                  <c:v>5.0208982935202637E-2</c:v>
                </c:pt>
                <c:pt idx="8">
                  <c:v>5.0728817322559634E-2</c:v>
                </c:pt>
                <c:pt idx="9">
                  <c:v>5.1052714025474712E-2</c:v>
                </c:pt>
                <c:pt idx="10">
                  <c:v>5.1254688110766389E-2</c:v>
                </c:pt>
                <c:pt idx="11">
                  <c:v>5.1380913112040995E-2</c:v>
                </c:pt>
                <c:pt idx="12">
                  <c:v>5.1460025644525814E-2</c:v>
                </c:pt>
                <c:pt idx="13">
                  <c:v>5.1509765118487434E-2</c:v>
                </c:pt>
                <c:pt idx="14">
                  <c:v>5.154113534659991E-2</c:v>
                </c:pt>
                <c:pt idx="15">
                  <c:v>5.1560980121239879E-2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0-914E-49F7-8D12-9E882D1D2073}"/>
            </c:ext>
          </c:extLst>
        </c:ser>
        <c:ser>
          <c:idx val="2"/>
          <c:order val="1"/>
          <c:tx>
            <c:strRef>
              <c:f>'[1]Storage Adder Calculator'!$E$13</c:f>
              <c:strCache>
                <c:ptCount val="1"/>
                <c:pt idx="0">
                  <c:v>2.5</c:v>
                </c:pt>
              </c:strCache>
            </c:strRef>
          </c:tx>
          <c:val>
            <c:numRef>
              <c:f>'[1]Storage Adder Calculator'!$E$14:$E$29</c:f>
              <c:numCache>
                <c:formatCode>General</c:formatCode>
                <c:ptCount val="16"/>
                <c:pt idx="0">
                  <c:v>2.7087606066241415E-2</c:v>
                </c:pt>
                <c:pt idx="1">
                  <c:v>3.5188610329062918E-2</c:v>
                </c:pt>
                <c:pt idx="2">
                  <c:v>4.1942046564553019E-2</c:v>
                </c:pt>
                <c:pt idx="3">
                  <c:v>4.6976397630110203E-2</c:v>
                </c:pt>
                <c:pt idx="4">
                  <c:v>5.04480638679944E-2</c:v>
                </c:pt>
                <c:pt idx="5">
                  <c:v>5.2727059539991204E-2</c:v>
                </c:pt>
                <c:pt idx="6">
                  <c:v>5.4181004209420874E-2</c:v>
                </c:pt>
                <c:pt idx="7">
                  <c:v>5.5094762118944304E-2</c:v>
                </c:pt>
                <c:pt idx="8">
                  <c:v>5.5665181000952781E-2</c:v>
                </c:pt>
                <c:pt idx="9">
                  <c:v>5.6020595724673564E-2</c:v>
                </c:pt>
                <c:pt idx="10">
                  <c:v>5.6242223679131384E-2</c:v>
                </c:pt>
                <c:pt idx="11">
                  <c:v>5.6380731492119009E-2</c:v>
                </c:pt>
                <c:pt idx="12">
                  <c:v>5.6467542375412599E-2</c:v>
                </c:pt>
                <c:pt idx="13">
                  <c:v>5.6522121941172253E-2</c:v>
                </c:pt>
                <c:pt idx="14">
                  <c:v>5.6556544770603075E-2</c:v>
                </c:pt>
                <c:pt idx="15">
                  <c:v>5.6578320617755855E-2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1-914E-49F7-8D12-9E882D1D2073}"/>
            </c:ext>
          </c:extLst>
        </c:ser>
        <c:ser>
          <c:idx val="3"/>
          <c:order val="2"/>
          <c:tx>
            <c:strRef>
              <c:f>'[1]Storage Adder Calculator'!$F$13</c:f>
              <c:strCache>
                <c:ptCount val="1"/>
                <c:pt idx="0">
                  <c:v>3</c:v>
                </c:pt>
              </c:strCache>
            </c:strRef>
          </c:tx>
          <c:val>
            <c:numRef>
              <c:f>'[1]Storage Adder Calculator'!$F$14:$F$29</c:f>
              <c:numCache>
                <c:formatCode>General</c:formatCode>
                <c:ptCount val="16"/>
                <c:pt idx="0">
                  <c:v>2.9050278521081382E-2</c:v>
                </c:pt>
                <c:pt idx="1">
                  <c:v>3.7738252997671466E-2</c:v>
                </c:pt>
                <c:pt idx="2">
                  <c:v>4.498101941769321E-2</c:v>
                </c:pt>
                <c:pt idx="3">
                  <c:v>5.0380141815947729E-2</c:v>
                </c:pt>
                <c:pt idx="4">
                  <c:v>5.410335275220176E-2</c:v>
                </c:pt>
                <c:pt idx="5">
                  <c:v>5.6547476417391801E-2</c:v>
                </c:pt>
                <c:pt idx="6">
                  <c:v>5.8106768792579325E-2</c:v>
                </c:pt>
                <c:pt idx="7">
                  <c:v>5.9086734379334468E-2</c:v>
                </c:pt>
                <c:pt idx="8">
                  <c:v>5.9698483802871828E-2</c:v>
                </c:pt>
                <c:pt idx="9">
                  <c:v>6.0079650624677079E-2</c:v>
                </c:pt>
                <c:pt idx="10">
                  <c:v>6.0317336959501665E-2</c:v>
                </c:pt>
                <c:pt idx="11">
                  <c:v>6.0465880560394147E-2</c:v>
                </c:pt>
                <c:pt idx="12">
                  <c:v>6.055898145429274E-2</c:v>
                </c:pt>
                <c:pt idx="13">
                  <c:v>6.0617515663000589E-2</c:v>
                </c:pt>
                <c:pt idx="14">
                  <c:v>6.0654432649315429E-2</c:v>
                </c:pt>
                <c:pt idx="15">
                  <c:v>6.0677786297595515E-2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2-914E-49F7-8D12-9E882D1D2073}"/>
            </c:ext>
          </c:extLst>
        </c:ser>
        <c:ser>
          <c:idx val="4"/>
          <c:order val="3"/>
          <c:tx>
            <c:strRef>
              <c:f>'[1]Storage Adder Calculator'!$G$13</c:f>
              <c:strCache>
                <c:ptCount val="1"/>
                <c:pt idx="0">
                  <c:v>3.5</c:v>
                </c:pt>
              </c:strCache>
            </c:strRef>
          </c:tx>
          <c:val>
            <c:numRef>
              <c:f>'[1]Storage Adder Calculator'!$G$14:$G$29</c:f>
              <c:numCache>
                <c:formatCode>General</c:formatCode>
                <c:ptCount val="16"/>
                <c:pt idx="0">
                  <c:v>3.0709694437180267E-2</c:v>
                </c:pt>
                <c:pt idx="1">
                  <c:v>3.9893945158235695E-2</c:v>
                </c:pt>
                <c:pt idx="2">
                  <c:v>4.7550434354280011E-2</c:v>
                </c:pt>
                <c:pt idx="3">
                  <c:v>5.3257966519901397E-2</c:v>
                </c:pt>
                <c:pt idx="4">
                  <c:v>5.719385546824849E-2</c:v>
                </c:pt>
                <c:pt idx="5">
                  <c:v>5.9777592862373594E-2</c:v>
                </c:pt>
                <c:pt idx="6">
                  <c:v>6.1425955453647346E-2</c:v>
                </c:pt>
                <c:pt idx="7">
                  <c:v>6.2461898833892852E-2</c:v>
                </c:pt>
                <c:pt idx="8">
                  <c:v>6.310859273238062E-2</c:v>
                </c:pt>
                <c:pt idx="9">
                  <c:v>6.3511532642878746E-2</c:v>
                </c:pt>
                <c:pt idx="10">
                  <c:v>6.3762796144846881E-2</c:v>
                </c:pt>
                <c:pt idx="11">
                  <c:v>6.3919824883510987E-2</c:v>
                </c:pt>
                <c:pt idx="12">
                  <c:v>6.4018243905599861E-2</c:v>
                </c:pt>
                <c:pt idx="13">
                  <c:v>6.4080121717278532E-2</c:v>
                </c:pt>
                <c:pt idx="14">
                  <c:v>6.4119147483191488E-2</c:v>
                </c:pt>
                <c:pt idx="15">
                  <c:v>6.4143835143316827E-2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3-914E-49F7-8D12-9E882D1D2073}"/>
            </c:ext>
          </c:extLst>
        </c:ser>
        <c:ser>
          <c:idx val="5"/>
          <c:order val="4"/>
          <c:tx>
            <c:strRef>
              <c:f>'[1]Storage Adder Calculator'!$H$13</c:f>
              <c:strCache>
                <c:ptCount val="1"/>
                <c:pt idx="0">
                  <c:v>4</c:v>
                </c:pt>
              </c:strCache>
            </c:strRef>
          </c:tx>
          <c:val>
            <c:numRef>
              <c:f>'[1]Storage Adder Calculator'!$H$14:$H$29</c:f>
              <c:numCache>
                <c:formatCode>General</c:formatCode>
                <c:ptCount val="16"/>
                <c:pt idx="0">
                  <c:v>3.2147145887075193E-2</c:v>
                </c:pt>
                <c:pt idx="1">
                  <c:v>4.1761290645083202E-2</c:v>
                </c:pt>
                <c:pt idx="2">
                  <c:v>4.977616281098976E-2</c:v>
                </c:pt>
                <c:pt idx="3">
                  <c:v>5.5750851668892057E-2</c:v>
                </c:pt>
                <c:pt idx="4">
                  <c:v>5.9870970691133243E-2</c:v>
                </c:pt>
                <c:pt idx="5">
                  <c:v>6.257564699824332E-2</c:v>
                </c:pt>
                <c:pt idx="6">
                  <c:v>6.4301165720185377E-2</c:v>
                </c:pt>
                <c:pt idx="7">
                  <c:v>6.5385599270757683E-2</c:v>
                </c:pt>
                <c:pt idx="8">
                  <c:v>6.6062563450309988E-2</c:v>
                </c:pt>
                <c:pt idx="9">
                  <c:v>6.6484364068124857E-2</c:v>
                </c:pt>
                <c:pt idx="10">
                  <c:v>6.6747388647232606E-2</c:v>
                </c:pt>
                <c:pt idx="11">
                  <c:v>6.6911767546561113E-2</c:v>
                </c:pt>
                <c:pt idx="12">
                  <c:v>6.7014793340830298E-2</c:v>
                </c:pt>
                <c:pt idx="13">
                  <c:v>6.7079567513145033E-2</c:v>
                </c:pt>
                <c:pt idx="14">
                  <c:v>6.7120419987034843E-2</c:v>
                </c:pt>
                <c:pt idx="15">
                  <c:v>6.7146263220782529E-2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4-914E-49F7-8D12-9E882D1D2073}"/>
            </c:ext>
          </c:extLst>
        </c:ser>
        <c:ser>
          <c:idx val="6"/>
          <c:order val="5"/>
          <c:tx>
            <c:strRef>
              <c:f>'[1]Storage Adder Calculator'!$I$13</c:f>
              <c:strCache>
                <c:ptCount val="1"/>
                <c:pt idx="0">
                  <c:v>4.5</c:v>
                </c:pt>
              </c:strCache>
            </c:strRef>
          </c:tx>
          <c:val>
            <c:numRef>
              <c:f>'[1]Storage Adder Calculator'!$I$14:$I$29</c:f>
              <c:numCache>
                <c:formatCode>General</c:formatCode>
                <c:ptCount val="16"/>
                <c:pt idx="0">
                  <c:v>3.3415067924355009E-2</c:v>
                </c:pt>
                <c:pt idx="1">
                  <c:v>4.3408406096642996E-2</c:v>
                </c:pt>
                <c:pt idx="2">
                  <c:v>5.1739394445330787E-2</c:v>
                </c:pt>
                <c:pt idx="3">
                  <c:v>5.7949732206418303E-2</c:v>
                </c:pt>
                <c:pt idx="4">
                  <c:v>6.2232353670489494E-2</c:v>
                </c:pt>
                <c:pt idx="5">
                  <c:v>6.5043705659028325E-2</c:v>
                </c:pt>
                <c:pt idx="6">
                  <c:v>6.6837280911431124E-2</c:v>
                </c:pt>
                <c:pt idx="7">
                  <c:v>6.7964485823466314E-2</c:v>
                </c:pt>
                <c:pt idx="8">
                  <c:v>6.8668150283184029E-2</c:v>
                </c:pt>
                <c:pt idx="9">
                  <c:v>6.9106587223879454E-2</c:v>
                </c:pt>
                <c:pt idx="10">
                  <c:v>6.9379985808236955E-2</c:v>
                </c:pt>
                <c:pt idx="11">
                  <c:v>6.9550848008747307E-2</c:v>
                </c:pt>
                <c:pt idx="12">
                  <c:v>6.965793726405968E-2</c:v>
                </c:pt>
                <c:pt idx="13">
                  <c:v>6.9725266207513764E-2</c:v>
                </c:pt>
                <c:pt idx="14">
                  <c:v>6.9767729952030955E-2</c:v>
                </c:pt>
                <c:pt idx="15">
                  <c:v>6.9794592473951172E-2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5-914E-49F7-8D12-9E882D1D2073}"/>
            </c:ext>
          </c:extLst>
        </c:ser>
        <c:ser>
          <c:idx val="7"/>
          <c:order val="6"/>
          <c:tx>
            <c:strRef>
              <c:f>'[1]Storage Adder Calculator'!$J$13</c:f>
              <c:strCache>
                <c:ptCount val="1"/>
                <c:pt idx="0">
                  <c:v>5</c:v>
                </c:pt>
              </c:strCache>
            </c:strRef>
          </c:tx>
          <c:val>
            <c:numRef>
              <c:f>'[1]Storage Adder Calculator'!$J$14:$J$29</c:f>
              <c:numCache>
                <c:formatCode>General</c:formatCode>
                <c:ptCount val="16"/>
                <c:pt idx="0">
                  <c:v>3.4549262835508854E-2</c:v>
                </c:pt>
                <c:pt idx="1">
                  <c:v>4.4881801075446183E-2</c:v>
                </c:pt>
                <c:pt idx="2">
                  <c:v>5.3495564985487132E-2</c:v>
                </c:pt>
                <c:pt idx="3">
                  <c:v>5.991669787352509E-2</c:v>
                </c:pt>
                <c:pt idx="4">
                  <c:v>6.4344682725213626E-2</c:v>
                </c:pt>
                <c:pt idx="5">
                  <c:v>6.7251459362479227E-2</c:v>
                </c:pt>
                <c:pt idx="6">
                  <c:v>6.9105913255878712E-2</c:v>
                </c:pt>
                <c:pt idx="7">
                  <c:v>7.027137845449935E-2</c:v>
                </c:pt>
                <c:pt idx="8">
                  <c:v>7.0998927128703135E-2</c:v>
                </c:pt>
                <c:pt idx="9">
                  <c:v>7.1452245767323716E-2</c:v>
                </c:pt>
                <c:pt idx="10">
                  <c:v>7.1734924215597587E-2</c:v>
                </c:pt>
                <c:pt idx="11">
                  <c:v>7.1911585926639113E-2</c:v>
                </c:pt>
                <c:pt idx="12">
                  <c:v>7.2022310071717083E-2</c:v>
                </c:pt>
                <c:pt idx="13">
                  <c:v>7.2091924335829852E-2</c:v>
                </c:pt>
                <c:pt idx="14">
                  <c:v>7.2135829411038022E-2</c:v>
                </c:pt>
                <c:pt idx="15">
                  <c:v>7.2163603717298491E-2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6-914E-49F7-8D12-9E882D1D2073}"/>
            </c:ext>
          </c:extLst>
        </c:ser>
        <c:ser>
          <c:idx val="8"/>
          <c:order val="7"/>
          <c:tx>
            <c:strRef>
              <c:f>'[1]Storage Adder Calculator'!$K$13</c:f>
              <c:strCache>
                <c:ptCount val="1"/>
                <c:pt idx="0">
                  <c:v>5.5</c:v>
                </c:pt>
              </c:strCache>
            </c:strRef>
          </c:tx>
          <c:val>
            <c:numRef>
              <c:f>'[1]Storage Adder Calculator'!$K$14:$K$29</c:f>
              <c:numCache>
                <c:formatCode>General</c:formatCode>
                <c:ptCount val="16"/>
                <c:pt idx="0">
                  <c:v>3.5575266934295684E-2</c:v>
                </c:pt>
                <c:pt idx="1">
                  <c:v>4.6214648959454145E-2</c:v>
                </c:pt>
                <c:pt idx="2">
                  <c:v>5.5084214480075361E-2</c:v>
                </c:pt>
                <c:pt idx="3">
                  <c:v>6.1696034755376779E-2</c:v>
                </c:pt>
                <c:pt idx="4">
                  <c:v>6.6255516786291074E-2</c:v>
                </c:pt>
                <c:pt idx="5">
                  <c:v>6.9248615518424261E-2</c:v>
                </c:pt>
                <c:pt idx="6">
                  <c:v>7.1158140841413961E-2</c:v>
                </c:pt>
                <c:pt idx="7">
                  <c:v>7.2358216679239015E-2</c:v>
                </c:pt>
                <c:pt idx="8">
                  <c:v>7.3107371253555736E-2</c:v>
                </c:pt>
                <c:pt idx="9">
                  <c:v>7.3574152025463954E-2</c:v>
                </c:pt>
                <c:pt idx="10">
                  <c:v>7.3865225131764203E-2</c:v>
                </c:pt>
                <c:pt idx="11">
                  <c:v>7.404713313823294E-2</c:v>
                </c:pt>
                <c:pt idx="12">
                  <c:v>7.4161145441070608E-2</c:v>
                </c:pt>
                <c:pt idx="13">
                  <c:v>7.4232827029185447E-2</c:v>
                </c:pt>
                <c:pt idx="14">
                  <c:v>7.4278035946601068E-2</c:v>
                </c:pt>
                <c:pt idx="15">
                  <c:v>7.4306635062125925E-2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7-914E-49F7-8D12-9E882D1D2073}"/>
            </c:ext>
          </c:extLst>
        </c:ser>
        <c:ser>
          <c:idx val="9"/>
          <c:order val="8"/>
          <c:tx>
            <c:strRef>
              <c:f>'[1]Storage Adder Calculator'!$L$13</c:f>
              <c:strCache>
                <c:ptCount val="1"/>
                <c:pt idx="0">
                  <c:v>6</c:v>
                </c:pt>
              </c:strCache>
            </c:strRef>
          </c:tx>
          <c:val>
            <c:numRef>
              <c:f>'[1]Storage Adder Calculator'!$L$14:$L$29</c:f>
              <c:numCache>
                <c:formatCode>General</c:formatCode>
                <c:ptCount val="16"/>
                <c:pt idx="0">
                  <c:v>3.6511935290348817E-2</c:v>
                </c:pt>
                <c:pt idx="1">
                  <c:v>4.7431443744054731E-2</c:v>
                </c:pt>
                <c:pt idx="2">
                  <c:v>5.6534537838627337E-2</c:v>
                </c:pt>
                <c:pt idx="3">
                  <c:v>6.332044205936263E-2</c:v>
                </c:pt>
                <c:pt idx="4">
                  <c:v>6.7999971609420992E-2</c:v>
                </c:pt>
                <c:pt idx="5">
                  <c:v>7.107187623987983E-2</c:v>
                </c:pt>
                <c:pt idx="6">
                  <c:v>7.3031677839037176E-2</c:v>
                </c:pt>
                <c:pt idx="7">
                  <c:v>7.4263350714889542E-2</c:v>
                </c:pt>
                <c:pt idx="8">
                  <c:v>7.5032229930622196E-2</c:v>
                </c:pt>
                <c:pt idx="9">
                  <c:v>7.5511300667327239E-2</c:v>
                </c:pt>
                <c:pt idx="10">
                  <c:v>7.5810037495967889E-2</c:v>
                </c:pt>
                <c:pt idx="11">
                  <c:v>7.5996734994914258E-2</c:v>
                </c:pt>
                <c:pt idx="12">
                  <c:v>7.6113749150597224E-2</c:v>
                </c:pt>
                <c:pt idx="13">
                  <c:v>7.6187318057658202E-2</c:v>
                </c:pt>
                <c:pt idx="14">
                  <c:v>7.6233717289750383E-2</c:v>
                </c:pt>
                <c:pt idx="15">
                  <c:v>7.6263069397138172E-2</c:v>
                </c:pt>
              </c:numCache>
            </c:numRef>
          </c:val>
          <c:extLst>
            <c:ext xmlns:c15="http://schemas.microsoft.com/office/drawing/2012/chart" uri="{02D57815-91ED-43cb-92C2-25804820EDAC}">
              <c15:filteredCategoryTitle>
                <c15:cat>
                  <c:strRef>
                    <c:extLst>
                      <c:ext uri="{02D57815-91ED-43cb-92C2-25804820EDAC}">
                        <c15:formulaRef>
                          <c15:sqref>[2]Calculator!#REF!</c15:sqref>
                        </c15:formulaRef>
                      </c:ext>
                    </c:extLst>
                    <c:strCache>
                      <c:ptCount val="1"/>
                      <c:pt idx="0">
                        <c:v>#REF!</c:v>
                      </c:pt>
                    </c:strCache>
                  </c:strRef>
                </c15:cat>
              </c15:filteredCategoryTitle>
            </c:ext>
            <c:ext xmlns:c16="http://schemas.microsoft.com/office/drawing/2014/chart" uri="{C3380CC4-5D6E-409C-BE32-E72D297353CC}">
              <c16:uniqueId val="{00000008-914E-49F7-8D12-9E882D1D2073}"/>
            </c:ext>
          </c:extLst>
        </c:ser>
        <c:dLbls>
          <c:showLegendKey val="0"/>
          <c:showVal val="0"/>
          <c:showCatName val="0"/>
          <c:showSerName val="0"/>
          <c:showPercent val="0"/>
          <c:showBubbleSize val="0"/>
        </c:dLbls>
        <c:axId val="90161152"/>
        <c:axId val="90163072"/>
        <c:axId val="90149760"/>
      </c:area3DChart>
      <c:catAx>
        <c:axId val="90161152"/>
        <c:scaling>
          <c:orientation val="minMax"/>
        </c:scaling>
        <c:delete val="0"/>
        <c:axPos val="b"/>
        <c:title>
          <c:tx>
            <c:rich>
              <a:bodyPr/>
              <a:lstStyle/>
              <a:p>
                <a:pPr>
                  <a:defRPr/>
                </a:pPr>
                <a:r>
                  <a:rPr lang="en-US"/>
                  <a:t>% ES kW of PV kW</a:t>
                </a:r>
              </a:p>
            </c:rich>
          </c:tx>
          <c:layout>
            <c:manualLayout>
              <c:xMode val="edge"/>
              <c:yMode val="edge"/>
              <c:x val="0.71561180187597195"/>
              <c:y val="0.74222674451552118"/>
            </c:manualLayout>
          </c:layout>
          <c:overlay val="0"/>
        </c:title>
        <c:numFmt formatCode="General" sourceLinked="1"/>
        <c:majorTickMark val="out"/>
        <c:minorTickMark val="none"/>
        <c:tickLblPos val="nextTo"/>
        <c:crossAx val="90163072"/>
        <c:crosses val="autoZero"/>
        <c:auto val="1"/>
        <c:lblAlgn val="ctr"/>
        <c:lblOffset val="100"/>
        <c:noMultiLvlLbl val="0"/>
      </c:catAx>
      <c:valAx>
        <c:axId val="90163072"/>
        <c:scaling>
          <c:orientation val="minMax"/>
          <c:min val="2.0000000000000004E-2"/>
        </c:scaling>
        <c:delete val="0"/>
        <c:axPos val="l"/>
        <c:majorGridlines/>
        <c:title>
          <c:tx>
            <c:rich>
              <a:bodyPr rot="0" vert="horz"/>
              <a:lstStyle/>
              <a:p>
                <a:pPr>
                  <a:defRPr/>
                </a:pPr>
                <a:r>
                  <a:rPr lang="en-US"/>
                  <a:t>$ ES Adder</a:t>
                </a:r>
              </a:p>
            </c:rich>
          </c:tx>
          <c:overlay val="0"/>
        </c:title>
        <c:numFmt formatCode="General" sourceLinked="1"/>
        <c:majorTickMark val="out"/>
        <c:minorTickMark val="none"/>
        <c:tickLblPos val="nextTo"/>
        <c:crossAx val="90161152"/>
        <c:crosses val="autoZero"/>
        <c:crossBetween val="midCat"/>
      </c:valAx>
      <c:serAx>
        <c:axId val="90149760"/>
        <c:scaling>
          <c:orientation val="minMax"/>
        </c:scaling>
        <c:delete val="0"/>
        <c:axPos val="b"/>
        <c:title>
          <c:tx>
            <c:rich>
              <a:bodyPr rot="0" vert="horz"/>
              <a:lstStyle/>
              <a:p>
                <a:pPr>
                  <a:defRPr/>
                </a:pPr>
                <a:r>
                  <a:rPr lang="en-US"/>
                  <a:t>ES hours @ rated kW</a:t>
                </a:r>
              </a:p>
            </c:rich>
          </c:tx>
          <c:layout>
            <c:manualLayout>
              <c:xMode val="edge"/>
              <c:yMode val="edge"/>
              <c:x val="0.23953544010752006"/>
              <c:y val="0.87942456637156163"/>
            </c:manualLayout>
          </c:layout>
          <c:overlay val="0"/>
        </c:title>
        <c:majorTickMark val="out"/>
        <c:minorTickMark val="none"/>
        <c:tickLblPos val="nextTo"/>
        <c:crossAx val="90163072"/>
        <c:crosses val="autoZero"/>
      </c:serAx>
    </c:plotArea>
    <c:plotVisOnly val="1"/>
    <c:dispBlanksAs val="zero"/>
    <c:showDLblsOverMax val="0"/>
  </c:chart>
  <c:printSettings>
    <c:headerFooter/>
    <c:pageMargins b="0.75" l="0.7" r="0.7" t="0.75" header="0.3" footer="0.3"/>
    <c:pageSetup orientation="landscape"/>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15</xdr:col>
      <xdr:colOff>95143</xdr:colOff>
      <xdr:row>27</xdr:row>
      <xdr:rowOff>57150</xdr:rowOff>
    </xdr:to>
    <xdr:sp macro="" textlink="">
      <xdr:nvSpPr>
        <xdr:cNvPr id="2" name="TextBox 1">
          <a:extLst>
            <a:ext uri="{FF2B5EF4-FFF2-40B4-BE49-F238E27FC236}">
              <a16:creationId xmlns:a16="http://schemas.microsoft.com/office/drawing/2014/main" id="{85BCE7F5-E98E-4E6A-AEFA-DC3A8A8035FA}"/>
            </a:ext>
          </a:extLst>
        </xdr:cNvPr>
        <xdr:cNvSpPr txBox="1"/>
      </xdr:nvSpPr>
      <xdr:spPr>
        <a:xfrm>
          <a:off x="6350" y="0"/>
          <a:ext cx="9975743" cy="494347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SOLAR MASSACHUSETTS RENEWABLE TARGET (SMART) PROGRAM 3.0</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(225 CMR 28.00)</a:t>
          </a:r>
          <a:endParaRPr lang="en-US" sz="1100">
            <a:solidFill>
              <a:schemeClr val="dk1"/>
            </a:solidFill>
            <a:effectLst/>
            <a:latin typeface="+mn-lt"/>
            <a:ea typeface="+mn-ea"/>
            <a:cs typeface="+mn-cs"/>
          </a:endParaRPr>
        </a:p>
        <a:p>
          <a:pPr algn="ctr"/>
          <a:r>
            <a:rPr lang="en-US" sz="1100" b="1">
              <a:solidFill>
                <a:schemeClr val="dk1"/>
              </a:solidFill>
              <a:latin typeface="+mn-lt"/>
              <a:ea typeface="+mn-ea"/>
              <a:cs typeface="+mn-cs"/>
            </a:rPr>
            <a:t>Energy</a:t>
          </a:r>
          <a:r>
            <a:rPr lang="en-US" sz="1100" b="1" baseline="0">
              <a:solidFill>
                <a:schemeClr val="dk1"/>
              </a:solidFill>
              <a:latin typeface="+mn-lt"/>
              <a:ea typeface="+mn-ea"/>
              <a:cs typeface="+mn-cs"/>
            </a:rPr>
            <a:t> Storage Adder Calculator</a:t>
          </a:r>
          <a:endParaRPr lang="en-US" sz="1100" b="1">
            <a:solidFill>
              <a:schemeClr val="dk1"/>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How to use this calculator:</a:t>
          </a:r>
          <a:endParaRPr lang="en-US" sz="1100" b="1">
            <a:solidFill>
              <a:srgbClr val="0070C0"/>
            </a:solidFill>
            <a:latin typeface="+mn-lt"/>
            <a:ea typeface="+mn-ea"/>
            <a:cs typeface="+mn-cs"/>
          </a:endParaRPr>
        </a:p>
        <a:p>
          <a:pPr algn="l"/>
          <a:endParaRPr lang="en-US" sz="1100" b="1">
            <a:solidFill>
              <a:schemeClr val="dk1"/>
            </a:solidFill>
            <a:latin typeface="+mn-lt"/>
            <a:ea typeface="+mn-ea"/>
            <a:cs typeface="+mn-cs"/>
          </a:endParaRPr>
        </a:p>
        <a:p>
          <a:pPr algn="l"/>
          <a:r>
            <a:rPr lang="en-US" sz="1100" b="1">
              <a:solidFill>
                <a:schemeClr val="dk1"/>
              </a:solidFill>
              <a:latin typeface="+mn-lt"/>
              <a:ea typeface="+mn-ea"/>
              <a:cs typeface="+mn-cs"/>
            </a:rPr>
            <a:t>In Cell C2; </a:t>
          </a:r>
          <a:r>
            <a:rPr lang="en-US" sz="1100" b="0">
              <a:solidFill>
                <a:schemeClr val="dk1"/>
              </a:solidFill>
              <a:latin typeface="+mn-lt"/>
              <a:ea typeface="+mn-ea"/>
              <a:cs typeface="+mn-cs"/>
            </a:rPr>
            <a:t>enter the SMART STGU solar PV rated</a:t>
          </a:r>
          <a:r>
            <a:rPr lang="en-US" sz="1100" b="0" baseline="0">
              <a:solidFill>
                <a:schemeClr val="dk1"/>
              </a:solidFill>
              <a:latin typeface="+mn-lt"/>
              <a:ea typeface="+mn-ea"/>
              <a:cs typeface="+mn-cs"/>
            </a:rPr>
            <a:t> DC capacity (i.e. the sum of the DC rating of the PV panels). </a:t>
          </a:r>
          <a:r>
            <a:rPr lang="en-US" sz="1100" b="1" baseline="30000">
              <a:solidFill>
                <a:schemeClr val="dk1"/>
              </a:solidFill>
              <a:latin typeface="+mn-lt"/>
              <a:ea typeface="+mn-ea"/>
              <a:cs typeface="+mn-cs"/>
            </a:rPr>
            <a:t>1</a:t>
          </a:r>
          <a:endParaRPr lang="en-US" sz="1100" b="1">
            <a:solidFill>
              <a:schemeClr val="dk1"/>
            </a:solidFill>
            <a:latin typeface="+mn-lt"/>
            <a:ea typeface="+mn-ea"/>
            <a:cs typeface="+mn-cs"/>
          </a:endParaRPr>
        </a:p>
        <a:p>
          <a:pPr algn="l"/>
          <a:endParaRPr lang="en-US" sz="1100" b="1"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C3; </a:t>
          </a:r>
          <a:r>
            <a:rPr lang="en-US" sz="1100" b="0" baseline="0">
              <a:solidFill>
                <a:schemeClr val="dk1"/>
              </a:solidFill>
              <a:latin typeface="+mn-lt"/>
              <a:ea typeface="+mn-ea"/>
              <a:cs typeface="+mn-cs"/>
            </a:rPr>
            <a:t>enter the Nominal Rated Power Capacity of the Energy Storage System.  Please see the Energy Storage Guideline for the definition of Nominal Rated Power Capacity of the Energy Storage System.</a:t>
          </a:r>
        </a:p>
        <a:p>
          <a:pPr algn="l"/>
          <a:r>
            <a:rPr lang="en-US" sz="1100" b="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C3 must be at least 25% of C2.</a:t>
          </a:r>
        </a:p>
        <a:p>
          <a:pPr algn="l"/>
          <a:endParaRPr lang="en-US" sz="1100" baseline="0">
            <a:solidFill>
              <a:schemeClr val="dk1"/>
            </a:solidFill>
            <a:latin typeface="+mn-lt"/>
            <a:ea typeface="+mn-ea"/>
            <a:cs typeface="+mn-cs"/>
          </a:endParaRPr>
        </a:p>
        <a:p>
          <a:pPr algn="l"/>
          <a:r>
            <a:rPr lang="en-US" sz="1100" b="1" baseline="0">
              <a:solidFill>
                <a:schemeClr val="dk1"/>
              </a:solidFill>
              <a:latin typeface="+mn-lt"/>
              <a:ea typeface="+mn-ea"/>
              <a:cs typeface="+mn-cs"/>
            </a:rPr>
            <a:t>In cell C4</a:t>
          </a:r>
          <a:r>
            <a:rPr lang="en-US" sz="1100" baseline="0">
              <a:solidFill>
                <a:schemeClr val="dk1"/>
              </a:solidFill>
              <a:latin typeface="+mn-lt"/>
              <a:ea typeface="+mn-ea"/>
              <a:cs typeface="+mn-cs"/>
            </a:rPr>
            <a:t>; enter the duration of the energy storage system at the Nominal Rated Power Capacity.  For example, if cell C3 is 100 kW, and the energy storage system has 250 kWh of useful energy, then enter (250 kWh / 100 kw =) 2.5 Hours in cell C4.</a:t>
          </a:r>
        </a:p>
        <a:p>
          <a:pPr algn="l"/>
          <a:r>
            <a:rPr lang="en-US" sz="1100" baseline="0">
              <a:solidFill>
                <a:schemeClr val="dk1"/>
              </a:solidFill>
              <a:latin typeface="+mn-lt"/>
              <a:ea typeface="+mn-ea"/>
              <a:cs typeface="+mn-cs"/>
            </a:rPr>
            <a:t>Per the Regulations, to be eligible for the program, </a:t>
          </a:r>
          <a:r>
            <a:rPr lang="en-US" sz="1100" b="1" baseline="0">
              <a:solidFill>
                <a:srgbClr val="FF0000"/>
              </a:solidFill>
              <a:latin typeface="+mn-lt"/>
              <a:ea typeface="+mn-ea"/>
              <a:cs typeface="+mn-cs"/>
            </a:rPr>
            <a:t>cell C4 must be at least 2 Hours</a:t>
          </a:r>
          <a:r>
            <a:rPr lang="en-US" sz="1100" baseline="0">
              <a:solidFill>
                <a:schemeClr val="dk1"/>
              </a:solidFill>
              <a:latin typeface="+mn-lt"/>
              <a:ea typeface="+mn-ea"/>
              <a:cs typeface="+mn-cs"/>
            </a:rPr>
            <a:t>.  If the proposed system has less than 2 hours of usable energy, de-rate your system's Nominal Rated Power Capacity in cell C3 to a capacity which would last for 2 hours.  Note, this is for program incentive determination purposes only, and no de-rating or physical or operational changes to the energy storage system are required for this purpose.  For example, if an energy storage system has a Nominal Rated Power Capacity of 100 kW, and has 250 kWh of useable energy, for adder calculation purposes the maximum allowable Nominal Rated Power Capacity of the energy storage system is (100/2 = ) 50 kW, and should be entered as such in cell C3.</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The resultant storage adder will display in </a:t>
          </a:r>
          <a:r>
            <a:rPr lang="en-US" sz="1100" b="1" baseline="0">
              <a:solidFill>
                <a:schemeClr val="dk1"/>
              </a:solidFill>
              <a:latin typeface="+mn-lt"/>
              <a:ea typeface="+mn-ea"/>
              <a:cs typeface="+mn-cs"/>
            </a:rPr>
            <a:t>cell C6</a:t>
          </a:r>
          <a:r>
            <a:rPr lang="en-US" sz="1100" baseline="0">
              <a:solidFill>
                <a:schemeClr val="dk1"/>
              </a:solidFill>
              <a:latin typeface="+mn-lt"/>
              <a:ea typeface="+mn-ea"/>
              <a:cs typeface="+mn-cs"/>
            </a:rPr>
            <a:t>.  This value will be added to each kWh of eligible energy generated by the paired STGU.</a:t>
          </a:r>
        </a:p>
        <a:p>
          <a:pPr algn="l"/>
          <a:endParaRPr lang="en-US" sz="1100" baseline="0">
            <a:solidFill>
              <a:schemeClr val="dk1"/>
            </a:solidFill>
            <a:latin typeface="+mn-lt"/>
            <a:ea typeface="+mn-ea"/>
            <a:cs typeface="+mn-cs"/>
          </a:endParaRPr>
        </a:p>
        <a:p>
          <a:pPr algn="l"/>
          <a:r>
            <a:rPr lang="en-US" sz="1100" baseline="0">
              <a:solidFill>
                <a:schemeClr val="dk1"/>
              </a:solidFill>
              <a:latin typeface="+mn-lt"/>
              <a:ea typeface="+mn-ea"/>
              <a:cs typeface="+mn-cs"/>
            </a:rPr>
            <a:t>For more information on the Energy Storage Adder, please consult the Department's </a:t>
          </a:r>
          <a:r>
            <a:rPr lang="en-US" sz="1100" i="1" baseline="0">
              <a:solidFill>
                <a:schemeClr val="dk1"/>
              </a:solidFill>
              <a:latin typeface="+mn-lt"/>
              <a:ea typeface="+mn-ea"/>
              <a:cs typeface="+mn-cs"/>
            </a:rPr>
            <a:t>Guideline on Energy Storage</a:t>
          </a:r>
          <a:r>
            <a:rPr lang="en-US" sz="1100" baseline="0">
              <a:solidFill>
                <a:schemeClr val="dk1"/>
              </a:solidFill>
              <a:latin typeface="+mn-lt"/>
              <a:ea typeface="+mn-ea"/>
              <a:cs typeface="+mn-cs"/>
            </a:rPr>
            <a:t>.</a:t>
          </a:r>
        </a:p>
        <a:p>
          <a:pPr algn="l"/>
          <a:endParaRPr lang="en-US" sz="1100" baseline="0">
            <a:solidFill>
              <a:schemeClr val="dk1"/>
            </a:solidFill>
            <a:latin typeface="+mn-lt"/>
            <a:ea typeface="+mn-ea"/>
            <a:cs typeface="+mn-cs"/>
          </a:endParaRPr>
        </a:p>
        <a:p>
          <a:pPr algn="l"/>
          <a:r>
            <a:rPr lang="en-US" sz="1100" baseline="30000">
              <a:solidFill>
                <a:schemeClr val="dk1"/>
              </a:solidFill>
              <a:latin typeface="+mn-lt"/>
              <a:ea typeface="+mn-ea"/>
              <a:cs typeface="+mn-cs"/>
            </a:rPr>
            <a:t>1</a:t>
          </a:r>
          <a:r>
            <a:rPr lang="en-US" sz="1100" baseline="0">
              <a:solidFill>
                <a:schemeClr val="dk1"/>
              </a:solidFill>
              <a:latin typeface="+mn-lt"/>
              <a:ea typeface="+mn-ea"/>
              <a:cs typeface="+mn-cs"/>
            </a:rPr>
            <a:t> For projects with multiple co-located STGUs (such as co-located roof mounted and canopy mounted at the same location), insert the sum value of the STGUs DC ratings.</a:t>
          </a:r>
          <a:endParaRPr lang="en-US" sz="1100" baseline="30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28</xdr:row>
      <xdr:rowOff>80962</xdr:rowOff>
    </xdr:from>
    <xdr:to>
      <xdr:col>12</xdr:col>
      <xdr:colOff>9526</xdr:colOff>
      <xdr:row>53</xdr:row>
      <xdr:rowOff>47626</xdr:rowOff>
    </xdr:to>
    <xdr:graphicFrame macro="">
      <xdr:nvGraphicFramePr>
        <xdr:cNvPr id="2" name="Chart 1">
          <a:extLst>
            <a:ext uri="{FF2B5EF4-FFF2-40B4-BE49-F238E27FC236}">
              <a16:creationId xmlns:a16="http://schemas.microsoft.com/office/drawing/2014/main" id="{6FBE7C7D-74C8-47F2-9D1B-300830B7BA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race.Fletcher\Downloads\Energy%20Storage%20Calculator%2004242020.xlsx" TargetMode="External"/><Relationship Id="rId1" Type="http://schemas.openxmlformats.org/officeDocument/2006/relationships/externalLinkPath" Target="file:///C:\Users\Grace.Fletcher\Downloads\Energy%20Storage%20Calculator%20042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Storage Adder Calculator"/>
      <sheetName val="Last Updated"/>
    </sheetNames>
    <sheetDataSet>
      <sheetData sheetId="0" refreshError="1"/>
      <sheetData sheetId="1">
        <row r="13">
          <cell r="D13">
            <v>2</v>
          </cell>
          <cell r="E13">
            <v>2.5</v>
          </cell>
          <cell r="F13">
            <v>3</v>
          </cell>
          <cell r="G13">
            <v>3.5</v>
          </cell>
          <cell r="H13">
            <v>4</v>
          </cell>
          <cell r="I13">
            <v>4.5</v>
          </cell>
          <cell r="J13">
            <v>5</v>
          </cell>
          <cell r="K13">
            <v>5.5</v>
          </cell>
          <cell r="L13">
            <v>6</v>
          </cell>
        </row>
        <row r="14">
          <cell r="D14">
            <v>2.4685489117807762E-2</v>
          </cell>
          <cell r="E14">
            <v>2.7087606066241415E-2</v>
          </cell>
          <cell r="F14">
            <v>2.9050278521081382E-2</v>
          </cell>
          <cell r="G14">
            <v>3.0709694437180267E-2</v>
          </cell>
          <cell r="H14">
            <v>3.2147145887075193E-2</v>
          </cell>
          <cell r="I14">
            <v>3.3415067924355009E-2</v>
          </cell>
          <cell r="J14">
            <v>3.4549262835508854E-2</v>
          </cell>
          <cell r="K14">
            <v>3.5575266934295684E-2</v>
          </cell>
          <cell r="L14">
            <v>3.6511935290348817E-2</v>
          </cell>
        </row>
        <row r="15">
          <cell r="D15">
            <v>3.206809989869995E-2</v>
          </cell>
          <cell r="E15">
            <v>3.5188610329062918E-2</v>
          </cell>
          <cell r="F15">
            <v>3.7738252997671466E-2</v>
          </cell>
          <cell r="G15">
            <v>3.9893945158235695E-2</v>
          </cell>
          <cell r="H15">
            <v>4.1761290645083202E-2</v>
          </cell>
          <cell r="I15">
            <v>4.3408406096642996E-2</v>
          </cell>
          <cell r="J15">
            <v>4.4881801075446183E-2</v>
          </cell>
          <cell r="K15">
            <v>4.6214648959454145E-2</v>
          </cell>
          <cell r="L15">
            <v>4.7431443744054731E-2</v>
          </cell>
        </row>
        <row r="16">
          <cell r="D16">
            <v>3.8222644390055648E-2</v>
          </cell>
          <cell r="E16">
            <v>4.1942046564553019E-2</v>
          </cell>
          <cell r="F16">
            <v>4.498101941769321E-2</v>
          </cell>
          <cell r="G16">
            <v>4.7550434354280011E-2</v>
          </cell>
          <cell r="H16">
            <v>4.977616281098976E-2</v>
          </cell>
          <cell r="I16">
            <v>5.1739394445330787E-2</v>
          </cell>
          <cell r="J16">
            <v>5.3495564985487132E-2</v>
          </cell>
          <cell r="K16">
            <v>5.5084214480075361E-2</v>
          </cell>
          <cell r="L16">
            <v>5.6534537838627337E-2</v>
          </cell>
        </row>
        <row r="17">
          <cell r="D17">
            <v>4.281055142547717E-2</v>
          </cell>
          <cell r="E17">
            <v>4.6976397630110203E-2</v>
          </cell>
          <cell r="F17">
            <v>5.0380141815947729E-2</v>
          </cell>
          <cell r="G17">
            <v>5.3257966519901397E-2</v>
          </cell>
          <cell r="H17">
            <v>5.5750851668892057E-2</v>
          </cell>
          <cell r="I17">
            <v>5.7949732206418303E-2</v>
          </cell>
          <cell r="J17">
            <v>5.991669787352509E-2</v>
          </cell>
          <cell r="K17">
            <v>6.1696034755376779E-2</v>
          </cell>
          <cell r="L17">
            <v>6.332044205936263E-2</v>
          </cell>
        </row>
        <row r="18">
          <cell r="D18">
            <v>4.5974351833914018E-2</v>
          </cell>
          <cell r="E18">
            <v>5.04480638679944E-2</v>
          </cell>
          <cell r="F18">
            <v>5.410335275220176E-2</v>
          </cell>
          <cell r="G18">
            <v>5.719385546824849E-2</v>
          </cell>
          <cell r="H18">
            <v>5.9870970691133243E-2</v>
          </cell>
          <cell r="I18">
            <v>6.2232353670489494E-2</v>
          </cell>
          <cell r="J18">
            <v>6.4344682725213626E-2</v>
          </cell>
          <cell r="K18">
            <v>6.6255516786291074E-2</v>
          </cell>
          <cell r="L18">
            <v>6.7999971609420992E-2</v>
          </cell>
        </row>
        <row r="19">
          <cell r="D19">
            <v>4.8051247175755284E-2</v>
          </cell>
          <cell r="E19">
            <v>5.2727059539991204E-2</v>
          </cell>
          <cell r="F19">
            <v>5.6547476417391801E-2</v>
          </cell>
          <cell r="G19">
            <v>5.9777592862373594E-2</v>
          </cell>
          <cell r="H19">
            <v>6.257564699824332E-2</v>
          </cell>
          <cell r="I19">
            <v>6.5043705659028325E-2</v>
          </cell>
          <cell r="J19">
            <v>6.7251459362479227E-2</v>
          </cell>
          <cell r="K19">
            <v>6.9248615518424261E-2</v>
          </cell>
          <cell r="L19">
            <v>7.107187623987983E-2</v>
          </cell>
        </row>
        <row r="20">
          <cell r="D20">
            <v>4.9376256673727539E-2</v>
          </cell>
          <cell r="E20">
            <v>5.4181004209420874E-2</v>
          </cell>
          <cell r="F20">
            <v>5.8106768792579325E-2</v>
          </cell>
          <cell r="G20">
            <v>6.1425955453647346E-2</v>
          </cell>
          <cell r="H20">
            <v>6.4301165720185377E-2</v>
          </cell>
          <cell r="I20">
            <v>6.6837280911431124E-2</v>
          </cell>
          <cell r="J20">
            <v>6.9105913255878712E-2</v>
          </cell>
          <cell r="K20">
            <v>7.1158140841413961E-2</v>
          </cell>
          <cell r="L20">
            <v>7.3031677839037176E-2</v>
          </cell>
        </row>
        <row r="21">
          <cell r="D21">
            <v>5.0208982935202637E-2</v>
          </cell>
          <cell r="E21">
            <v>5.5094762118944304E-2</v>
          </cell>
          <cell r="F21">
            <v>5.9086734379334468E-2</v>
          </cell>
          <cell r="G21">
            <v>6.2461898833892852E-2</v>
          </cell>
          <cell r="H21">
            <v>6.5385599270757683E-2</v>
          </cell>
          <cell r="I21">
            <v>6.7964485823466314E-2</v>
          </cell>
          <cell r="J21">
            <v>7.027137845449935E-2</v>
          </cell>
          <cell r="K21">
            <v>7.2358216679239015E-2</v>
          </cell>
          <cell r="L21">
            <v>7.4263350714889542E-2</v>
          </cell>
        </row>
        <row r="22">
          <cell r="D22">
            <v>5.0728817322559634E-2</v>
          </cell>
          <cell r="E22">
            <v>5.5665181000952781E-2</v>
          </cell>
          <cell r="F22">
            <v>5.9698483802871828E-2</v>
          </cell>
          <cell r="G22">
            <v>6.310859273238062E-2</v>
          </cell>
          <cell r="H22">
            <v>6.6062563450309988E-2</v>
          </cell>
          <cell r="I22">
            <v>6.8668150283184029E-2</v>
          </cell>
          <cell r="J22">
            <v>7.0998927128703135E-2</v>
          </cell>
          <cell r="K22">
            <v>7.3107371253555736E-2</v>
          </cell>
          <cell r="L22">
            <v>7.5032229930622196E-2</v>
          </cell>
        </row>
        <row r="23">
          <cell r="D23">
            <v>5.1052714025474712E-2</v>
          </cell>
          <cell r="E23">
            <v>5.6020595724673564E-2</v>
          </cell>
          <cell r="F23">
            <v>6.0079650624677079E-2</v>
          </cell>
          <cell r="G23">
            <v>6.3511532642878746E-2</v>
          </cell>
          <cell r="H23">
            <v>6.6484364068124857E-2</v>
          </cell>
          <cell r="I23">
            <v>6.9106587223879454E-2</v>
          </cell>
          <cell r="J23">
            <v>7.1452245767323716E-2</v>
          </cell>
          <cell r="K23">
            <v>7.3574152025463954E-2</v>
          </cell>
          <cell r="L23">
            <v>7.5511300667327239E-2</v>
          </cell>
        </row>
        <row r="24">
          <cell r="D24">
            <v>5.1254688110766389E-2</v>
          </cell>
          <cell r="E24">
            <v>5.6242223679131384E-2</v>
          </cell>
          <cell r="F24">
            <v>6.0317336959501665E-2</v>
          </cell>
          <cell r="G24">
            <v>6.3762796144846881E-2</v>
          </cell>
          <cell r="H24">
            <v>6.6747388647232606E-2</v>
          </cell>
          <cell r="I24">
            <v>6.9379985808236955E-2</v>
          </cell>
          <cell r="J24">
            <v>7.1734924215597587E-2</v>
          </cell>
          <cell r="K24">
            <v>7.3865225131764203E-2</v>
          </cell>
          <cell r="L24">
            <v>7.5810037495967889E-2</v>
          </cell>
        </row>
        <row r="25">
          <cell r="D25">
            <v>5.1380913112040995E-2</v>
          </cell>
          <cell r="E25">
            <v>5.6380731492119009E-2</v>
          </cell>
          <cell r="F25">
            <v>6.0465880560394147E-2</v>
          </cell>
          <cell r="G25">
            <v>6.3919824883510987E-2</v>
          </cell>
          <cell r="H25">
            <v>6.6911767546561113E-2</v>
          </cell>
          <cell r="I25">
            <v>6.9550848008747307E-2</v>
          </cell>
          <cell r="J25">
            <v>7.1911585926639113E-2</v>
          </cell>
          <cell r="K25">
            <v>7.404713313823294E-2</v>
          </cell>
          <cell r="L25">
            <v>7.5996734994914258E-2</v>
          </cell>
        </row>
        <row r="26">
          <cell r="D26">
            <v>5.1460025644525814E-2</v>
          </cell>
          <cell r="E26">
            <v>5.6467542375412599E-2</v>
          </cell>
          <cell r="F26">
            <v>6.055898145429274E-2</v>
          </cell>
          <cell r="G26">
            <v>6.4018243905599861E-2</v>
          </cell>
          <cell r="H26">
            <v>6.7014793340830298E-2</v>
          </cell>
          <cell r="I26">
            <v>6.965793726405968E-2</v>
          </cell>
          <cell r="J26">
            <v>7.2022310071717083E-2</v>
          </cell>
          <cell r="K26">
            <v>7.4161145441070608E-2</v>
          </cell>
          <cell r="L26">
            <v>7.6113749150597224E-2</v>
          </cell>
        </row>
        <row r="27">
          <cell r="D27">
            <v>5.1509765118487434E-2</v>
          </cell>
          <cell r="E27">
            <v>5.6522121941172253E-2</v>
          </cell>
          <cell r="F27">
            <v>6.0617515663000589E-2</v>
          </cell>
          <cell r="G27">
            <v>6.4080121717278532E-2</v>
          </cell>
          <cell r="H27">
            <v>6.7079567513145033E-2</v>
          </cell>
          <cell r="I27">
            <v>6.9725266207513764E-2</v>
          </cell>
          <cell r="J27">
            <v>7.2091924335829852E-2</v>
          </cell>
          <cell r="K27">
            <v>7.4232827029185447E-2</v>
          </cell>
          <cell r="L27">
            <v>7.6187318057658202E-2</v>
          </cell>
        </row>
        <row r="28">
          <cell r="D28">
            <v>5.154113534659991E-2</v>
          </cell>
          <cell r="E28">
            <v>5.6556544770603075E-2</v>
          </cell>
          <cell r="F28">
            <v>6.0654432649315429E-2</v>
          </cell>
          <cell r="G28">
            <v>6.4119147483191488E-2</v>
          </cell>
          <cell r="H28">
            <v>6.7120419987034843E-2</v>
          </cell>
          <cell r="I28">
            <v>6.9767729952030955E-2</v>
          </cell>
          <cell r="J28">
            <v>7.2135829411038022E-2</v>
          </cell>
          <cell r="K28">
            <v>7.4278035946601068E-2</v>
          </cell>
          <cell r="L28">
            <v>7.6233717289750383E-2</v>
          </cell>
        </row>
        <row r="29">
          <cell r="D29">
            <v>5.1560980121239879E-2</v>
          </cell>
          <cell r="E29">
            <v>5.6578320617755855E-2</v>
          </cell>
          <cell r="F29">
            <v>6.0677786297595515E-2</v>
          </cell>
          <cell r="G29">
            <v>6.4143835143316827E-2</v>
          </cell>
          <cell r="H29">
            <v>6.7146263220782529E-2</v>
          </cell>
          <cell r="I29">
            <v>6.9794592473951172E-2</v>
          </cell>
          <cell r="J29">
            <v>7.2163603717298491E-2</v>
          </cell>
          <cell r="K29">
            <v>7.4306635062125925E-2</v>
          </cell>
          <cell r="L29">
            <v>7.6263069397138172E-2</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D8326-9D06-443C-8364-F1CCBE8F81F3}">
  <dimension ref="B9:F19"/>
  <sheetViews>
    <sheetView workbookViewId="0">
      <selection activeCell="C29" sqref="C29"/>
    </sheetView>
  </sheetViews>
  <sheetFormatPr defaultRowHeight="14.5" x14ac:dyDescent="0.35"/>
  <cols>
    <col min="1" max="6" width="10.54296875" customWidth="1"/>
  </cols>
  <sheetData>
    <row r="9" spans="2:6" x14ac:dyDescent="0.35">
      <c r="B9" s="2"/>
      <c r="D9" s="2"/>
      <c r="F9" s="2"/>
    </row>
    <row r="10" spans="2:6" x14ac:dyDescent="0.35">
      <c r="B10" s="2"/>
      <c r="D10" s="2"/>
      <c r="F10" s="2"/>
    </row>
    <row r="11" spans="2:6" x14ac:dyDescent="0.35">
      <c r="B11" s="2"/>
      <c r="D11" s="2"/>
      <c r="F11" s="2"/>
    </row>
    <row r="12" spans="2:6" x14ac:dyDescent="0.35">
      <c r="B12" s="2"/>
      <c r="D12" s="2"/>
      <c r="F12" s="2"/>
    </row>
    <row r="13" spans="2:6" x14ac:dyDescent="0.35">
      <c r="B13" s="2"/>
      <c r="D13" s="2"/>
      <c r="F13" s="2"/>
    </row>
    <row r="14" spans="2:6" s="2" customFormat="1" x14ac:dyDescent="0.35"/>
    <row r="15" spans="2:6" x14ac:dyDescent="0.35">
      <c r="B15" s="27"/>
      <c r="D15" s="27"/>
      <c r="F15" s="28"/>
    </row>
    <row r="16" spans="2:6" x14ac:dyDescent="0.35">
      <c r="B16" s="27"/>
      <c r="D16" s="27"/>
      <c r="F16" s="28"/>
    </row>
    <row r="17" spans="2:6" x14ac:dyDescent="0.35">
      <c r="B17" s="27"/>
      <c r="D17" s="27"/>
      <c r="F17" s="28"/>
    </row>
    <row r="18" spans="2:6" x14ac:dyDescent="0.35">
      <c r="B18" s="29"/>
      <c r="D18" s="27"/>
      <c r="F18" s="28"/>
    </row>
    <row r="19" spans="2:6" x14ac:dyDescent="0.35">
      <c r="D19" s="27"/>
      <c r="F19" s="2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42A75-4B95-4721-8BC7-18E9408106D8}">
  <dimension ref="A1:Q80"/>
  <sheetViews>
    <sheetView tabSelected="1" workbookViewId="0">
      <selection activeCell="M7" sqref="M7"/>
    </sheetView>
  </sheetViews>
  <sheetFormatPr defaultRowHeight="14.5" x14ac:dyDescent="0.35"/>
  <cols>
    <col min="1" max="1" width="38" customWidth="1"/>
    <col min="2" max="2" width="3.7265625" customWidth="1"/>
    <col min="3" max="3" width="9.453125" customWidth="1"/>
    <col min="4" max="5" width="10.54296875" customWidth="1"/>
    <col min="6" max="12" width="10.54296875" bestFit="1" customWidth="1"/>
    <col min="13" max="13" width="29.453125" bestFit="1" customWidth="1"/>
    <col min="14" max="14" width="10.54296875" bestFit="1" customWidth="1"/>
    <col min="15" max="15" width="20.81640625" bestFit="1" customWidth="1"/>
  </cols>
  <sheetData>
    <row r="1" spans="1:17" x14ac:dyDescent="0.35">
      <c r="A1" s="30" t="s">
        <v>0</v>
      </c>
      <c r="B1" s="31"/>
      <c r="C1" s="32"/>
    </row>
    <row r="2" spans="1:17" x14ac:dyDescent="0.35">
      <c r="A2" s="46" t="s">
        <v>1</v>
      </c>
      <c r="B2" s="47"/>
      <c r="C2" s="33">
        <v>800</v>
      </c>
      <c r="G2" s="2"/>
      <c r="H2" s="2"/>
    </row>
    <row r="3" spans="1:17" x14ac:dyDescent="0.35">
      <c r="A3" s="48" t="s">
        <v>2</v>
      </c>
      <c r="B3" s="48"/>
      <c r="C3" s="33">
        <v>800</v>
      </c>
      <c r="D3" s="1" t="s">
        <v>3</v>
      </c>
      <c r="E3" s="1"/>
      <c r="F3" s="1"/>
      <c r="G3" s="1"/>
      <c r="H3" s="1"/>
      <c r="I3" s="1"/>
      <c r="J3" s="1"/>
    </row>
    <row r="4" spans="1:17" x14ac:dyDescent="0.35">
      <c r="A4" s="48" t="s">
        <v>4</v>
      </c>
      <c r="B4" s="48"/>
      <c r="C4" s="33">
        <v>4</v>
      </c>
      <c r="D4" s="1" t="s">
        <v>5</v>
      </c>
      <c r="E4" s="1"/>
      <c r="F4" s="1"/>
      <c r="G4" s="1"/>
      <c r="H4" s="1"/>
      <c r="I4" s="1"/>
    </row>
    <row r="5" spans="1:17" x14ac:dyDescent="0.35">
      <c r="A5" s="48" t="s">
        <v>6</v>
      </c>
      <c r="B5" s="48"/>
      <c r="C5" s="3">
        <v>0.04</v>
      </c>
      <c r="G5" s="4"/>
    </row>
    <row r="6" spans="1:17" x14ac:dyDescent="0.35">
      <c r="A6" s="48" t="s">
        <v>7</v>
      </c>
      <c r="B6" s="48"/>
      <c r="C6" s="5">
        <f>MAX(0.0001,((C3/C2)/((C3/C2)+EXP(0.7-(8*(C3/C2)))))*(0.8+(0.5*LN(C4)))*$C$5)</f>
        <v>5.9685567307362249E-2</v>
      </c>
      <c r="G6" s="4"/>
    </row>
    <row r="7" spans="1:17" x14ac:dyDescent="0.35">
      <c r="A7" s="1" t="s">
        <v>8</v>
      </c>
      <c r="C7" s="2"/>
      <c r="D7" s="6"/>
      <c r="G7" s="4"/>
    </row>
    <row r="8" spans="1:17" ht="15" thickBot="1" x14ac:dyDescent="0.4">
      <c r="C8" s="2"/>
      <c r="D8" s="6"/>
      <c r="G8" s="4"/>
    </row>
    <row r="9" spans="1:17" x14ac:dyDescent="0.35">
      <c r="B9" s="34" t="s">
        <v>9</v>
      </c>
      <c r="C9" s="35"/>
      <c r="D9" s="35"/>
      <c r="E9" s="35"/>
      <c r="F9" s="35"/>
      <c r="G9" s="35"/>
      <c r="H9" s="35"/>
      <c r="I9" s="35"/>
      <c r="J9" s="35"/>
      <c r="K9" s="35"/>
      <c r="L9" s="36"/>
    </row>
    <row r="10" spans="1:17" ht="15" thickBot="1" x14ac:dyDescent="0.4">
      <c r="B10" s="37"/>
      <c r="C10" s="38"/>
      <c r="D10" s="38"/>
      <c r="E10" s="38"/>
      <c r="F10" s="38"/>
      <c r="G10" s="38"/>
      <c r="H10" s="38"/>
      <c r="I10" s="38"/>
      <c r="J10" s="38"/>
      <c r="K10" s="38"/>
      <c r="L10" s="39"/>
    </row>
    <row r="11" spans="1:17" ht="15" thickBot="1" x14ac:dyDescent="0.4">
      <c r="B11" s="7"/>
      <c r="C11" s="8"/>
      <c r="D11" s="40" t="s">
        <v>4</v>
      </c>
      <c r="E11" s="41"/>
      <c r="F11" s="41"/>
      <c r="G11" s="41"/>
      <c r="H11" s="41"/>
      <c r="I11" s="41"/>
      <c r="J11" s="41"/>
      <c r="K11" s="41"/>
      <c r="L11" s="42"/>
    </row>
    <row r="12" spans="1:17" ht="15" thickBot="1" x14ac:dyDescent="0.4">
      <c r="B12" s="9"/>
      <c r="C12" s="10"/>
      <c r="D12" s="11">
        <v>2</v>
      </c>
      <c r="E12" s="12">
        <v>2.5</v>
      </c>
      <c r="F12" s="12">
        <v>3</v>
      </c>
      <c r="G12" s="12">
        <v>3.5</v>
      </c>
      <c r="H12" s="12">
        <v>4</v>
      </c>
      <c r="I12" s="12">
        <v>4.5</v>
      </c>
      <c r="J12" s="12">
        <v>5</v>
      </c>
      <c r="K12" s="12">
        <v>5.5</v>
      </c>
      <c r="L12" s="13">
        <v>6</v>
      </c>
      <c r="M12" s="2"/>
      <c r="P12" s="2"/>
    </row>
    <row r="13" spans="1:17" x14ac:dyDescent="0.35">
      <c r="B13" s="43" t="s">
        <v>10</v>
      </c>
      <c r="C13" s="14">
        <v>0.25</v>
      </c>
      <c r="D13" s="15">
        <f>($C13/($C13+EXP(0.7-(8*$C13))))*(0.8+(0.5*LN(D$12)))*$C$5</f>
        <v>2.19426569936069E-2</v>
      </c>
      <c r="E13" s="16">
        <f t="shared" ref="D13:L28" si="0">($C13/($C13+EXP(0.7-(8*$C13))))*(0.8+(0.5*LN(E$12)))*$C$5</f>
        <v>2.4077872058881261E-2</v>
      </c>
      <c r="F13" s="16">
        <f t="shared" si="0"/>
        <v>2.5822469796516784E-2</v>
      </c>
      <c r="G13" s="16">
        <f t="shared" si="0"/>
        <v>2.7297506166382459E-2</v>
      </c>
      <c r="H13" s="16">
        <f t="shared" si="0"/>
        <v>2.8575240788511286E-2</v>
      </c>
      <c r="I13" s="16">
        <f t="shared" si="0"/>
        <v>2.9702282599426675E-2</v>
      </c>
      <c r="J13" s="16">
        <f t="shared" si="0"/>
        <v>3.0710455853785651E-2</v>
      </c>
      <c r="K13" s="16">
        <f t="shared" si="0"/>
        <v>3.1622459497151721E-2</v>
      </c>
      <c r="L13" s="17">
        <f t="shared" si="0"/>
        <v>3.2455053591421174E-2</v>
      </c>
      <c r="M13" s="4"/>
      <c r="P13" s="4"/>
    </row>
    <row r="14" spans="1:17" x14ac:dyDescent="0.35">
      <c r="B14" s="44"/>
      <c r="C14" s="18">
        <v>0.3</v>
      </c>
      <c r="D14" s="19">
        <f t="shared" si="0"/>
        <v>2.8504977687733288E-2</v>
      </c>
      <c r="E14" s="20">
        <f t="shared" si="0"/>
        <v>3.1278764736944818E-2</v>
      </c>
      <c r="F14" s="20">
        <f t="shared" si="0"/>
        <v>3.3545113775707971E-2</v>
      </c>
      <c r="G14" s="20">
        <f t="shared" si="0"/>
        <v>3.5461284585098396E-2</v>
      </c>
      <c r="H14" s="20">
        <f t="shared" si="0"/>
        <v>3.7121147240073961E-2</v>
      </c>
      <c r="I14" s="20">
        <f t="shared" si="0"/>
        <v>3.8585249863682662E-2</v>
      </c>
      <c r="J14" s="20">
        <f t="shared" si="0"/>
        <v>3.9894934289285498E-2</v>
      </c>
      <c r="K14" s="20">
        <f t="shared" si="0"/>
        <v>4.1079687963959242E-2</v>
      </c>
      <c r="L14" s="21">
        <f t="shared" si="0"/>
        <v>4.2161283328048652E-2</v>
      </c>
      <c r="M14" s="4"/>
      <c r="P14" s="4"/>
      <c r="Q14" s="4"/>
    </row>
    <row r="15" spans="1:17" x14ac:dyDescent="0.35">
      <c r="B15" s="44"/>
      <c r="C15" s="18">
        <v>0.35</v>
      </c>
      <c r="D15" s="19">
        <f t="shared" si="0"/>
        <v>3.3975683902271687E-2</v>
      </c>
      <c r="E15" s="20">
        <f t="shared" si="0"/>
        <v>3.7281819168491576E-2</v>
      </c>
      <c r="F15" s="20">
        <f t="shared" si="0"/>
        <v>3.9983128371282858E-2</v>
      </c>
      <c r="G15" s="20">
        <f t="shared" si="0"/>
        <v>4.2267052759360012E-2</v>
      </c>
      <c r="H15" s="20">
        <f t="shared" si="0"/>
        <v>4.4245478054213125E-2</v>
      </c>
      <c r="I15" s="20">
        <f t="shared" si="0"/>
        <v>4.5990572840294036E-2</v>
      </c>
      <c r="J15" s="20">
        <f t="shared" si="0"/>
        <v>4.7551613320433006E-2</v>
      </c>
      <c r="K15" s="20">
        <f t="shared" si="0"/>
        <v>4.8963746204511438E-2</v>
      </c>
      <c r="L15" s="21">
        <f t="shared" si="0"/>
        <v>5.0252922523224303E-2</v>
      </c>
      <c r="M15" s="4"/>
      <c r="P15" s="4"/>
    </row>
    <row r="16" spans="1:17" x14ac:dyDescent="0.35">
      <c r="B16" s="44"/>
      <c r="C16" s="18">
        <v>0.4</v>
      </c>
      <c r="D16" s="19">
        <f t="shared" si="0"/>
        <v>3.8053823489313042E-2</v>
      </c>
      <c r="E16" s="20">
        <f t="shared" si="0"/>
        <v>4.1756797893431293E-2</v>
      </c>
      <c r="F16" s="20">
        <f t="shared" si="0"/>
        <v>4.4782348280842425E-2</v>
      </c>
      <c r="G16" s="20">
        <f t="shared" si="0"/>
        <v>4.7340414684356798E-2</v>
      </c>
      <c r="H16" s="20">
        <f t="shared" si="0"/>
        <v>4.9556312594570724E-2</v>
      </c>
      <c r="I16" s="20">
        <f t="shared" si="0"/>
        <v>5.1510873072371829E-2</v>
      </c>
      <c r="J16" s="20">
        <f t="shared" si="0"/>
        <v>5.3259286998688975E-2</v>
      </c>
      <c r="K16" s="20">
        <f t="shared" si="0"/>
        <v>5.4840919782557139E-2</v>
      </c>
      <c r="L16" s="21">
        <f t="shared" si="0"/>
        <v>5.6284837386100114E-2</v>
      </c>
      <c r="M16" s="4"/>
      <c r="P16" s="4"/>
    </row>
    <row r="17" spans="2:16" x14ac:dyDescent="0.35">
      <c r="B17" s="44"/>
      <c r="C17" s="18">
        <v>0.45</v>
      </c>
      <c r="D17" s="19">
        <f t="shared" si="0"/>
        <v>4.0866090519034684E-2</v>
      </c>
      <c r="E17" s="20">
        <f t="shared" si="0"/>
        <v>4.4842723438217248E-2</v>
      </c>
      <c r="F17" s="20">
        <f t="shared" si="0"/>
        <v>4.8091869113068231E-2</v>
      </c>
      <c r="G17" s="20">
        <f t="shared" si="0"/>
        <v>5.0838982638443109E-2</v>
      </c>
      <c r="H17" s="20">
        <f t="shared" si="0"/>
        <v>5.3218640614340666E-2</v>
      </c>
      <c r="I17" s="20">
        <f t="shared" si="0"/>
        <v>5.5317647707101777E-2</v>
      </c>
      <c r="J17" s="20">
        <f t="shared" si="0"/>
        <v>5.719527353352323E-2</v>
      </c>
      <c r="K17" s="20">
        <f t="shared" si="0"/>
        <v>5.8893792698925404E-2</v>
      </c>
      <c r="L17" s="21">
        <f t="shared" si="0"/>
        <v>6.0444419208374213E-2</v>
      </c>
      <c r="M17" s="4"/>
      <c r="P17" s="4"/>
    </row>
    <row r="18" spans="2:16" x14ac:dyDescent="0.35">
      <c r="B18" s="44"/>
      <c r="C18" s="18">
        <v>0.5</v>
      </c>
      <c r="D18" s="19">
        <f t="shared" si="0"/>
        <v>4.2712219711782476E-2</v>
      </c>
      <c r="E18" s="20">
        <f t="shared" si="0"/>
        <v>4.6868497368881074E-2</v>
      </c>
      <c r="F18" s="20">
        <f t="shared" si="0"/>
        <v>5.026442348212605E-2</v>
      </c>
      <c r="G18" s="20">
        <f t="shared" si="0"/>
        <v>5.3135638099887646E-2</v>
      </c>
      <c r="H18" s="20">
        <f t="shared" si="0"/>
        <v>5.5622797331771841E-2</v>
      </c>
      <c r="I18" s="20">
        <f t="shared" si="0"/>
        <v>5.7816627252469617E-2</v>
      </c>
      <c r="J18" s="20">
        <f t="shared" si="0"/>
        <v>5.9779074988870431E-2</v>
      </c>
      <c r="K18" s="20">
        <f t="shared" si="0"/>
        <v>6.1554324905266022E-2</v>
      </c>
      <c r="L18" s="21">
        <f t="shared" si="0"/>
        <v>6.3175001102115408E-2</v>
      </c>
      <c r="M18" s="4"/>
      <c r="P18" s="4"/>
    </row>
    <row r="19" spans="2:16" x14ac:dyDescent="0.35">
      <c r="B19" s="44"/>
      <c r="C19" s="18">
        <v>0.55000000000000004</v>
      </c>
      <c r="D19" s="19">
        <f t="shared" si="0"/>
        <v>4.3890005932202263E-2</v>
      </c>
      <c r="E19" s="20">
        <f t="shared" si="0"/>
        <v>4.8160892630596336E-2</v>
      </c>
      <c r="F19" s="20">
        <f t="shared" si="0"/>
        <v>5.1650461148959402E-2</v>
      </c>
      <c r="G19" s="20">
        <f t="shared" si="0"/>
        <v>5.4600849292130979E-2</v>
      </c>
      <c r="H19" s="20">
        <f t="shared" si="0"/>
        <v>5.7156591751275895E-2</v>
      </c>
      <c r="I19" s="20">
        <f t="shared" si="0"/>
        <v>5.9410916365716548E-2</v>
      </c>
      <c r="J19" s="20">
        <f t="shared" si="0"/>
        <v>6.1427478449669969E-2</v>
      </c>
      <c r="K19" s="20">
        <f t="shared" si="0"/>
        <v>6.3251680747923519E-2</v>
      </c>
      <c r="L19" s="21">
        <f t="shared" si="0"/>
        <v>6.4917046968033049E-2</v>
      </c>
      <c r="M19" s="4"/>
      <c r="P19" s="4"/>
    </row>
    <row r="20" spans="2:16" x14ac:dyDescent="0.35">
      <c r="B20" s="44"/>
      <c r="C20" s="18">
        <v>0.6</v>
      </c>
      <c r="D20" s="19">
        <f t="shared" si="0"/>
        <v>4.4630207053513456E-2</v>
      </c>
      <c r="E20" s="20">
        <f t="shared" si="0"/>
        <v>4.8973121883506048E-2</v>
      </c>
      <c r="F20" s="20">
        <f t="shared" si="0"/>
        <v>5.2521541670519527E-2</v>
      </c>
      <c r="G20" s="20">
        <f t="shared" si="0"/>
        <v>5.5521687852349205E-2</v>
      </c>
      <c r="H20" s="20">
        <f t="shared" si="0"/>
        <v>5.8120532685117951E-2</v>
      </c>
      <c r="I20" s="20">
        <f t="shared" si="0"/>
        <v>6.0412876287525619E-2</v>
      </c>
      <c r="J20" s="20">
        <f t="shared" si="0"/>
        <v>6.2463447515110543E-2</v>
      </c>
      <c r="K20" s="20">
        <f t="shared" si="0"/>
        <v>6.4318414825990239E-2</v>
      </c>
      <c r="L20" s="21">
        <f t="shared" si="0"/>
        <v>6.6011867302124036E-2</v>
      </c>
      <c r="M20" s="4"/>
      <c r="P20" s="4"/>
    </row>
    <row r="21" spans="2:16" x14ac:dyDescent="0.35">
      <c r="B21" s="44"/>
      <c r="C21" s="18">
        <v>0.65</v>
      </c>
      <c r="D21" s="19">
        <f t="shared" si="0"/>
        <v>4.5092282064497453E-2</v>
      </c>
      <c r="E21" s="20">
        <f t="shared" si="0"/>
        <v>4.9480160889735808E-2</v>
      </c>
      <c r="F21" s="20">
        <f t="shared" si="0"/>
        <v>5.306531893588607E-2</v>
      </c>
      <c r="G21" s="20">
        <f t="shared" si="0"/>
        <v>5.609652687322722E-2</v>
      </c>
      <c r="H21" s="20">
        <f t="shared" si="0"/>
        <v>5.8722278622497771E-2</v>
      </c>
      <c r="I21" s="20">
        <f t="shared" si="0"/>
        <v>6.1038355807274687E-2</v>
      </c>
      <c r="J21" s="20">
        <f t="shared" si="0"/>
        <v>6.3110157447736126E-2</v>
      </c>
      <c r="K21" s="20">
        <f t="shared" si="0"/>
        <v>6.4984330003160659E-2</v>
      </c>
      <c r="L21" s="21">
        <f t="shared" si="0"/>
        <v>6.6695315493886395E-2</v>
      </c>
      <c r="M21" s="4"/>
      <c r="P21" s="4"/>
    </row>
    <row r="22" spans="2:16" x14ac:dyDescent="0.35">
      <c r="B22" s="44"/>
      <c r="C22" s="18">
        <v>0.7</v>
      </c>
      <c r="D22" s="19">
        <f t="shared" si="0"/>
        <v>4.5380190244866413E-2</v>
      </c>
      <c r="E22" s="20">
        <f t="shared" si="0"/>
        <v>4.9796085088598722E-2</v>
      </c>
      <c r="F22" s="20">
        <f t="shared" si="0"/>
        <v>5.3404133888601851E-2</v>
      </c>
      <c r="G22" s="20">
        <f t="shared" si="0"/>
        <v>5.6454695682558891E-2</v>
      </c>
      <c r="H22" s="20">
        <f t="shared" si="0"/>
        <v>5.9097212504999885E-2</v>
      </c>
      <c r="I22" s="20">
        <f t="shared" si="0"/>
        <v>6.1428077532337304E-2</v>
      </c>
      <c r="J22" s="20">
        <f t="shared" si="0"/>
        <v>6.3513107348732195E-2</v>
      </c>
      <c r="K22" s="20">
        <f t="shared" si="0"/>
        <v>6.5399246244856851E-2</v>
      </c>
      <c r="L22" s="21">
        <f t="shared" si="0"/>
        <v>6.7121156148735331E-2</v>
      </c>
      <c r="M22" s="4"/>
      <c r="P22" s="4"/>
    </row>
    <row r="23" spans="2:16" x14ac:dyDescent="0.35">
      <c r="B23" s="44"/>
      <c r="C23" s="18">
        <v>0.75</v>
      </c>
      <c r="D23" s="19">
        <f t="shared" si="0"/>
        <v>4.5559722765125682E-2</v>
      </c>
      <c r="E23" s="20">
        <f t="shared" si="0"/>
        <v>4.9993087714783453E-2</v>
      </c>
      <c r="F23" s="20">
        <f t="shared" si="0"/>
        <v>5.3615410630668152E-2</v>
      </c>
      <c r="G23" s="20">
        <f t="shared" si="0"/>
        <v>5.6678041017641671E-2</v>
      </c>
      <c r="H23" s="20">
        <f t="shared" si="0"/>
        <v>5.9331012130873433E-2</v>
      </c>
      <c r="I23" s="20">
        <f t="shared" si="0"/>
        <v>6.1671098496210622E-2</v>
      </c>
      <c r="J23" s="20">
        <f t="shared" si="0"/>
        <v>6.376437708053119E-2</v>
      </c>
      <c r="K23" s="20">
        <f t="shared" si="0"/>
        <v>6.565797789490152E-2</v>
      </c>
      <c r="L23" s="21">
        <f t="shared" si="0"/>
        <v>6.7386699996415902E-2</v>
      </c>
      <c r="M23" s="4"/>
      <c r="P23" s="4"/>
    </row>
    <row r="24" spans="2:16" x14ac:dyDescent="0.35">
      <c r="B24" s="44"/>
      <c r="C24" s="18">
        <v>0.8</v>
      </c>
      <c r="D24" s="19">
        <f t="shared" si="0"/>
        <v>4.5671922766258664E-2</v>
      </c>
      <c r="E24" s="20">
        <f t="shared" si="0"/>
        <v>5.0116205770772457E-2</v>
      </c>
      <c r="F24" s="20">
        <f t="shared" si="0"/>
        <v>5.3747449387017018E-2</v>
      </c>
      <c r="G24" s="20">
        <f t="shared" si="0"/>
        <v>5.6817622118676435E-2</v>
      </c>
      <c r="H24" s="20">
        <f t="shared" si="0"/>
        <v>5.9477126708054329E-2</v>
      </c>
      <c r="I24" s="20">
        <f t="shared" si="0"/>
        <v>6.1822976007775379E-2</v>
      </c>
      <c r="J24" s="20">
        <f t="shared" si="0"/>
        <v>6.39214097125681E-2</v>
      </c>
      <c r="K24" s="20">
        <f t="shared" si="0"/>
        <v>6.5819673900651507E-2</v>
      </c>
      <c r="L24" s="21">
        <f t="shared" si="0"/>
        <v>6.7552653328812676E-2</v>
      </c>
      <c r="M24" s="4"/>
      <c r="P24" s="4"/>
    </row>
    <row r="25" spans="2:16" x14ac:dyDescent="0.35">
      <c r="B25" s="44"/>
      <c r="C25" s="18">
        <v>0.85</v>
      </c>
      <c r="D25" s="19">
        <f t="shared" si="0"/>
        <v>4.5742245017356284E-2</v>
      </c>
      <c r="E25" s="20">
        <f t="shared" si="0"/>
        <v>5.0193371000366763E-2</v>
      </c>
      <c r="F25" s="20">
        <f t="shared" si="0"/>
        <v>5.3830205737149105E-2</v>
      </c>
      <c r="G25" s="20">
        <f t="shared" si="0"/>
        <v>5.6905105693866538E-2</v>
      </c>
      <c r="H25" s="20">
        <f t="shared" si="0"/>
        <v>5.9568705191849147E-2</v>
      </c>
      <c r="I25" s="20">
        <f t="shared" si="0"/>
        <v>6.1918166456941932E-2</v>
      </c>
      <c r="J25" s="20">
        <f t="shared" si="0"/>
        <v>6.4019831174859626E-2</v>
      </c>
      <c r="K25" s="20">
        <f t="shared" si="0"/>
        <v>6.5921018169840542E-2</v>
      </c>
      <c r="L25" s="21">
        <f t="shared" si="0"/>
        <v>6.7656665911641975E-2</v>
      </c>
      <c r="M25" s="4"/>
      <c r="P25" s="4"/>
    </row>
    <row r="26" spans="2:16" x14ac:dyDescent="0.35">
      <c r="B26" s="44"/>
      <c r="C26" s="18">
        <v>0.9</v>
      </c>
      <c r="D26" s="19">
        <f t="shared" si="0"/>
        <v>4.5786457883099943E-2</v>
      </c>
      <c r="E26" s="20">
        <f t="shared" si="0"/>
        <v>5.0241886169930895E-2</v>
      </c>
      <c r="F26" s="20">
        <f t="shared" si="0"/>
        <v>5.3882236144889413E-2</v>
      </c>
      <c r="G26" s="20">
        <f t="shared" si="0"/>
        <v>5.6960108193136474E-2</v>
      </c>
      <c r="H26" s="20">
        <f t="shared" si="0"/>
        <v>5.9626282233906702E-2</v>
      </c>
      <c r="I26" s="20">
        <f t="shared" si="0"/>
        <v>6.1978014406678897E-2</v>
      </c>
      <c r="J26" s="20">
        <f t="shared" si="0"/>
        <v>6.4081710520737648E-2</v>
      </c>
      <c r="K26" s="20">
        <f t="shared" si="0"/>
        <v>6.5984735137053732E-2</v>
      </c>
      <c r="L26" s="21">
        <f t="shared" si="0"/>
        <v>6.7722060495696179E-2</v>
      </c>
      <c r="M26" s="4"/>
      <c r="P26" s="4"/>
    </row>
    <row r="27" spans="2:16" x14ac:dyDescent="0.35">
      <c r="B27" s="44"/>
      <c r="C27" s="18">
        <v>0.95</v>
      </c>
      <c r="D27" s="19">
        <f t="shared" si="0"/>
        <v>4.5814342530311032E-2</v>
      </c>
      <c r="E27" s="20">
        <f t="shared" si="0"/>
        <v>5.0272484240536069E-2</v>
      </c>
      <c r="F27" s="20">
        <f t="shared" si="0"/>
        <v>5.3915051243835936E-2</v>
      </c>
      <c r="G27" s="20">
        <f t="shared" si="0"/>
        <v>5.6994797762836884E-2</v>
      </c>
      <c r="H27" s="20">
        <f t="shared" si="0"/>
        <v>5.9662595544030979E-2</v>
      </c>
      <c r="I27" s="20">
        <f t="shared" si="0"/>
        <v>6.2015759957360861E-2</v>
      </c>
      <c r="J27" s="20">
        <f t="shared" si="0"/>
        <v>6.4120737254256016E-2</v>
      </c>
      <c r="K27" s="20">
        <f t="shared" si="0"/>
        <v>6.6024920841423168E-2</v>
      </c>
      <c r="L27" s="21">
        <f t="shared" si="0"/>
        <v>6.7763304257555904E-2</v>
      </c>
      <c r="M27" s="4"/>
      <c r="P27" s="4"/>
    </row>
    <row r="28" spans="2:16" ht="15" thickBot="1" x14ac:dyDescent="0.4">
      <c r="B28" s="45"/>
      <c r="C28" s="22">
        <v>1</v>
      </c>
      <c r="D28" s="23">
        <f t="shared" si="0"/>
        <v>4.5831982329991007E-2</v>
      </c>
      <c r="E28" s="24">
        <f t="shared" si="0"/>
        <v>5.0291840549116319E-2</v>
      </c>
      <c r="F28" s="24">
        <f t="shared" si="0"/>
        <v>5.3935810042307131E-2</v>
      </c>
      <c r="G28" s="24">
        <f t="shared" si="0"/>
        <v>5.7016742349614964E-2</v>
      </c>
      <c r="H28" s="24">
        <f t="shared" si="0"/>
        <v>5.9685567307362249E-2</v>
      </c>
      <c r="I28" s="24">
        <f t="shared" si="0"/>
        <v>6.2039637754623261E-2</v>
      </c>
      <c r="J28" s="24">
        <f t="shared" si="0"/>
        <v>6.4145425526487554E-2</v>
      </c>
      <c r="K28" s="24">
        <f t="shared" si="0"/>
        <v>6.6050342277445273E-2</v>
      </c>
      <c r="L28" s="25">
        <f t="shared" si="0"/>
        <v>6.7789395019678386E-2</v>
      </c>
      <c r="M28" s="4"/>
      <c r="P28" s="4"/>
    </row>
    <row r="29" spans="2:16" x14ac:dyDescent="0.35">
      <c r="F29" s="4"/>
      <c r="G29" s="4"/>
      <c r="H29" s="4"/>
      <c r="I29" s="4"/>
      <c r="J29" s="4"/>
      <c r="K29" s="4"/>
      <c r="L29" s="4"/>
      <c r="M29" s="4"/>
      <c r="N29" s="4"/>
    </row>
    <row r="30" spans="2:16" x14ac:dyDescent="0.35">
      <c r="F30" s="4"/>
      <c r="G30" s="4"/>
      <c r="H30" s="4"/>
      <c r="I30" s="4"/>
      <c r="J30" s="4"/>
      <c r="K30" s="4"/>
      <c r="L30" s="4"/>
      <c r="M30" s="4"/>
      <c r="N30" s="4"/>
    </row>
    <row r="31" spans="2:16" x14ac:dyDescent="0.35">
      <c r="F31" s="4"/>
      <c r="G31" s="4"/>
      <c r="H31" s="4"/>
      <c r="I31" s="4"/>
      <c r="J31" s="4"/>
      <c r="K31" s="4"/>
      <c r="L31" s="4"/>
      <c r="M31" s="4"/>
      <c r="N31" s="4"/>
    </row>
    <row r="32" spans="2:16" x14ac:dyDescent="0.35">
      <c r="F32" s="4"/>
      <c r="G32" s="4"/>
      <c r="H32" s="4"/>
      <c r="I32" s="4"/>
      <c r="J32" s="4"/>
      <c r="K32" s="4"/>
      <c r="L32" s="4"/>
      <c r="M32" s="4"/>
      <c r="N32" s="4"/>
    </row>
    <row r="33" spans="6:14" x14ac:dyDescent="0.35">
      <c r="F33" s="4"/>
      <c r="G33" s="4"/>
      <c r="H33" s="4"/>
      <c r="I33" s="4"/>
      <c r="J33" s="4"/>
      <c r="K33" s="4"/>
      <c r="L33" s="4"/>
      <c r="M33" s="4"/>
      <c r="N33" s="4"/>
    </row>
    <row r="34" spans="6:14" x14ac:dyDescent="0.35">
      <c r="F34" s="4"/>
      <c r="G34" s="4"/>
      <c r="H34" s="4"/>
      <c r="I34" s="4"/>
      <c r="J34" s="4"/>
      <c r="K34" s="4"/>
      <c r="L34" s="4"/>
      <c r="M34" s="4"/>
      <c r="N34" s="4"/>
    </row>
    <row r="35" spans="6:14" x14ac:dyDescent="0.35">
      <c r="F35" s="4"/>
      <c r="G35" s="4"/>
      <c r="H35" s="4"/>
      <c r="I35" s="4"/>
      <c r="J35" s="4"/>
      <c r="K35" s="4"/>
      <c r="L35" s="4"/>
      <c r="M35" s="4"/>
      <c r="N35" s="4"/>
    </row>
    <row r="36" spans="6:14" x14ac:dyDescent="0.35">
      <c r="F36" s="4"/>
      <c r="G36" s="4"/>
      <c r="H36" s="4"/>
      <c r="I36" s="4"/>
      <c r="J36" s="4"/>
      <c r="K36" s="4"/>
      <c r="L36" s="4"/>
      <c r="M36" s="4"/>
      <c r="N36" s="4"/>
    </row>
    <row r="61" spans="6:9" x14ac:dyDescent="0.35">
      <c r="F61" s="26">
        <v>1</v>
      </c>
      <c r="I61" s="27"/>
    </row>
    <row r="62" spans="6:9" x14ac:dyDescent="0.35">
      <c r="F62" s="26">
        <v>2</v>
      </c>
    </row>
    <row r="63" spans="6:9" x14ac:dyDescent="0.35">
      <c r="F63" s="26">
        <v>3</v>
      </c>
      <c r="G63" s="27"/>
    </row>
    <row r="64" spans="6:9" x14ac:dyDescent="0.35">
      <c r="F64" s="26">
        <v>4</v>
      </c>
      <c r="G64" s="27"/>
    </row>
    <row r="65" spans="6:7" x14ac:dyDescent="0.35">
      <c r="F65" s="26">
        <v>5</v>
      </c>
      <c r="G65" s="27"/>
    </row>
    <row r="66" spans="6:7" x14ac:dyDescent="0.35">
      <c r="F66" s="26">
        <v>6</v>
      </c>
      <c r="G66" s="27"/>
    </row>
    <row r="67" spans="6:7" x14ac:dyDescent="0.35">
      <c r="F67" s="26">
        <v>7</v>
      </c>
      <c r="G67" s="27"/>
    </row>
    <row r="68" spans="6:7" x14ac:dyDescent="0.35">
      <c r="F68" s="26">
        <v>8</v>
      </c>
      <c r="G68" s="27"/>
    </row>
    <row r="69" spans="6:7" x14ac:dyDescent="0.35">
      <c r="F69" s="26">
        <v>9</v>
      </c>
      <c r="G69" s="27"/>
    </row>
    <row r="70" spans="6:7" x14ac:dyDescent="0.35">
      <c r="F70" s="26">
        <v>10</v>
      </c>
      <c r="G70" s="27"/>
    </row>
    <row r="71" spans="6:7" x14ac:dyDescent="0.35">
      <c r="F71" s="26">
        <v>11</v>
      </c>
      <c r="G71" s="27"/>
    </row>
    <row r="72" spans="6:7" x14ac:dyDescent="0.35">
      <c r="F72" s="26">
        <v>12</v>
      </c>
      <c r="G72" s="27"/>
    </row>
    <row r="73" spans="6:7" x14ac:dyDescent="0.35">
      <c r="F73" s="26">
        <v>13</v>
      </c>
      <c r="G73" s="27"/>
    </row>
    <row r="74" spans="6:7" x14ac:dyDescent="0.35">
      <c r="F74" s="26">
        <v>14</v>
      </c>
      <c r="G74" s="27"/>
    </row>
    <row r="75" spans="6:7" x14ac:dyDescent="0.35">
      <c r="F75" s="26">
        <v>15</v>
      </c>
      <c r="G75" s="27"/>
    </row>
    <row r="76" spans="6:7" x14ac:dyDescent="0.35">
      <c r="F76" s="26">
        <v>16</v>
      </c>
      <c r="G76" s="27"/>
    </row>
    <row r="77" spans="6:7" x14ac:dyDescent="0.35">
      <c r="F77" s="26">
        <v>17</v>
      </c>
      <c r="G77" s="27"/>
    </row>
    <row r="78" spans="6:7" x14ac:dyDescent="0.35">
      <c r="F78" s="26">
        <v>18</v>
      </c>
      <c r="G78" s="27"/>
    </row>
    <row r="79" spans="6:7" x14ac:dyDescent="0.35">
      <c r="F79" s="26">
        <v>19</v>
      </c>
      <c r="G79" s="27"/>
    </row>
    <row r="80" spans="6:7" x14ac:dyDescent="0.35">
      <c r="F80" s="26">
        <v>20</v>
      </c>
      <c r="G80" s="27"/>
    </row>
  </sheetData>
  <sheetProtection algorithmName="SHA-512" hashValue="xr68MnUIFTR7v9tSBqX6VPoH0er8nN1pW8+k9nJh1Z+oeBKRMB8pzV7EYEGnSY/y65r7hXgQyyBdhz/3kMY2gQ==" saltValue="12icpiijzi+gdRKmNYUF1Q==" spinCount="100000" sheet="1" objects="1" scenarios="1"/>
  <mergeCells count="8">
    <mergeCell ref="B9:L10"/>
    <mergeCell ref="D11:L11"/>
    <mergeCell ref="B13:B28"/>
    <mergeCell ref="A2:B2"/>
    <mergeCell ref="A3:B3"/>
    <mergeCell ref="A4:B4"/>
    <mergeCell ref="A5:B5"/>
    <mergeCell ref="A6:B6"/>
  </mergeCells>
  <conditionalFormatting sqref="D4:I4">
    <cfRule type="expression" dxfId="1" priority="1">
      <formula>$C$4&lt;2</formula>
    </cfRule>
  </conditionalFormatting>
  <conditionalFormatting sqref="D3:J3">
    <cfRule type="expression" dxfId="0" priority="2">
      <formula>($C$3/$C$2)&lt;0.25</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499340-b9cf-4458-9368-33036c1b4dc9">
      <Terms xmlns="http://schemas.microsoft.com/office/infopath/2007/PartnerControls"/>
    </lcf76f155ced4ddcb4097134ff3c332f>
    <TaxCatchAll xmlns="a2187807-d16b-4f26-8c23-1ecdc31f3e2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E5B1B55FDC6F46992CBD8D384DCF63" ma:contentTypeVersion="16" ma:contentTypeDescription="Create a new document." ma:contentTypeScope="" ma:versionID="aebafb3f838ff3b9f99d9c6cb98b21e0">
  <xsd:schema xmlns:xsd="http://www.w3.org/2001/XMLSchema" xmlns:xs="http://www.w3.org/2001/XMLSchema" xmlns:p="http://schemas.microsoft.com/office/2006/metadata/properties" xmlns:ns2="79499340-b9cf-4458-9368-33036c1b4dc9" xmlns:ns3="a2187807-d16b-4f26-8c23-1ecdc31f3e2b" targetNamespace="http://schemas.microsoft.com/office/2006/metadata/properties" ma:root="true" ma:fieldsID="93366984d2f0fce68fcb857e65d18dc1" ns2:_="" ns3:_="">
    <xsd:import namespace="79499340-b9cf-4458-9368-33036c1b4dc9"/>
    <xsd:import namespace="a2187807-d16b-4f26-8c23-1ecdc31f3e2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499340-b9cf-4458-9368-33036c1b4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187807-d16b-4f26-8c23-1ecdc31f3e2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a686ed0-eff6-4cd6-a1d8-9b8107d23435}" ma:internalName="TaxCatchAll" ma:showField="CatchAllData" ma:web="a2187807-d16b-4f26-8c23-1ecdc31f3e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DC98F4-5D26-47FF-85E1-536BF6BB6B7D}">
  <ds:schemaRefs>
    <ds:schemaRef ds:uri="http://schemas.microsoft.com/sharepoint/v3/contenttype/forms"/>
  </ds:schemaRefs>
</ds:datastoreItem>
</file>

<file path=customXml/itemProps2.xml><?xml version="1.0" encoding="utf-8"?>
<ds:datastoreItem xmlns:ds="http://schemas.openxmlformats.org/officeDocument/2006/customXml" ds:itemID="{93841E2D-5CA7-4845-81F0-AE2B45447674}">
  <ds:schemaRefs>
    <ds:schemaRef ds:uri="http://schemas.microsoft.com/office/2006/documentManagement/types"/>
    <ds:schemaRef ds:uri="http://purl.org/dc/elements/1.1/"/>
    <ds:schemaRef ds:uri="http://schemas.microsoft.com/office/2006/metadata/properties"/>
    <ds:schemaRef ds:uri="http://www.w3.org/XML/1998/namespace"/>
    <ds:schemaRef ds:uri="a2187807-d16b-4f26-8c23-1ecdc31f3e2b"/>
    <ds:schemaRef ds:uri="http://purl.org/dc/dcmitype/"/>
    <ds:schemaRef ds:uri="http://schemas.microsoft.com/office/infopath/2007/PartnerControls"/>
    <ds:schemaRef ds:uri="http://schemas.openxmlformats.org/package/2006/metadata/core-properties"/>
    <ds:schemaRef ds:uri="79499340-b9cf-4458-9368-33036c1b4dc9"/>
    <ds:schemaRef ds:uri="http://purl.org/dc/terms/"/>
  </ds:schemaRefs>
</ds:datastoreItem>
</file>

<file path=customXml/itemProps3.xml><?xml version="1.0" encoding="utf-8"?>
<ds:datastoreItem xmlns:ds="http://schemas.openxmlformats.org/officeDocument/2006/customXml" ds:itemID="{38DE3226-6877-4454-B95C-081D43C7B1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499340-b9cf-4458-9368-33036c1b4dc9"/>
    <ds:schemaRef ds:uri="a2187807-d16b-4f26-8c23-1ecdc31f3e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Storage Adder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Fletcher, Grace (ENE)</dc:creator>
  <cp:keywords/>
  <dc:description/>
  <cp:lastModifiedBy>Fletcher, Grace (ENE)</cp:lastModifiedBy>
  <cp:revision/>
  <dcterms:created xsi:type="dcterms:W3CDTF">2025-09-10T19:03:45Z</dcterms:created>
  <dcterms:modified xsi:type="dcterms:W3CDTF">2025-12-02T14:41:49Z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0x010100CCE5B1B55FDC6F46992CBD8D384DCF63</vt:lpwstr>
  </property>
  <property fmtid="{D5CDD505-2E9C-101B-9397-08002B2CF9AE}" pid="3" name="MediaServiceImageTags">
    <vt:lpwstr/>
  </property>
</Properties>
</file>