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smeserve\Documents\"/>
    </mc:Choice>
  </mc:AlternateContent>
  <xr:revisionPtr revIDLastSave="0" documentId="8_{B2FA0883-E4FF-4CD0-873B-243100A763AD}" xr6:coauthVersionLast="45" xr6:coauthVersionMax="45" xr10:uidLastSave="{00000000-0000-0000-0000-000000000000}"/>
  <bookViews>
    <workbookView xWindow="-110" yWindow="-110" windowWidth="19420" windowHeight="10420" xr2:uid="{00000000-000D-0000-FFFF-FFFF00000000}"/>
  </bookViews>
  <sheets>
    <sheet name="Overview and Instructions" sheetId="1" r:id="rId1"/>
    <sheet name="Definitions" sheetId="12" r:id="rId2"/>
    <sheet name="Certification" sheetId="13" r:id="rId3"/>
    <sheet name="Q1 Purchases" sheetId="3" r:id="rId4"/>
    <sheet name="Q1 Sales" sheetId="4" r:id="rId5"/>
    <sheet name="Q2 Purchases" sheetId="6" r:id="rId6"/>
    <sheet name="Q2 Sales" sheetId="5" r:id="rId7"/>
    <sheet name="Q3 Purchases" sheetId="8" r:id="rId8"/>
    <sheet name="Q3 Sales" sheetId="7" r:id="rId9"/>
    <sheet name="Q4 Purchases" sheetId="10" r:id="rId10"/>
    <sheet name="Q4 Sales" sheetId="9" r:id="rId11"/>
  </sheets>
  <externalReferences>
    <externalReference r:id="rId12"/>
  </externalReferences>
  <definedNames>
    <definedName name="BiomassFuels">[1]Parameters!$B$5:$B$8</definedName>
    <definedName name="BiomassHeatValues">[1]Parameters!$B$5:$E$8</definedName>
    <definedName name="ConventionalFuelList">[1]Parameters!$B$13:$B$18</definedName>
    <definedName name="ElectricGeneration">[1]Parameters!$B$22:$B$23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0" l="1"/>
  <c r="E27" i="10"/>
  <c r="F27" i="8"/>
  <c r="E27" i="8"/>
  <c r="F27" i="6"/>
  <c r="E27" i="6"/>
  <c r="G6" i="10"/>
  <c r="G6" i="8"/>
  <c r="G6" i="6"/>
  <c r="F27" i="3"/>
  <c r="E27" i="3"/>
  <c r="E9" i="9" l="1"/>
  <c r="D9" i="9"/>
  <c r="C9" i="9"/>
  <c r="F8" i="9"/>
  <c r="F7" i="9"/>
  <c r="C15" i="9" s="1"/>
  <c r="F6" i="9"/>
  <c r="E9" i="7"/>
  <c r="D9" i="7"/>
  <c r="C9" i="7"/>
  <c r="F8" i="7"/>
  <c r="F7" i="7"/>
  <c r="C15" i="7" s="1"/>
  <c r="F6" i="7"/>
  <c r="E9" i="5"/>
  <c r="D9" i="5"/>
  <c r="C9" i="5"/>
  <c r="F8" i="5"/>
  <c r="F7" i="5"/>
  <c r="F6" i="5"/>
  <c r="G26" i="10"/>
  <c r="G25" i="10"/>
  <c r="G24" i="10"/>
  <c r="G23" i="10"/>
  <c r="G22" i="10"/>
  <c r="G21" i="10"/>
  <c r="G20" i="10"/>
  <c r="G19" i="10"/>
  <c r="G18" i="10"/>
  <c r="G17" i="10"/>
  <c r="G16" i="10"/>
  <c r="G15" i="10"/>
  <c r="G14" i="10"/>
  <c r="G13" i="10"/>
  <c r="G12" i="10"/>
  <c r="G11" i="10"/>
  <c r="G10" i="10"/>
  <c r="G9" i="10"/>
  <c r="G8" i="10"/>
  <c r="G7" i="10"/>
  <c r="G27" i="10" s="1"/>
  <c r="G26" i="8"/>
  <c r="G25" i="8"/>
  <c r="G24" i="8"/>
  <c r="G23" i="8"/>
  <c r="G22" i="8"/>
  <c r="G21" i="8"/>
  <c r="G20" i="8"/>
  <c r="G19" i="8"/>
  <c r="G18" i="8"/>
  <c r="G17" i="8"/>
  <c r="G16" i="8"/>
  <c r="G15" i="8"/>
  <c r="G14" i="8"/>
  <c r="G13" i="8"/>
  <c r="G12" i="8"/>
  <c r="G11" i="8"/>
  <c r="G10" i="8"/>
  <c r="G9" i="8"/>
  <c r="G8" i="8"/>
  <c r="G7" i="8"/>
  <c r="G26" i="6"/>
  <c r="G25" i="6"/>
  <c r="G24" i="6"/>
  <c r="G23" i="6"/>
  <c r="G22" i="6"/>
  <c r="G21" i="6"/>
  <c r="G20" i="6"/>
  <c r="G19" i="6"/>
  <c r="G18" i="6"/>
  <c r="G17" i="6"/>
  <c r="G16" i="6"/>
  <c r="G15" i="6"/>
  <c r="G14" i="6"/>
  <c r="G13" i="6"/>
  <c r="G12" i="6"/>
  <c r="G11" i="6"/>
  <c r="G10" i="6"/>
  <c r="G9" i="6"/>
  <c r="G8" i="6"/>
  <c r="G7" i="6"/>
  <c r="C9" i="4"/>
  <c r="G27" i="8" l="1"/>
  <c r="G27" i="6"/>
  <c r="C13" i="5" s="1"/>
  <c r="C13" i="9"/>
  <c r="C13" i="7"/>
  <c r="F9" i="9"/>
  <c r="F9" i="7"/>
  <c r="F9" i="5"/>
  <c r="C15" i="5"/>
  <c r="G15" i="3"/>
  <c r="G16" i="3"/>
  <c r="G17" i="3"/>
  <c r="G18" i="3"/>
  <c r="G19" i="3"/>
  <c r="G20" i="3"/>
  <c r="G21" i="3"/>
  <c r="G22" i="3"/>
  <c r="G23" i="3"/>
  <c r="G24" i="3"/>
  <c r="G25" i="3"/>
  <c r="G26" i="3"/>
  <c r="G7" i="3" l="1"/>
  <c r="G8" i="3"/>
  <c r="G9" i="3"/>
  <c r="G10" i="3"/>
  <c r="G11" i="3"/>
  <c r="G12" i="3"/>
  <c r="G13" i="3"/>
  <c r="G14" i="3"/>
  <c r="D9" i="4"/>
  <c r="E9" i="4"/>
  <c r="G27" i="3" l="1"/>
  <c r="F7" i="4"/>
  <c r="C15" i="4" s="1"/>
  <c r="F8" i="4"/>
  <c r="F6" i="4"/>
  <c r="F9" i="4" l="1"/>
  <c r="J13" i="4"/>
  <c r="J14" i="4" s="1"/>
  <c r="J12" i="5" s="1"/>
  <c r="G6" i="3"/>
  <c r="J13" i="5" l="1"/>
  <c r="J14" i="5" s="1"/>
  <c r="J12" i="7" s="1"/>
  <c r="C13" i="4"/>
  <c r="C14" i="4" s="1"/>
  <c r="C17" i="4" l="1"/>
  <c r="C12" i="5" s="1"/>
  <c r="C14" i="5" s="1"/>
  <c r="J13" i="7"/>
  <c r="J14" i="7" s="1"/>
  <c r="J12" i="9" s="1"/>
  <c r="C17" i="5" l="1"/>
  <c r="C12" i="7" s="1"/>
  <c r="C14" i="7" s="1"/>
  <c r="J13" i="9"/>
  <c r="J14" i="9" s="1"/>
  <c r="C17" i="7" l="1"/>
  <c r="C12" i="9" s="1"/>
  <c r="C14" i="9" s="1"/>
  <c r="C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C12" authorId="0" shapeId="0" xr:uid="{00000000-0006-0000-0400-000001000000}">
      <text>
        <r>
          <rPr>
            <b/>
            <sz val="9"/>
            <color indexed="81"/>
            <rFont val="Tahoma"/>
            <family val="2"/>
          </rPr>
          <t>DOER:</t>
        </r>
        <r>
          <rPr>
            <sz val="9"/>
            <color indexed="81"/>
            <rFont val="Tahoma"/>
            <family val="2"/>
          </rPr>
          <t xml:space="preserve">
Value should be taken from Eligible Liquid Biofuel Rolling Forward from Q4 of the previous year</t>
        </r>
      </text>
    </comment>
    <comment ref="J12" authorId="0" shapeId="0" xr:uid="{00000000-0006-0000-0400-000002000000}">
      <text>
        <r>
          <rPr>
            <b/>
            <sz val="9"/>
            <color indexed="81"/>
            <rFont val="Tahoma"/>
            <family val="2"/>
          </rPr>
          <t>DOER:</t>
        </r>
        <r>
          <rPr>
            <sz val="9"/>
            <color indexed="81"/>
            <rFont val="Tahoma"/>
            <family val="2"/>
          </rPr>
          <t xml:space="preserve">
Value should be less than 1.00 and match the value from the cell "Rollover to Next Quarter" from Q4 of the previous year</t>
        </r>
      </text>
    </comment>
    <comment ref="C16" authorId="0" shapeId="0" xr:uid="{00000000-0006-0000-0400-000003000000}">
      <text>
        <r>
          <rPr>
            <b/>
            <sz val="9"/>
            <color indexed="81"/>
            <rFont val="Tahoma"/>
            <family val="2"/>
          </rPr>
          <t>DOER:</t>
        </r>
        <r>
          <rPr>
            <sz val="9"/>
            <color indexed="81"/>
            <rFont val="Tahoma"/>
            <family val="2"/>
          </rPr>
          <t xml:space="preserve">
Eligible Liquid Biofuel sales that are not APS eligible (sold outside of MA,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C16" authorId="0" shapeId="0" xr:uid="{00000000-0006-0000-0600-000001000000}">
      <text>
        <r>
          <rPr>
            <b/>
            <sz val="9"/>
            <color indexed="81"/>
            <rFont val="Tahoma"/>
            <family val="2"/>
          </rPr>
          <t>DOER:</t>
        </r>
        <r>
          <rPr>
            <sz val="9"/>
            <color indexed="81"/>
            <rFont val="Tahoma"/>
            <family val="2"/>
          </rPr>
          <t xml:space="preserve">
Eligible Liquid Biofuel sales that are not APS eligible (sold outside of MA,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C16" authorId="0" shapeId="0" xr:uid="{00000000-0006-0000-0800-000001000000}">
      <text>
        <r>
          <rPr>
            <b/>
            <sz val="9"/>
            <color indexed="81"/>
            <rFont val="Tahoma"/>
            <family val="2"/>
          </rPr>
          <t>DOER:</t>
        </r>
        <r>
          <rPr>
            <sz val="9"/>
            <color indexed="81"/>
            <rFont val="Tahoma"/>
            <family val="2"/>
          </rPr>
          <t xml:space="preserve">
Eligible Liquid Biofuel sales that are not APS eligible (sold outside of MA, etc.)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C16" authorId="0" shapeId="0" xr:uid="{00000000-0006-0000-0A00-000001000000}">
      <text>
        <r>
          <rPr>
            <b/>
            <sz val="9"/>
            <color indexed="81"/>
            <rFont val="Tahoma"/>
            <family val="2"/>
          </rPr>
          <t>DOER:</t>
        </r>
        <r>
          <rPr>
            <sz val="9"/>
            <color indexed="81"/>
            <rFont val="Tahoma"/>
            <family val="2"/>
          </rPr>
          <t xml:space="preserve">
Eligible Liquid Biofuel sales that are not APS eligible (sold outside of MA, etc.) </t>
        </r>
      </text>
    </comment>
  </commentList>
</comments>
</file>

<file path=xl/sharedStrings.xml><?xml version="1.0" encoding="utf-8"?>
<sst xmlns="http://schemas.openxmlformats.org/spreadsheetml/2006/main" count="171" uniqueCount="54">
  <si>
    <t>Commonwealth of Massachusetts</t>
  </si>
  <si>
    <t>Executive Office of Energy and Environmental Affairs</t>
  </si>
  <si>
    <t>Department of Energy Resources (DOER)</t>
  </si>
  <si>
    <t>Alternative Energy Portfolio Standard - 225 CMR 16.00</t>
  </si>
  <si>
    <t>Total</t>
  </si>
  <si>
    <t xml:space="preserve">Quarter </t>
  </si>
  <si>
    <t>Year</t>
  </si>
  <si>
    <t>Purchase Number</t>
  </si>
  <si>
    <t>Total Volume of Fuel Purchased (Gallons)</t>
  </si>
  <si>
    <t xml:space="preserve">Percentage of Eligible Liquid Biofuel </t>
  </si>
  <si>
    <t>Total Volume of Eligible Liquid Biofuel (Gallons)</t>
  </si>
  <si>
    <t>Date</t>
  </si>
  <si>
    <t xml:space="preserve">ABC Biofuel Manufacturing </t>
  </si>
  <si>
    <t>Example</t>
  </si>
  <si>
    <t xml:space="preserve">Average blend level </t>
  </si>
  <si>
    <t>January</t>
  </si>
  <si>
    <t xml:space="preserve">February </t>
  </si>
  <si>
    <t xml:space="preserve">March </t>
  </si>
  <si>
    <t>Total fuel oil sales (gallons)</t>
  </si>
  <si>
    <t xml:space="preserve">Total Eligible Liquid Biofuel sales (gallons) </t>
  </si>
  <si>
    <t xml:space="preserve">Biofuel Supplier or Wholesaler </t>
  </si>
  <si>
    <t>`</t>
  </si>
  <si>
    <t>Shipping Bill of Lading Identification Number</t>
  </si>
  <si>
    <t xml:space="preserve">Fuel Oil Mass Balance </t>
  </si>
  <si>
    <t>Estimated AEC Calculation</t>
  </si>
  <si>
    <t>Q4</t>
  </si>
  <si>
    <t>Q3</t>
  </si>
  <si>
    <t>Q2</t>
  </si>
  <si>
    <t>Q1</t>
  </si>
  <si>
    <t>April</t>
  </si>
  <si>
    <t>May</t>
  </si>
  <si>
    <t>June</t>
  </si>
  <si>
    <t xml:space="preserve">July </t>
  </si>
  <si>
    <t>August</t>
  </si>
  <si>
    <t>September</t>
  </si>
  <si>
    <t>October</t>
  </si>
  <si>
    <t>November</t>
  </si>
  <si>
    <t>December</t>
  </si>
  <si>
    <t>BL 001</t>
  </si>
  <si>
    <t xml:space="preserve"> </t>
  </si>
  <si>
    <t>Total number of fuel oil deliveries/sales</t>
  </si>
  <si>
    <t>Quarterly Biofuel Report- Distributor</t>
  </si>
  <si>
    <t>Distributor Name</t>
  </si>
  <si>
    <t>Eligible Liquid Biofuel rollover from previous quarter</t>
  </si>
  <si>
    <t>Total volume of Q1 Eligible Liquid Biofuel purchases</t>
  </si>
  <si>
    <t xml:space="preserve">Total volume of Eligible Liquid Biofuel purchases </t>
  </si>
  <si>
    <t xml:space="preserve">Total volume of Eligible Liquid Biofuel sales </t>
  </si>
  <si>
    <t>Eligible Liquid Biofuel rolling forward</t>
  </si>
  <si>
    <t>Rollover AECs From previous quarter</t>
  </si>
  <si>
    <t>Total estimated AECs</t>
  </si>
  <si>
    <t xml:space="preserve">Rollover to next quarter </t>
  </si>
  <si>
    <t>Total volume of Q2 Eligible Liquid Biofuel purchases</t>
  </si>
  <si>
    <t>Total volume of Q3 Eligible Liquid Biofuel purchases</t>
  </si>
  <si>
    <t>Total volume of ineligible sales of Eligible Liquid Biofuel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</si>
</sst>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rgb="FFFF0000"/>
      <name val="Calibri"/>
      <family val="2"/>
      <scheme val="minor"/>
    </font>
    <font>
      <b/>
      <sz val="11"/>
      <color rgb="FF000000"/>
      <name val="Calibri"/>
      <family val="2"/>
    </font>
    <font>
      <b/>
      <sz val="10"/>
      <name val="Arial"/>
      <family val="2"/>
    </font>
    <font>
      <b/>
      <sz val="11"/>
      <name val="Arial"/>
      <family val="2"/>
    </font>
    <font>
      <sz val="11"/>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indexed="64"/>
      </left>
      <right/>
      <top/>
      <bottom/>
      <diagonal/>
    </border>
    <border>
      <left style="thin">
        <color indexed="64"/>
      </left>
      <right style="thin">
        <color indexed="64"/>
      </right>
      <top/>
      <bottom/>
      <diagonal/>
    </border>
  </borders>
  <cellStyleXfs count="7">
    <xf numFmtId="0" fontId="0" fillId="0" borderId="0"/>
    <xf numFmtId="9"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1" fillId="0" borderId="0"/>
  </cellStyleXfs>
  <cellXfs count="67">
    <xf numFmtId="0" fontId="0" fillId="0" borderId="0" xfId="0"/>
    <xf numFmtId="0" fontId="5" fillId="0" borderId="0" xfId="0" applyFont="1"/>
    <xf numFmtId="9" fontId="0" fillId="0" borderId="0" xfId="0" applyNumberFormat="1"/>
    <xf numFmtId="0" fontId="0" fillId="0" borderId="1" xfId="0" applyBorder="1"/>
    <xf numFmtId="0" fontId="6" fillId="0" borderId="2" xfId="0" applyFont="1" applyBorder="1" applyAlignment="1">
      <alignment horizontal="center" vertical="center"/>
    </xf>
    <xf numFmtId="0" fontId="0" fillId="0" borderId="3" xfId="0" applyBorder="1"/>
    <xf numFmtId="0" fontId="4"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0" fillId="0" borderId="8" xfId="0"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2" xfId="0" applyFill="1" applyBorder="1" applyAlignment="1">
      <alignment horizontal="center" vertical="center"/>
    </xf>
    <xf numFmtId="14" fontId="0" fillId="0" borderId="7" xfId="0" applyNumberFormat="1" applyFont="1" applyBorder="1" applyAlignment="1">
      <alignment horizontal="center" vertical="center"/>
    </xf>
    <xf numFmtId="0" fontId="0" fillId="0" borderId="7" xfId="0" applyFont="1" applyBorder="1" applyAlignment="1">
      <alignment horizontal="center" vertical="center"/>
    </xf>
    <xf numFmtId="0" fontId="0" fillId="0" borderId="13" xfId="0" applyFont="1" applyBorder="1" applyAlignment="1">
      <alignment horizontal="center" vertical="center"/>
    </xf>
    <xf numFmtId="0" fontId="7" fillId="3" borderId="8" xfId="0" applyFont="1" applyFill="1" applyBorder="1" applyAlignment="1">
      <alignment horizontal="center" vertical="center"/>
    </xf>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2" xfId="0" applyFill="1" applyBorder="1" applyAlignment="1">
      <alignment horizontal="center" vertical="center"/>
    </xf>
    <xf numFmtId="14" fontId="0" fillId="0" borderId="7" xfId="0" applyNumberFormat="1" applyFont="1" applyBorder="1" applyAlignment="1">
      <alignment horizontal="center" vertical="center"/>
    </xf>
    <xf numFmtId="0" fontId="0" fillId="0" borderId="7" xfId="0" applyFont="1" applyBorder="1" applyAlignment="1">
      <alignment horizontal="center" vertical="center"/>
    </xf>
    <xf numFmtId="0" fontId="0" fillId="0" borderId="13" xfId="0" applyFont="1" applyBorder="1" applyAlignment="1">
      <alignment horizontal="center" vertical="center"/>
    </xf>
    <xf numFmtId="0" fontId="0" fillId="0" borderId="0" xfId="0" applyBorder="1"/>
    <xf numFmtId="4" fontId="0" fillId="2" borderId="8" xfId="0" applyNumberFormat="1" applyFill="1" applyBorder="1" applyAlignment="1">
      <alignment horizontal="center" vertical="center"/>
    </xf>
    <xf numFmtId="0" fontId="0" fillId="2" borderId="8" xfId="0" applyFill="1" applyBorder="1" applyAlignment="1">
      <alignment horizontal="center" vertical="center"/>
    </xf>
    <xf numFmtId="2" fontId="0" fillId="2" borderId="8" xfId="0" applyNumberFormat="1" applyFill="1" applyBorder="1" applyAlignment="1">
      <alignment horizontal="center" vertical="center"/>
    </xf>
    <xf numFmtId="0" fontId="0" fillId="2" borderId="15" xfId="0"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8" fillId="3" borderId="5" xfId="0" applyFont="1" applyFill="1" applyBorder="1" applyAlignment="1">
      <alignment horizontal="center" vertical="center"/>
    </xf>
    <xf numFmtId="0" fontId="8" fillId="3" borderId="14" xfId="0" applyFont="1" applyFill="1" applyBorder="1" applyAlignment="1">
      <alignment horizontal="center" vertical="center"/>
    </xf>
    <xf numFmtId="2" fontId="8" fillId="3" borderId="14"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7" fillId="3" borderId="5" xfId="0" applyFont="1" applyFill="1" applyBorder="1" applyAlignment="1">
      <alignment horizontal="left" vertical="center"/>
    </xf>
    <xf numFmtId="0" fontId="0" fillId="0" borderId="0" xfId="0" applyAlignment="1"/>
    <xf numFmtId="0" fontId="7" fillId="3" borderId="8" xfId="0" applyFont="1" applyFill="1" applyBorder="1" applyAlignment="1">
      <alignment vertical="center"/>
    </xf>
    <xf numFmtId="0" fontId="0" fillId="0" borderId="0" xfId="0" applyAlignment="1">
      <alignment horizontal="center" vertical="center"/>
    </xf>
    <xf numFmtId="14" fontId="0" fillId="2" borderId="7" xfId="0" applyNumberFormat="1" applyFont="1" applyFill="1" applyBorder="1" applyAlignment="1">
      <alignment horizontal="center" vertical="center"/>
    </xf>
    <xf numFmtId="0" fontId="0" fillId="2" borderId="7" xfId="0" applyFont="1" applyFill="1" applyBorder="1" applyAlignment="1">
      <alignment horizontal="center" vertical="center"/>
    </xf>
    <xf numFmtId="3" fontId="0" fillId="2" borderId="7" xfId="0" applyNumberFormat="1" applyFont="1" applyFill="1" applyBorder="1" applyAlignment="1">
      <alignment horizontal="center" vertical="center"/>
    </xf>
    <xf numFmtId="0" fontId="0" fillId="2" borderId="13" xfId="0" applyFont="1" applyFill="1" applyBorder="1" applyAlignment="1">
      <alignment horizontal="center" vertical="center"/>
    </xf>
    <xf numFmtId="0" fontId="0" fillId="0" borderId="8" xfId="0"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9" fillId="0" borderId="0" xfId="0" applyFont="1" applyBorder="1" applyAlignment="1">
      <alignment vertical="center" wrapText="1"/>
    </xf>
    <xf numFmtId="4" fontId="0" fillId="0" borderId="8" xfId="0" applyNumberFormat="1" applyFill="1" applyBorder="1" applyAlignment="1" applyProtection="1">
      <alignment horizontal="center" vertical="center"/>
      <protection locked="0"/>
    </xf>
    <xf numFmtId="0" fontId="0" fillId="0" borderId="18" xfId="0" applyBorder="1" applyAlignment="1">
      <alignment vertical="center" wrapText="1"/>
    </xf>
    <xf numFmtId="0" fontId="0" fillId="0" borderId="19" xfId="0" applyBorder="1" applyAlignment="1">
      <alignment vertical="center" wrapText="1"/>
    </xf>
    <xf numFmtId="0" fontId="9" fillId="0" borderId="18"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8" xfId="0" applyFont="1" applyFill="1" applyBorder="1" applyAlignment="1">
      <alignment vertical="center"/>
    </xf>
    <xf numFmtId="0" fontId="7" fillId="3" borderId="8" xfId="0" applyFont="1" applyFill="1" applyBorder="1" applyAlignment="1">
      <alignment horizontal="center" vertical="center"/>
    </xf>
    <xf numFmtId="0" fontId="0" fillId="0" borderId="8" xfId="0" applyBorder="1" applyAlignment="1" applyProtection="1">
      <alignment horizontal="center" vertical="center"/>
      <protection locked="0"/>
    </xf>
    <xf numFmtId="10" fontId="0" fillId="2" borderId="8" xfId="1" applyNumberFormat="1" applyFont="1" applyFill="1" applyBorder="1" applyAlignment="1">
      <alignment horizontal="center" vertical="center"/>
    </xf>
  </cellXfs>
  <cellStyles count="7">
    <cellStyle name="Normal" xfId="0" builtinId="0"/>
    <cellStyle name="Normal 2" xfId="2" xr:uid="{00000000-0005-0000-0000-000001000000}"/>
    <cellStyle name="Normal 2 2" xfId="5" xr:uid="{00000000-0005-0000-0000-000002000000}"/>
    <cellStyle name="Normal 3" xfId="3" xr:uid="{00000000-0005-0000-0000-000003000000}"/>
    <cellStyle name="Normal 3 2" xfId="6" xr:uid="{00000000-0005-0000-0000-000004000000}"/>
    <cellStyle name="Percent" xfId="1" builtinId="5"/>
    <cellStyle name="Percent 2" xfId="4" xr:uid="{00000000-0005-0000-0000-000006000000}"/>
  </cellStyles>
  <dxfs count="6">
    <dxf>
      <font>
        <color auto="1"/>
      </font>
      <fill>
        <patternFill>
          <bgColor theme="6" tint="-0.24994659260841701"/>
        </patternFill>
      </fill>
    </dxf>
    <dxf>
      <fill>
        <patternFill>
          <bgColor theme="5" tint="0.39994506668294322"/>
        </patternFill>
      </fill>
    </dxf>
    <dxf>
      <font>
        <color auto="1"/>
      </font>
      <fill>
        <patternFill>
          <bgColor theme="6" tint="-0.24994659260841701"/>
        </patternFill>
      </fill>
    </dxf>
    <dxf>
      <fill>
        <patternFill>
          <bgColor theme="5" tint="0.39994506668294322"/>
        </patternFill>
      </fill>
    </dxf>
    <dxf>
      <font>
        <color auto="1"/>
      </font>
      <fill>
        <patternFill>
          <bgColor theme="6"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6349</xdr:colOff>
      <xdr:row>10</xdr:row>
      <xdr:rowOff>39158</xdr:rowOff>
    </xdr:from>
    <xdr:to>
      <xdr:col>2</xdr:col>
      <xdr:colOff>21167</xdr:colOff>
      <xdr:row>47</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3932" y="1870075"/>
          <a:ext cx="7063318" cy="58980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Per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225 CMR 16.00</a:t>
          </a:r>
          <a:r>
            <a:rPr lang="en-US" sz="1100" baseline="0">
              <a:solidFill>
                <a:schemeClr val="dk1"/>
              </a:solidFill>
              <a:effectLst/>
              <a:latin typeface="+mn-lt"/>
              <a:ea typeface="+mn-ea"/>
              <a:cs typeface="+mn-cs"/>
            </a:rPr>
            <a:t> all qualified Eligible Liquid Biofuel Generation Units are required to report to the Department their quarterly fuel consumption. Qualified b</a:t>
          </a:r>
          <a:r>
            <a:rPr lang="en-US" sz="1100">
              <a:solidFill>
                <a:schemeClr val="dk1"/>
              </a:solidFill>
              <a:effectLst/>
              <a:latin typeface="+mn-lt"/>
              <a:ea typeface="+mn-ea"/>
              <a:cs typeface="+mn-cs"/>
            </a:rPr>
            <a:t>iofuel</a:t>
          </a:r>
          <a:r>
            <a:rPr lang="en-US" sz="1100" baseline="0">
              <a:solidFill>
                <a:schemeClr val="dk1"/>
              </a:solidFill>
              <a:effectLst/>
              <a:latin typeface="+mn-lt"/>
              <a:ea typeface="+mn-ea"/>
              <a:cs typeface="+mn-cs"/>
            </a:rPr>
            <a:t> distributors are required to report on a quarterly basis the following information:</a:t>
          </a:r>
          <a:br>
            <a:rPr lang="en-US" sz="1100" baseline="0">
              <a:solidFill>
                <a:schemeClr val="dk1"/>
              </a:solidFill>
              <a:effectLst/>
              <a:latin typeface="+mn-lt"/>
              <a:ea typeface="+mn-ea"/>
              <a:cs typeface="+mn-cs"/>
            </a:rPr>
          </a:br>
          <a:r>
            <a:rPr lang="en-US" sz="1100" b="0">
              <a:solidFill>
                <a:schemeClr val="dk1"/>
              </a:solidFill>
              <a:effectLst/>
              <a:latin typeface="+mn-lt"/>
              <a:ea typeface="+mn-ea"/>
              <a:cs typeface="+mn-cs"/>
            </a:rPr>
            <a:t> </a:t>
          </a:r>
        </a:p>
        <a:p>
          <a:r>
            <a:rPr lang="en-US" sz="1100" b="1">
              <a:solidFill>
                <a:schemeClr val="dk1"/>
              </a:solidFill>
              <a:effectLst/>
              <a:latin typeface="+mn-lt"/>
              <a:ea typeface="+mn-ea"/>
              <a:cs typeface="+mn-cs"/>
            </a:rPr>
            <a:t>Purchases:</a:t>
          </a:r>
          <a:endParaRPr lang="en-US">
            <a:effectLst/>
          </a:endParaRPr>
        </a:p>
        <a:p>
          <a:r>
            <a:rPr lang="en-US" sz="1100">
              <a:solidFill>
                <a:schemeClr val="dk1"/>
              </a:solidFill>
              <a:effectLst/>
              <a:latin typeface="+mn-lt"/>
              <a:ea typeface="+mn-ea"/>
              <a:cs typeface="+mn-cs"/>
            </a:rPr>
            <a:t>Total volume of fuel purchased (gallons) </a:t>
          </a:r>
          <a:endParaRPr lang="en-US">
            <a:effectLst/>
          </a:endParaRPr>
        </a:p>
        <a:p>
          <a:r>
            <a:rPr lang="en-US" sz="1100">
              <a:solidFill>
                <a:schemeClr val="dk1"/>
              </a:solidFill>
              <a:effectLst/>
              <a:latin typeface="+mn-lt"/>
              <a:ea typeface="+mn-ea"/>
              <a:cs typeface="+mn-cs"/>
            </a:rPr>
            <a:t>Percentage of Eligible Liquid Biofuel per purchase </a:t>
          </a:r>
          <a:endParaRPr lang="en-US">
            <a:effectLst/>
          </a:endParaRPr>
        </a:p>
        <a:p>
          <a:r>
            <a:rPr lang="en-US" sz="1100">
              <a:solidFill>
                <a:schemeClr val="dk1"/>
              </a:solidFill>
              <a:effectLst/>
              <a:latin typeface="+mn-lt"/>
              <a:ea typeface="+mn-ea"/>
              <a:cs typeface="+mn-cs"/>
            </a:rPr>
            <a:t>Date of purchase </a:t>
          </a:r>
          <a:endParaRPr lang="en-US">
            <a:effectLst/>
          </a:endParaRPr>
        </a:p>
        <a:p>
          <a:r>
            <a:rPr lang="en-US" sz="1100">
              <a:solidFill>
                <a:schemeClr val="dk1"/>
              </a:solidFill>
              <a:effectLst/>
              <a:latin typeface="+mn-lt"/>
              <a:ea typeface="+mn-ea"/>
              <a:cs typeface="+mn-cs"/>
            </a:rPr>
            <a:t>Biofuel supplier or wholesaler from whom the fuel was purchased</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Sales:</a:t>
          </a:r>
          <a:br>
            <a:rPr lang="en-US" sz="1100" b="0">
              <a:solidFill>
                <a:schemeClr val="dk1"/>
              </a:solidFill>
              <a:effectLst/>
              <a:latin typeface="+mn-lt"/>
              <a:ea typeface="+mn-ea"/>
              <a:cs typeface="+mn-cs"/>
            </a:rPr>
          </a:br>
          <a:r>
            <a:rPr lang="en-US" sz="1100">
              <a:solidFill>
                <a:schemeClr val="dk1"/>
              </a:solidFill>
              <a:effectLst/>
              <a:latin typeface="+mn-lt"/>
              <a:ea typeface="+mn-ea"/>
              <a:cs typeface="+mn-cs"/>
            </a:rPr>
            <a:t>Total volume of fuel delivered (gallons)</a:t>
          </a:r>
        </a:p>
        <a:p>
          <a:r>
            <a:rPr lang="en-US" sz="1100">
              <a:solidFill>
                <a:schemeClr val="dk1"/>
              </a:solidFill>
              <a:effectLst/>
              <a:latin typeface="+mn-lt"/>
              <a:ea typeface="+mn-ea"/>
              <a:cs typeface="+mn-cs"/>
            </a:rPr>
            <a:t>Total volume of Eligible Liquid Biofuel delivered (gallons)</a:t>
          </a:r>
        </a:p>
        <a:p>
          <a:r>
            <a:rPr lang="en-US" sz="1100">
              <a:solidFill>
                <a:schemeClr val="dk1"/>
              </a:solidFill>
              <a:effectLst/>
              <a:latin typeface="+mn-lt"/>
              <a:ea typeface="+mn-ea"/>
              <a:cs typeface="+mn-cs"/>
            </a:rPr>
            <a:t>Total number of deliveries </a:t>
          </a:r>
        </a:p>
        <a:p>
          <a:endParaRPr lang="en-US" sz="1100" b="0" i="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However, all biofuel distributors must retain the following delivery information, which the Department may request at any point in time:</a:t>
          </a:r>
          <a:endParaRPr lang="en-US">
            <a:effectLst/>
          </a:endParaRPr>
        </a:p>
        <a:p>
          <a:r>
            <a:rPr lang="en-US" sz="1100" b="0" i="0" baseline="0">
              <a:solidFill>
                <a:schemeClr val="dk1"/>
              </a:solidFill>
              <a:effectLst/>
              <a:latin typeface="+mn-lt"/>
              <a:ea typeface="+mn-ea"/>
              <a:cs typeface="+mn-cs"/>
            </a:rPr>
            <a:t>	Delivery date</a:t>
          </a:r>
        </a:p>
        <a:p>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Customer street address</a:t>
          </a:r>
          <a:r>
            <a:rPr lang="en-US" sz="1100" b="0">
              <a:solidFill>
                <a:schemeClr val="dk1"/>
              </a:solidFill>
              <a:effectLst/>
              <a:latin typeface="+mn-lt"/>
              <a:ea typeface="+mn-ea"/>
              <a:cs typeface="+mn-cs"/>
            </a:rPr>
            <a:t> </a:t>
          </a:r>
          <a:br>
            <a:rPr lang="en-US" sz="1100" b="0">
              <a:solidFill>
                <a:schemeClr val="dk1"/>
              </a:solidFill>
              <a:effectLst/>
              <a:latin typeface="+mn-lt"/>
              <a:ea typeface="+mn-ea"/>
              <a:cs typeface="+mn-cs"/>
            </a:rPr>
          </a:br>
          <a:r>
            <a:rPr lang="en-US" sz="1100" b="0">
              <a:solidFill>
                <a:schemeClr val="dk1"/>
              </a:solidFill>
              <a:effectLst/>
              <a:latin typeface="+mn-lt"/>
              <a:ea typeface="+mn-ea"/>
              <a:cs typeface="+mn-cs"/>
            </a:rPr>
            <a:t>	</a:t>
          </a:r>
          <a:r>
            <a:rPr lang="en-US" sz="1100" b="0" i="0">
              <a:solidFill>
                <a:schemeClr val="dk1"/>
              </a:solidFill>
              <a:effectLst/>
              <a:latin typeface="+mn-lt"/>
              <a:ea typeface="+mn-ea"/>
              <a:cs typeface="+mn-cs"/>
            </a:rPr>
            <a:t>Customer city</a:t>
          </a:r>
          <a:r>
            <a:rPr lang="en-US" sz="1100" b="0">
              <a:solidFill>
                <a:schemeClr val="dk1"/>
              </a:solidFill>
              <a:effectLst/>
              <a:latin typeface="+mn-lt"/>
              <a:ea typeface="+mn-ea"/>
              <a:cs typeface="+mn-cs"/>
            </a:rPr>
            <a:t> </a:t>
          </a:r>
          <a:br>
            <a:rPr lang="en-US" sz="1100" b="0">
              <a:solidFill>
                <a:schemeClr val="dk1"/>
              </a:solidFill>
              <a:effectLst/>
              <a:latin typeface="+mn-lt"/>
              <a:ea typeface="+mn-ea"/>
              <a:cs typeface="+mn-cs"/>
            </a:rPr>
          </a:br>
          <a:r>
            <a:rPr lang="en-US" sz="1100" b="0">
              <a:solidFill>
                <a:schemeClr val="dk1"/>
              </a:solidFill>
              <a:effectLst/>
              <a:latin typeface="+mn-lt"/>
              <a:ea typeface="+mn-ea"/>
              <a:cs typeface="+mn-cs"/>
            </a:rPr>
            <a:t>	</a:t>
          </a:r>
          <a:r>
            <a:rPr lang="en-US" sz="1100" b="0" i="0">
              <a:solidFill>
                <a:schemeClr val="dk1"/>
              </a:solidFill>
              <a:effectLst/>
              <a:latin typeface="+mn-lt"/>
              <a:ea typeface="+mn-ea"/>
              <a:cs typeface="+mn-cs"/>
            </a:rPr>
            <a:t>Customer zip code</a:t>
          </a:r>
          <a:r>
            <a:rPr lang="en-US" sz="1100" b="0">
              <a:solidFill>
                <a:schemeClr val="dk1"/>
              </a:solidFill>
              <a:effectLst/>
              <a:latin typeface="+mn-lt"/>
              <a:ea typeface="+mn-ea"/>
              <a:cs typeface="+mn-cs"/>
            </a:rPr>
            <a:t> </a:t>
          </a:r>
        </a:p>
        <a:p>
          <a:r>
            <a:rPr lang="en-US" sz="1100" b="0">
              <a:solidFill>
                <a:schemeClr val="dk1"/>
              </a:solidFill>
              <a:effectLst/>
              <a:latin typeface="+mn-lt"/>
              <a:ea typeface="+mn-ea"/>
              <a:cs typeface="+mn-cs"/>
            </a:rPr>
            <a:t>	Reasonable estimate of biofuel</a:t>
          </a:r>
          <a:r>
            <a:rPr lang="en-US" sz="1100" b="0" baseline="0">
              <a:solidFill>
                <a:schemeClr val="dk1"/>
              </a:solidFill>
              <a:effectLst/>
              <a:latin typeface="+mn-lt"/>
              <a:ea typeface="+mn-ea"/>
              <a:cs typeface="+mn-cs"/>
            </a:rPr>
            <a:t> blend delivered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Additionally, all distributors will be required to sign and scan the Certifications tab every quarter in which they submit a Quarterly Biofuel Report.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In order to align with the Cap on the Available Number of Attributes for Generation Units Using Eligible Liquid Biofuel, AECs for Eligible Liquid Biofuel will only be minted biannually. These quarterly reports are due as follows:</a:t>
          </a:r>
          <a:endParaRPr lang="en-US">
            <a:effectLst/>
          </a:endParaRPr>
        </a:p>
        <a:p>
          <a:endParaRPr lang="en-US" sz="1100" b="0" i="0" u="sng" baseline="0">
            <a:solidFill>
              <a:schemeClr val="dk1"/>
            </a:solidFill>
            <a:effectLst/>
            <a:latin typeface="+mn-lt"/>
            <a:ea typeface="+mn-ea"/>
            <a:cs typeface="+mn-cs"/>
          </a:endParaRPr>
        </a:p>
        <a:p>
          <a:r>
            <a:rPr lang="en-US" sz="1100" b="0" i="0" u="sng" baseline="0">
              <a:solidFill>
                <a:schemeClr val="dk1"/>
              </a:solidFill>
              <a:effectLst/>
              <a:latin typeface="+mn-lt"/>
              <a:ea typeface="+mn-ea"/>
              <a:cs typeface="+mn-cs"/>
            </a:rPr>
            <a:t>Quarter		Report Deadline</a:t>
          </a:r>
          <a:endParaRPr lang="en-US">
            <a:effectLst/>
          </a:endParaRPr>
        </a:p>
        <a:p>
          <a:r>
            <a:rPr lang="en-US" sz="1100" b="0" i="0" baseline="0">
              <a:solidFill>
                <a:schemeClr val="dk1"/>
              </a:solidFill>
              <a:effectLst/>
              <a:latin typeface="+mn-lt"/>
              <a:ea typeface="+mn-ea"/>
              <a:cs typeface="+mn-cs"/>
            </a:rPr>
            <a:t>Q1-Q2   January-June	 July 31 st</a:t>
          </a:r>
          <a:endParaRPr lang="en-US">
            <a:effectLst/>
          </a:endParaRPr>
        </a:p>
        <a:p>
          <a:r>
            <a:rPr lang="en-US" sz="1100" b="0" baseline="0">
              <a:solidFill>
                <a:schemeClr val="dk1"/>
              </a:solidFill>
              <a:effectLst/>
              <a:latin typeface="+mn-lt"/>
              <a:ea typeface="+mn-ea"/>
              <a:cs typeface="+mn-cs"/>
            </a:rPr>
            <a:t>Q3-Q4   July-December	January 31st</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51</xdr:row>
      <xdr:rowOff>21166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6999" y="1862667"/>
          <a:ext cx="7068312" cy="649816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Definitions </a:t>
          </a:r>
          <a:endParaRPr lang="en-US">
            <a:effectLst/>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Biofuel supplier:</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a</a:t>
          </a:r>
          <a:r>
            <a:rPr lang="en-US" sz="1100">
              <a:solidFill>
                <a:schemeClr val="dk1"/>
              </a:solidFill>
              <a:effectLst/>
              <a:latin typeface="+mn-lt"/>
              <a:ea typeface="+mn-ea"/>
              <a:cs typeface="+mn-cs"/>
            </a:rPr>
            <a:t> person or entity who produces Eligible Liquid Biofuel from eligible feedstocks</a:t>
          </a:r>
          <a:r>
            <a:rPr lang="en-US" sz="1100" baseline="0">
              <a:solidFill>
                <a:schemeClr val="dk1"/>
              </a:solidFill>
              <a:effectLst/>
              <a:latin typeface="+mn-lt"/>
              <a:ea typeface="+mn-ea"/>
              <a:cs typeface="+mn-cs"/>
            </a:rPr>
            <a:t> sells it on to either a biofuel wholesaler, distributor, or end user</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Biofuel wholesaler: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purchases Eligible Liquid Biofuel from a biofuel supplier and sells it to a biofuel distributor</a:t>
          </a:r>
        </a:p>
        <a:p>
          <a:r>
            <a:rPr lang="en-US" sz="1100" b="1">
              <a:solidFill>
                <a:schemeClr val="dk1"/>
              </a:solidFill>
              <a:effectLst/>
              <a:latin typeface="+mn-lt"/>
              <a:ea typeface="+mn-ea"/>
              <a:cs typeface="+mn-cs"/>
            </a:rPr>
            <a:t>Biofuel distributor: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sells Eligible Liquid Biofuel onto an end user</a:t>
          </a:r>
        </a:p>
        <a:p>
          <a:r>
            <a:rPr lang="en-US" b="1">
              <a:effectLst/>
            </a:rPr>
            <a:t>Aggregation Name:</a:t>
          </a:r>
          <a:r>
            <a:rPr lang="en-US" b="0" baseline="0">
              <a:effectLst/>
            </a:rPr>
            <a:t> as established in the application submitted to the Department </a:t>
          </a:r>
        </a:p>
        <a:p>
          <a:r>
            <a:rPr lang="en-US" b="1">
              <a:effectLst/>
            </a:rPr>
            <a:t>Shipping Bill of Lading Identification</a:t>
          </a:r>
          <a:r>
            <a:rPr lang="en-US" b="1" baseline="0">
              <a:effectLst/>
            </a:rPr>
            <a:t> Number</a:t>
          </a:r>
          <a:r>
            <a:rPr lang="en-US" b="1">
              <a:effectLst/>
            </a:rPr>
            <a:t>:</a:t>
          </a:r>
          <a:r>
            <a:rPr lang="en-US" b="1" baseline="0">
              <a:effectLst/>
            </a:rPr>
            <a:t> </a:t>
          </a:r>
          <a:r>
            <a:rPr lang="en-US" b="0" baseline="0">
              <a:effectLst/>
            </a:rPr>
            <a:t>an identification number specific to a delivery of Eligible Liquid Biofuel which the Department may reference when requesting additional information on Eligible Liquid Biofuel purchases (format may vary for each aggregation)</a:t>
          </a:r>
        </a:p>
        <a:p>
          <a:r>
            <a:rPr lang="en-US" b="1">
              <a:effectLst/>
            </a:rPr>
            <a:t>Total Volume of Fuel Purchased (Gallons): </a:t>
          </a:r>
          <a:r>
            <a:rPr lang="en-US" b="0">
              <a:effectLst/>
            </a:rPr>
            <a:t>the</a:t>
          </a:r>
          <a:r>
            <a:rPr lang="en-US" b="0" baseline="0">
              <a:effectLst/>
            </a:rPr>
            <a:t> volume of all fuel purchased in a delivery</a:t>
          </a:r>
          <a:endParaRPr lang="en-US" b="1">
            <a:effectLst/>
          </a:endParaRPr>
        </a:p>
        <a:p>
          <a:r>
            <a:rPr lang="en-US" sz="1100" b="1" i="0" u="none" strike="noStrike">
              <a:solidFill>
                <a:schemeClr val="dk1"/>
              </a:solidFill>
              <a:effectLst/>
              <a:latin typeface="+mn-lt"/>
              <a:ea typeface="+mn-ea"/>
              <a:cs typeface="+mn-cs"/>
            </a:rPr>
            <a:t>Percentage of Eligible Liquid Biofuel:</a:t>
          </a:r>
          <a:r>
            <a:rPr lang="en-US" sz="1100" b="0" i="0" u="none" strike="noStrike" baseline="0">
              <a:solidFill>
                <a:schemeClr val="dk1"/>
              </a:solidFill>
              <a:effectLst/>
              <a:latin typeface="+mn-lt"/>
              <a:ea typeface="+mn-ea"/>
              <a:cs typeface="+mn-cs"/>
            </a:rPr>
            <a:t> the ratio of Eligible Liquid Biofuel to non eligible liquid biofuel </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Volume of Eligible Liquid Biofuel (Gallons):</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the</a:t>
          </a:r>
          <a:r>
            <a:rPr lang="en-US" sz="1100" b="0" baseline="0">
              <a:solidFill>
                <a:schemeClr val="dk1"/>
              </a:solidFill>
              <a:effectLst/>
              <a:latin typeface="+mn-lt"/>
              <a:ea typeface="+mn-ea"/>
              <a:cs typeface="+mn-cs"/>
            </a:rPr>
            <a:t> volume of all Eligible Liquid Biofuel purchased in a delivery</a:t>
          </a: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fuel oil sales (gallons)</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all fuel oil which contained Eligible Liquid Biofuel being reported </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Eligible Liquid Biofuel sales (gallons):</a:t>
          </a:r>
          <a:r>
            <a:rPr lang="en-US" sz="1100" b="1" i="0" u="none" strike="noStrike" baseline="0">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all Eligible Liquid Biofuel being reported </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number of fuel oil deliveries:</a:t>
          </a:r>
          <a:r>
            <a:rPr lang="en-US" sz="1100" b="1" i="0" u="none" strike="noStrike" baseline="0">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the total number of individual delivered made which contained Eligible Liquid Biofuel (multiple deliveries to the same customer should be counted separately)</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Average blend level: </a:t>
          </a:r>
          <a:r>
            <a:rPr lang="en-US" sz="1100" b="0" i="0" u="none" strike="noStrike">
              <a:solidFill>
                <a:schemeClr val="dk1"/>
              </a:solidFill>
              <a:effectLst/>
              <a:latin typeface="+mn-lt"/>
              <a:ea typeface="+mn-ea"/>
              <a:cs typeface="+mn-cs"/>
            </a:rPr>
            <a:t>total</a:t>
          </a:r>
          <a:r>
            <a:rPr lang="en-US" sz="1100" b="0" i="0" u="none" strike="noStrike" baseline="0">
              <a:solidFill>
                <a:schemeClr val="dk1"/>
              </a:solidFill>
              <a:effectLst/>
              <a:latin typeface="+mn-lt"/>
              <a:ea typeface="+mn-ea"/>
              <a:cs typeface="+mn-cs"/>
            </a:rPr>
            <a:t> Eligible Liquid Biofuel sales divided by total fuel oil sales (must be greater than 10%)</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Eligible Liquid Biofuel Rollover from Previous Quarter</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a:t>
          </a:r>
          <a:r>
            <a:rPr lang="en-US" sz="1100" b="0" baseline="0">
              <a:solidFill>
                <a:schemeClr val="dk1"/>
              </a:solidFill>
              <a:effectLst/>
              <a:latin typeface="+mn-lt"/>
              <a:ea typeface="+mn-ea"/>
              <a:cs typeface="+mn-cs"/>
            </a:rPr>
            <a:t>Eligible Liquid Biofuel which was listed in a previous quarterly report as purchased, but not as sold </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Volume of QX Eligible Liquid Biofuel Purchases: </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the total</a:t>
          </a:r>
          <a:r>
            <a:rPr lang="en-US" sz="1100" b="0" i="0" baseline="0">
              <a:solidFill>
                <a:schemeClr val="dk1"/>
              </a:solidFill>
              <a:effectLst/>
              <a:latin typeface="+mn-lt"/>
              <a:ea typeface="+mn-ea"/>
              <a:cs typeface="+mn-cs"/>
            </a:rPr>
            <a:t> volume of Eligible Liquid Biofuel reported as purchased in a given quarter</a:t>
          </a:r>
          <a:r>
            <a:rPr lang="en-US" sz="1100" b="1" i="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sz="1100" b="1"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Volume of Eligible Liquid Biofuel Purchases:</a:t>
          </a:r>
          <a:r>
            <a:rPr lang="en-US" sz="1100" b="1" i="0" u="none" strike="noStrike" baseline="0">
              <a:solidFill>
                <a:schemeClr val="dk1"/>
              </a:solidFill>
              <a:effectLst/>
              <a:latin typeface="+mn-lt"/>
              <a:ea typeface="+mn-ea"/>
              <a:cs typeface="+mn-cs"/>
            </a:rPr>
            <a:t> </a:t>
          </a:r>
          <a:r>
            <a:rPr lang="en-US"/>
            <a:t>Eligible Liquid Biofuel Rollover from Previous Quarter</a:t>
          </a:r>
          <a:r>
            <a:rPr lang="en-US" baseline="0"/>
            <a:t> plus the </a:t>
          </a:r>
          <a:r>
            <a:rPr lang="en-US"/>
            <a:t>Total Volume of QX Eligible Liquid Biofuel Purchases</a:t>
          </a: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Volume of Eligible Liquid Biofuel Sales:</a:t>
          </a:r>
          <a:r>
            <a:rPr lang="en-US" sz="1100" b="1" i="0" u="none" strike="noStrike" baseline="0">
              <a:solidFill>
                <a:schemeClr val="dk1"/>
              </a:solidFill>
              <a:effectLst/>
              <a:latin typeface="+mn-lt"/>
              <a:ea typeface="+mn-ea"/>
              <a:cs typeface="+mn-cs"/>
            </a:rPr>
            <a:t> </a:t>
          </a:r>
          <a:r>
            <a:rPr lang="en-US"/>
            <a:t>the total volume of Eligible Liquid Biofuel reported as sold in a given quarter  </a:t>
          </a:r>
        </a:p>
        <a:p>
          <a:pPr eaLnBrk="1" fontAlgn="auto" latinLnBrk="0" hangingPunct="1"/>
          <a:r>
            <a:rPr lang="en-US" sz="1100" b="1" i="0" u="none" strike="noStrike">
              <a:solidFill>
                <a:schemeClr val="dk1"/>
              </a:solidFill>
              <a:effectLst/>
              <a:latin typeface="+mn-lt"/>
              <a:ea typeface="+mn-ea"/>
              <a:cs typeface="+mn-cs"/>
            </a:rPr>
            <a:t>Eligible Liquid Biofuel Rolling Forward</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Total Volume of Eligible Liquid Biofuel Purchases minus </a:t>
          </a:r>
          <a:r>
            <a:rPr lang="en-US" sz="1100" b="0" i="0">
              <a:solidFill>
                <a:schemeClr val="dk1"/>
              </a:solidFill>
              <a:effectLst/>
              <a:latin typeface="+mn-lt"/>
              <a:ea typeface="+mn-ea"/>
              <a:cs typeface="+mn-cs"/>
            </a:rPr>
            <a:t>Total Volume of Eligible Liquid Biofuel Sales</a:t>
          </a:r>
          <a:br>
            <a:rPr lang="en-US" sz="1100" b="0" i="0">
              <a:solidFill>
                <a:schemeClr val="dk1"/>
              </a:solidFill>
              <a:effectLst/>
              <a:latin typeface="+mn-lt"/>
              <a:ea typeface="+mn-ea"/>
              <a:cs typeface="+mn-cs"/>
            </a:rPr>
          </a:br>
          <a:r>
            <a:rPr lang="en-US" sz="1100" b="1" i="0">
              <a:solidFill>
                <a:schemeClr val="dk1"/>
              </a:solidFill>
              <a:effectLst/>
              <a:latin typeface="+mn-lt"/>
              <a:ea typeface="+mn-ea"/>
              <a:cs typeface="+mn-cs"/>
            </a:rPr>
            <a:t>Total Volume of Ineligible Sales of Eligible Liquid Biofuel:</a:t>
          </a:r>
          <a:r>
            <a:rPr lang="en-US" sz="1100" b="1" i="0" baseline="0">
              <a:solidFill>
                <a:schemeClr val="dk1"/>
              </a:solidFill>
              <a:effectLst/>
              <a:latin typeface="+mn-lt"/>
              <a:ea typeface="+mn-ea"/>
              <a:cs typeface="+mn-cs"/>
            </a:rPr>
            <a:t> </a:t>
          </a:r>
          <a:r>
            <a:rPr lang="en-US" sz="1100">
              <a:solidFill>
                <a:schemeClr val="dk1"/>
              </a:solidFill>
              <a:effectLst/>
              <a:latin typeface="+mn-lt"/>
              <a:ea typeface="+mn-ea"/>
              <a:cs typeface="+mn-cs"/>
            </a:rPr>
            <a:t>the total volume of ineligible</a:t>
          </a:r>
          <a:r>
            <a:rPr lang="en-US" sz="1100" baseline="0">
              <a:solidFill>
                <a:schemeClr val="dk1"/>
              </a:solidFill>
              <a:effectLst/>
              <a:latin typeface="+mn-lt"/>
              <a:ea typeface="+mn-ea"/>
              <a:cs typeface="+mn-cs"/>
            </a:rPr>
            <a:t> sales of e</a:t>
          </a:r>
          <a:r>
            <a:rPr lang="en-US" sz="1100">
              <a:solidFill>
                <a:schemeClr val="dk1"/>
              </a:solidFill>
              <a:effectLst/>
              <a:latin typeface="+mn-lt"/>
              <a:ea typeface="+mn-ea"/>
              <a:cs typeface="+mn-cs"/>
            </a:rPr>
            <a:t>ligible liquid biofuel in a given quarter.</a:t>
          </a:r>
          <a:r>
            <a:rPr lang="en-US" sz="1100" baseline="0">
              <a:solidFill>
                <a:schemeClr val="dk1"/>
              </a:solidFill>
              <a:effectLst/>
              <a:latin typeface="+mn-lt"/>
              <a:ea typeface="+mn-ea"/>
              <a:cs typeface="+mn-cs"/>
            </a:rPr>
            <a:t> Ineligible sales of Eligible Liquid Biofuel may include, but are not limited to Eligible Liquid Biofuel sold outside of Massachusetts or utilized for a purpose other than generating Useful Thermal Energy (i.e. transportation)</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Rollover AECs From Previous Quarter: </a:t>
          </a:r>
          <a:r>
            <a:rPr lang="en-US" sz="1100" b="0" i="0" u="none" strike="noStrike">
              <a:solidFill>
                <a:schemeClr val="dk1"/>
              </a:solidFill>
              <a:effectLst/>
              <a:latin typeface="+mn-lt"/>
              <a:ea typeface="+mn-ea"/>
              <a:cs typeface="+mn-cs"/>
            </a:rPr>
            <a:t>any partial AECs which were not minted in the previous quarter </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Total Estimated AECs: </a:t>
          </a:r>
          <a:r>
            <a:rPr lang="en-US" sz="1100" b="0" i="0" u="none" strike="noStrike">
              <a:solidFill>
                <a:schemeClr val="dk1"/>
              </a:solidFill>
              <a:effectLst/>
              <a:latin typeface="+mn-lt"/>
              <a:ea typeface="+mn-ea"/>
              <a:cs typeface="+mn-cs"/>
            </a:rPr>
            <a:t>the estimated  number</a:t>
          </a:r>
          <a:r>
            <a:rPr lang="en-US" sz="1100" b="0" i="0" u="none" strike="noStrike" baseline="0">
              <a:solidFill>
                <a:schemeClr val="dk1"/>
              </a:solidFill>
              <a:effectLst/>
              <a:latin typeface="+mn-lt"/>
              <a:ea typeface="+mn-ea"/>
              <a:cs typeface="+mn-cs"/>
            </a:rPr>
            <a:t> of AECs based on the reported Eligible Liquid Biofuel (does not take into account and prorating due to the </a:t>
          </a:r>
          <a:r>
            <a:rPr lang="en-US"/>
            <a:t>Cap on the Available Number of Attributes for Generation Units Using Eligible Liquid Biofuel)</a:t>
          </a:r>
        </a:p>
        <a:p>
          <a:pPr marL="0" marR="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Rollover to Next Quarter:</a:t>
          </a:r>
          <a:r>
            <a:rPr lang="en-US" sz="1100" b="1" i="0" u="none" strike="noStrike" baseline="0">
              <a:solidFill>
                <a:schemeClr val="dk1"/>
              </a:solidFill>
              <a:effectLst/>
              <a:latin typeface="+mn-lt"/>
              <a:ea typeface="+mn-ea"/>
              <a:cs typeface="+mn-cs"/>
            </a:rPr>
            <a:t> </a:t>
          </a:r>
          <a:r>
            <a:rPr lang="en-US" sz="1100" b="0" i="0">
              <a:solidFill>
                <a:schemeClr val="dk1"/>
              </a:solidFill>
              <a:effectLst/>
              <a:latin typeface="+mn-lt"/>
              <a:ea typeface="+mn-ea"/>
              <a:cs typeface="+mn-cs"/>
            </a:rPr>
            <a:t>any partial AECs which were not minted in the quarter </a:t>
          </a:r>
          <a:r>
            <a:rPr lang="en-US" sz="1100">
              <a:solidFill>
                <a:schemeClr val="dk1"/>
              </a:solidFill>
              <a:effectLst/>
              <a:latin typeface="+mn-lt"/>
              <a:ea typeface="+mn-ea"/>
              <a:cs typeface="+mn-cs"/>
            </a:rPr>
            <a:t> </a:t>
          </a:r>
          <a:endParaRPr lang="en-US"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46</xdr:row>
      <xdr:rowOff>105833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26999" y="1870075"/>
          <a:ext cx="7064079" cy="590338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Quarterly Biofuel Report is submitted to the Department </a:t>
          </a:r>
          <a:endParaRPr lang="en-US" b="0" i="1">
            <a:effectLst/>
          </a:endParaRP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Biofuel Distributor: </a:t>
          </a:r>
          <a:r>
            <a:rPr lang="en-US" sz="1100" u="sng">
              <a:solidFill>
                <a:schemeClr val="dk1"/>
              </a:solidFill>
              <a:effectLst/>
              <a:latin typeface="+mn-lt"/>
              <a:ea typeface="+mn-ea"/>
              <a:cs typeface="+mn-cs"/>
            </a:rPr>
            <a:t>				</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Biofuel Aggregation: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Quarter: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Year: </a:t>
          </a:r>
          <a:r>
            <a:rPr lang="en-US" sz="1100" u="sng">
              <a:solidFill>
                <a:schemeClr val="dk1"/>
              </a:solidFill>
              <a:effectLst/>
              <a:latin typeface="+mn-lt"/>
              <a:ea typeface="+mn-ea"/>
              <a:cs typeface="+mn-cs"/>
            </a:rPr>
            <a:t>		</a:t>
          </a:r>
          <a:endParaRPr lang="en-US" sz="1100" b="0" i="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been granted authority to submit this report on behalf</a:t>
          </a:r>
          <a:r>
            <a:rPr lang="en-US" sz="1100" baseline="0">
              <a:solidFill>
                <a:schemeClr val="dk1"/>
              </a:solidFill>
              <a:effectLst/>
              <a:latin typeface="+mn-lt"/>
              <a:ea typeface="+mn-ea"/>
              <a:cs typeface="+mn-cs"/>
            </a:rPr>
            <a:t> of the biofuel distributorlisted above</a:t>
          </a:r>
          <a:r>
            <a:rPr lang="en-US" sz="1100">
              <a:solidFill>
                <a:schemeClr val="dk1"/>
              </a:solidFill>
              <a:effectLst/>
              <a:latin typeface="+mn-lt"/>
              <a:ea typeface="+mn-ea"/>
              <a:cs typeface="+mn-cs"/>
            </a:rPr>
            <a:t>. I also certify that as part of my qualification as an Eligible Liquid Biofuel distributor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 have made all end users of APS Eligible Liquid Biofuel aware that the fuel being delivered and consumed by an end user may contain an amount of biofuel up to a specific threshold. This threshold may be determined on a case by case basis and be within a reasonable margin of the biofuel delivered. 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m-AltTech/APS/RE%20Thermal%20regulations/GHG%20Analysis/ma-aps-regulation-biomass%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and Instructions"/>
      <sheetName val="Overall Efficiency - Annual"/>
      <sheetName val="GHG Analysis"/>
      <sheetName val="Graphs"/>
      <sheetName val="Parameters"/>
      <sheetName val="Debt-Dividend Analysis"/>
      <sheetName val="Carbon Dividend Framework"/>
    </sheetNames>
    <sheetDataSet>
      <sheetData sheetId="0" refreshError="1"/>
      <sheetData sheetId="1" refreshError="1"/>
      <sheetData sheetId="2" refreshError="1"/>
      <sheetData sheetId="3" refreshError="1"/>
      <sheetData sheetId="4">
        <row r="5">
          <cell r="B5" t="str">
            <v>Bio-Oil</v>
          </cell>
          <cell r="C5" t="str">
            <v>gallons</v>
          </cell>
          <cell r="D5">
            <v>71200</v>
          </cell>
          <cell r="E5" t="str">
            <v>BTU/gal</v>
          </cell>
        </row>
        <row r="6">
          <cell r="B6" t="str">
            <v>Wood Chips (dry)</v>
          </cell>
          <cell r="C6" t="str">
            <v>dry tons</v>
          </cell>
          <cell r="D6">
            <v>8500</v>
          </cell>
          <cell r="E6" t="str">
            <v>BTU/lb</v>
          </cell>
        </row>
        <row r="7">
          <cell r="B7" t="str">
            <v>Wood Chips (green)</v>
          </cell>
          <cell r="C7" t="str">
            <v>green tons</v>
          </cell>
          <cell r="D7">
            <v>5100</v>
          </cell>
          <cell r="E7" t="str">
            <v>BTU/lb</v>
          </cell>
        </row>
        <row r="8">
          <cell r="B8" t="str">
            <v>Wood Pellets</v>
          </cell>
          <cell r="C8" t="str">
            <v>dry tons</v>
          </cell>
          <cell r="D8">
            <v>8500</v>
          </cell>
          <cell r="E8" t="str">
            <v>BTU/lb</v>
          </cell>
        </row>
        <row r="13">
          <cell r="B13" t="str">
            <v>Electric resistance</v>
          </cell>
        </row>
        <row r="14">
          <cell r="B14" t="str">
            <v>Fuel Oil #2</v>
          </cell>
        </row>
        <row r="15">
          <cell r="B15" t="str">
            <v>Fuel Oil #6</v>
          </cell>
        </row>
        <row r="16">
          <cell r="B16" t="str">
            <v>Natural Gas</v>
          </cell>
        </row>
        <row r="17">
          <cell r="B17" t="str">
            <v>Natural Gas, new</v>
          </cell>
        </row>
        <row r="18">
          <cell r="B18" t="str">
            <v>Propane</v>
          </cell>
        </row>
        <row r="22">
          <cell r="B22" t="str">
            <v>Natural Gas - Combined Cycle</v>
          </cell>
        </row>
        <row r="23">
          <cell r="B23" t="str">
            <v>Other</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70"/>
  <sheetViews>
    <sheetView showGridLines="0" tabSelected="1" zoomScale="90" zoomScaleNormal="90" workbookViewId="0"/>
  </sheetViews>
  <sheetFormatPr defaultRowHeight="12.5" x14ac:dyDescent="0.25"/>
  <cols>
    <col min="1" max="1" width="2" customWidth="1"/>
    <col min="2" max="2" width="105.7265625" customWidth="1"/>
  </cols>
  <sheetData>
    <row r="1" spans="2:3" ht="15" thickBot="1" x14ac:dyDescent="0.4">
      <c r="B1" s="1"/>
      <c r="C1" s="2"/>
    </row>
    <row r="2" spans="2:3" x14ac:dyDescent="0.25">
      <c r="B2" s="3"/>
    </row>
    <row r="3" spans="2:3" ht="14.5" x14ac:dyDescent="0.25">
      <c r="B3" s="4" t="s">
        <v>0</v>
      </c>
    </row>
    <row r="4" spans="2:3" ht="14.5" x14ac:dyDescent="0.25">
      <c r="B4" s="4" t="s">
        <v>1</v>
      </c>
    </row>
    <row r="5" spans="2:3" ht="14.5" x14ac:dyDescent="0.25">
      <c r="B5" s="4" t="s">
        <v>2</v>
      </c>
    </row>
    <row r="6" spans="2:3" ht="14.5" x14ac:dyDescent="0.25">
      <c r="B6" s="4" t="s">
        <v>3</v>
      </c>
    </row>
    <row r="7" spans="2:3" ht="14.5" x14ac:dyDescent="0.25">
      <c r="B7" s="4"/>
    </row>
    <row r="8" spans="2:3" ht="14.5" x14ac:dyDescent="0.25">
      <c r="B8" s="4" t="s">
        <v>41</v>
      </c>
    </row>
    <row r="9" spans="2:3" ht="13" thickBot="1" x14ac:dyDescent="0.3">
      <c r="B9" s="5"/>
    </row>
    <row r="11" spans="2:3" x14ac:dyDescent="0.25">
      <c r="B11" s="6"/>
    </row>
    <row r="70" spans="2:2" x14ac:dyDescent="0.25">
      <c r="B70" t="s">
        <v>21</v>
      </c>
    </row>
  </sheetData>
  <sheetProtection selectLockedCells="1" selectUnlockedCells="1"/>
  <pageMargins left="0.75" right="0.75" top="0.66" bottom="0.94" header="0.34" footer="0.33"/>
  <pageSetup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5"/>
  <sheetViews>
    <sheetView showGridLines="0" zoomScale="90" zoomScaleNormal="90" workbookViewId="0"/>
  </sheetViews>
  <sheetFormatPr defaultColWidth="9.1796875" defaultRowHeight="12.5" x14ac:dyDescent="0.25"/>
  <cols>
    <col min="1" max="1" width="35.26953125" style="25" bestFit="1" customWidth="1"/>
    <col min="2" max="2" width="22.7265625" style="25" customWidth="1"/>
    <col min="3" max="7" width="25.54296875" style="25" customWidth="1"/>
    <col min="8" max="8" width="17" style="25" bestFit="1" customWidth="1"/>
    <col min="9" max="9" width="18.7265625" style="9" customWidth="1"/>
    <col min="10" max="12" width="18.7265625" style="25" customWidth="1"/>
    <col min="13" max="13" width="9.1796875" style="24"/>
    <col min="14" max="16384" width="9.1796875" style="25"/>
  </cols>
  <sheetData>
    <row r="1" spans="1:13" ht="25" customHeight="1" x14ac:dyDescent="0.25">
      <c r="A1" s="44" t="s">
        <v>42</v>
      </c>
      <c r="B1" s="15"/>
      <c r="C1" s="33"/>
      <c r="D1" s="24"/>
      <c r="H1" s="9"/>
      <c r="I1" s="25"/>
      <c r="L1" s="24"/>
      <c r="M1" s="25"/>
    </row>
    <row r="2" spans="1:13" ht="25" customHeight="1" x14ac:dyDescent="0.25">
      <c r="A2" s="44" t="s">
        <v>5</v>
      </c>
      <c r="B2" s="15" t="s">
        <v>25</v>
      </c>
      <c r="C2" s="33"/>
      <c r="D2" s="24"/>
      <c r="H2" s="9"/>
      <c r="I2" s="25"/>
      <c r="L2" s="24"/>
      <c r="M2" s="25"/>
    </row>
    <row r="3" spans="1:13" ht="25" customHeight="1" x14ac:dyDescent="0.25">
      <c r="A3" s="44" t="s">
        <v>6</v>
      </c>
      <c r="B3" s="15"/>
      <c r="C3" s="33"/>
      <c r="D3" s="24"/>
      <c r="H3" s="9"/>
      <c r="I3" s="25"/>
      <c r="L3" s="24"/>
      <c r="M3" s="25"/>
    </row>
    <row r="4" spans="1:13" s="24" customFormat="1" ht="25" customHeight="1" x14ac:dyDescent="0.25"/>
    <row r="5" spans="1:13" s="7" customFormat="1" ht="26" x14ac:dyDescent="0.25">
      <c r="A5" s="16" t="s">
        <v>7</v>
      </c>
      <c r="B5" s="27" t="s">
        <v>11</v>
      </c>
      <c r="C5" s="27" t="s">
        <v>22</v>
      </c>
      <c r="D5" s="27" t="s">
        <v>20</v>
      </c>
      <c r="E5" s="28" t="s">
        <v>8</v>
      </c>
      <c r="F5" s="28" t="s">
        <v>9</v>
      </c>
      <c r="G5" s="14" t="s">
        <v>10</v>
      </c>
      <c r="H5" s="24"/>
    </row>
    <row r="6" spans="1:13" s="47" customFormat="1" ht="13.5" customHeight="1" x14ac:dyDescent="0.25">
      <c r="A6" s="29" t="s">
        <v>13</v>
      </c>
      <c r="B6" s="48">
        <v>43101</v>
      </c>
      <c r="C6" s="48" t="s">
        <v>38</v>
      </c>
      <c r="D6" s="49" t="s">
        <v>12</v>
      </c>
      <c r="E6" s="50">
        <v>5000</v>
      </c>
      <c r="F6" s="49">
        <v>0.2</v>
      </c>
      <c r="G6" s="51">
        <f>F6*E6</f>
        <v>1000</v>
      </c>
      <c r="H6" s="24"/>
      <c r="I6" s="9"/>
    </row>
    <row r="7" spans="1:13" x14ac:dyDescent="0.25">
      <c r="A7" s="29">
        <v>1</v>
      </c>
      <c r="B7" s="30"/>
      <c r="C7" s="30"/>
      <c r="D7" s="31"/>
      <c r="E7" s="31"/>
      <c r="F7" s="31"/>
      <c r="G7" s="32">
        <f t="shared" ref="G7:G26" si="0">F7*E7</f>
        <v>0</v>
      </c>
      <c r="H7" s="24"/>
      <c r="M7" s="25"/>
    </row>
    <row r="8" spans="1:13" x14ac:dyDescent="0.25">
      <c r="A8" s="29">
        <v>2</v>
      </c>
      <c r="B8" s="31"/>
      <c r="C8" s="31"/>
      <c r="D8" s="31"/>
      <c r="E8" s="31"/>
      <c r="F8" s="31"/>
      <c r="G8" s="32">
        <f t="shared" si="0"/>
        <v>0</v>
      </c>
      <c r="H8" s="24"/>
      <c r="M8" s="25"/>
    </row>
    <row r="9" spans="1:13" x14ac:dyDescent="0.25">
      <c r="A9" s="29">
        <v>3</v>
      </c>
      <c r="B9" s="31"/>
      <c r="C9" s="31"/>
      <c r="D9" s="31"/>
      <c r="E9" s="31"/>
      <c r="F9" s="31"/>
      <c r="G9" s="32">
        <f t="shared" si="0"/>
        <v>0</v>
      </c>
      <c r="H9" s="24"/>
      <c r="M9" s="25"/>
    </row>
    <row r="10" spans="1:13" x14ac:dyDescent="0.25">
      <c r="A10" s="29">
        <v>4</v>
      </c>
      <c r="B10" s="31"/>
      <c r="C10" s="31"/>
      <c r="D10" s="31"/>
      <c r="E10" s="31"/>
      <c r="F10" s="31"/>
      <c r="G10" s="32">
        <f t="shared" si="0"/>
        <v>0</v>
      </c>
      <c r="H10" s="24"/>
      <c r="M10" s="26"/>
    </row>
    <row r="11" spans="1:13" x14ac:dyDescent="0.25">
      <c r="A11" s="29">
        <v>5</v>
      </c>
      <c r="B11" s="31"/>
      <c r="C11" s="31"/>
      <c r="D11" s="31"/>
      <c r="E11" s="31"/>
      <c r="F11" s="31"/>
      <c r="G11" s="32">
        <f t="shared" si="0"/>
        <v>0</v>
      </c>
      <c r="H11" s="24"/>
      <c r="M11" s="26"/>
    </row>
    <row r="12" spans="1:13" x14ac:dyDescent="0.25">
      <c r="A12" s="29">
        <v>6</v>
      </c>
      <c r="B12" s="31"/>
      <c r="C12" s="31"/>
      <c r="D12" s="31"/>
      <c r="E12" s="31"/>
      <c r="F12" s="31"/>
      <c r="G12" s="32">
        <f t="shared" si="0"/>
        <v>0</v>
      </c>
      <c r="H12" s="24"/>
      <c r="M12" s="25"/>
    </row>
    <row r="13" spans="1:13" x14ac:dyDescent="0.25">
      <c r="A13" s="29">
        <v>7</v>
      </c>
      <c r="B13" s="31"/>
      <c r="C13" s="31"/>
      <c r="D13" s="31"/>
      <c r="E13" s="31"/>
      <c r="F13" s="31"/>
      <c r="G13" s="32">
        <f t="shared" si="0"/>
        <v>0</v>
      </c>
      <c r="H13" s="24"/>
      <c r="M13" s="25"/>
    </row>
    <row r="14" spans="1:13" x14ac:dyDescent="0.25">
      <c r="A14" s="29">
        <v>8</v>
      </c>
      <c r="B14" s="31"/>
      <c r="C14" s="31"/>
      <c r="D14" s="31"/>
      <c r="E14" s="31"/>
      <c r="F14" s="31"/>
      <c r="G14" s="32">
        <f t="shared" si="0"/>
        <v>0</v>
      </c>
      <c r="H14" s="24"/>
      <c r="M14" s="25"/>
    </row>
    <row r="15" spans="1:13" x14ac:dyDescent="0.25">
      <c r="A15" s="29">
        <v>9</v>
      </c>
      <c r="B15" s="31"/>
      <c r="C15" s="31"/>
      <c r="D15" s="31"/>
      <c r="E15" s="31"/>
      <c r="F15" s="31"/>
      <c r="G15" s="32">
        <f t="shared" si="0"/>
        <v>0</v>
      </c>
      <c r="H15" s="24"/>
      <c r="M15" s="25"/>
    </row>
    <row r="16" spans="1:13" x14ac:dyDescent="0.25">
      <c r="A16" s="29">
        <v>10</v>
      </c>
      <c r="B16" s="31"/>
      <c r="C16" s="31"/>
      <c r="D16" s="31"/>
      <c r="E16" s="31"/>
      <c r="F16" s="31"/>
      <c r="G16" s="32">
        <f t="shared" si="0"/>
        <v>0</v>
      </c>
      <c r="H16" s="24"/>
      <c r="M16" s="25"/>
    </row>
    <row r="17" spans="1:14" x14ac:dyDescent="0.25">
      <c r="A17" s="29">
        <v>11</v>
      </c>
      <c r="B17" s="31"/>
      <c r="C17" s="31"/>
      <c r="D17" s="31"/>
      <c r="E17" s="31"/>
      <c r="F17" s="31"/>
      <c r="G17" s="32">
        <f t="shared" si="0"/>
        <v>0</v>
      </c>
      <c r="H17" s="24"/>
      <c r="M17" s="25"/>
    </row>
    <row r="18" spans="1:14" x14ac:dyDescent="0.25">
      <c r="A18" s="29">
        <v>12</v>
      </c>
      <c r="B18" s="31"/>
      <c r="C18" s="31"/>
      <c r="D18" s="31"/>
      <c r="E18" s="31"/>
      <c r="F18" s="31"/>
      <c r="G18" s="32">
        <f t="shared" si="0"/>
        <v>0</v>
      </c>
      <c r="H18" s="24"/>
      <c r="M18" s="25"/>
    </row>
    <row r="19" spans="1:14" x14ac:dyDescent="0.25">
      <c r="A19" s="29">
        <v>13</v>
      </c>
      <c r="B19" s="31"/>
      <c r="C19" s="31"/>
      <c r="D19" s="31"/>
      <c r="E19" s="31"/>
      <c r="F19" s="31"/>
      <c r="G19" s="32">
        <f t="shared" si="0"/>
        <v>0</v>
      </c>
      <c r="H19" s="24"/>
      <c r="I19" s="25"/>
      <c r="M19" s="25"/>
    </row>
    <row r="20" spans="1:14" x14ac:dyDescent="0.25">
      <c r="A20" s="29">
        <v>14</v>
      </c>
      <c r="B20" s="31"/>
      <c r="C20" s="31"/>
      <c r="D20" s="31"/>
      <c r="E20" s="31"/>
      <c r="F20" s="31"/>
      <c r="G20" s="32">
        <f t="shared" si="0"/>
        <v>0</v>
      </c>
      <c r="H20" s="24"/>
      <c r="I20" s="25"/>
      <c r="M20" s="25"/>
    </row>
    <row r="21" spans="1:14" x14ac:dyDescent="0.25">
      <c r="A21" s="29">
        <v>15</v>
      </c>
      <c r="B21" s="31"/>
      <c r="C21" s="31"/>
      <c r="D21" s="31"/>
      <c r="E21" s="31"/>
      <c r="F21" s="31"/>
      <c r="G21" s="32">
        <f t="shared" si="0"/>
        <v>0</v>
      </c>
      <c r="H21" s="24"/>
      <c r="I21" s="25"/>
      <c r="M21" s="25"/>
    </row>
    <row r="22" spans="1:14" x14ac:dyDescent="0.25">
      <c r="A22" s="29">
        <v>16</v>
      </c>
      <c r="B22" s="31"/>
      <c r="C22" s="31"/>
      <c r="D22" s="31"/>
      <c r="E22" s="31"/>
      <c r="F22" s="31"/>
      <c r="G22" s="32">
        <f t="shared" si="0"/>
        <v>0</v>
      </c>
      <c r="H22" s="24"/>
      <c r="I22" s="25"/>
      <c r="M22" s="25"/>
    </row>
    <row r="23" spans="1:14" x14ac:dyDescent="0.25">
      <c r="A23" s="29">
        <v>17</v>
      </c>
      <c r="B23" s="31"/>
      <c r="C23" s="31"/>
      <c r="D23" s="31"/>
      <c r="E23" s="31"/>
      <c r="F23" s="31"/>
      <c r="G23" s="32">
        <f t="shared" si="0"/>
        <v>0</v>
      </c>
      <c r="H23" s="24"/>
      <c r="I23" s="25"/>
      <c r="M23" s="25"/>
    </row>
    <row r="24" spans="1:14" x14ac:dyDescent="0.25">
      <c r="A24" s="29">
        <v>18</v>
      </c>
      <c r="B24" s="31"/>
      <c r="C24" s="31"/>
      <c r="D24" s="31"/>
      <c r="E24" s="31"/>
      <c r="F24" s="31"/>
      <c r="G24" s="32">
        <f t="shared" si="0"/>
        <v>0</v>
      </c>
      <c r="H24" s="24"/>
      <c r="I24" s="25"/>
      <c r="M24" s="25"/>
    </row>
    <row r="25" spans="1:14" x14ac:dyDescent="0.25">
      <c r="A25" s="29">
        <v>19</v>
      </c>
      <c r="B25" s="31"/>
      <c r="C25" s="31"/>
      <c r="D25" s="31"/>
      <c r="E25" s="31"/>
      <c r="F25" s="31"/>
      <c r="G25" s="32">
        <f t="shared" si="0"/>
        <v>0</v>
      </c>
      <c r="H25" s="24"/>
      <c r="I25" s="25"/>
      <c r="M25" s="25"/>
    </row>
    <row r="26" spans="1:14" x14ac:dyDescent="0.25">
      <c r="A26" s="37">
        <v>20</v>
      </c>
      <c r="B26" s="38"/>
      <c r="C26" s="38"/>
      <c r="D26" s="38"/>
      <c r="E26" s="38"/>
      <c r="F26" s="38"/>
      <c r="G26" s="39">
        <f t="shared" si="0"/>
        <v>0</v>
      </c>
      <c r="H26" s="24"/>
      <c r="I26" s="25"/>
      <c r="M26" s="25"/>
    </row>
    <row r="27" spans="1:14" s="26" customFormat="1" ht="14" x14ac:dyDescent="0.25">
      <c r="A27" s="40" t="s">
        <v>4</v>
      </c>
      <c r="B27" s="41"/>
      <c r="C27" s="41"/>
      <c r="D27" s="41"/>
      <c r="E27" s="42">
        <f>SUM(E7:E26)</f>
        <v>0</v>
      </c>
      <c r="F27" s="42">
        <f>SUM(F7:F26)</f>
        <v>0</v>
      </c>
      <c r="G27" s="43">
        <f>SUM(G7:G26)</f>
        <v>0</v>
      </c>
      <c r="H27" s="24"/>
    </row>
    <row r="28" spans="1:14" s="26" customFormat="1" x14ac:dyDescent="0.25">
      <c r="A28" s="24"/>
      <c r="B28" s="24"/>
      <c r="C28" s="24"/>
      <c r="D28" s="24"/>
      <c r="E28" s="24"/>
      <c r="F28" s="24"/>
      <c r="G28" s="24"/>
      <c r="H28" s="24"/>
    </row>
    <row r="29" spans="1:14" s="26" customFormat="1" x14ac:dyDescent="0.25">
      <c r="A29" s="24"/>
      <c r="B29" s="24"/>
      <c r="C29" s="24"/>
      <c r="D29" s="24"/>
      <c r="E29" s="24"/>
      <c r="F29" s="24"/>
      <c r="G29" s="24"/>
      <c r="H29" s="24"/>
    </row>
    <row r="30" spans="1:14" x14ac:dyDescent="0.25">
      <c r="D30" s="24"/>
      <c r="E30" s="24"/>
      <c r="F30" s="24"/>
      <c r="G30" s="24"/>
      <c r="H30" s="24"/>
      <c r="I30" s="24"/>
      <c r="M30" s="25"/>
    </row>
    <row r="31" spans="1:14" x14ac:dyDescent="0.25">
      <c r="A31" s="60"/>
      <c r="B31" s="60"/>
      <c r="C31" s="60"/>
      <c r="D31" s="60"/>
      <c r="E31" s="24"/>
      <c r="F31" s="24"/>
      <c r="G31" s="24"/>
      <c r="H31" s="24"/>
      <c r="I31" s="25"/>
      <c r="J31" s="9"/>
      <c r="M31" s="25"/>
      <c r="N31" s="24"/>
    </row>
    <row r="32" spans="1:14" x14ac:dyDescent="0.25">
      <c r="A32" s="60"/>
      <c r="B32" s="60"/>
      <c r="C32" s="60"/>
      <c r="D32" s="60"/>
      <c r="E32" s="24"/>
      <c r="F32" s="24"/>
      <c r="G32" s="24"/>
      <c r="H32" s="24"/>
      <c r="I32" s="25"/>
      <c r="J32" s="9"/>
      <c r="M32" s="25"/>
      <c r="N32" s="24"/>
    </row>
    <row r="33" spans="1:14" x14ac:dyDescent="0.25">
      <c r="A33" s="60"/>
      <c r="B33" s="60"/>
      <c r="C33" s="60"/>
      <c r="D33" s="60"/>
      <c r="E33" s="24"/>
      <c r="F33" s="24"/>
      <c r="G33" s="24"/>
      <c r="H33" s="24"/>
      <c r="I33" s="25"/>
      <c r="J33" s="9"/>
      <c r="M33" s="25"/>
      <c r="N33" s="24"/>
    </row>
    <row r="34" spans="1:14" x14ac:dyDescent="0.25">
      <c r="A34" s="60"/>
      <c r="B34" s="60"/>
      <c r="C34" s="60"/>
      <c r="D34" s="60"/>
      <c r="E34" s="24"/>
      <c r="F34" s="24"/>
      <c r="G34" s="24"/>
      <c r="H34" s="24"/>
      <c r="I34" s="25"/>
      <c r="J34" s="9"/>
      <c r="M34" s="25"/>
      <c r="N34" s="24"/>
    </row>
    <row r="35" spans="1:14" x14ac:dyDescent="0.25">
      <c r="A35" s="60"/>
      <c r="B35" s="60"/>
      <c r="C35" s="60"/>
      <c r="D35" s="60"/>
      <c r="E35" s="24"/>
      <c r="F35" s="24"/>
      <c r="G35" s="24"/>
      <c r="H35" s="24"/>
      <c r="I35" s="25"/>
      <c r="J35" s="9"/>
      <c r="M35" s="25"/>
      <c r="N35" s="24"/>
    </row>
    <row r="36" spans="1:14" x14ac:dyDescent="0.25">
      <c r="A36" s="60"/>
      <c r="B36" s="60"/>
      <c r="C36" s="60"/>
      <c r="D36" s="60"/>
      <c r="E36" s="24"/>
      <c r="F36" s="24"/>
      <c r="G36" s="24"/>
      <c r="H36" s="24"/>
      <c r="I36" s="25"/>
      <c r="J36" s="9"/>
      <c r="M36" s="25"/>
      <c r="N36" s="24"/>
    </row>
    <row r="37" spans="1:14" x14ac:dyDescent="0.25">
      <c r="E37" s="11"/>
      <c r="I37" s="25"/>
      <c r="J37" s="9"/>
      <c r="M37" s="25"/>
      <c r="N37" s="24"/>
    </row>
    <row r="38" spans="1:14" x14ac:dyDescent="0.25">
      <c r="E38" s="11"/>
      <c r="I38" s="25"/>
      <c r="J38" s="9"/>
      <c r="M38" s="25"/>
      <c r="N38" s="24"/>
    </row>
    <row r="39" spans="1:14" x14ac:dyDescent="0.25">
      <c r="E39" s="11"/>
      <c r="I39" s="25"/>
      <c r="J39" s="9"/>
      <c r="M39" s="25"/>
      <c r="N39" s="24"/>
    </row>
    <row r="40" spans="1:14" x14ac:dyDescent="0.25">
      <c r="E40" s="11"/>
      <c r="I40" s="25"/>
      <c r="J40" s="9"/>
      <c r="M40" s="25"/>
      <c r="N40" s="24"/>
    </row>
    <row r="41" spans="1:14" x14ac:dyDescent="0.25">
      <c r="E41" s="11"/>
      <c r="I41" s="25"/>
      <c r="J41" s="9"/>
      <c r="M41" s="25"/>
      <c r="N41" s="24"/>
    </row>
    <row r="42" spans="1:14" x14ac:dyDescent="0.25">
      <c r="E42" s="11"/>
      <c r="I42" s="25"/>
      <c r="J42" s="9"/>
      <c r="M42" s="25"/>
      <c r="N42" s="24"/>
    </row>
    <row r="43" spans="1:14" x14ac:dyDescent="0.25">
      <c r="E43" s="11"/>
      <c r="I43" s="25"/>
      <c r="J43" s="9"/>
      <c r="M43" s="25"/>
      <c r="N43" s="24"/>
    </row>
    <row r="44" spans="1:14" x14ac:dyDescent="0.25">
      <c r="E44" s="11"/>
      <c r="I44" s="25"/>
      <c r="J44" s="9"/>
      <c r="M44" s="25"/>
      <c r="N44" s="24"/>
    </row>
    <row r="45" spans="1:14" x14ac:dyDescent="0.25">
      <c r="E45" s="11"/>
      <c r="I45" s="25"/>
      <c r="J45" s="9"/>
      <c r="M45" s="25"/>
      <c r="N45" s="24"/>
    </row>
    <row r="46" spans="1:14" x14ac:dyDescent="0.25">
      <c r="E46" s="11"/>
      <c r="I46" s="25"/>
      <c r="J46" s="9"/>
      <c r="M46" s="25"/>
      <c r="N46" s="24"/>
    </row>
    <row r="47" spans="1:14" x14ac:dyDescent="0.25">
      <c r="E47" s="11"/>
      <c r="I47" s="25"/>
      <c r="J47" s="9"/>
      <c r="M47" s="25"/>
      <c r="N47" s="24"/>
    </row>
    <row r="48" spans="1:14" x14ac:dyDescent="0.25">
      <c r="E48" s="11"/>
      <c r="I48" s="25"/>
      <c r="J48" s="9"/>
      <c r="M48" s="25"/>
      <c r="N48" s="24"/>
    </row>
    <row r="49" spans="5:14" x14ac:dyDescent="0.25">
      <c r="E49" s="11"/>
      <c r="I49" s="25"/>
      <c r="J49" s="9"/>
      <c r="M49" s="25"/>
      <c r="N49" s="24"/>
    </row>
    <row r="50" spans="5:14" x14ac:dyDescent="0.25">
      <c r="E50" s="11"/>
      <c r="I50" s="25"/>
      <c r="J50" s="9"/>
      <c r="M50" s="25"/>
      <c r="N50" s="24"/>
    </row>
    <row r="51" spans="5:14" x14ac:dyDescent="0.25">
      <c r="E51" s="11"/>
      <c r="I51" s="25"/>
      <c r="J51" s="9"/>
      <c r="M51" s="25"/>
      <c r="N51" s="24"/>
    </row>
    <row r="52" spans="5:14" x14ac:dyDescent="0.25">
      <c r="E52" s="11"/>
      <c r="I52" s="25"/>
      <c r="J52" s="9"/>
      <c r="M52" s="25"/>
      <c r="N52" s="24"/>
    </row>
    <row r="53" spans="5:14" x14ac:dyDescent="0.25">
      <c r="E53" s="11"/>
      <c r="I53" s="25"/>
      <c r="J53" s="9"/>
      <c r="M53" s="25"/>
      <c r="N53" s="24"/>
    </row>
    <row r="54" spans="5:14" x14ac:dyDescent="0.25">
      <c r="E54" s="11"/>
      <c r="I54" s="25"/>
      <c r="J54" s="9"/>
      <c r="M54" s="25"/>
      <c r="N54" s="24"/>
    </row>
    <row r="55" spans="5:14" x14ac:dyDescent="0.25">
      <c r="E55" s="11"/>
      <c r="I55" s="25"/>
      <c r="J55" s="9"/>
      <c r="M55" s="25"/>
      <c r="N55" s="24"/>
    </row>
    <row r="56" spans="5:14" x14ac:dyDescent="0.25">
      <c r="E56" s="11"/>
      <c r="I56" s="25"/>
      <c r="J56" s="9"/>
      <c r="M56" s="25"/>
      <c r="N56" s="24"/>
    </row>
    <row r="57" spans="5:14" x14ac:dyDescent="0.25">
      <c r="E57" s="11"/>
      <c r="I57" s="25"/>
      <c r="J57" s="9"/>
      <c r="M57" s="25"/>
      <c r="N57" s="24"/>
    </row>
    <row r="58" spans="5:14" x14ac:dyDescent="0.25">
      <c r="E58" s="11"/>
      <c r="I58" s="25"/>
      <c r="J58" s="9"/>
      <c r="M58" s="25"/>
      <c r="N58" s="24"/>
    </row>
    <row r="59" spans="5:14" x14ac:dyDescent="0.25">
      <c r="E59" s="11"/>
      <c r="I59" s="25"/>
      <c r="J59" s="9"/>
      <c r="M59" s="25"/>
      <c r="N59" s="24"/>
    </row>
    <row r="60" spans="5:14" x14ac:dyDescent="0.25">
      <c r="E60" s="11"/>
      <c r="I60" s="25"/>
      <c r="J60" s="9"/>
      <c r="M60" s="25"/>
      <c r="N60" s="24"/>
    </row>
    <row r="61" spans="5:14" x14ac:dyDescent="0.25">
      <c r="E61" s="11"/>
      <c r="I61" s="25"/>
      <c r="J61" s="9"/>
      <c r="M61" s="25"/>
      <c r="N61" s="24"/>
    </row>
    <row r="62" spans="5:14" x14ac:dyDescent="0.25">
      <c r="E62" s="11"/>
      <c r="I62" s="25"/>
      <c r="J62" s="9"/>
      <c r="M62" s="25"/>
      <c r="N62" s="24"/>
    </row>
    <row r="63" spans="5:14" x14ac:dyDescent="0.25">
      <c r="E63" s="11"/>
      <c r="I63" s="25"/>
      <c r="J63" s="9"/>
      <c r="M63" s="25"/>
      <c r="N63" s="24"/>
    </row>
    <row r="65" spans="9:13" x14ac:dyDescent="0.25">
      <c r="I65" s="25"/>
      <c r="M65" s="25"/>
    </row>
  </sheetData>
  <mergeCells count="1">
    <mergeCell ref="A31:D36"/>
  </mergeCells>
  <conditionalFormatting sqref="B31">
    <cfRule type="cellIs" dxfId="1" priority="1" operator="lessThan">
      <formula>0</formula>
    </cfRule>
    <cfRule type="cellIs" dxfId="0" priority="2" operator="greaterThanOrEqual">
      <formula>0</formula>
    </cfRule>
  </conditionalFormatting>
  <dataValidations disablePrompts="1" count="1">
    <dataValidation type="decimal" allowBlank="1" showInputMessage="1" showErrorMessage="1" sqref="I64:I1048576 J31:J63 H1:H3" xr:uid="{00000000-0002-0000-0900-000000000000}">
      <formula1>0.1</formula1>
      <formula2>1</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showGridLines="0" zoomScale="90" zoomScaleNormal="90" workbookViewId="0"/>
  </sheetViews>
  <sheetFormatPr defaultColWidth="9.1796875" defaultRowHeight="12.5" x14ac:dyDescent="0.25"/>
  <cols>
    <col min="1" max="1" width="31" style="45" customWidth="1"/>
    <col min="2" max="2" width="25" style="45" customWidth="1"/>
    <col min="3" max="6" width="16" style="24" customWidth="1"/>
    <col min="7" max="9" width="1.7265625" style="24" customWidth="1"/>
    <col min="10" max="10" width="16" style="24" customWidth="1"/>
    <col min="11" max="16384" width="9.1796875" style="24"/>
  </cols>
  <sheetData>
    <row r="1" spans="1:14" s="25" customFormat="1" ht="30" customHeight="1" x14ac:dyDescent="0.25">
      <c r="A1" s="46" t="s">
        <v>42</v>
      </c>
      <c r="B1" s="65"/>
      <c r="C1" s="65"/>
      <c r="E1" s="24"/>
      <c r="J1" s="9"/>
      <c r="N1" s="24"/>
    </row>
    <row r="2" spans="1:14" s="25" customFormat="1" ht="30" customHeight="1" x14ac:dyDescent="0.25">
      <c r="A2" s="46" t="s">
        <v>5</v>
      </c>
      <c r="B2" s="65" t="s">
        <v>25</v>
      </c>
      <c r="C2" s="65"/>
      <c r="E2" s="24"/>
      <c r="F2" s="24"/>
      <c r="G2" s="24"/>
      <c r="H2" s="24"/>
      <c r="I2" s="24"/>
      <c r="J2" s="24"/>
      <c r="N2" s="24"/>
    </row>
    <row r="3" spans="1:14" s="25" customFormat="1" ht="30" customHeight="1" x14ac:dyDescent="0.25">
      <c r="A3" s="46" t="s">
        <v>6</v>
      </c>
      <c r="B3" s="65"/>
      <c r="C3" s="65"/>
      <c r="E3" s="24"/>
      <c r="F3" s="24"/>
      <c r="G3" s="24"/>
      <c r="H3" s="24"/>
      <c r="I3" s="24"/>
      <c r="J3" s="24"/>
      <c r="N3" s="24"/>
    </row>
    <row r="4" spans="1:14" ht="30" customHeight="1" x14ac:dyDescent="0.25"/>
    <row r="5" spans="1:14" ht="30" customHeight="1" x14ac:dyDescent="0.25">
      <c r="C5" s="23" t="s">
        <v>35</v>
      </c>
      <c r="D5" s="23" t="s">
        <v>36</v>
      </c>
      <c r="E5" s="23" t="s">
        <v>37</v>
      </c>
      <c r="F5" s="23" t="s">
        <v>4</v>
      </c>
    </row>
    <row r="6" spans="1:14" ht="30" customHeight="1" x14ac:dyDescent="0.25">
      <c r="A6" s="61" t="s">
        <v>18</v>
      </c>
      <c r="B6" s="62"/>
      <c r="C6" s="52"/>
      <c r="D6" s="52"/>
      <c r="E6" s="52"/>
      <c r="F6" s="35">
        <f>SUM(C6:E6)</f>
        <v>0</v>
      </c>
    </row>
    <row r="7" spans="1:14" ht="30" customHeight="1" x14ac:dyDescent="0.25">
      <c r="A7" s="61" t="s">
        <v>19</v>
      </c>
      <c r="B7" s="62"/>
      <c r="C7" s="52"/>
      <c r="D7" s="52"/>
      <c r="E7" s="52"/>
      <c r="F7" s="35">
        <f t="shared" ref="F7:F8" si="0">SUM(C7:E7)</f>
        <v>0</v>
      </c>
    </row>
    <row r="8" spans="1:14" ht="30" customHeight="1" x14ac:dyDescent="0.25">
      <c r="A8" s="61" t="s">
        <v>40</v>
      </c>
      <c r="B8" s="62"/>
      <c r="C8" s="52"/>
      <c r="D8" s="52"/>
      <c r="E8" s="52"/>
      <c r="F8" s="35">
        <f t="shared" si="0"/>
        <v>0</v>
      </c>
    </row>
    <row r="9" spans="1:14" ht="30" customHeight="1" x14ac:dyDescent="0.25">
      <c r="A9" s="61" t="s">
        <v>14</v>
      </c>
      <c r="B9" s="62"/>
      <c r="C9" s="66" t="e">
        <f>C7/C6</f>
        <v>#DIV/0!</v>
      </c>
      <c r="D9" s="66" t="e">
        <f t="shared" ref="D9:F9" si="1">D7/D6</f>
        <v>#DIV/0!</v>
      </c>
      <c r="E9" s="66" t="e">
        <f t="shared" si="1"/>
        <v>#DIV/0!</v>
      </c>
      <c r="F9" s="66" t="e">
        <f t="shared" si="1"/>
        <v>#DIV/0!</v>
      </c>
    </row>
    <row r="10" spans="1:14" ht="30" customHeight="1" x14ac:dyDescent="0.25"/>
    <row r="11" spans="1:14" ht="30" customHeight="1" x14ac:dyDescent="0.25">
      <c r="A11" s="64" t="s">
        <v>23</v>
      </c>
      <c r="B11" s="64"/>
      <c r="C11" s="64"/>
      <c r="E11" s="64" t="s">
        <v>24</v>
      </c>
      <c r="F11" s="64"/>
      <c r="G11" s="64"/>
      <c r="H11" s="64"/>
      <c r="I11" s="64"/>
      <c r="J11" s="64"/>
    </row>
    <row r="12" spans="1:14" ht="30" customHeight="1" x14ac:dyDescent="0.25">
      <c r="A12" s="63" t="s">
        <v>43</v>
      </c>
      <c r="B12" s="63"/>
      <c r="C12" s="34">
        <f>'Q3 Sales'!C17</f>
        <v>0</v>
      </c>
      <c r="D12" s="26"/>
      <c r="E12" s="64" t="s">
        <v>48</v>
      </c>
      <c r="F12" s="64"/>
      <c r="G12" s="64"/>
      <c r="H12" s="64"/>
      <c r="I12" s="64"/>
      <c r="J12" s="36">
        <f>'Q3 Sales'!J14</f>
        <v>0.02</v>
      </c>
      <c r="L12" s="25"/>
      <c r="M12" s="25"/>
    </row>
    <row r="13" spans="1:14" ht="30" customHeight="1" x14ac:dyDescent="0.25">
      <c r="A13" s="63" t="s">
        <v>52</v>
      </c>
      <c r="B13" s="63"/>
      <c r="C13" s="34">
        <f>'Q4 Purchases'!G27</f>
        <v>0</v>
      </c>
      <c r="D13" s="26"/>
      <c r="E13" s="64" t="s">
        <v>49</v>
      </c>
      <c r="F13" s="64"/>
      <c r="G13" s="64"/>
      <c r="H13" s="64"/>
      <c r="I13" s="64"/>
      <c r="J13" s="35">
        <f>TRUNC((F7*127000*0.8/3412000)+J12,0)</f>
        <v>0</v>
      </c>
      <c r="L13" s="25"/>
      <c r="M13" s="25"/>
    </row>
    <row r="14" spans="1:14" ht="30" customHeight="1" x14ac:dyDescent="0.25">
      <c r="A14" s="63" t="s">
        <v>45</v>
      </c>
      <c r="B14" s="63"/>
      <c r="C14" s="34">
        <f>C12+C13</f>
        <v>0</v>
      </c>
      <c r="D14" s="25"/>
      <c r="E14" s="64" t="s">
        <v>50</v>
      </c>
      <c r="F14" s="64"/>
      <c r="G14" s="64"/>
      <c r="H14" s="64"/>
      <c r="I14" s="64"/>
      <c r="J14" s="36">
        <f>(F7*127000*0.8/3412000+J12)-J13</f>
        <v>0.02</v>
      </c>
      <c r="L14" s="25"/>
      <c r="M14" s="25"/>
    </row>
    <row r="15" spans="1:14" ht="30" customHeight="1" x14ac:dyDescent="0.25">
      <c r="A15" s="63" t="s">
        <v>46</v>
      </c>
      <c r="B15" s="63"/>
      <c r="C15" s="34">
        <f>F7</f>
        <v>0</v>
      </c>
      <c r="D15" s="26"/>
      <c r="F15" s="25"/>
      <c r="G15" s="25"/>
      <c r="K15" s="25"/>
      <c r="L15" s="25"/>
      <c r="M15" s="25"/>
    </row>
    <row r="16" spans="1:14" ht="30" customHeight="1" x14ac:dyDescent="0.25">
      <c r="A16" s="63" t="s">
        <v>53</v>
      </c>
      <c r="B16" s="63"/>
      <c r="C16" s="55">
        <v>0</v>
      </c>
      <c r="D16" s="26"/>
      <c r="L16" s="59"/>
      <c r="M16" s="59"/>
    </row>
    <row r="17" spans="1:3" ht="30" customHeight="1" x14ac:dyDescent="0.25">
      <c r="A17" s="63" t="s">
        <v>47</v>
      </c>
      <c r="B17" s="63"/>
      <c r="C17" s="34">
        <f>C14-C15-C16</f>
        <v>0</v>
      </c>
    </row>
    <row r="18" spans="1:3" ht="30" customHeight="1" x14ac:dyDescent="0.25"/>
    <row r="19" spans="1:3" ht="30" customHeight="1" x14ac:dyDescent="0.25"/>
    <row r="20" spans="1:3" ht="30" customHeight="1" x14ac:dyDescent="0.25"/>
    <row r="21" spans="1:3" ht="30" customHeight="1" x14ac:dyDescent="0.25"/>
    <row r="22" spans="1:3" ht="30" customHeight="1" x14ac:dyDescent="0.25"/>
  </sheetData>
  <sheetProtection algorithmName="SHA-512" hashValue="jcNQjHOPyh89zWnPv/UNTAJ20H89J/0tcgM/BuRrNqVtP/TWDO5QUSsvQxByxR5aOPo/ctoZwJWDqP51N9dn0A==" saltValue="AaqwOx20z4XZ/Bq3Y8HWng==" spinCount="100000" sheet="1" objects="1" scenarios="1"/>
  <mergeCells count="18">
    <mergeCell ref="B1:C1"/>
    <mergeCell ref="B2:C2"/>
    <mergeCell ref="B3:C3"/>
    <mergeCell ref="A6:B6"/>
    <mergeCell ref="A7:B7"/>
    <mergeCell ref="A8:B8"/>
    <mergeCell ref="A9:B9"/>
    <mergeCell ref="A11:C11"/>
    <mergeCell ref="E11:J11"/>
    <mergeCell ref="A12:B12"/>
    <mergeCell ref="E12:I12"/>
    <mergeCell ref="A17:B17"/>
    <mergeCell ref="A13:B13"/>
    <mergeCell ref="E13:I13"/>
    <mergeCell ref="A14:B14"/>
    <mergeCell ref="E14:I14"/>
    <mergeCell ref="A15:B15"/>
    <mergeCell ref="A16:B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70"/>
  <sheetViews>
    <sheetView showGridLines="0" topLeftCell="A10" zoomScale="90" zoomScaleNormal="90" workbookViewId="0">
      <selection activeCell="A10" sqref="A10"/>
    </sheetView>
  </sheetViews>
  <sheetFormatPr defaultColWidth="9.1796875" defaultRowHeight="12.5" x14ac:dyDescent="0.25"/>
  <cols>
    <col min="1" max="1" width="2" style="24" customWidth="1"/>
    <col min="2" max="2" width="105.7265625" style="24" customWidth="1"/>
    <col min="3" max="16384" width="9.1796875" style="24"/>
  </cols>
  <sheetData>
    <row r="1" spans="2:3" ht="15" thickBot="1" x14ac:dyDescent="0.4">
      <c r="B1" s="1"/>
      <c r="C1" s="2"/>
    </row>
    <row r="2" spans="2:3" x14ac:dyDescent="0.25">
      <c r="B2" s="3"/>
    </row>
    <row r="3" spans="2:3" ht="14.5" x14ac:dyDescent="0.25">
      <c r="B3" s="4" t="s">
        <v>0</v>
      </c>
    </row>
    <row r="4" spans="2:3" ht="14.5" x14ac:dyDescent="0.25">
      <c r="B4" s="4" t="s">
        <v>1</v>
      </c>
    </row>
    <row r="5" spans="2:3" ht="14.5" x14ac:dyDescent="0.25">
      <c r="B5" s="4" t="s">
        <v>2</v>
      </c>
    </row>
    <row r="6" spans="2:3" ht="14.5" x14ac:dyDescent="0.25">
      <c r="B6" s="4" t="s">
        <v>3</v>
      </c>
    </row>
    <row r="7" spans="2:3" ht="14.5" x14ac:dyDescent="0.25">
      <c r="B7" s="4"/>
    </row>
    <row r="8" spans="2:3" ht="14.5" x14ac:dyDescent="0.25">
      <c r="B8" s="4" t="s">
        <v>41</v>
      </c>
    </row>
    <row r="9" spans="2:3" ht="13" thickBot="1" x14ac:dyDescent="0.3">
      <c r="B9" s="5"/>
    </row>
    <row r="11" spans="2:3" x14ac:dyDescent="0.25">
      <c r="B11" s="6"/>
    </row>
    <row r="70" spans="2:2" x14ac:dyDescent="0.25">
      <c r="B70" s="24" t="s">
        <v>21</v>
      </c>
    </row>
  </sheetData>
  <sheetProtection selectLockedCells="1" selectUnlockedCells="1"/>
  <pageMargins left="0.75" right="0.75" top="0.66" bottom="0.94" header="0.34" footer="0.33"/>
  <pageSetup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70"/>
  <sheetViews>
    <sheetView showGridLines="0" zoomScale="90" zoomScaleNormal="90" workbookViewId="0"/>
  </sheetViews>
  <sheetFormatPr defaultColWidth="9.1796875" defaultRowHeight="12.5" x14ac:dyDescent="0.25"/>
  <cols>
    <col min="1" max="1" width="2" style="24" customWidth="1"/>
    <col min="2" max="2" width="105.7265625" style="24" customWidth="1"/>
    <col min="3" max="16384" width="9.1796875" style="24"/>
  </cols>
  <sheetData>
    <row r="1" spans="2:3" ht="15" thickBot="1" x14ac:dyDescent="0.4">
      <c r="B1" s="1"/>
      <c r="C1" s="2"/>
    </row>
    <row r="2" spans="2:3" x14ac:dyDescent="0.25">
      <c r="B2" s="3"/>
    </row>
    <row r="3" spans="2:3" ht="14.5" x14ac:dyDescent="0.25">
      <c r="B3" s="4" t="s">
        <v>0</v>
      </c>
    </row>
    <row r="4" spans="2:3" ht="14.5" x14ac:dyDescent="0.25">
      <c r="B4" s="4" t="s">
        <v>1</v>
      </c>
    </row>
    <row r="5" spans="2:3" ht="14.5" x14ac:dyDescent="0.25">
      <c r="B5" s="4" t="s">
        <v>2</v>
      </c>
    </row>
    <row r="6" spans="2:3" ht="14.5" x14ac:dyDescent="0.25">
      <c r="B6" s="4" t="s">
        <v>3</v>
      </c>
    </row>
    <row r="7" spans="2:3" ht="14.5" x14ac:dyDescent="0.25">
      <c r="B7" s="4"/>
    </row>
    <row r="8" spans="2:3" ht="14.5" x14ac:dyDescent="0.25">
      <c r="B8" s="4" t="s">
        <v>41</v>
      </c>
    </row>
    <row r="9" spans="2:3" ht="13" thickBot="1" x14ac:dyDescent="0.3">
      <c r="B9" s="5"/>
    </row>
    <row r="11" spans="2:3" x14ac:dyDescent="0.25">
      <c r="B11" s="6"/>
    </row>
    <row r="70" spans="2:2" x14ac:dyDescent="0.25">
      <c r="B70" s="24" t="s">
        <v>21</v>
      </c>
    </row>
  </sheetData>
  <sheetProtection selectLockedCells="1" selectUnlockedCells="1"/>
  <pageMargins left="0.75" right="0.75" top="0.66" bottom="0.94" header="0.34" footer="0.33"/>
  <pageSetup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5"/>
  <sheetViews>
    <sheetView showGridLines="0" zoomScale="90" zoomScaleNormal="90" workbookViewId="0"/>
  </sheetViews>
  <sheetFormatPr defaultColWidth="9.1796875" defaultRowHeight="12.5" x14ac:dyDescent="0.25"/>
  <cols>
    <col min="1" max="1" width="35.26953125" style="8" bestFit="1" customWidth="1"/>
    <col min="2" max="2" width="22.7265625" style="8" customWidth="1"/>
    <col min="3" max="3" width="25.54296875" style="25" customWidth="1"/>
    <col min="4" max="4" width="25.54296875" style="8" customWidth="1"/>
    <col min="5" max="5" width="25.54296875" style="12" customWidth="1"/>
    <col min="6" max="7" width="25.54296875" style="8" customWidth="1"/>
    <col min="8" max="8" width="17" style="8" bestFit="1" customWidth="1"/>
    <col min="9" max="9" width="18.7265625" style="9" customWidth="1"/>
    <col min="10" max="12" width="18.7265625" style="8" customWidth="1"/>
    <col min="13" max="13" width="8.7265625" customWidth="1"/>
    <col min="14" max="16384" width="9.1796875" style="8"/>
  </cols>
  <sheetData>
    <row r="1" spans="1:13" ht="25" customHeight="1" x14ac:dyDescent="0.25">
      <c r="A1" s="44" t="s">
        <v>42</v>
      </c>
      <c r="B1" s="15"/>
      <c r="C1" s="33"/>
      <c r="D1"/>
      <c r="E1" s="8"/>
      <c r="H1" s="9"/>
      <c r="I1" s="8"/>
      <c r="L1"/>
      <c r="M1" s="8"/>
    </row>
    <row r="2" spans="1:13" ht="25" customHeight="1" x14ac:dyDescent="0.25">
      <c r="A2" s="44" t="s">
        <v>5</v>
      </c>
      <c r="B2" s="15" t="s">
        <v>28</v>
      </c>
      <c r="C2" s="33"/>
      <c r="D2"/>
      <c r="E2" s="8"/>
      <c r="H2" s="9"/>
      <c r="I2" s="8"/>
      <c r="L2"/>
      <c r="M2" s="8"/>
    </row>
    <row r="3" spans="1:13" ht="25" customHeight="1" x14ac:dyDescent="0.25">
      <c r="A3" s="44" t="s">
        <v>6</v>
      </c>
      <c r="B3" s="15"/>
      <c r="C3" s="33"/>
      <c r="D3"/>
      <c r="E3" s="8"/>
      <c r="H3" s="9"/>
      <c r="I3" s="8"/>
      <c r="L3"/>
      <c r="M3" s="8"/>
    </row>
    <row r="4" spans="1:13" customFormat="1" ht="25" customHeight="1" x14ac:dyDescent="0.25"/>
    <row r="5" spans="1:13" s="7" customFormat="1" ht="26" x14ac:dyDescent="0.25">
      <c r="A5" s="16" t="s">
        <v>7</v>
      </c>
      <c r="B5" s="17" t="s">
        <v>11</v>
      </c>
      <c r="C5" s="27" t="s">
        <v>22</v>
      </c>
      <c r="D5" s="17" t="s">
        <v>20</v>
      </c>
      <c r="E5" s="18" t="s">
        <v>8</v>
      </c>
      <c r="F5" s="18" t="s">
        <v>9</v>
      </c>
      <c r="G5" s="14" t="s">
        <v>10</v>
      </c>
      <c r="H5"/>
    </row>
    <row r="6" spans="1:13" ht="13.5" customHeight="1" x14ac:dyDescent="0.25">
      <c r="A6" s="19" t="s">
        <v>13</v>
      </c>
      <c r="B6" s="48">
        <v>43101</v>
      </c>
      <c r="C6" s="48" t="s">
        <v>38</v>
      </c>
      <c r="D6" s="49" t="s">
        <v>12</v>
      </c>
      <c r="E6" s="50">
        <v>5000</v>
      </c>
      <c r="F6" s="49">
        <v>0.2</v>
      </c>
      <c r="G6" s="51">
        <f>F6*E6</f>
        <v>1000</v>
      </c>
      <c r="H6"/>
      <c r="M6" s="12"/>
    </row>
    <row r="7" spans="1:13" x14ac:dyDescent="0.25">
      <c r="A7" s="19">
        <v>1</v>
      </c>
      <c r="B7" s="20"/>
      <c r="C7" s="30"/>
      <c r="D7" s="21"/>
      <c r="E7" s="21"/>
      <c r="F7" s="21"/>
      <c r="G7" s="22">
        <f t="shared" ref="G7:G26" si="0">F7*E7</f>
        <v>0</v>
      </c>
      <c r="H7"/>
      <c r="M7" s="12"/>
    </row>
    <row r="8" spans="1:13" x14ac:dyDescent="0.25">
      <c r="A8" s="19">
        <v>2</v>
      </c>
      <c r="B8" s="21"/>
      <c r="C8" s="31"/>
      <c r="D8" s="21"/>
      <c r="E8" s="21"/>
      <c r="F8" s="21"/>
      <c r="G8" s="22">
        <f t="shared" si="0"/>
        <v>0</v>
      </c>
      <c r="H8"/>
      <c r="M8" s="12"/>
    </row>
    <row r="9" spans="1:13" x14ac:dyDescent="0.25">
      <c r="A9" s="19">
        <v>3</v>
      </c>
      <c r="B9" s="21"/>
      <c r="C9" s="31"/>
      <c r="D9" s="21"/>
      <c r="E9" s="21"/>
      <c r="F9" s="21"/>
      <c r="G9" s="22">
        <f t="shared" si="0"/>
        <v>0</v>
      </c>
      <c r="H9"/>
      <c r="M9" s="12"/>
    </row>
    <row r="10" spans="1:13" x14ac:dyDescent="0.25">
      <c r="A10" s="19">
        <v>4</v>
      </c>
      <c r="B10" s="21"/>
      <c r="C10" s="31"/>
      <c r="D10" s="21"/>
      <c r="E10" s="21"/>
      <c r="F10" s="21"/>
      <c r="G10" s="22">
        <f t="shared" si="0"/>
        <v>0</v>
      </c>
      <c r="H10"/>
      <c r="M10" s="10"/>
    </row>
    <row r="11" spans="1:13" x14ac:dyDescent="0.25">
      <c r="A11" s="19">
        <v>5</v>
      </c>
      <c r="B11" s="21"/>
      <c r="C11" s="31"/>
      <c r="D11" s="21"/>
      <c r="E11" s="21"/>
      <c r="F11" s="21"/>
      <c r="G11" s="22">
        <f t="shared" si="0"/>
        <v>0</v>
      </c>
      <c r="H11"/>
      <c r="M11" s="10"/>
    </row>
    <row r="12" spans="1:13" x14ac:dyDescent="0.25">
      <c r="A12" s="19">
        <v>6</v>
      </c>
      <c r="B12" s="21"/>
      <c r="C12" s="31"/>
      <c r="D12" s="21"/>
      <c r="E12" s="21"/>
      <c r="F12" s="21"/>
      <c r="G12" s="22">
        <f t="shared" si="0"/>
        <v>0</v>
      </c>
      <c r="H12"/>
      <c r="M12" s="12"/>
    </row>
    <row r="13" spans="1:13" x14ac:dyDescent="0.25">
      <c r="A13" s="19">
        <v>7</v>
      </c>
      <c r="B13" s="21"/>
      <c r="C13" s="31"/>
      <c r="D13" s="21"/>
      <c r="E13" s="21"/>
      <c r="F13" s="21"/>
      <c r="G13" s="22">
        <f t="shared" si="0"/>
        <v>0</v>
      </c>
      <c r="H13"/>
      <c r="M13" s="12"/>
    </row>
    <row r="14" spans="1:13" x14ac:dyDescent="0.25">
      <c r="A14" s="19">
        <v>8</v>
      </c>
      <c r="B14" s="21"/>
      <c r="C14" s="31"/>
      <c r="D14" s="21"/>
      <c r="E14" s="21"/>
      <c r="F14" s="21"/>
      <c r="G14" s="22">
        <f t="shared" si="0"/>
        <v>0</v>
      </c>
      <c r="H14"/>
      <c r="M14" s="12"/>
    </row>
    <row r="15" spans="1:13" x14ac:dyDescent="0.25">
      <c r="A15" s="19">
        <v>9</v>
      </c>
      <c r="B15" s="21"/>
      <c r="C15" s="31"/>
      <c r="D15" s="21"/>
      <c r="E15" s="21"/>
      <c r="F15" s="21"/>
      <c r="G15" s="32">
        <f t="shared" si="0"/>
        <v>0</v>
      </c>
      <c r="H15"/>
      <c r="M15" s="12"/>
    </row>
    <row r="16" spans="1:13" x14ac:dyDescent="0.25">
      <c r="A16" s="19">
        <v>10</v>
      </c>
      <c r="B16" s="21"/>
      <c r="C16" s="31"/>
      <c r="D16" s="21"/>
      <c r="E16" s="21"/>
      <c r="F16" s="21"/>
      <c r="G16" s="32">
        <f t="shared" si="0"/>
        <v>0</v>
      </c>
      <c r="H16"/>
      <c r="M16" s="12"/>
    </row>
    <row r="17" spans="1:14" x14ac:dyDescent="0.25">
      <c r="A17" s="19">
        <v>11</v>
      </c>
      <c r="B17" s="21"/>
      <c r="C17" s="31"/>
      <c r="D17" s="21"/>
      <c r="E17" s="21"/>
      <c r="F17" s="21"/>
      <c r="G17" s="32">
        <f t="shared" si="0"/>
        <v>0</v>
      </c>
      <c r="H17"/>
      <c r="M17" s="12"/>
    </row>
    <row r="18" spans="1:14" x14ac:dyDescent="0.25">
      <c r="A18" s="19">
        <v>12</v>
      </c>
      <c r="B18" s="21"/>
      <c r="C18" s="31"/>
      <c r="D18" s="21"/>
      <c r="E18" s="21"/>
      <c r="F18" s="21"/>
      <c r="G18" s="32">
        <f t="shared" si="0"/>
        <v>0</v>
      </c>
      <c r="H18"/>
      <c r="M18" s="12"/>
    </row>
    <row r="19" spans="1:14" x14ac:dyDescent="0.25">
      <c r="A19" s="19">
        <v>13</v>
      </c>
      <c r="B19" s="21"/>
      <c r="C19" s="31"/>
      <c r="D19" s="21"/>
      <c r="E19" s="21"/>
      <c r="F19" s="21"/>
      <c r="G19" s="32">
        <f t="shared" si="0"/>
        <v>0</v>
      </c>
      <c r="H19"/>
      <c r="I19" s="12"/>
      <c r="J19" s="12"/>
      <c r="K19" s="12"/>
      <c r="L19" s="12"/>
      <c r="M19" s="12"/>
    </row>
    <row r="20" spans="1:14" x14ac:dyDescent="0.25">
      <c r="A20" s="19">
        <v>14</v>
      </c>
      <c r="B20" s="21"/>
      <c r="C20" s="31"/>
      <c r="D20" s="21"/>
      <c r="E20" s="21"/>
      <c r="F20" s="21"/>
      <c r="G20" s="32">
        <f t="shared" si="0"/>
        <v>0</v>
      </c>
      <c r="H20"/>
      <c r="I20" s="12"/>
      <c r="J20" s="12"/>
      <c r="K20" s="12"/>
      <c r="L20" s="12"/>
      <c r="M20" s="12"/>
    </row>
    <row r="21" spans="1:14" x14ac:dyDescent="0.25">
      <c r="A21" s="19">
        <v>15</v>
      </c>
      <c r="B21" s="21"/>
      <c r="C21" s="31"/>
      <c r="D21" s="21"/>
      <c r="E21" s="21"/>
      <c r="F21" s="21"/>
      <c r="G21" s="32">
        <f t="shared" si="0"/>
        <v>0</v>
      </c>
      <c r="H21"/>
      <c r="I21" s="12"/>
      <c r="J21" s="12"/>
      <c r="K21" s="12"/>
      <c r="L21" s="12"/>
      <c r="M21" s="12"/>
    </row>
    <row r="22" spans="1:14" x14ac:dyDescent="0.25">
      <c r="A22" s="19">
        <v>16</v>
      </c>
      <c r="B22" s="21"/>
      <c r="C22" s="31"/>
      <c r="D22" s="21"/>
      <c r="E22" s="21"/>
      <c r="F22" s="21"/>
      <c r="G22" s="32">
        <f t="shared" si="0"/>
        <v>0</v>
      </c>
      <c r="H22"/>
      <c r="I22" s="12"/>
      <c r="J22" s="12"/>
      <c r="K22" s="12"/>
      <c r="L22" s="12"/>
      <c r="M22" s="12"/>
    </row>
    <row r="23" spans="1:14" x14ac:dyDescent="0.25">
      <c r="A23" s="19">
        <v>17</v>
      </c>
      <c r="B23" s="21"/>
      <c r="C23" s="31"/>
      <c r="D23" s="21"/>
      <c r="E23" s="21"/>
      <c r="F23" s="21"/>
      <c r="G23" s="32">
        <f t="shared" si="0"/>
        <v>0</v>
      </c>
      <c r="H23"/>
      <c r="I23" s="12"/>
      <c r="J23" s="12"/>
      <c r="K23" s="12"/>
      <c r="L23" s="12"/>
      <c r="M23" s="12"/>
    </row>
    <row r="24" spans="1:14" x14ac:dyDescent="0.25">
      <c r="A24" s="19">
        <v>18</v>
      </c>
      <c r="B24" s="21"/>
      <c r="C24" s="31"/>
      <c r="D24" s="21"/>
      <c r="E24" s="21"/>
      <c r="F24" s="21"/>
      <c r="G24" s="32">
        <f t="shared" si="0"/>
        <v>0</v>
      </c>
      <c r="H24"/>
      <c r="I24" s="12"/>
      <c r="J24" s="12"/>
      <c r="K24" s="12"/>
      <c r="L24" s="12"/>
      <c r="M24" s="12"/>
    </row>
    <row r="25" spans="1:14" s="25" customFormat="1" x14ac:dyDescent="0.25">
      <c r="A25" s="29">
        <v>19</v>
      </c>
      <c r="B25" s="31"/>
      <c r="C25" s="31"/>
      <c r="D25" s="31"/>
      <c r="E25" s="31"/>
      <c r="F25" s="31"/>
      <c r="G25" s="32">
        <f t="shared" si="0"/>
        <v>0</v>
      </c>
      <c r="H25" s="24"/>
    </row>
    <row r="26" spans="1:14" x14ac:dyDescent="0.25">
      <c r="A26" s="37">
        <v>20</v>
      </c>
      <c r="B26" s="38"/>
      <c r="C26" s="38"/>
      <c r="D26" s="38"/>
      <c r="E26" s="38"/>
      <c r="F26" s="38"/>
      <c r="G26" s="39">
        <f t="shared" si="0"/>
        <v>0</v>
      </c>
      <c r="H26"/>
      <c r="I26" s="12"/>
      <c r="J26" s="12"/>
      <c r="K26" s="12"/>
      <c r="L26" s="12"/>
      <c r="M26" s="12"/>
    </row>
    <row r="27" spans="1:14" s="10" customFormat="1" ht="14" x14ac:dyDescent="0.25">
      <c r="A27" s="40" t="s">
        <v>4</v>
      </c>
      <c r="B27" s="41"/>
      <c r="C27" s="41"/>
      <c r="D27" s="41"/>
      <c r="E27" s="42">
        <f>SUM(E7:E26)</f>
        <v>0</v>
      </c>
      <c r="F27" s="42">
        <f>SUM(F7:F26)</f>
        <v>0</v>
      </c>
      <c r="G27" s="43">
        <f>SUM(G7:G26)</f>
        <v>0</v>
      </c>
      <c r="H27"/>
    </row>
    <row r="28" spans="1:14" s="10" customFormat="1" x14ac:dyDescent="0.25">
      <c r="A28"/>
      <c r="B28"/>
      <c r="C28" s="24"/>
      <c r="D28"/>
      <c r="E28"/>
      <c r="F28"/>
      <c r="G28"/>
      <c r="H28"/>
    </row>
    <row r="29" spans="1:14" s="10" customFormat="1" x14ac:dyDescent="0.25">
      <c r="A29"/>
      <c r="B29"/>
      <c r="C29" s="24"/>
      <c r="D29"/>
      <c r="E29"/>
      <c r="F29"/>
      <c r="G29"/>
      <c r="H29"/>
    </row>
    <row r="30" spans="1:14" x14ac:dyDescent="0.25">
      <c r="A30" s="12"/>
      <c r="B30" s="12"/>
      <c r="D30"/>
      <c r="E30"/>
      <c r="F30"/>
      <c r="G30"/>
      <c r="H30"/>
      <c r="I30"/>
      <c r="M30" s="8"/>
    </row>
    <row r="31" spans="1:14" x14ac:dyDescent="0.25">
      <c r="A31" s="60"/>
      <c r="B31" s="60"/>
      <c r="C31" s="60"/>
      <c r="D31" s="60"/>
      <c r="E31"/>
      <c r="F31"/>
      <c r="G31"/>
      <c r="H31"/>
      <c r="I31" s="8"/>
      <c r="J31" s="9"/>
      <c r="M31" s="8"/>
      <c r="N31"/>
    </row>
    <row r="32" spans="1:14" x14ac:dyDescent="0.25">
      <c r="A32" s="60"/>
      <c r="B32" s="60"/>
      <c r="C32" s="60"/>
      <c r="D32" s="60"/>
      <c r="E32"/>
      <c r="F32"/>
      <c r="G32"/>
      <c r="H32"/>
      <c r="I32" s="8"/>
      <c r="J32" s="9"/>
      <c r="M32" s="8"/>
      <c r="N32"/>
    </row>
    <row r="33" spans="1:14" x14ac:dyDescent="0.25">
      <c r="A33" s="60"/>
      <c r="B33" s="60"/>
      <c r="C33" s="60"/>
      <c r="D33" s="60"/>
      <c r="E33"/>
      <c r="F33"/>
      <c r="G33"/>
      <c r="H33"/>
      <c r="I33" s="8"/>
      <c r="J33" s="9"/>
      <c r="M33" s="8"/>
      <c r="N33"/>
    </row>
    <row r="34" spans="1:14" x14ac:dyDescent="0.25">
      <c r="A34" s="60"/>
      <c r="B34" s="60"/>
      <c r="C34" s="60"/>
      <c r="D34" s="60"/>
      <c r="E34"/>
      <c r="F34"/>
      <c r="G34"/>
      <c r="H34"/>
      <c r="I34" s="8"/>
      <c r="J34" s="9"/>
      <c r="M34" s="8"/>
      <c r="N34"/>
    </row>
    <row r="35" spans="1:14" x14ac:dyDescent="0.25">
      <c r="A35" s="60"/>
      <c r="B35" s="60"/>
      <c r="C35" s="60"/>
      <c r="D35" s="60"/>
      <c r="E35"/>
      <c r="F35"/>
      <c r="G35"/>
      <c r="H35"/>
      <c r="I35" s="8"/>
      <c r="J35" s="9"/>
      <c r="M35" s="8"/>
      <c r="N35"/>
    </row>
    <row r="36" spans="1:14" x14ac:dyDescent="0.25">
      <c r="A36" s="60"/>
      <c r="B36" s="60"/>
      <c r="C36" s="60"/>
      <c r="D36" s="60"/>
      <c r="E36"/>
      <c r="F36"/>
      <c r="G36"/>
      <c r="H36"/>
      <c r="I36" s="8"/>
      <c r="J36" s="9"/>
      <c r="M36" s="8"/>
      <c r="N36"/>
    </row>
    <row r="37" spans="1:14" x14ac:dyDescent="0.25">
      <c r="E37" s="11"/>
      <c r="I37" s="8"/>
      <c r="J37" s="9"/>
      <c r="M37" s="8"/>
      <c r="N37"/>
    </row>
    <row r="38" spans="1:14" x14ac:dyDescent="0.25">
      <c r="E38" s="11"/>
      <c r="I38" s="8"/>
      <c r="J38" s="9"/>
      <c r="M38" s="8"/>
      <c r="N38"/>
    </row>
    <row r="39" spans="1:14" x14ac:dyDescent="0.25">
      <c r="E39" s="11"/>
      <c r="I39" s="8"/>
      <c r="J39" s="9"/>
      <c r="M39" s="8"/>
      <c r="N39"/>
    </row>
    <row r="40" spans="1:14" x14ac:dyDescent="0.25">
      <c r="E40" s="11"/>
      <c r="I40" s="8"/>
      <c r="J40" s="9"/>
      <c r="M40" s="8"/>
      <c r="N40"/>
    </row>
    <row r="41" spans="1:14" x14ac:dyDescent="0.25">
      <c r="E41" s="11"/>
      <c r="I41" s="8"/>
      <c r="J41" s="9"/>
      <c r="M41" s="8"/>
      <c r="N41"/>
    </row>
    <row r="42" spans="1:14" x14ac:dyDescent="0.25">
      <c r="E42" s="11"/>
      <c r="I42" s="8"/>
      <c r="J42" s="9"/>
      <c r="M42" s="8"/>
      <c r="N42"/>
    </row>
    <row r="43" spans="1:14" x14ac:dyDescent="0.25">
      <c r="E43" s="11"/>
      <c r="I43" s="8"/>
      <c r="J43" s="9"/>
      <c r="M43" s="8"/>
      <c r="N43"/>
    </row>
    <row r="44" spans="1:14" x14ac:dyDescent="0.25">
      <c r="E44" s="11"/>
      <c r="I44" s="8"/>
      <c r="J44" s="9"/>
      <c r="M44" s="8"/>
      <c r="N44"/>
    </row>
    <row r="45" spans="1:14" x14ac:dyDescent="0.25">
      <c r="E45" s="11"/>
      <c r="I45" s="8"/>
      <c r="J45" s="9"/>
      <c r="M45" s="8"/>
      <c r="N45"/>
    </row>
    <row r="46" spans="1:14" x14ac:dyDescent="0.25">
      <c r="E46" s="11"/>
      <c r="I46" s="8"/>
      <c r="J46" s="9"/>
      <c r="M46" s="8"/>
      <c r="N46"/>
    </row>
    <row r="47" spans="1:14" x14ac:dyDescent="0.25">
      <c r="E47" s="11"/>
      <c r="I47" s="8"/>
      <c r="J47" s="9"/>
      <c r="M47" s="8"/>
      <c r="N47"/>
    </row>
    <row r="48" spans="1:14" x14ac:dyDescent="0.25">
      <c r="E48" s="11"/>
      <c r="I48" s="8"/>
      <c r="J48" s="9"/>
      <c r="M48" s="8"/>
      <c r="N48"/>
    </row>
    <row r="49" spans="5:14" s="8" customFormat="1" x14ac:dyDescent="0.25">
      <c r="E49" s="11"/>
      <c r="J49" s="9"/>
      <c r="N49"/>
    </row>
    <row r="50" spans="5:14" s="8" customFormat="1" x14ac:dyDescent="0.25">
      <c r="E50" s="11"/>
      <c r="J50" s="9"/>
      <c r="N50"/>
    </row>
    <row r="51" spans="5:14" s="8" customFormat="1" x14ac:dyDescent="0.25">
      <c r="E51" s="11"/>
      <c r="J51" s="9"/>
      <c r="N51"/>
    </row>
    <row r="52" spans="5:14" s="8" customFormat="1" x14ac:dyDescent="0.25">
      <c r="E52" s="11"/>
      <c r="J52" s="9"/>
      <c r="N52"/>
    </row>
    <row r="53" spans="5:14" s="8" customFormat="1" x14ac:dyDescent="0.25">
      <c r="E53" s="11"/>
      <c r="J53" s="9"/>
      <c r="N53"/>
    </row>
    <row r="54" spans="5:14" s="8" customFormat="1" x14ac:dyDescent="0.25">
      <c r="E54" s="11"/>
      <c r="J54" s="9"/>
      <c r="N54"/>
    </row>
    <row r="55" spans="5:14" s="8" customFormat="1" x14ac:dyDescent="0.25">
      <c r="E55" s="11"/>
      <c r="J55" s="9"/>
      <c r="N55"/>
    </row>
    <row r="56" spans="5:14" s="8" customFormat="1" x14ac:dyDescent="0.25">
      <c r="E56" s="11"/>
      <c r="J56" s="9"/>
      <c r="N56"/>
    </row>
    <row r="57" spans="5:14" s="8" customFormat="1" x14ac:dyDescent="0.25">
      <c r="E57" s="11"/>
      <c r="J57" s="9"/>
      <c r="N57"/>
    </row>
    <row r="58" spans="5:14" s="8" customFormat="1" x14ac:dyDescent="0.25">
      <c r="E58" s="11"/>
      <c r="J58" s="9"/>
      <c r="N58"/>
    </row>
    <row r="59" spans="5:14" s="8" customFormat="1" x14ac:dyDescent="0.25">
      <c r="E59" s="11"/>
      <c r="J59" s="9"/>
      <c r="N59"/>
    </row>
    <row r="60" spans="5:14" s="8" customFormat="1" x14ac:dyDescent="0.25">
      <c r="E60" s="11"/>
      <c r="J60" s="9"/>
      <c r="N60"/>
    </row>
    <row r="61" spans="5:14" s="8" customFormat="1" x14ac:dyDescent="0.25">
      <c r="E61" s="11"/>
      <c r="J61" s="9"/>
      <c r="N61"/>
    </row>
    <row r="62" spans="5:14" s="8" customFormat="1" x14ac:dyDescent="0.25">
      <c r="E62" s="11"/>
      <c r="J62" s="9"/>
      <c r="N62"/>
    </row>
    <row r="63" spans="5:14" s="8" customFormat="1" x14ac:dyDescent="0.25">
      <c r="E63" s="11"/>
      <c r="J63" s="9"/>
      <c r="N63"/>
    </row>
    <row r="64" spans="5:14" s="8" customFormat="1" x14ac:dyDescent="0.25">
      <c r="E64" s="12"/>
      <c r="I64" s="9"/>
      <c r="M64"/>
    </row>
    <row r="65" s="8" customFormat="1" x14ac:dyDescent="0.25"/>
  </sheetData>
  <mergeCells count="1">
    <mergeCell ref="A31:D36"/>
  </mergeCells>
  <dataValidations disablePrompts="1" count="1">
    <dataValidation type="decimal" allowBlank="1" showInputMessage="1" showErrorMessage="1" sqref="I64:I1048576 J31:J63 H1:H3" xr:uid="{00000000-0002-0000-0300-000000000000}">
      <formula1>0.1</formula1>
      <formula2>1</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
  <sheetViews>
    <sheetView showGridLines="0" zoomScale="90" zoomScaleNormal="90" workbookViewId="0"/>
  </sheetViews>
  <sheetFormatPr defaultRowHeight="12.5" x14ac:dyDescent="0.25"/>
  <cols>
    <col min="1" max="1" width="31" style="45" customWidth="1"/>
    <col min="2" max="2" width="25" style="45" customWidth="1"/>
    <col min="3" max="6" width="17.7265625" customWidth="1"/>
    <col min="7" max="9" width="1.7265625" customWidth="1"/>
    <col min="10" max="10" width="18.26953125" customWidth="1"/>
  </cols>
  <sheetData>
    <row r="1" spans="1:16" s="13" customFormat="1" ht="30" customHeight="1" x14ac:dyDescent="0.25">
      <c r="A1" s="46" t="s">
        <v>42</v>
      </c>
      <c r="B1" s="65"/>
      <c r="C1" s="65"/>
      <c r="E1"/>
      <c r="J1" s="9"/>
      <c r="N1"/>
    </row>
    <row r="2" spans="1:16" s="13" customFormat="1" ht="30" customHeight="1" x14ac:dyDescent="0.25">
      <c r="A2" s="46" t="s">
        <v>5</v>
      </c>
      <c r="B2" s="65" t="s">
        <v>28</v>
      </c>
      <c r="C2" s="65"/>
      <c r="E2"/>
      <c r="F2"/>
      <c r="G2"/>
      <c r="H2"/>
      <c r="I2"/>
      <c r="J2"/>
      <c r="N2"/>
    </row>
    <row r="3" spans="1:16" s="13" customFormat="1" ht="30" customHeight="1" x14ac:dyDescent="0.25">
      <c r="A3" s="46" t="s">
        <v>6</v>
      </c>
      <c r="B3" s="65"/>
      <c r="C3" s="65"/>
      <c r="E3"/>
      <c r="F3"/>
      <c r="G3"/>
      <c r="H3"/>
      <c r="I3"/>
      <c r="J3"/>
      <c r="N3"/>
    </row>
    <row r="4" spans="1:16" s="24" customFormat="1" ht="30" customHeight="1" x14ac:dyDescent="0.25">
      <c r="A4" s="45"/>
      <c r="B4" s="45"/>
    </row>
    <row r="5" spans="1:16" ht="30" customHeight="1" x14ac:dyDescent="0.25">
      <c r="C5" s="23" t="s">
        <v>15</v>
      </c>
      <c r="D5" s="23" t="s">
        <v>16</v>
      </c>
      <c r="E5" s="23" t="s">
        <v>17</v>
      </c>
      <c r="F5" s="23" t="s">
        <v>4</v>
      </c>
    </row>
    <row r="6" spans="1:16" ht="30" customHeight="1" x14ac:dyDescent="0.25">
      <c r="A6" s="61" t="s">
        <v>18</v>
      </c>
      <c r="B6" s="62"/>
      <c r="C6" s="52"/>
      <c r="D6" s="52"/>
      <c r="E6" s="52"/>
      <c r="F6" s="35">
        <f>SUM(C6:E6)</f>
        <v>0</v>
      </c>
    </row>
    <row r="7" spans="1:16" ht="30" customHeight="1" x14ac:dyDescent="0.25">
      <c r="A7" s="61" t="s">
        <v>19</v>
      </c>
      <c r="B7" s="62"/>
      <c r="C7" s="52"/>
      <c r="D7" s="52"/>
      <c r="E7" s="52"/>
      <c r="F7" s="35">
        <f t="shared" ref="F7:F8" si="0">SUM(C7:E7)</f>
        <v>0</v>
      </c>
    </row>
    <row r="8" spans="1:16" ht="30" customHeight="1" x14ac:dyDescent="0.25">
      <c r="A8" s="61" t="s">
        <v>40</v>
      </c>
      <c r="B8" s="62"/>
      <c r="C8" s="52"/>
      <c r="D8" s="52"/>
      <c r="E8" s="52"/>
      <c r="F8" s="35">
        <f t="shared" si="0"/>
        <v>0</v>
      </c>
    </row>
    <row r="9" spans="1:16" ht="30" customHeight="1" x14ac:dyDescent="0.25">
      <c r="A9" s="61" t="s">
        <v>14</v>
      </c>
      <c r="B9" s="62"/>
      <c r="C9" s="66" t="e">
        <f>C7/C6</f>
        <v>#DIV/0!</v>
      </c>
      <c r="D9" s="66" t="e">
        <f t="shared" ref="D9:F9" si="1">D7/D6</f>
        <v>#DIV/0!</v>
      </c>
      <c r="E9" s="66" t="e">
        <f t="shared" si="1"/>
        <v>#DIV/0!</v>
      </c>
      <c r="F9" s="66" t="e">
        <f t="shared" si="1"/>
        <v>#DIV/0!</v>
      </c>
    </row>
    <row r="10" spans="1:16" s="24" customFormat="1" ht="30" customHeight="1" x14ac:dyDescent="0.25">
      <c r="A10" s="45"/>
      <c r="B10" s="45"/>
    </row>
    <row r="11" spans="1:16" s="24" customFormat="1" ht="30" customHeight="1" x14ac:dyDescent="0.25">
      <c r="A11" s="64" t="s">
        <v>23</v>
      </c>
      <c r="B11" s="64"/>
      <c r="C11" s="64"/>
      <c r="D11" s="57"/>
      <c r="E11" s="64" t="s">
        <v>24</v>
      </c>
      <c r="F11" s="64"/>
      <c r="G11" s="64"/>
      <c r="H11" s="64"/>
      <c r="I11" s="64"/>
      <c r="J11" s="64"/>
      <c r="K11" s="58" t="s">
        <v>39</v>
      </c>
      <c r="L11" s="54"/>
      <c r="M11" s="54"/>
      <c r="N11" s="54"/>
      <c r="O11" s="54"/>
      <c r="P11" s="54"/>
    </row>
    <row r="12" spans="1:16" ht="30" customHeight="1" x14ac:dyDescent="0.25">
      <c r="A12" s="63" t="s">
        <v>43</v>
      </c>
      <c r="B12" s="63"/>
      <c r="C12" s="55">
        <v>0</v>
      </c>
      <c r="D12" s="57"/>
      <c r="E12" s="64" t="s">
        <v>48</v>
      </c>
      <c r="F12" s="64"/>
      <c r="G12" s="64"/>
      <c r="H12" s="64"/>
      <c r="I12" s="64"/>
      <c r="J12" s="53">
        <v>0.02</v>
      </c>
      <c r="K12" s="58"/>
      <c r="L12" s="54"/>
      <c r="M12" s="54"/>
      <c r="N12" s="54"/>
      <c r="O12" s="54"/>
      <c r="P12" s="54"/>
    </row>
    <row r="13" spans="1:16" s="24" customFormat="1" ht="30" customHeight="1" x14ac:dyDescent="0.25">
      <c r="A13" s="63" t="s">
        <v>44</v>
      </c>
      <c r="B13" s="63"/>
      <c r="C13" s="34">
        <f>'Q1 Purchases'!G27</f>
        <v>0</v>
      </c>
      <c r="D13" s="57"/>
      <c r="E13" s="64" t="s">
        <v>49</v>
      </c>
      <c r="F13" s="64"/>
      <c r="G13" s="64"/>
      <c r="H13" s="64"/>
      <c r="I13" s="64"/>
      <c r="J13" s="35">
        <f>TRUNC((F7*127000*0.8/3412000)+J12,0)</f>
        <v>0</v>
      </c>
      <c r="K13" s="58"/>
      <c r="L13" s="54"/>
      <c r="M13" s="54"/>
      <c r="N13" s="54"/>
      <c r="O13" s="54"/>
      <c r="P13" s="54"/>
    </row>
    <row r="14" spans="1:16" ht="30" customHeight="1" x14ac:dyDescent="0.25">
      <c r="A14" s="63" t="s">
        <v>45</v>
      </c>
      <c r="B14" s="63"/>
      <c r="C14" s="34">
        <f>C12+C13</f>
        <v>0</v>
      </c>
      <c r="D14" s="57"/>
      <c r="E14" s="64" t="s">
        <v>50</v>
      </c>
      <c r="F14" s="64"/>
      <c r="G14" s="64"/>
      <c r="H14" s="64"/>
      <c r="I14" s="64"/>
      <c r="J14" s="36">
        <f>(F7*127000*0.8/3412000+J12)-J13</f>
        <v>0.02</v>
      </c>
      <c r="L14" s="25"/>
      <c r="M14" s="25"/>
      <c r="N14" s="24"/>
    </row>
    <row r="15" spans="1:16" ht="30" customHeight="1" x14ac:dyDescent="0.25">
      <c r="A15" s="63" t="s">
        <v>46</v>
      </c>
      <c r="B15" s="63"/>
      <c r="C15" s="34">
        <f>F7</f>
        <v>0</v>
      </c>
      <c r="D15" s="56"/>
      <c r="E15" s="24"/>
      <c r="F15" s="25"/>
      <c r="G15" s="25"/>
      <c r="H15" s="24"/>
      <c r="I15" s="24"/>
      <c r="J15" s="24"/>
      <c r="K15" s="25"/>
      <c r="L15" s="25"/>
      <c r="M15" s="25"/>
      <c r="N15" s="24"/>
    </row>
    <row r="16" spans="1:16" s="24" customFormat="1" ht="30" customHeight="1" x14ac:dyDescent="0.25">
      <c r="A16" s="63" t="s">
        <v>53</v>
      </c>
      <c r="B16" s="63"/>
      <c r="C16" s="55">
        <v>0</v>
      </c>
      <c r="D16" s="26"/>
      <c r="L16" s="59"/>
      <c r="M16" s="59"/>
    </row>
    <row r="17" spans="1:14" ht="30" customHeight="1" x14ac:dyDescent="0.25">
      <c r="A17" s="63" t="s">
        <v>47</v>
      </c>
      <c r="B17" s="63"/>
      <c r="C17" s="34">
        <f>C14-C15-C16</f>
        <v>0</v>
      </c>
      <c r="D17" s="24"/>
      <c r="E17" s="24"/>
      <c r="F17" s="24"/>
      <c r="G17" s="24"/>
      <c r="H17" s="24"/>
      <c r="I17" s="24"/>
      <c r="J17" s="24"/>
      <c r="K17" s="24"/>
      <c r="L17" s="24"/>
      <c r="M17" s="24"/>
      <c r="N17" s="24"/>
    </row>
    <row r="18" spans="1:14" s="24" customFormat="1" ht="30" customHeight="1" x14ac:dyDescent="0.25">
      <c r="A18" s="45"/>
      <c r="B18" s="45"/>
    </row>
    <row r="19" spans="1:14" ht="30" customHeight="1" x14ac:dyDescent="0.25"/>
    <row r="20" spans="1:14" ht="30" customHeight="1" x14ac:dyDescent="0.25"/>
    <row r="21" spans="1:14" ht="30" customHeight="1" x14ac:dyDescent="0.25"/>
    <row r="22" spans="1:14" ht="30" customHeight="1" x14ac:dyDescent="0.25"/>
  </sheetData>
  <sheetProtection algorithmName="SHA-512" hashValue="5BCSRJtL570a90ENZXr5jcRd4zBInvSbTGuZIHUA7tULiUT8LrFauz13tPvtfOpDVBZdH+PErHOMnTmIDiBQLg==" saltValue="/lfdbQldlXmDYHRt4bnBIA==" spinCount="100000" sheet="1" objects="1" scenarios="1"/>
  <mergeCells count="18">
    <mergeCell ref="B1:C1"/>
    <mergeCell ref="B2:C2"/>
    <mergeCell ref="B3:C3"/>
    <mergeCell ref="A6:B6"/>
    <mergeCell ref="A7:B7"/>
    <mergeCell ref="A8:B8"/>
    <mergeCell ref="A9:B9"/>
    <mergeCell ref="A15:B15"/>
    <mergeCell ref="A17:B17"/>
    <mergeCell ref="E13:I13"/>
    <mergeCell ref="E14:I14"/>
    <mergeCell ref="A14:B14"/>
    <mergeCell ref="A12:B12"/>
    <mergeCell ref="A13:B13"/>
    <mergeCell ref="E12:I12"/>
    <mergeCell ref="E11:J11"/>
    <mergeCell ref="A11:C11"/>
    <mergeCell ref="A16:B16"/>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5"/>
  <sheetViews>
    <sheetView showGridLines="0" zoomScale="90" zoomScaleNormal="90" workbookViewId="0"/>
  </sheetViews>
  <sheetFormatPr defaultColWidth="9.1796875" defaultRowHeight="12.5" x14ac:dyDescent="0.25"/>
  <cols>
    <col min="1" max="1" width="35.26953125" style="25" bestFit="1" customWidth="1"/>
    <col min="2" max="2" width="22.7265625" style="25" customWidth="1"/>
    <col min="3" max="7" width="25.54296875" style="25" customWidth="1"/>
    <col min="8" max="8" width="17" style="25" bestFit="1" customWidth="1"/>
    <col min="9" max="9" width="18.7265625" style="9" customWidth="1"/>
    <col min="10" max="12" width="18.7265625" style="25" customWidth="1"/>
    <col min="13" max="13" width="9.1796875" style="24"/>
    <col min="14" max="16384" width="9.1796875" style="25"/>
  </cols>
  <sheetData>
    <row r="1" spans="1:13" ht="25" customHeight="1" x14ac:dyDescent="0.25">
      <c r="A1" s="44" t="s">
        <v>42</v>
      </c>
      <c r="B1" s="15"/>
      <c r="C1" s="33"/>
      <c r="D1" s="24"/>
      <c r="H1" s="9"/>
      <c r="I1" s="25"/>
      <c r="L1" s="24"/>
      <c r="M1" s="25"/>
    </row>
    <row r="2" spans="1:13" ht="25" customHeight="1" x14ac:dyDescent="0.25">
      <c r="A2" s="44" t="s">
        <v>5</v>
      </c>
      <c r="B2" s="15" t="s">
        <v>27</v>
      </c>
      <c r="C2" s="33"/>
      <c r="D2" s="24"/>
      <c r="H2" s="9"/>
      <c r="I2" s="25"/>
      <c r="L2" s="24"/>
      <c r="M2" s="25"/>
    </row>
    <row r="3" spans="1:13" ht="25" customHeight="1" x14ac:dyDescent="0.25">
      <c r="A3" s="44" t="s">
        <v>6</v>
      </c>
      <c r="B3" s="15"/>
      <c r="C3" s="33"/>
      <c r="D3" s="24"/>
      <c r="H3" s="9"/>
      <c r="I3" s="25"/>
      <c r="L3" s="24"/>
      <c r="M3" s="25"/>
    </row>
    <row r="4" spans="1:13" s="24" customFormat="1" ht="25" customHeight="1" x14ac:dyDescent="0.25"/>
    <row r="5" spans="1:13" s="7" customFormat="1" ht="26" x14ac:dyDescent="0.25">
      <c r="A5" s="16" t="s">
        <v>7</v>
      </c>
      <c r="B5" s="27" t="s">
        <v>11</v>
      </c>
      <c r="C5" s="27" t="s">
        <v>22</v>
      </c>
      <c r="D5" s="27" t="s">
        <v>20</v>
      </c>
      <c r="E5" s="28" t="s">
        <v>8</v>
      </c>
      <c r="F5" s="28" t="s">
        <v>9</v>
      </c>
      <c r="G5" s="14" t="s">
        <v>10</v>
      </c>
      <c r="H5" s="24"/>
    </row>
    <row r="6" spans="1:13" s="47" customFormat="1" ht="13.5" customHeight="1" x14ac:dyDescent="0.25">
      <c r="A6" s="29" t="s">
        <v>13</v>
      </c>
      <c r="B6" s="48">
        <v>43101</v>
      </c>
      <c r="C6" s="48" t="s">
        <v>38</v>
      </c>
      <c r="D6" s="49" t="s">
        <v>12</v>
      </c>
      <c r="E6" s="50">
        <v>5000</v>
      </c>
      <c r="F6" s="49">
        <v>0.2</v>
      </c>
      <c r="G6" s="51">
        <f>F6*E6</f>
        <v>1000</v>
      </c>
      <c r="H6" s="24"/>
      <c r="I6" s="9"/>
    </row>
    <row r="7" spans="1:13" x14ac:dyDescent="0.25">
      <c r="A7" s="29">
        <v>1</v>
      </c>
      <c r="B7" s="30"/>
      <c r="C7" s="30"/>
      <c r="D7" s="31"/>
      <c r="E7" s="31"/>
      <c r="F7" s="31"/>
      <c r="G7" s="32">
        <f t="shared" ref="G7:G26" si="0">F7*E7</f>
        <v>0</v>
      </c>
      <c r="H7" s="24"/>
      <c r="M7" s="25"/>
    </row>
    <row r="8" spans="1:13" x14ac:dyDescent="0.25">
      <c r="A8" s="29">
        <v>2</v>
      </c>
      <c r="B8" s="31"/>
      <c r="C8" s="31"/>
      <c r="D8" s="31"/>
      <c r="E8" s="31"/>
      <c r="F8" s="31"/>
      <c r="G8" s="32">
        <f t="shared" si="0"/>
        <v>0</v>
      </c>
      <c r="H8" s="24"/>
      <c r="M8" s="25"/>
    </row>
    <row r="9" spans="1:13" x14ac:dyDescent="0.25">
      <c r="A9" s="29">
        <v>3</v>
      </c>
      <c r="B9" s="31"/>
      <c r="C9" s="31"/>
      <c r="D9" s="31"/>
      <c r="E9" s="31"/>
      <c r="F9" s="31"/>
      <c r="G9" s="32">
        <f t="shared" si="0"/>
        <v>0</v>
      </c>
      <c r="H9" s="24"/>
      <c r="M9" s="25"/>
    </row>
    <row r="10" spans="1:13" x14ac:dyDescent="0.25">
      <c r="A10" s="29">
        <v>4</v>
      </c>
      <c r="B10" s="31"/>
      <c r="C10" s="31"/>
      <c r="D10" s="31"/>
      <c r="E10" s="31"/>
      <c r="F10" s="31"/>
      <c r="G10" s="32">
        <f t="shared" si="0"/>
        <v>0</v>
      </c>
      <c r="H10" s="24"/>
      <c r="M10" s="26"/>
    </row>
    <row r="11" spans="1:13" x14ac:dyDescent="0.25">
      <c r="A11" s="29">
        <v>5</v>
      </c>
      <c r="B11" s="31"/>
      <c r="C11" s="31"/>
      <c r="D11" s="31"/>
      <c r="E11" s="31"/>
      <c r="F11" s="31"/>
      <c r="G11" s="32">
        <f t="shared" si="0"/>
        <v>0</v>
      </c>
      <c r="H11" s="24"/>
      <c r="M11" s="26"/>
    </row>
    <row r="12" spans="1:13" x14ac:dyDescent="0.25">
      <c r="A12" s="29">
        <v>6</v>
      </c>
      <c r="B12" s="31"/>
      <c r="C12" s="31"/>
      <c r="D12" s="31"/>
      <c r="E12" s="31"/>
      <c r="F12" s="31"/>
      <c r="G12" s="32">
        <f t="shared" si="0"/>
        <v>0</v>
      </c>
      <c r="H12" s="24"/>
      <c r="M12" s="25"/>
    </row>
    <row r="13" spans="1:13" x14ac:dyDescent="0.25">
      <c r="A13" s="29">
        <v>7</v>
      </c>
      <c r="B13" s="31"/>
      <c r="C13" s="31"/>
      <c r="D13" s="31"/>
      <c r="E13" s="31"/>
      <c r="F13" s="31"/>
      <c r="G13" s="32">
        <f t="shared" si="0"/>
        <v>0</v>
      </c>
      <c r="H13" s="24"/>
      <c r="M13" s="25"/>
    </row>
    <row r="14" spans="1:13" x14ac:dyDescent="0.25">
      <c r="A14" s="29">
        <v>8</v>
      </c>
      <c r="B14" s="31"/>
      <c r="C14" s="31"/>
      <c r="D14" s="31"/>
      <c r="E14" s="31"/>
      <c r="F14" s="31"/>
      <c r="G14" s="32">
        <f t="shared" si="0"/>
        <v>0</v>
      </c>
      <c r="H14" s="24"/>
      <c r="M14" s="25"/>
    </row>
    <row r="15" spans="1:13" x14ac:dyDescent="0.25">
      <c r="A15" s="29">
        <v>9</v>
      </c>
      <c r="B15" s="31"/>
      <c r="C15" s="31"/>
      <c r="D15" s="31"/>
      <c r="E15" s="31"/>
      <c r="F15" s="31"/>
      <c r="G15" s="32">
        <f t="shared" si="0"/>
        <v>0</v>
      </c>
      <c r="H15" s="24"/>
      <c r="M15" s="25"/>
    </row>
    <row r="16" spans="1:13" x14ac:dyDescent="0.25">
      <c r="A16" s="29">
        <v>10</v>
      </c>
      <c r="B16" s="31"/>
      <c r="C16" s="31"/>
      <c r="D16" s="31"/>
      <c r="E16" s="31"/>
      <c r="F16" s="31"/>
      <c r="G16" s="32">
        <f t="shared" si="0"/>
        <v>0</v>
      </c>
      <c r="H16" s="24"/>
      <c r="M16" s="25"/>
    </row>
    <row r="17" spans="1:14" x14ac:dyDescent="0.25">
      <c r="A17" s="29">
        <v>11</v>
      </c>
      <c r="B17" s="31"/>
      <c r="C17" s="31"/>
      <c r="D17" s="31"/>
      <c r="E17" s="31"/>
      <c r="F17" s="31"/>
      <c r="G17" s="32">
        <f t="shared" si="0"/>
        <v>0</v>
      </c>
      <c r="H17" s="24"/>
      <c r="M17" s="25"/>
    </row>
    <row r="18" spans="1:14" x14ac:dyDescent="0.25">
      <c r="A18" s="29">
        <v>12</v>
      </c>
      <c r="B18" s="31"/>
      <c r="C18" s="31"/>
      <c r="D18" s="31"/>
      <c r="E18" s="31"/>
      <c r="F18" s="31"/>
      <c r="G18" s="32">
        <f t="shared" si="0"/>
        <v>0</v>
      </c>
      <c r="H18" s="24"/>
      <c r="M18" s="25"/>
    </row>
    <row r="19" spans="1:14" x14ac:dyDescent="0.25">
      <c r="A19" s="29">
        <v>13</v>
      </c>
      <c r="B19" s="31"/>
      <c r="C19" s="31"/>
      <c r="D19" s="31"/>
      <c r="E19" s="31"/>
      <c r="F19" s="31"/>
      <c r="G19" s="32">
        <f t="shared" si="0"/>
        <v>0</v>
      </c>
      <c r="H19" s="24"/>
      <c r="I19" s="25"/>
      <c r="M19" s="25"/>
    </row>
    <row r="20" spans="1:14" x14ac:dyDescent="0.25">
      <c r="A20" s="29">
        <v>14</v>
      </c>
      <c r="B20" s="31"/>
      <c r="C20" s="31"/>
      <c r="D20" s="31"/>
      <c r="E20" s="31"/>
      <c r="F20" s="31"/>
      <c r="G20" s="32">
        <f t="shared" si="0"/>
        <v>0</v>
      </c>
      <c r="H20" s="24"/>
      <c r="I20" s="25"/>
      <c r="M20" s="25"/>
    </row>
    <row r="21" spans="1:14" x14ac:dyDescent="0.25">
      <c r="A21" s="29">
        <v>15</v>
      </c>
      <c r="B21" s="31"/>
      <c r="C21" s="31"/>
      <c r="D21" s="31"/>
      <c r="E21" s="31"/>
      <c r="F21" s="31"/>
      <c r="G21" s="32">
        <f t="shared" si="0"/>
        <v>0</v>
      </c>
      <c r="H21" s="24"/>
      <c r="I21" s="25"/>
      <c r="M21" s="25"/>
    </row>
    <row r="22" spans="1:14" x14ac:dyDescent="0.25">
      <c r="A22" s="29">
        <v>16</v>
      </c>
      <c r="B22" s="31"/>
      <c r="C22" s="31"/>
      <c r="D22" s="31"/>
      <c r="E22" s="31"/>
      <c r="F22" s="31"/>
      <c r="G22" s="32">
        <f t="shared" si="0"/>
        <v>0</v>
      </c>
      <c r="H22" s="24"/>
      <c r="I22" s="25"/>
      <c r="M22" s="25"/>
    </row>
    <row r="23" spans="1:14" x14ac:dyDescent="0.25">
      <c r="A23" s="29">
        <v>17</v>
      </c>
      <c r="B23" s="31"/>
      <c r="C23" s="31"/>
      <c r="D23" s="31"/>
      <c r="E23" s="31"/>
      <c r="F23" s="31"/>
      <c r="G23" s="32">
        <f t="shared" si="0"/>
        <v>0</v>
      </c>
      <c r="H23" s="24"/>
      <c r="I23" s="25"/>
      <c r="M23" s="25"/>
    </row>
    <row r="24" spans="1:14" x14ac:dyDescent="0.25">
      <c r="A24" s="29">
        <v>18</v>
      </c>
      <c r="B24" s="31"/>
      <c r="C24" s="31"/>
      <c r="D24" s="31"/>
      <c r="E24" s="31"/>
      <c r="F24" s="31"/>
      <c r="G24" s="32">
        <f t="shared" si="0"/>
        <v>0</v>
      </c>
      <c r="H24" s="24"/>
      <c r="I24" s="25"/>
      <c r="M24" s="25"/>
    </row>
    <row r="25" spans="1:14" x14ac:dyDescent="0.25">
      <c r="A25" s="29">
        <v>19</v>
      </c>
      <c r="B25" s="31"/>
      <c r="C25" s="31"/>
      <c r="D25" s="31"/>
      <c r="E25" s="31"/>
      <c r="F25" s="31"/>
      <c r="G25" s="32">
        <f t="shared" si="0"/>
        <v>0</v>
      </c>
      <c r="H25" s="24"/>
      <c r="I25" s="25"/>
      <c r="M25" s="25"/>
    </row>
    <row r="26" spans="1:14" x14ac:dyDescent="0.25">
      <c r="A26" s="37">
        <v>20</v>
      </c>
      <c r="B26" s="38"/>
      <c r="C26" s="38"/>
      <c r="D26" s="38"/>
      <c r="E26" s="38"/>
      <c r="F26" s="38"/>
      <c r="G26" s="39">
        <f t="shared" si="0"/>
        <v>0</v>
      </c>
      <c r="H26" s="24"/>
      <c r="I26" s="25"/>
      <c r="M26" s="25"/>
    </row>
    <row r="27" spans="1:14" s="26" customFormat="1" ht="14" x14ac:dyDescent="0.25">
      <c r="A27" s="40" t="s">
        <v>4</v>
      </c>
      <c r="B27" s="41"/>
      <c r="C27" s="41"/>
      <c r="D27" s="41"/>
      <c r="E27" s="42">
        <f>SUM(E7:E26)</f>
        <v>0</v>
      </c>
      <c r="F27" s="42">
        <f>SUM(F7:F26)</f>
        <v>0</v>
      </c>
      <c r="G27" s="43">
        <f>SUM(G7:G26)</f>
        <v>0</v>
      </c>
      <c r="H27" s="24"/>
    </row>
    <row r="28" spans="1:14" s="26" customFormat="1" x14ac:dyDescent="0.25">
      <c r="A28" s="24"/>
      <c r="B28" s="24"/>
      <c r="C28" s="24"/>
      <c r="D28" s="24"/>
      <c r="E28" s="24"/>
      <c r="F28" s="24"/>
      <c r="G28" s="24"/>
      <c r="H28" s="24"/>
    </row>
    <row r="29" spans="1:14" s="26" customFormat="1" x14ac:dyDescent="0.25">
      <c r="A29" s="24"/>
      <c r="B29" s="24"/>
      <c r="C29" s="24"/>
      <c r="D29" s="24"/>
      <c r="E29" s="24"/>
      <c r="F29" s="24"/>
      <c r="G29" s="24"/>
      <c r="H29" s="24"/>
    </row>
    <row r="30" spans="1:14" x14ac:dyDescent="0.25">
      <c r="D30" s="24"/>
      <c r="E30" s="24"/>
      <c r="F30" s="24"/>
      <c r="G30" s="24"/>
      <c r="H30" s="24"/>
      <c r="I30" s="24"/>
      <c r="M30" s="25"/>
    </row>
    <row r="31" spans="1:14" x14ac:dyDescent="0.25">
      <c r="A31" s="60"/>
      <c r="B31" s="60"/>
      <c r="C31" s="60"/>
      <c r="D31" s="60"/>
      <c r="E31" s="24"/>
      <c r="F31" s="24"/>
      <c r="G31" s="24"/>
      <c r="H31" s="24"/>
      <c r="I31" s="25"/>
      <c r="J31" s="9"/>
      <c r="M31" s="25"/>
      <c r="N31" s="24"/>
    </row>
    <row r="32" spans="1:14" x14ac:dyDescent="0.25">
      <c r="A32" s="60"/>
      <c r="B32" s="60"/>
      <c r="C32" s="60"/>
      <c r="D32" s="60"/>
      <c r="E32" s="24"/>
      <c r="F32" s="24"/>
      <c r="G32" s="24"/>
      <c r="H32" s="24"/>
      <c r="I32" s="25"/>
      <c r="J32" s="9"/>
      <c r="M32" s="25"/>
      <c r="N32" s="24"/>
    </row>
    <row r="33" spans="1:14" x14ac:dyDescent="0.25">
      <c r="A33" s="60"/>
      <c r="B33" s="60"/>
      <c r="C33" s="60"/>
      <c r="D33" s="60"/>
      <c r="E33" s="24"/>
      <c r="F33" s="24"/>
      <c r="G33" s="24"/>
      <c r="H33" s="24"/>
      <c r="I33" s="25"/>
      <c r="J33" s="9"/>
      <c r="M33" s="25"/>
      <c r="N33" s="24"/>
    </row>
    <row r="34" spans="1:14" x14ac:dyDescent="0.25">
      <c r="A34" s="60"/>
      <c r="B34" s="60"/>
      <c r="C34" s="60"/>
      <c r="D34" s="60"/>
      <c r="E34" s="24"/>
      <c r="F34" s="24"/>
      <c r="G34" s="24"/>
      <c r="H34" s="24"/>
      <c r="I34" s="25"/>
      <c r="J34" s="9"/>
      <c r="M34" s="25"/>
      <c r="N34" s="24"/>
    </row>
    <row r="35" spans="1:14" x14ac:dyDescent="0.25">
      <c r="A35" s="60"/>
      <c r="B35" s="60"/>
      <c r="C35" s="60"/>
      <c r="D35" s="60"/>
      <c r="E35" s="24"/>
      <c r="F35" s="24"/>
      <c r="G35" s="24"/>
      <c r="H35" s="24"/>
      <c r="I35" s="25"/>
      <c r="J35" s="9"/>
      <c r="M35" s="25"/>
      <c r="N35" s="24"/>
    </row>
    <row r="36" spans="1:14" x14ac:dyDescent="0.25">
      <c r="A36" s="60"/>
      <c r="B36" s="60"/>
      <c r="C36" s="60"/>
      <c r="D36" s="60"/>
      <c r="E36" s="24"/>
      <c r="F36" s="24"/>
      <c r="G36" s="24"/>
      <c r="H36" s="24"/>
      <c r="I36" s="25"/>
      <c r="J36" s="9"/>
      <c r="M36" s="25"/>
      <c r="N36" s="24"/>
    </row>
    <row r="37" spans="1:14" x14ac:dyDescent="0.25">
      <c r="E37" s="11"/>
      <c r="I37" s="25"/>
      <c r="J37" s="9"/>
      <c r="M37" s="25"/>
      <c r="N37" s="24"/>
    </row>
    <row r="38" spans="1:14" x14ac:dyDescent="0.25">
      <c r="E38" s="11"/>
      <c r="I38" s="25"/>
      <c r="J38" s="9"/>
      <c r="M38" s="25"/>
      <c r="N38" s="24"/>
    </row>
    <row r="39" spans="1:14" x14ac:dyDescent="0.25">
      <c r="E39" s="11"/>
      <c r="I39" s="25"/>
      <c r="J39" s="9"/>
      <c r="M39" s="25"/>
      <c r="N39" s="24"/>
    </row>
    <row r="40" spans="1:14" x14ac:dyDescent="0.25">
      <c r="E40" s="11"/>
      <c r="I40" s="25"/>
      <c r="J40" s="9"/>
      <c r="M40" s="25"/>
      <c r="N40" s="24"/>
    </row>
    <row r="41" spans="1:14" x14ac:dyDescent="0.25">
      <c r="E41" s="11"/>
      <c r="I41" s="25"/>
      <c r="J41" s="9"/>
      <c r="M41" s="25"/>
      <c r="N41" s="24"/>
    </row>
    <row r="42" spans="1:14" x14ac:dyDescent="0.25">
      <c r="E42" s="11"/>
      <c r="I42" s="25"/>
      <c r="J42" s="9"/>
      <c r="M42" s="25"/>
      <c r="N42" s="24"/>
    </row>
    <row r="43" spans="1:14" x14ac:dyDescent="0.25">
      <c r="E43" s="11"/>
      <c r="I43" s="25"/>
      <c r="J43" s="9"/>
      <c r="M43" s="25"/>
      <c r="N43" s="24"/>
    </row>
    <row r="44" spans="1:14" x14ac:dyDescent="0.25">
      <c r="E44" s="11"/>
      <c r="I44" s="25"/>
      <c r="J44" s="9"/>
      <c r="M44" s="25"/>
      <c r="N44" s="24"/>
    </row>
    <row r="45" spans="1:14" x14ac:dyDescent="0.25">
      <c r="E45" s="11"/>
      <c r="I45" s="25"/>
      <c r="J45" s="9"/>
      <c r="M45" s="25"/>
      <c r="N45" s="24"/>
    </row>
    <row r="46" spans="1:14" x14ac:dyDescent="0.25">
      <c r="E46" s="11"/>
      <c r="I46" s="25"/>
      <c r="J46" s="9"/>
      <c r="M46" s="25"/>
      <c r="N46" s="24"/>
    </row>
    <row r="47" spans="1:14" x14ac:dyDescent="0.25">
      <c r="E47" s="11"/>
      <c r="I47" s="25"/>
      <c r="J47" s="9"/>
      <c r="M47" s="25"/>
      <c r="N47" s="24"/>
    </row>
    <row r="48" spans="1:14" x14ac:dyDescent="0.25">
      <c r="E48" s="11"/>
      <c r="I48" s="25"/>
      <c r="J48" s="9"/>
      <c r="M48" s="25"/>
      <c r="N48" s="24"/>
    </row>
    <row r="49" spans="5:14" x14ac:dyDescent="0.25">
      <c r="E49" s="11"/>
      <c r="I49" s="25"/>
      <c r="J49" s="9"/>
      <c r="M49" s="25"/>
      <c r="N49" s="24"/>
    </row>
    <row r="50" spans="5:14" x14ac:dyDescent="0.25">
      <c r="E50" s="11"/>
      <c r="I50" s="25"/>
      <c r="J50" s="9"/>
      <c r="M50" s="25"/>
      <c r="N50" s="24"/>
    </row>
    <row r="51" spans="5:14" x14ac:dyDescent="0.25">
      <c r="E51" s="11"/>
      <c r="I51" s="25"/>
      <c r="J51" s="9"/>
      <c r="M51" s="25"/>
      <c r="N51" s="24"/>
    </row>
    <row r="52" spans="5:14" x14ac:dyDescent="0.25">
      <c r="E52" s="11"/>
      <c r="I52" s="25"/>
      <c r="J52" s="9"/>
      <c r="M52" s="25"/>
      <c r="N52" s="24"/>
    </row>
    <row r="53" spans="5:14" x14ac:dyDescent="0.25">
      <c r="E53" s="11"/>
      <c r="I53" s="25"/>
      <c r="J53" s="9"/>
      <c r="M53" s="25"/>
      <c r="N53" s="24"/>
    </row>
    <row r="54" spans="5:14" x14ac:dyDescent="0.25">
      <c r="E54" s="11"/>
      <c r="I54" s="25"/>
      <c r="J54" s="9"/>
      <c r="M54" s="25"/>
      <c r="N54" s="24"/>
    </row>
    <row r="55" spans="5:14" x14ac:dyDescent="0.25">
      <c r="E55" s="11"/>
      <c r="I55" s="25"/>
      <c r="J55" s="9"/>
      <c r="M55" s="25"/>
      <c r="N55" s="24"/>
    </row>
    <row r="56" spans="5:14" x14ac:dyDescent="0.25">
      <c r="E56" s="11"/>
      <c r="I56" s="25"/>
      <c r="J56" s="9"/>
      <c r="M56" s="25"/>
      <c r="N56" s="24"/>
    </row>
    <row r="57" spans="5:14" x14ac:dyDescent="0.25">
      <c r="E57" s="11"/>
      <c r="I57" s="25"/>
      <c r="J57" s="9"/>
      <c r="M57" s="25"/>
      <c r="N57" s="24"/>
    </row>
    <row r="58" spans="5:14" x14ac:dyDescent="0.25">
      <c r="E58" s="11"/>
      <c r="I58" s="25"/>
      <c r="J58" s="9"/>
      <c r="M58" s="25"/>
      <c r="N58" s="24"/>
    </row>
    <row r="59" spans="5:14" x14ac:dyDescent="0.25">
      <c r="E59" s="11"/>
      <c r="I59" s="25"/>
      <c r="J59" s="9"/>
      <c r="M59" s="25"/>
      <c r="N59" s="24"/>
    </row>
    <row r="60" spans="5:14" x14ac:dyDescent="0.25">
      <c r="E60" s="11"/>
      <c r="I60" s="25"/>
      <c r="J60" s="9"/>
      <c r="M60" s="25"/>
      <c r="N60" s="24"/>
    </row>
    <row r="61" spans="5:14" x14ac:dyDescent="0.25">
      <c r="E61" s="11"/>
      <c r="I61" s="25"/>
      <c r="J61" s="9"/>
      <c r="M61" s="25"/>
      <c r="N61" s="24"/>
    </row>
    <row r="62" spans="5:14" x14ac:dyDescent="0.25">
      <c r="E62" s="11"/>
      <c r="I62" s="25"/>
      <c r="J62" s="9"/>
      <c r="M62" s="25"/>
      <c r="N62" s="24"/>
    </row>
    <row r="63" spans="5:14" x14ac:dyDescent="0.25">
      <c r="E63" s="11"/>
      <c r="I63" s="25"/>
      <c r="J63" s="9"/>
      <c r="M63" s="25"/>
      <c r="N63" s="24"/>
    </row>
    <row r="65" spans="9:13" x14ac:dyDescent="0.25">
      <c r="I65" s="25"/>
      <c r="M65" s="25"/>
    </row>
  </sheetData>
  <mergeCells count="1">
    <mergeCell ref="A31:D36"/>
  </mergeCells>
  <conditionalFormatting sqref="B31">
    <cfRule type="cellIs" dxfId="5" priority="1" operator="lessThan">
      <formula>0</formula>
    </cfRule>
    <cfRule type="cellIs" dxfId="4" priority="2" operator="greaterThanOrEqual">
      <formula>0</formula>
    </cfRule>
  </conditionalFormatting>
  <dataValidations disablePrompts="1" count="1">
    <dataValidation type="decimal" allowBlank="1" showInputMessage="1" showErrorMessage="1" sqref="I64:I1048576 J31:J63 H1:H3" xr:uid="{00000000-0002-0000-0500-000000000000}">
      <formula1>0.1</formula1>
      <formula2>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
  <sheetViews>
    <sheetView showGridLines="0" zoomScale="90" zoomScaleNormal="90" workbookViewId="0"/>
  </sheetViews>
  <sheetFormatPr defaultColWidth="9.1796875" defaultRowHeight="12.5" x14ac:dyDescent="0.25"/>
  <cols>
    <col min="1" max="1" width="31" style="45" customWidth="1"/>
    <col min="2" max="2" width="25" style="45" customWidth="1"/>
    <col min="3" max="6" width="16" style="24" customWidth="1"/>
    <col min="7" max="9" width="1.7265625" style="24" customWidth="1"/>
    <col min="10" max="10" width="16" style="24" customWidth="1"/>
    <col min="11" max="16384" width="9.1796875" style="24"/>
  </cols>
  <sheetData>
    <row r="1" spans="1:14" s="25" customFormat="1" ht="30" customHeight="1" x14ac:dyDescent="0.25">
      <c r="A1" s="46" t="s">
        <v>42</v>
      </c>
      <c r="B1" s="65"/>
      <c r="C1" s="65"/>
      <c r="E1" s="24"/>
      <c r="J1" s="9"/>
      <c r="N1" s="24"/>
    </row>
    <row r="2" spans="1:14" s="25" customFormat="1" ht="30" customHeight="1" x14ac:dyDescent="0.25">
      <c r="A2" s="46" t="s">
        <v>5</v>
      </c>
      <c r="B2" s="65" t="s">
        <v>27</v>
      </c>
      <c r="C2" s="65"/>
      <c r="E2" s="24"/>
      <c r="F2" s="24"/>
      <c r="G2" s="24"/>
      <c r="H2" s="24"/>
      <c r="I2" s="24"/>
      <c r="J2" s="24"/>
      <c r="N2" s="24"/>
    </row>
    <row r="3" spans="1:14" s="25" customFormat="1" ht="30" customHeight="1" x14ac:dyDescent="0.25">
      <c r="A3" s="46" t="s">
        <v>6</v>
      </c>
      <c r="B3" s="65"/>
      <c r="C3" s="65"/>
      <c r="E3" s="24"/>
      <c r="F3" s="24"/>
      <c r="G3" s="24"/>
      <c r="H3" s="24"/>
      <c r="I3" s="24"/>
      <c r="J3" s="24"/>
      <c r="N3" s="24"/>
    </row>
    <row r="4" spans="1:14" ht="30" customHeight="1" x14ac:dyDescent="0.25"/>
    <row r="5" spans="1:14" ht="30" customHeight="1" x14ac:dyDescent="0.25">
      <c r="C5" s="23" t="s">
        <v>29</v>
      </c>
      <c r="D5" s="23" t="s">
        <v>30</v>
      </c>
      <c r="E5" s="23" t="s">
        <v>31</v>
      </c>
      <c r="F5" s="23" t="s">
        <v>4</v>
      </c>
    </row>
    <row r="6" spans="1:14" ht="30" customHeight="1" x14ac:dyDescent="0.25">
      <c r="A6" s="61" t="s">
        <v>18</v>
      </c>
      <c r="B6" s="62"/>
      <c r="C6" s="52"/>
      <c r="D6" s="52"/>
      <c r="E6" s="52"/>
      <c r="F6" s="35">
        <f>SUM(C6:E6)</f>
        <v>0</v>
      </c>
    </row>
    <row r="7" spans="1:14" ht="30" customHeight="1" x14ac:dyDescent="0.25">
      <c r="A7" s="61" t="s">
        <v>19</v>
      </c>
      <c r="B7" s="62"/>
      <c r="C7" s="52"/>
      <c r="D7" s="52"/>
      <c r="E7" s="52"/>
      <c r="F7" s="35">
        <f t="shared" ref="F7:F8" si="0">SUM(C7:E7)</f>
        <v>0</v>
      </c>
    </row>
    <row r="8" spans="1:14" ht="30" customHeight="1" x14ac:dyDescent="0.25">
      <c r="A8" s="61" t="s">
        <v>40</v>
      </c>
      <c r="B8" s="62"/>
      <c r="C8" s="52"/>
      <c r="D8" s="52"/>
      <c r="E8" s="52"/>
      <c r="F8" s="35">
        <f t="shared" si="0"/>
        <v>0</v>
      </c>
    </row>
    <row r="9" spans="1:14" ht="30" customHeight="1" x14ac:dyDescent="0.25">
      <c r="A9" s="61" t="s">
        <v>14</v>
      </c>
      <c r="B9" s="62"/>
      <c r="C9" s="66" t="e">
        <f>C7/C6</f>
        <v>#DIV/0!</v>
      </c>
      <c r="D9" s="66" t="e">
        <f t="shared" ref="D9:F9" si="1">D7/D6</f>
        <v>#DIV/0!</v>
      </c>
      <c r="E9" s="66" t="e">
        <f t="shared" si="1"/>
        <v>#DIV/0!</v>
      </c>
      <c r="F9" s="66" t="e">
        <f t="shared" si="1"/>
        <v>#DIV/0!</v>
      </c>
    </row>
    <row r="10" spans="1:14" ht="30" customHeight="1" x14ac:dyDescent="0.25"/>
    <row r="11" spans="1:14" ht="30" customHeight="1" x14ac:dyDescent="0.25">
      <c r="A11" s="64" t="s">
        <v>23</v>
      </c>
      <c r="B11" s="64"/>
      <c r="C11" s="64"/>
      <c r="E11" s="64" t="s">
        <v>24</v>
      </c>
      <c r="F11" s="64"/>
      <c r="G11" s="64"/>
      <c r="H11" s="64"/>
      <c r="I11" s="64"/>
      <c r="J11" s="64"/>
    </row>
    <row r="12" spans="1:14" ht="30" customHeight="1" x14ac:dyDescent="0.25">
      <c r="A12" s="63" t="s">
        <v>43</v>
      </c>
      <c r="B12" s="63"/>
      <c r="C12" s="34">
        <f>'Q1 Sales'!C17</f>
        <v>0</v>
      </c>
      <c r="D12" s="26"/>
      <c r="E12" s="64" t="s">
        <v>48</v>
      </c>
      <c r="F12" s="64"/>
      <c r="G12" s="64"/>
      <c r="H12" s="64"/>
      <c r="I12" s="64"/>
      <c r="J12" s="36">
        <f>'Q1 Sales'!J14</f>
        <v>0.02</v>
      </c>
      <c r="L12" s="25"/>
      <c r="M12" s="25"/>
    </row>
    <row r="13" spans="1:14" ht="30" customHeight="1" x14ac:dyDescent="0.25">
      <c r="A13" s="63" t="s">
        <v>51</v>
      </c>
      <c r="B13" s="63"/>
      <c r="C13" s="34">
        <f>'Q2 Purchases'!G27</f>
        <v>0</v>
      </c>
      <c r="D13" s="26"/>
      <c r="E13" s="64" t="s">
        <v>49</v>
      </c>
      <c r="F13" s="64"/>
      <c r="G13" s="64"/>
      <c r="H13" s="64"/>
      <c r="I13" s="64"/>
      <c r="J13" s="35">
        <f>TRUNC((F7*127000*0.8/3412000)+J12,0)</f>
        <v>0</v>
      </c>
      <c r="L13" s="25"/>
      <c r="M13" s="25"/>
    </row>
    <row r="14" spans="1:14" ht="30" customHeight="1" x14ac:dyDescent="0.25">
      <c r="A14" s="63" t="s">
        <v>45</v>
      </c>
      <c r="B14" s="63"/>
      <c r="C14" s="34">
        <f>C12+C13</f>
        <v>0</v>
      </c>
      <c r="D14" s="25"/>
      <c r="E14" s="64" t="s">
        <v>50</v>
      </c>
      <c r="F14" s="64"/>
      <c r="G14" s="64"/>
      <c r="H14" s="64"/>
      <c r="I14" s="64"/>
      <c r="J14" s="36">
        <f>(F7*127000*0.8/3412000+J12)-J13</f>
        <v>0.02</v>
      </c>
      <c r="L14" s="25"/>
      <c r="M14" s="25"/>
    </row>
    <row r="15" spans="1:14" ht="30" customHeight="1" x14ac:dyDescent="0.25">
      <c r="A15" s="63" t="s">
        <v>46</v>
      </c>
      <c r="B15" s="63"/>
      <c r="C15" s="34">
        <f>SUM(F7)</f>
        <v>0</v>
      </c>
      <c r="D15" s="26"/>
      <c r="F15" s="25"/>
      <c r="G15" s="25"/>
      <c r="K15" s="25"/>
      <c r="L15" s="25"/>
      <c r="M15" s="25"/>
    </row>
    <row r="16" spans="1:14" ht="30" customHeight="1" x14ac:dyDescent="0.25">
      <c r="A16" s="63" t="s">
        <v>53</v>
      </c>
      <c r="B16" s="63"/>
      <c r="C16" s="55">
        <v>0</v>
      </c>
      <c r="D16" s="26"/>
      <c r="L16" s="59"/>
      <c r="M16" s="59"/>
    </row>
    <row r="17" spans="1:3" ht="30" customHeight="1" x14ac:dyDescent="0.25">
      <c r="A17" s="63" t="s">
        <v>47</v>
      </c>
      <c r="B17" s="63"/>
      <c r="C17" s="34">
        <f>C14-C15-C16</f>
        <v>0</v>
      </c>
    </row>
    <row r="18" spans="1:3" ht="30" customHeight="1" x14ac:dyDescent="0.25"/>
    <row r="19" spans="1:3" ht="30" customHeight="1" x14ac:dyDescent="0.25"/>
    <row r="20" spans="1:3" ht="30" customHeight="1" x14ac:dyDescent="0.25"/>
    <row r="21" spans="1:3" ht="30" customHeight="1" x14ac:dyDescent="0.25"/>
    <row r="22" spans="1:3" ht="30" customHeight="1" x14ac:dyDescent="0.25"/>
  </sheetData>
  <sheetProtection algorithmName="SHA-512" hashValue="sZibqVLrL9Fyh6b6SFp/TL9/p/9A/YdaE2V/PQ5D7Bju8kK2AyR0dmHp5UlnPifg8p83x07tHLfXn2eH+Grbjg==" saltValue="hAm1mXMKrw5ogs8+3r7NAA==" spinCount="100000" sheet="1" objects="1" scenarios="1"/>
  <mergeCells count="18">
    <mergeCell ref="B1:C1"/>
    <mergeCell ref="B2:C2"/>
    <mergeCell ref="B3:C3"/>
    <mergeCell ref="A6:B6"/>
    <mergeCell ref="A7:B7"/>
    <mergeCell ref="A8:B8"/>
    <mergeCell ref="A9:B9"/>
    <mergeCell ref="A11:C11"/>
    <mergeCell ref="E11:J11"/>
    <mergeCell ref="A12:B12"/>
    <mergeCell ref="E12:I12"/>
    <mergeCell ref="A17:B17"/>
    <mergeCell ref="A13:B13"/>
    <mergeCell ref="E13:I13"/>
    <mergeCell ref="A14:B14"/>
    <mergeCell ref="E14:I14"/>
    <mergeCell ref="A15:B15"/>
    <mergeCell ref="A16:B1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showGridLines="0" zoomScale="90" zoomScaleNormal="90" workbookViewId="0"/>
  </sheetViews>
  <sheetFormatPr defaultColWidth="9.1796875" defaultRowHeight="12.5" x14ac:dyDescent="0.25"/>
  <cols>
    <col min="1" max="1" width="35.26953125" style="25" bestFit="1" customWidth="1"/>
    <col min="2" max="2" width="22.7265625" style="25" customWidth="1"/>
    <col min="3" max="7" width="25.54296875" style="25" customWidth="1"/>
    <col min="8" max="8" width="17" style="25" bestFit="1" customWidth="1"/>
    <col min="9" max="9" width="18.7265625" style="9" customWidth="1"/>
    <col min="10" max="12" width="18.7265625" style="25" customWidth="1"/>
    <col min="13" max="13" width="9.1796875" style="24"/>
    <col min="14" max="16384" width="9.1796875" style="25"/>
  </cols>
  <sheetData>
    <row r="1" spans="1:13" ht="25" customHeight="1" x14ac:dyDescent="0.25">
      <c r="A1" s="44" t="s">
        <v>42</v>
      </c>
      <c r="B1" s="15"/>
      <c r="C1" s="33"/>
      <c r="D1" s="24"/>
      <c r="H1" s="9"/>
      <c r="I1" s="25"/>
      <c r="L1" s="24"/>
      <c r="M1" s="25"/>
    </row>
    <row r="2" spans="1:13" ht="25" customHeight="1" x14ac:dyDescent="0.25">
      <c r="A2" s="44" t="s">
        <v>5</v>
      </c>
      <c r="B2" s="15" t="s">
        <v>26</v>
      </c>
      <c r="C2" s="33"/>
      <c r="D2" s="24"/>
      <c r="H2" s="9"/>
      <c r="I2" s="25"/>
      <c r="L2" s="24"/>
      <c r="M2" s="25"/>
    </row>
    <row r="3" spans="1:13" ht="25" customHeight="1" x14ac:dyDescent="0.25">
      <c r="A3" s="44" t="s">
        <v>6</v>
      </c>
      <c r="B3" s="15"/>
      <c r="C3" s="33"/>
      <c r="D3" s="24"/>
      <c r="H3" s="9"/>
      <c r="I3" s="25"/>
      <c r="L3" s="24"/>
      <c r="M3" s="25"/>
    </row>
    <row r="4" spans="1:13" s="24" customFormat="1" ht="25" customHeight="1" x14ac:dyDescent="0.25"/>
    <row r="5" spans="1:13" s="7" customFormat="1" ht="26" x14ac:dyDescent="0.25">
      <c r="A5" s="16" t="s">
        <v>7</v>
      </c>
      <c r="B5" s="27" t="s">
        <v>11</v>
      </c>
      <c r="C5" s="27" t="s">
        <v>22</v>
      </c>
      <c r="D5" s="27" t="s">
        <v>20</v>
      </c>
      <c r="E5" s="28" t="s">
        <v>8</v>
      </c>
      <c r="F5" s="28" t="s">
        <v>9</v>
      </c>
      <c r="G5" s="14" t="s">
        <v>10</v>
      </c>
      <c r="H5" s="24"/>
    </row>
    <row r="6" spans="1:13" s="47" customFormat="1" ht="13.5" customHeight="1" x14ac:dyDescent="0.25">
      <c r="A6" s="29" t="s">
        <v>13</v>
      </c>
      <c r="B6" s="48">
        <v>43101</v>
      </c>
      <c r="C6" s="48" t="s">
        <v>38</v>
      </c>
      <c r="D6" s="49" t="s">
        <v>12</v>
      </c>
      <c r="E6" s="50">
        <v>5000</v>
      </c>
      <c r="F6" s="49">
        <v>0.2</v>
      </c>
      <c r="G6" s="51">
        <f>F6*E6</f>
        <v>1000</v>
      </c>
      <c r="H6" s="24"/>
      <c r="I6" s="9"/>
    </row>
    <row r="7" spans="1:13" x14ac:dyDescent="0.25">
      <c r="A7" s="29">
        <v>1</v>
      </c>
      <c r="B7" s="30"/>
      <c r="C7" s="30"/>
      <c r="D7" s="31"/>
      <c r="E7" s="31"/>
      <c r="F7" s="31"/>
      <c r="G7" s="32">
        <f t="shared" ref="G7:G26" si="0">F7*E7</f>
        <v>0</v>
      </c>
      <c r="H7" s="24"/>
      <c r="M7" s="25"/>
    </row>
    <row r="8" spans="1:13" x14ac:dyDescent="0.25">
      <c r="A8" s="29">
        <v>2</v>
      </c>
      <c r="B8" s="31"/>
      <c r="C8" s="31"/>
      <c r="D8" s="31"/>
      <c r="E8" s="31"/>
      <c r="F8" s="31"/>
      <c r="G8" s="32">
        <f t="shared" si="0"/>
        <v>0</v>
      </c>
      <c r="H8" s="24"/>
      <c r="M8" s="25"/>
    </row>
    <row r="9" spans="1:13" x14ac:dyDescent="0.25">
      <c r="A9" s="29">
        <v>3</v>
      </c>
      <c r="B9" s="31"/>
      <c r="C9" s="31"/>
      <c r="D9" s="31"/>
      <c r="E9" s="31"/>
      <c r="F9" s="31"/>
      <c r="G9" s="32">
        <f t="shared" si="0"/>
        <v>0</v>
      </c>
      <c r="H9" s="24"/>
      <c r="M9" s="25"/>
    </row>
    <row r="10" spans="1:13" x14ac:dyDescent="0.25">
      <c r="A10" s="29">
        <v>4</v>
      </c>
      <c r="B10" s="31"/>
      <c r="C10" s="31"/>
      <c r="D10" s="31"/>
      <c r="E10" s="31"/>
      <c r="F10" s="31"/>
      <c r="G10" s="32">
        <f t="shared" si="0"/>
        <v>0</v>
      </c>
      <c r="H10" s="24"/>
      <c r="M10" s="26"/>
    </row>
    <row r="11" spans="1:13" x14ac:dyDescent="0.25">
      <c r="A11" s="29">
        <v>5</v>
      </c>
      <c r="B11" s="31"/>
      <c r="C11" s="31"/>
      <c r="D11" s="31"/>
      <c r="E11" s="31"/>
      <c r="F11" s="31"/>
      <c r="G11" s="32">
        <f t="shared" si="0"/>
        <v>0</v>
      </c>
      <c r="H11" s="24"/>
      <c r="M11" s="26"/>
    </row>
    <row r="12" spans="1:13" x14ac:dyDescent="0.25">
      <c r="A12" s="29">
        <v>6</v>
      </c>
      <c r="B12" s="31"/>
      <c r="C12" s="31"/>
      <c r="D12" s="31"/>
      <c r="E12" s="31"/>
      <c r="F12" s="31"/>
      <c r="G12" s="32">
        <f t="shared" si="0"/>
        <v>0</v>
      </c>
      <c r="H12" s="24"/>
      <c r="M12" s="25"/>
    </row>
    <row r="13" spans="1:13" x14ac:dyDescent="0.25">
      <c r="A13" s="29">
        <v>7</v>
      </c>
      <c r="B13" s="31"/>
      <c r="C13" s="31"/>
      <c r="D13" s="31"/>
      <c r="E13" s="31"/>
      <c r="F13" s="31"/>
      <c r="G13" s="32">
        <f t="shared" si="0"/>
        <v>0</v>
      </c>
      <c r="H13" s="24"/>
      <c r="M13" s="25"/>
    </row>
    <row r="14" spans="1:13" x14ac:dyDescent="0.25">
      <c r="A14" s="29">
        <v>8</v>
      </c>
      <c r="B14" s="31"/>
      <c r="C14" s="31"/>
      <c r="D14" s="31"/>
      <c r="E14" s="31"/>
      <c r="F14" s="31"/>
      <c r="G14" s="32">
        <f t="shared" si="0"/>
        <v>0</v>
      </c>
      <c r="H14" s="24"/>
      <c r="M14" s="25"/>
    </row>
    <row r="15" spans="1:13" x14ac:dyDescent="0.25">
      <c r="A15" s="29">
        <v>9</v>
      </c>
      <c r="B15" s="31"/>
      <c r="C15" s="31"/>
      <c r="D15" s="31"/>
      <c r="E15" s="31"/>
      <c r="F15" s="31"/>
      <c r="G15" s="32">
        <f t="shared" si="0"/>
        <v>0</v>
      </c>
      <c r="H15" s="24"/>
      <c r="M15" s="25"/>
    </row>
    <row r="16" spans="1:13" x14ac:dyDescent="0.25">
      <c r="A16" s="29">
        <v>10</v>
      </c>
      <c r="B16" s="31"/>
      <c r="C16" s="31"/>
      <c r="D16" s="31"/>
      <c r="E16" s="31"/>
      <c r="F16" s="31"/>
      <c r="G16" s="32">
        <f t="shared" si="0"/>
        <v>0</v>
      </c>
      <c r="H16" s="24"/>
      <c r="M16" s="25"/>
    </row>
    <row r="17" spans="1:14" x14ac:dyDescent="0.25">
      <c r="A17" s="29">
        <v>11</v>
      </c>
      <c r="B17" s="31"/>
      <c r="C17" s="31"/>
      <c r="D17" s="31"/>
      <c r="E17" s="31"/>
      <c r="F17" s="31"/>
      <c r="G17" s="32">
        <f t="shared" si="0"/>
        <v>0</v>
      </c>
      <c r="H17" s="24"/>
      <c r="M17" s="25"/>
    </row>
    <row r="18" spans="1:14" x14ac:dyDescent="0.25">
      <c r="A18" s="29">
        <v>12</v>
      </c>
      <c r="B18" s="31"/>
      <c r="C18" s="31"/>
      <c r="D18" s="31"/>
      <c r="E18" s="31"/>
      <c r="F18" s="31"/>
      <c r="G18" s="32">
        <f t="shared" si="0"/>
        <v>0</v>
      </c>
      <c r="H18" s="24"/>
      <c r="M18" s="25"/>
    </row>
    <row r="19" spans="1:14" x14ac:dyDescent="0.25">
      <c r="A19" s="29">
        <v>13</v>
      </c>
      <c r="B19" s="31"/>
      <c r="C19" s="31"/>
      <c r="D19" s="31"/>
      <c r="E19" s="31"/>
      <c r="F19" s="31"/>
      <c r="G19" s="32">
        <f t="shared" si="0"/>
        <v>0</v>
      </c>
      <c r="H19" s="24"/>
      <c r="I19" s="25"/>
      <c r="M19" s="25"/>
    </row>
    <row r="20" spans="1:14" x14ac:dyDescent="0.25">
      <c r="A20" s="29">
        <v>14</v>
      </c>
      <c r="B20" s="31"/>
      <c r="C20" s="31"/>
      <c r="D20" s="31"/>
      <c r="E20" s="31"/>
      <c r="F20" s="31"/>
      <c r="G20" s="32">
        <f t="shared" si="0"/>
        <v>0</v>
      </c>
      <c r="H20" s="24"/>
      <c r="I20" s="25"/>
      <c r="M20" s="25"/>
    </row>
    <row r="21" spans="1:14" x14ac:dyDescent="0.25">
      <c r="A21" s="29">
        <v>15</v>
      </c>
      <c r="B21" s="31"/>
      <c r="C21" s="31"/>
      <c r="D21" s="31"/>
      <c r="E21" s="31"/>
      <c r="F21" s="31"/>
      <c r="G21" s="32">
        <f t="shared" si="0"/>
        <v>0</v>
      </c>
      <c r="H21" s="24"/>
      <c r="I21" s="25"/>
      <c r="M21" s="25"/>
    </row>
    <row r="22" spans="1:14" x14ac:dyDescent="0.25">
      <c r="A22" s="29">
        <v>16</v>
      </c>
      <c r="B22" s="31"/>
      <c r="C22" s="31"/>
      <c r="D22" s="31"/>
      <c r="E22" s="31"/>
      <c r="F22" s="31"/>
      <c r="G22" s="32">
        <f t="shared" si="0"/>
        <v>0</v>
      </c>
      <c r="H22" s="24"/>
      <c r="I22" s="25"/>
      <c r="M22" s="25"/>
    </row>
    <row r="23" spans="1:14" x14ac:dyDescent="0.25">
      <c r="A23" s="29">
        <v>17</v>
      </c>
      <c r="B23" s="31"/>
      <c r="C23" s="31"/>
      <c r="D23" s="31"/>
      <c r="E23" s="31"/>
      <c r="F23" s="31"/>
      <c r="G23" s="32">
        <f t="shared" si="0"/>
        <v>0</v>
      </c>
      <c r="H23" s="24"/>
      <c r="I23" s="25"/>
      <c r="M23" s="25"/>
    </row>
    <row r="24" spans="1:14" x14ac:dyDescent="0.25">
      <c r="A24" s="29">
        <v>18</v>
      </c>
      <c r="B24" s="31"/>
      <c r="C24" s="31"/>
      <c r="D24" s="31"/>
      <c r="E24" s="31"/>
      <c r="F24" s="31"/>
      <c r="G24" s="32">
        <f t="shared" si="0"/>
        <v>0</v>
      </c>
      <c r="H24" s="24"/>
      <c r="I24" s="25"/>
      <c r="M24" s="25"/>
    </row>
    <row r="25" spans="1:14" x14ac:dyDescent="0.25">
      <c r="A25" s="29">
        <v>19</v>
      </c>
      <c r="B25" s="31"/>
      <c r="C25" s="31"/>
      <c r="D25" s="31"/>
      <c r="E25" s="31"/>
      <c r="F25" s="31"/>
      <c r="G25" s="32">
        <f t="shared" si="0"/>
        <v>0</v>
      </c>
      <c r="H25" s="24"/>
      <c r="I25" s="25"/>
      <c r="M25" s="25"/>
    </row>
    <row r="26" spans="1:14" x14ac:dyDescent="0.25">
      <c r="A26" s="37">
        <v>20</v>
      </c>
      <c r="B26" s="38"/>
      <c r="C26" s="38"/>
      <c r="D26" s="38"/>
      <c r="E26" s="38"/>
      <c r="F26" s="38"/>
      <c r="G26" s="39">
        <f t="shared" si="0"/>
        <v>0</v>
      </c>
      <c r="H26" s="24"/>
      <c r="I26" s="25"/>
      <c r="M26" s="25"/>
    </row>
    <row r="27" spans="1:14" s="26" customFormat="1" ht="14" x14ac:dyDescent="0.25">
      <c r="A27" s="40" t="s">
        <v>4</v>
      </c>
      <c r="B27" s="41"/>
      <c r="C27" s="41"/>
      <c r="D27" s="41"/>
      <c r="E27" s="42">
        <f>SUM(E7:E26)</f>
        <v>0</v>
      </c>
      <c r="F27" s="42">
        <f>SUM(F7:F26)</f>
        <v>0</v>
      </c>
      <c r="G27" s="43">
        <f>SUM(G7:G26)</f>
        <v>0</v>
      </c>
      <c r="H27" s="24"/>
    </row>
    <row r="28" spans="1:14" s="26" customFormat="1" x14ac:dyDescent="0.25">
      <c r="A28" s="24"/>
      <c r="B28" s="24"/>
      <c r="C28" s="24"/>
      <c r="D28" s="24"/>
      <c r="E28" s="24"/>
      <c r="F28" s="24"/>
      <c r="G28" s="24"/>
      <c r="H28" s="24"/>
    </row>
    <row r="29" spans="1:14" s="26" customFormat="1" x14ac:dyDescent="0.25">
      <c r="A29" s="24"/>
      <c r="B29" s="24"/>
      <c r="C29" s="24"/>
      <c r="D29" s="24"/>
      <c r="E29" s="24"/>
      <c r="F29" s="24"/>
      <c r="G29" s="24"/>
      <c r="H29" s="24"/>
    </row>
    <row r="30" spans="1:14" x14ac:dyDescent="0.25">
      <c r="D30" s="24"/>
      <c r="E30" s="24"/>
      <c r="F30" s="24"/>
      <c r="G30" s="24"/>
      <c r="H30" s="24"/>
      <c r="I30" s="24"/>
      <c r="M30" s="25"/>
    </row>
    <row r="31" spans="1:14" x14ac:dyDescent="0.25">
      <c r="A31" s="60"/>
      <c r="B31" s="60"/>
      <c r="C31" s="60"/>
      <c r="D31" s="60"/>
      <c r="E31" s="24"/>
      <c r="F31" s="24"/>
      <c r="G31" s="24"/>
      <c r="H31" s="24"/>
      <c r="I31" s="25"/>
      <c r="J31" s="9"/>
      <c r="M31" s="25"/>
      <c r="N31" s="24"/>
    </row>
    <row r="32" spans="1:14" x14ac:dyDescent="0.25">
      <c r="A32" s="60"/>
      <c r="B32" s="60"/>
      <c r="C32" s="60"/>
      <c r="D32" s="60"/>
      <c r="E32" s="24"/>
      <c r="F32" s="24"/>
      <c r="G32" s="24"/>
      <c r="H32" s="24"/>
      <c r="I32" s="25"/>
      <c r="J32" s="9"/>
      <c r="M32" s="25"/>
      <c r="N32" s="24"/>
    </row>
    <row r="33" spans="1:14" x14ac:dyDescent="0.25">
      <c r="A33" s="60"/>
      <c r="B33" s="60"/>
      <c r="C33" s="60"/>
      <c r="D33" s="60"/>
      <c r="E33" s="24"/>
      <c r="F33" s="24"/>
      <c r="G33" s="24"/>
      <c r="H33" s="24"/>
      <c r="I33" s="25"/>
      <c r="J33" s="9"/>
      <c r="M33" s="25"/>
      <c r="N33" s="24"/>
    </row>
    <row r="34" spans="1:14" x14ac:dyDescent="0.25">
      <c r="A34" s="60"/>
      <c r="B34" s="60"/>
      <c r="C34" s="60"/>
      <c r="D34" s="60"/>
      <c r="E34" s="24"/>
      <c r="F34" s="24"/>
      <c r="G34" s="24"/>
      <c r="H34" s="24"/>
      <c r="I34" s="25"/>
      <c r="J34" s="9"/>
      <c r="M34" s="25"/>
      <c r="N34" s="24"/>
    </row>
    <row r="35" spans="1:14" x14ac:dyDescent="0.25">
      <c r="A35" s="60"/>
      <c r="B35" s="60"/>
      <c r="C35" s="60"/>
      <c r="D35" s="60"/>
      <c r="E35" s="24"/>
      <c r="F35" s="24"/>
      <c r="G35" s="24"/>
      <c r="H35" s="24"/>
      <c r="I35" s="25"/>
      <c r="J35" s="9"/>
      <c r="M35" s="25"/>
      <c r="N35" s="24"/>
    </row>
    <row r="36" spans="1:14" x14ac:dyDescent="0.25">
      <c r="A36" s="60"/>
      <c r="B36" s="60"/>
      <c r="C36" s="60"/>
      <c r="D36" s="60"/>
      <c r="E36" s="24"/>
      <c r="F36" s="24"/>
      <c r="G36" s="24"/>
      <c r="H36" s="24"/>
      <c r="I36" s="25"/>
      <c r="J36" s="9"/>
      <c r="M36" s="25"/>
      <c r="N36" s="24"/>
    </row>
    <row r="37" spans="1:14" x14ac:dyDescent="0.25">
      <c r="E37" s="11"/>
      <c r="I37" s="25"/>
      <c r="J37" s="9"/>
      <c r="M37" s="25"/>
      <c r="N37" s="24"/>
    </row>
    <row r="38" spans="1:14" x14ac:dyDescent="0.25">
      <c r="E38" s="11"/>
      <c r="I38" s="25"/>
      <c r="J38" s="9"/>
      <c r="M38" s="25"/>
      <c r="N38" s="24"/>
    </row>
    <row r="39" spans="1:14" x14ac:dyDescent="0.25">
      <c r="E39" s="11"/>
      <c r="I39" s="25"/>
      <c r="J39" s="9"/>
      <c r="M39" s="25"/>
      <c r="N39" s="24"/>
    </row>
    <row r="40" spans="1:14" x14ac:dyDescent="0.25">
      <c r="E40" s="11"/>
      <c r="I40" s="25"/>
      <c r="J40" s="9"/>
      <c r="M40" s="25"/>
      <c r="N40" s="24"/>
    </row>
    <row r="41" spans="1:14" x14ac:dyDescent="0.25">
      <c r="E41" s="11"/>
      <c r="I41" s="25"/>
      <c r="J41" s="9"/>
      <c r="M41" s="25"/>
      <c r="N41" s="24"/>
    </row>
    <row r="42" spans="1:14" x14ac:dyDescent="0.25">
      <c r="E42" s="11"/>
      <c r="I42" s="25"/>
      <c r="J42" s="9"/>
      <c r="M42" s="25"/>
      <c r="N42" s="24"/>
    </row>
    <row r="43" spans="1:14" x14ac:dyDescent="0.25">
      <c r="E43" s="11"/>
      <c r="I43" s="25"/>
      <c r="J43" s="9"/>
      <c r="M43" s="25"/>
      <c r="N43" s="24"/>
    </row>
    <row r="44" spans="1:14" x14ac:dyDescent="0.25">
      <c r="E44" s="11"/>
      <c r="I44" s="25"/>
      <c r="J44" s="9"/>
      <c r="M44" s="25"/>
      <c r="N44" s="24"/>
    </row>
    <row r="45" spans="1:14" x14ac:dyDescent="0.25">
      <c r="E45" s="11"/>
      <c r="I45" s="25"/>
      <c r="J45" s="9"/>
      <c r="M45" s="25"/>
      <c r="N45" s="24"/>
    </row>
    <row r="46" spans="1:14" x14ac:dyDescent="0.25">
      <c r="E46" s="11"/>
      <c r="I46" s="25"/>
      <c r="J46" s="9"/>
      <c r="M46" s="25"/>
      <c r="N46" s="24"/>
    </row>
    <row r="47" spans="1:14" x14ac:dyDescent="0.25">
      <c r="E47" s="11"/>
      <c r="I47" s="25"/>
      <c r="J47" s="9"/>
      <c r="M47" s="25"/>
      <c r="N47" s="24"/>
    </row>
    <row r="48" spans="1:14" x14ac:dyDescent="0.25">
      <c r="E48" s="11"/>
      <c r="I48" s="25"/>
      <c r="J48" s="9"/>
      <c r="M48" s="25"/>
      <c r="N48" s="24"/>
    </row>
    <row r="49" spans="5:14" x14ac:dyDescent="0.25">
      <c r="E49" s="11"/>
      <c r="I49" s="25"/>
      <c r="J49" s="9"/>
      <c r="M49" s="25"/>
      <c r="N49" s="24"/>
    </row>
    <row r="50" spans="5:14" x14ac:dyDescent="0.25">
      <c r="E50" s="11"/>
      <c r="I50" s="25"/>
      <c r="J50" s="9"/>
      <c r="M50" s="25"/>
      <c r="N50" s="24"/>
    </row>
    <row r="51" spans="5:14" x14ac:dyDescent="0.25">
      <c r="E51" s="11"/>
      <c r="I51" s="25"/>
      <c r="J51" s="9"/>
      <c r="M51" s="25"/>
      <c r="N51" s="24"/>
    </row>
    <row r="52" spans="5:14" x14ac:dyDescent="0.25">
      <c r="E52" s="11"/>
      <c r="I52" s="25"/>
      <c r="J52" s="9"/>
      <c r="M52" s="25"/>
      <c r="N52" s="24"/>
    </row>
    <row r="53" spans="5:14" x14ac:dyDescent="0.25">
      <c r="E53" s="11"/>
      <c r="I53" s="25"/>
      <c r="J53" s="9"/>
      <c r="M53" s="25"/>
      <c r="N53" s="24"/>
    </row>
    <row r="54" spans="5:14" x14ac:dyDescent="0.25">
      <c r="E54" s="11"/>
      <c r="I54" s="25"/>
      <c r="J54" s="9"/>
      <c r="M54" s="25"/>
      <c r="N54" s="24"/>
    </row>
    <row r="55" spans="5:14" x14ac:dyDescent="0.25">
      <c r="E55" s="11"/>
      <c r="I55" s="25"/>
      <c r="J55" s="9"/>
      <c r="M55" s="25"/>
      <c r="N55" s="24"/>
    </row>
    <row r="56" spans="5:14" x14ac:dyDescent="0.25">
      <c r="E56" s="11"/>
      <c r="I56" s="25"/>
      <c r="J56" s="9"/>
      <c r="M56" s="25"/>
      <c r="N56" s="24"/>
    </row>
    <row r="57" spans="5:14" x14ac:dyDescent="0.25">
      <c r="E57" s="11"/>
      <c r="I57" s="25"/>
      <c r="J57" s="9"/>
      <c r="M57" s="25"/>
      <c r="N57" s="24"/>
    </row>
    <row r="58" spans="5:14" x14ac:dyDescent="0.25">
      <c r="E58" s="11"/>
      <c r="I58" s="25"/>
      <c r="J58" s="9"/>
      <c r="M58" s="25"/>
      <c r="N58" s="24"/>
    </row>
    <row r="59" spans="5:14" x14ac:dyDescent="0.25">
      <c r="E59" s="11"/>
      <c r="I59" s="25"/>
      <c r="J59" s="9"/>
      <c r="M59" s="25"/>
      <c r="N59" s="24"/>
    </row>
    <row r="60" spans="5:14" x14ac:dyDescent="0.25">
      <c r="E60" s="11"/>
      <c r="I60" s="25"/>
      <c r="J60" s="9"/>
      <c r="M60" s="25"/>
      <c r="N60" s="24"/>
    </row>
    <row r="61" spans="5:14" x14ac:dyDescent="0.25">
      <c r="E61" s="11"/>
      <c r="I61" s="25"/>
      <c r="J61" s="9"/>
      <c r="M61" s="25"/>
      <c r="N61" s="24"/>
    </row>
    <row r="62" spans="5:14" x14ac:dyDescent="0.25">
      <c r="E62" s="11"/>
      <c r="I62" s="25"/>
      <c r="J62" s="9"/>
      <c r="M62" s="25"/>
      <c r="N62" s="24"/>
    </row>
    <row r="63" spans="5:14" x14ac:dyDescent="0.25">
      <c r="E63" s="11"/>
      <c r="I63" s="25"/>
      <c r="J63" s="9"/>
      <c r="M63" s="25"/>
      <c r="N63" s="24"/>
    </row>
    <row r="65" spans="9:13" x14ac:dyDescent="0.25">
      <c r="I65" s="25"/>
      <c r="M65" s="25"/>
    </row>
  </sheetData>
  <mergeCells count="1">
    <mergeCell ref="A31:D36"/>
  </mergeCells>
  <conditionalFormatting sqref="B31">
    <cfRule type="cellIs" dxfId="3" priority="1" operator="lessThan">
      <formula>0</formula>
    </cfRule>
    <cfRule type="cellIs" dxfId="2" priority="2" operator="greaterThanOrEqual">
      <formula>0</formula>
    </cfRule>
  </conditionalFormatting>
  <dataValidations count="1">
    <dataValidation type="decimal" allowBlank="1" showInputMessage="1" showErrorMessage="1" sqref="I64:I1048576 J31:J63 H1:H3" xr:uid="{00000000-0002-0000-0700-000000000000}">
      <formula1>0.1</formula1>
      <formula2>1</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
  <sheetViews>
    <sheetView showGridLines="0" zoomScale="90" zoomScaleNormal="90" workbookViewId="0"/>
  </sheetViews>
  <sheetFormatPr defaultColWidth="9.1796875" defaultRowHeight="12.5" x14ac:dyDescent="0.25"/>
  <cols>
    <col min="1" max="1" width="31" style="45" customWidth="1"/>
    <col min="2" max="2" width="25" style="45" customWidth="1"/>
    <col min="3" max="6" width="16" style="24" customWidth="1"/>
    <col min="7" max="9" width="1.7265625" style="24" customWidth="1"/>
    <col min="10" max="10" width="16" style="24" customWidth="1"/>
    <col min="11" max="16384" width="9.1796875" style="24"/>
  </cols>
  <sheetData>
    <row r="1" spans="1:14" s="25" customFormat="1" ht="30" customHeight="1" x14ac:dyDescent="0.25">
      <c r="A1" s="46" t="s">
        <v>42</v>
      </c>
      <c r="B1" s="65"/>
      <c r="C1" s="65"/>
      <c r="E1" s="24"/>
      <c r="J1" s="9"/>
      <c r="N1" s="24"/>
    </row>
    <row r="2" spans="1:14" s="25" customFormat="1" ht="30" customHeight="1" x14ac:dyDescent="0.25">
      <c r="A2" s="46" t="s">
        <v>5</v>
      </c>
      <c r="B2" s="65" t="s">
        <v>26</v>
      </c>
      <c r="C2" s="65"/>
      <c r="E2" s="24"/>
      <c r="F2" s="24"/>
      <c r="G2" s="24"/>
      <c r="H2" s="24"/>
      <c r="I2" s="24"/>
      <c r="J2" s="24"/>
      <c r="N2" s="24"/>
    </row>
    <row r="3" spans="1:14" s="25" customFormat="1" ht="30" customHeight="1" x14ac:dyDescent="0.25">
      <c r="A3" s="46" t="s">
        <v>6</v>
      </c>
      <c r="B3" s="65"/>
      <c r="C3" s="65"/>
      <c r="E3" s="24"/>
      <c r="F3" s="24"/>
      <c r="G3" s="24"/>
      <c r="H3" s="24"/>
      <c r="I3" s="24"/>
      <c r="J3" s="24"/>
      <c r="N3" s="24"/>
    </row>
    <row r="4" spans="1:14" ht="30" customHeight="1" x14ac:dyDescent="0.25"/>
    <row r="5" spans="1:14" ht="30" customHeight="1" x14ac:dyDescent="0.25">
      <c r="C5" s="23" t="s">
        <v>32</v>
      </c>
      <c r="D5" s="23" t="s">
        <v>33</v>
      </c>
      <c r="E5" s="23" t="s">
        <v>34</v>
      </c>
      <c r="F5" s="23" t="s">
        <v>4</v>
      </c>
    </row>
    <row r="6" spans="1:14" ht="30" customHeight="1" x14ac:dyDescent="0.25">
      <c r="A6" s="61" t="s">
        <v>18</v>
      </c>
      <c r="B6" s="62"/>
      <c r="C6" s="52"/>
      <c r="D6" s="52"/>
      <c r="E6" s="52"/>
      <c r="F6" s="35">
        <f>SUM(C6:E6)</f>
        <v>0</v>
      </c>
    </row>
    <row r="7" spans="1:14" ht="30" customHeight="1" x14ac:dyDescent="0.25">
      <c r="A7" s="61" t="s">
        <v>19</v>
      </c>
      <c r="B7" s="62"/>
      <c r="C7" s="52"/>
      <c r="D7" s="52"/>
      <c r="E7" s="52"/>
      <c r="F7" s="35">
        <f t="shared" ref="F7:F8" si="0">SUM(C7:E7)</f>
        <v>0</v>
      </c>
    </row>
    <row r="8" spans="1:14" ht="30" customHeight="1" x14ac:dyDescent="0.25">
      <c r="A8" s="61" t="s">
        <v>40</v>
      </c>
      <c r="B8" s="62"/>
      <c r="C8" s="52"/>
      <c r="D8" s="52"/>
      <c r="E8" s="52"/>
      <c r="F8" s="35">
        <f t="shared" si="0"/>
        <v>0</v>
      </c>
    </row>
    <row r="9" spans="1:14" ht="30" customHeight="1" x14ac:dyDescent="0.25">
      <c r="A9" s="61" t="s">
        <v>14</v>
      </c>
      <c r="B9" s="62"/>
      <c r="C9" s="66" t="e">
        <f>C7/C6</f>
        <v>#DIV/0!</v>
      </c>
      <c r="D9" s="66" t="e">
        <f t="shared" ref="D9:F9" si="1">D7/D6</f>
        <v>#DIV/0!</v>
      </c>
      <c r="E9" s="66" t="e">
        <f t="shared" si="1"/>
        <v>#DIV/0!</v>
      </c>
      <c r="F9" s="66" t="e">
        <f t="shared" si="1"/>
        <v>#DIV/0!</v>
      </c>
    </row>
    <row r="10" spans="1:14" ht="30" customHeight="1" x14ac:dyDescent="0.25"/>
    <row r="11" spans="1:14" ht="30" customHeight="1" x14ac:dyDescent="0.25">
      <c r="A11" s="64" t="s">
        <v>23</v>
      </c>
      <c r="B11" s="64"/>
      <c r="C11" s="64"/>
      <c r="E11" s="64" t="s">
        <v>24</v>
      </c>
      <c r="F11" s="64"/>
      <c r="G11" s="64"/>
      <c r="H11" s="64"/>
      <c r="I11" s="64"/>
      <c r="J11" s="64"/>
    </row>
    <row r="12" spans="1:14" ht="30" customHeight="1" x14ac:dyDescent="0.25">
      <c r="A12" s="63" t="s">
        <v>43</v>
      </c>
      <c r="B12" s="63"/>
      <c r="C12" s="34">
        <f>'Q2 Sales'!C17</f>
        <v>0</v>
      </c>
      <c r="D12" s="26"/>
      <c r="E12" s="64" t="s">
        <v>48</v>
      </c>
      <c r="F12" s="64"/>
      <c r="G12" s="64"/>
      <c r="H12" s="64"/>
      <c r="I12" s="64"/>
      <c r="J12" s="36">
        <f>'Q2 Sales'!J14</f>
        <v>0.02</v>
      </c>
      <c r="L12" s="25"/>
      <c r="M12" s="25"/>
    </row>
    <row r="13" spans="1:14" ht="30" customHeight="1" x14ac:dyDescent="0.25">
      <c r="A13" s="63" t="s">
        <v>52</v>
      </c>
      <c r="B13" s="63"/>
      <c r="C13" s="34">
        <f>'Q3 Purchases'!G27</f>
        <v>0</v>
      </c>
      <c r="D13" s="26"/>
      <c r="E13" s="64" t="s">
        <v>49</v>
      </c>
      <c r="F13" s="64"/>
      <c r="G13" s="64"/>
      <c r="H13" s="64"/>
      <c r="I13" s="64"/>
      <c r="J13" s="35">
        <f>TRUNC((F7*127000*0.8/3412000)+J12,0)</f>
        <v>0</v>
      </c>
      <c r="L13" s="25"/>
      <c r="M13" s="25"/>
    </row>
    <row r="14" spans="1:14" ht="30" customHeight="1" x14ac:dyDescent="0.25">
      <c r="A14" s="63" t="s">
        <v>45</v>
      </c>
      <c r="B14" s="63"/>
      <c r="C14" s="34">
        <f>C12+C13</f>
        <v>0</v>
      </c>
      <c r="D14" s="25"/>
      <c r="E14" s="64" t="s">
        <v>50</v>
      </c>
      <c r="F14" s="64"/>
      <c r="G14" s="64"/>
      <c r="H14" s="64"/>
      <c r="I14" s="64"/>
      <c r="J14" s="36">
        <f>(F7*127000*0.8/3412000+J12)-J13</f>
        <v>0.02</v>
      </c>
      <c r="L14" s="25"/>
      <c r="M14" s="25"/>
    </row>
    <row r="15" spans="1:14" ht="30" customHeight="1" x14ac:dyDescent="0.25">
      <c r="A15" s="63" t="s">
        <v>46</v>
      </c>
      <c r="B15" s="63"/>
      <c r="C15" s="34">
        <f>F7</f>
        <v>0</v>
      </c>
      <c r="D15" s="26"/>
      <c r="F15" s="25"/>
      <c r="G15" s="25"/>
      <c r="K15" s="25"/>
      <c r="L15" s="25"/>
      <c r="M15" s="25"/>
    </row>
    <row r="16" spans="1:14" ht="30" customHeight="1" x14ac:dyDescent="0.25">
      <c r="A16" s="63" t="s">
        <v>53</v>
      </c>
      <c r="B16" s="63"/>
      <c r="C16" s="55">
        <v>0</v>
      </c>
      <c r="D16" s="26"/>
      <c r="L16" s="59"/>
      <c r="M16" s="59"/>
    </row>
    <row r="17" spans="1:3" ht="30" customHeight="1" x14ac:dyDescent="0.25">
      <c r="A17" s="63" t="s">
        <v>47</v>
      </c>
      <c r="B17" s="63"/>
      <c r="C17" s="34">
        <f>C14-C15-C16</f>
        <v>0</v>
      </c>
    </row>
    <row r="18" spans="1:3" ht="30" customHeight="1" x14ac:dyDescent="0.25"/>
    <row r="19" spans="1:3" ht="30" customHeight="1" x14ac:dyDescent="0.25"/>
    <row r="20" spans="1:3" ht="30" customHeight="1" x14ac:dyDescent="0.25"/>
    <row r="21" spans="1:3" ht="30" customHeight="1" x14ac:dyDescent="0.25"/>
    <row r="22" spans="1:3" ht="30" customHeight="1" x14ac:dyDescent="0.25"/>
  </sheetData>
  <sheetProtection algorithmName="SHA-512" hashValue="3YAgh66cCWvcqj8rjGuaSK+HhSDAiVwEb/dUZ+1OBlSkjr5ZMLoslHmgxZi9KI2UaltMbQf/S9oAxf906fsfCQ==" saltValue="iBuu44GRaysqKPTgJo7efA==" spinCount="100000" sheet="1" objects="1" scenarios="1"/>
  <mergeCells count="18">
    <mergeCell ref="B1:C1"/>
    <mergeCell ref="B2:C2"/>
    <mergeCell ref="B3:C3"/>
    <mergeCell ref="A6:B6"/>
    <mergeCell ref="A7:B7"/>
    <mergeCell ref="A8:B8"/>
    <mergeCell ref="A9:B9"/>
    <mergeCell ref="A11:C11"/>
    <mergeCell ref="E11:J11"/>
    <mergeCell ref="A12:B12"/>
    <mergeCell ref="E12:I12"/>
    <mergeCell ref="A17:B17"/>
    <mergeCell ref="A13:B13"/>
    <mergeCell ref="E13:I13"/>
    <mergeCell ref="A14:B14"/>
    <mergeCell ref="E14:I14"/>
    <mergeCell ref="A15:B15"/>
    <mergeCell ref="A16:B1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 and Instructions</vt:lpstr>
      <vt:lpstr>Definitions</vt:lpstr>
      <vt:lpstr>Certification</vt:lpstr>
      <vt:lpstr>Q1 Purchases</vt:lpstr>
      <vt:lpstr>Q1 Sales</vt:lpstr>
      <vt:lpstr>Q2 Purchases</vt:lpstr>
      <vt:lpstr>Q2 Sales</vt:lpstr>
      <vt:lpstr>Q3 Purchases</vt:lpstr>
      <vt:lpstr>Q3 Sales</vt:lpstr>
      <vt:lpstr>Q4 Purchases</vt:lpstr>
      <vt:lpstr>Q4 Sales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DOER2</dc:creator>
  <cp:lastModifiedBy>Meserve, Samantha (ENE)</cp:lastModifiedBy>
  <dcterms:created xsi:type="dcterms:W3CDTF">2016-10-12T15:47:46Z</dcterms:created>
  <dcterms:modified xsi:type="dcterms:W3CDTF">2020-09-10T19:02:14Z</dcterms:modified>
</cp:coreProperties>
</file>