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eleonl/Desktop/"/>
    </mc:Choice>
  </mc:AlternateContent>
  <xr:revisionPtr revIDLastSave="0" documentId="13_ncr:1_{4AD9970D-4BE7-1149-89C2-83CC6317CC82}" xr6:coauthVersionLast="47" xr6:coauthVersionMax="47" xr10:uidLastSave="{00000000-0000-0000-0000-000000000000}"/>
  <bookViews>
    <workbookView xWindow="0" yWindow="500" windowWidth="27720" windowHeight="17500" xr2:uid="{00000000-000D-0000-FFFF-FFFF00000000}"/>
  </bookViews>
  <sheets>
    <sheet name="FY23" sheetId="5" r:id="rId1"/>
    <sheet name="Sheet2" sheetId="2" r:id="rId2"/>
    <sheet name="Sheet3" sheetId="3" r:id="rId3"/>
  </sheets>
  <definedNames>
    <definedName name="_xlnm.Print_Area" localSheetId="0">'FY23'!$A$1:$M$26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  <c r="F25" i="5" s="1"/>
  <c r="E24" i="5"/>
  <c r="G24" i="5" s="1"/>
  <c r="E23" i="5"/>
  <c r="G23" i="5" s="1"/>
  <c r="E22" i="5"/>
  <c r="G22" i="5" s="1"/>
  <c r="E21" i="5"/>
  <c r="F21" i="5" s="1"/>
  <c r="I15" i="5"/>
  <c r="K15" i="5" s="1"/>
  <c r="C15" i="5"/>
  <c r="E15" i="5" s="1"/>
  <c r="I14" i="5"/>
  <c r="K14" i="5" s="1"/>
  <c r="C14" i="5"/>
  <c r="E14" i="5" s="1"/>
  <c r="I13" i="5"/>
  <c r="C13" i="5"/>
  <c r="D13" i="5" s="1"/>
  <c r="I12" i="5"/>
  <c r="K12" i="5" s="1"/>
  <c r="C12" i="5"/>
  <c r="E12" i="5" s="1"/>
  <c r="I11" i="5"/>
  <c r="C11" i="5"/>
  <c r="D11" i="5" s="1"/>
  <c r="I10" i="5"/>
  <c r="K10" i="5" s="1"/>
  <c r="C10" i="5"/>
  <c r="I9" i="5"/>
  <c r="K9" i="5" s="1"/>
  <c r="C9" i="5"/>
  <c r="I8" i="5"/>
  <c r="K8" i="5" s="1"/>
  <c r="C8" i="5"/>
  <c r="D8" i="5" s="1"/>
  <c r="I7" i="5"/>
  <c r="K7" i="5" s="1"/>
  <c r="C7" i="5"/>
  <c r="E13" i="5" l="1"/>
  <c r="G25" i="5"/>
  <c r="H25" i="5" s="1"/>
  <c r="I25" i="5" s="1"/>
  <c r="F22" i="5"/>
  <c r="H22" i="5" s="1"/>
  <c r="I22" i="5" s="1"/>
  <c r="G21" i="5"/>
  <c r="H21" i="5" s="1"/>
  <c r="I21" i="5" s="1"/>
  <c r="J13" i="5"/>
  <c r="K13" i="5"/>
  <c r="F13" i="5"/>
  <c r="G13" i="5" s="1"/>
  <c r="J11" i="5"/>
  <c r="K11" i="5"/>
  <c r="E11" i="5"/>
  <c r="F11" i="5" s="1"/>
  <c r="G11" i="5" s="1"/>
  <c r="J8" i="5"/>
  <c r="L8" i="5" s="1"/>
  <c r="M8" i="5" s="1"/>
  <c r="E8" i="5"/>
  <c r="F8" i="5" s="1"/>
  <c r="G8" i="5" s="1"/>
  <c r="E9" i="5"/>
  <c r="D9" i="5"/>
  <c r="E10" i="5"/>
  <c r="D10" i="5"/>
  <c r="F10" i="5" s="1"/>
  <c r="G10" i="5" s="1"/>
  <c r="E7" i="5"/>
  <c r="D7" i="5"/>
  <c r="D12" i="5"/>
  <c r="F12" i="5" s="1"/>
  <c r="G12" i="5" s="1"/>
  <c r="D14" i="5"/>
  <c r="F14" i="5" s="1"/>
  <c r="G14" i="5" s="1"/>
  <c r="D15" i="5"/>
  <c r="F15" i="5" s="1"/>
  <c r="G15" i="5" s="1"/>
  <c r="F23" i="5"/>
  <c r="H23" i="5" s="1"/>
  <c r="I23" i="5" s="1"/>
  <c r="J7" i="5"/>
  <c r="L7" i="5" s="1"/>
  <c r="M7" i="5" s="1"/>
  <c r="J9" i="5"/>
  <c r="L9" i="5" s="1"/>
  <c r="M9" i="5" s="1"/>
  <c r="J10" i="5"/>
  <c r="L10" i="5" s="1"/>
  <c r="M10" i="5" s="1"/>
  <c r="J12" i="5"/>
  <c r="L12" i="5" s="1"/>
  <c r="M12" i="5" s="1"/>
  <c r="J14" i="5"/>
  <c r="L14" i="5" s="1"/>
  <c r="M14" i="5" s="1"/>
  <c r="J15" i="5"/>
  <c r="L15" i="5" s="1"/>
  <c r="M15" i="5" s="1"/>
  <c r="F24" i="5"/>
  <c r="H24" i="5" s="1"/>
  <c r="I24" i="5" s="1"/>
  <c r="L13" i="5" l="1"/>
  <c r="M13" i="5" s="1"/>
  <c r="L11" i="5"/>
  <c r="M11" i="5" s="1"/>
  <c r="F7" i="5"/>
  <c r="G7" i="5" s="1"/>
  <c r="F9" i="5"/>
  <c r="G9" i="5" s="1"/>
</calcChain>
</file>

<file path=xl/sharedStrings.xml><?xml version="1.0" encoding="utf-8"?>
<sst xmlns="http://schemas.openxmlformats.org/spreadsheetml/2006/main" count="72" uniqueCount="43">
  <si>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</si>
  <si>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</si>
  <si>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</si>
  <si>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</si>
  <si>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</si>
  <si>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</si>
  <si>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</si>
  <si>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</si>
  <si>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NET</t>
  </si>
  <si>
    <t>FAMILY</t>
  </si>
  <si>
    <t xml:space="preserve">OF </t>
  </si>
  <si>
    <t>FULL</t>
  </si>
  <si>
    <t>25% OF</t>
  </si>
  <si>
    <t>TAX</t>
  </si>
  <si>
    <t>PLUS</t>
  </si>
  <si>
    <t>HEALTH PLAN</t>
  </si>
  <si>
    <t>COST</t>
  </si>
  <si>
    <t>F/C IND.</t>
  </si>
  <si>
    <t>STATE TAX</t>
  </si>
  <si>
    <t>F/C FAM.</t>
  </si>
  <si>
    <t>Health New England</t>
  </si>
  <si>
    <t>MEDICARE PLANS</t>
  </si>
  <si>
    <t>MEDICARE</t>
  </si>
  <si>
    <t>NAME OF HEALTH PLAN</t>
  </si>
  <si>
    <t>F/C MED.</t>
  </si>
  <si>
    <t>Note:  The Medicare full cost rates do not include the Medicare Part B premium.</t>
  </si>
  <si>
    <t>Tufts Health Plan Medicare Preferred</t>
  </si>
  <si>
    <t>UniCare State Indemnity Plan/Community Choice</t>
  </si>
  <si>
    <t>UniCare State Indemnity Plan/PLUS</t>
  </si>
  <si>
    <t>UniCare State Indemnity Plan/Basic</t>
  </si>
  <si>
    <t>Harvard Pilgrim Medicare Enhance</t>
  </si>
  <si>
    <t>Tufts Health Plan Medicare Complement</t>
  </si>
  <si>
    <t>UniCare State Indemnity Plan/Medicare Extension (OME)</t>
  </si>
  <si>
    <t>Harvard Pilgrim Independence Plan</t>
  </si>
  <si>
    <t>Tufts Health Plan Navigator</t>
  </si>
  <si>
    <t>Tufts Health Plan Spirit</t>
  </si>
  <si>
    <t>Harvard Pilgrim Primary Choice</t>
  </si>
  <si>
    <t>ESTIMATED</t>
  </si>
  <si>
    <t>PAY</t>
  </si>
  <si>
    <t xml:space="preserve">ESTIMATED </t>
  </si>
  <si>
    <t>Health N E Medicare Supplement Plus</t>
  </si>
  <si>
    <t>Allways Health Partners Complete</t>
  </si>
  <si>
    <t>MONTHLY BUY OUT RATES FOR STATE RETIREES, EGR, RMT EFFECTIVE JULY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</si>
</sst>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2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Univers (WN)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2" xfId="0" applyBorder="1"/>
    <xf numFmtId="0" fontId="4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0" fillId="0" borderId="0" xfId="0" applyBorder="1" applyAlignment="1"/>
    <xf numFmtId="0" fontId="0" fillId="0" borderId="0" xfId="0" applyBorder="1"/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7" fillId="0" borderId="0" xfId="0" quotePrefix="1" applyNumberFormat="1" applyFont="1" applyBorder="1" applyAlignment="1">
      <alignment horizontal="center"/>
    </xf>
    <xf numFmtId="7" fontId="0" fillId="0" borderId="0" xfId="0" applyNumberFormat="1"/>
    <xf numFmtId="40" fontId="9" fillId="0" borderId="0" xfId="0" applyNumberFormat="1" applyFont="1" applyBorder="1" applyAlignment="1">
      <alignment horizontal="center"/>
    </xf>
    <xf numFmtId="40" fontId="8" fillId="0" borderId="0" xfId="0" applyNumberFormat="1" applyFont="1" applyBorder="1"/>
    <xf numFmtId="0" fontId="5" fillId="0" borderId="7" xfId="0" applyFont="1" applyBorder="1"/>
    <xf numFmtId="40" fontId="8" fillId="0" borderId="1" xfId="0" applyNumberFormat="1" applyFont="1" applyBorder="1"/>
    <xf numFmtId="40" fontId="8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11" xfId="0" applyBorder="1"/>
    <xf numFmtId="0" fontId="0" fillId="0" borderId="11" xfId="0" applyFill="1" applyBorder="1"/>
    <xf numFmtId="0" fontId="0" fillId="0" borderId="13" xfId="0" applyFill="1" applyBorder="1"/>
    <xf numFmtId="0" fontId="0" fillId="0" borderId="14" xfId="0" applyBorder="1"/>
    <xf numFmtId="0" fontId="0" fillId="0" borderId="15" xfId="0" applyFill="1" applyBorder="1"/>
    <xf numFmtId="0" fontId="0" fillId="0" borderId="16" xfId="0" applyBorder="1"/>
    <xf numFmtId="0" fontId="10" fillId="0" borderId="10" xfId="0" applyFont="1" applyBorder="1"/>
    <xf numFmtId="0" fontId="11" fillId="0" borderId="0" xfId="0" applyFont="1" applyBorder="1"/>
    <xf numFmtId="0" fontId="0" fillId="0" borderId="18" xfId="0" applyBorder="1"/>
    <xf numFmtId="0" fontId="4" fillId="0" borderId="10" xfId="0" applyFont="1" applyBorder="1" applyAlignment="1">
      <alignment horizontal="centerContinuous"/>
    </xf>
    <xf numFmtId="0" fontId="6" fillId="0" borderId="19" xfId="0" applyFont="1" applyBorder="1" applyAlignment="1">
      <alignment horizontal="center"/>
    </xf>
    <xf numFmtId="0" fontId="5" fillId="0" borderId="11" xfId="0" applyFont="1" applyFill="1" applyBorder="1"/>
    <xf numFmtId="9" fontId="6" fillId="0" borderId="5" xfId="0" quotePrefix="1" applyNumberFormat="1" applyFont="1" applyBorder="1" applyAlignment="1">
      <alignment horizontal="center"/>
    </xf>
    <xf numFmtId="10" fontId="6" fillId="0" borderId="5" xfId="0" quotePrefix="1" applyNumberFormat="1" applyFont="1" applyBorder="1" applyAlignment="1">
      <alignment horizontal="center"/>
    </xf>
    <xf numFmtId="40" fontId="8" fillId="0" borderId="25" xfId="0" applyNumberFormat="1" applyFont="1" applyBorder="1"/>
    <xf numFmtId="40" fontId="8" fillId="0" borderId="17" xfId="0" applyNumberFormat="1" applyFont="1" applyBorder="1"/>
    <xf numFmtId="0" fontId="11" fillId="0" borderId="32" xfId="0" applyFont="1" applyBorder="1"/>
    <xf numFmtId="0" fontId="11" fillId="0" borderId="13" xfId="0" applyFont="1" applyBorder="1"/>
    <xf numFmtId="0" fontId="8" fillId="0" borderId="13" xfId="0" applyFont="1" applyBorder="1"/>
    <xf numFmtId="0" fontId="8" fillId="0" borderId="15" xfId="0" applyFont="1" applyBorder="1"/>
    <xf numFmtId="4" fontId="8" fillId="0" borderId="24" xfId="0" applyNumberFormat="1" applyFont="1" applyBorder="1"/>
    <xf numFmtId="4" fontId="8" fillId="0" borderId="30" xfId="0" applyNumberFormat="1" applyFont="1" applyBorder="1"/>
    <xf numFmtId="4" fontId="8" fillId="0" borderId="25" xfId="0" applyNumberFormat="1" applyFont="1" applyBorder="1"/>
    <xf numFmtId="4" fontId="8" fillId="0" borderId="17" xfId="0" applyNumberFormat="1" applyFont="1" applyBorder="1"/>
    <xf numFmtId="164" fontId="8" fillId="0" borderId="27" xfId="0" applyNumberFormat="1" applyFont="1" applyBorder="1"/>
    <xf numFmtId="164" fontId="8" fillId="0" borderId="28" xfId="0" applyNumberFormat="1" applyFont="1" applyBorder="1"/>
    <xf numFmtId="164" fontId="8" fillId="0" borderId="24" xfId="0" applyNumberFormat="1" applyFont="1" applyBorder="1"/>
    <xf numFmtId="164" fontId="8" fillId="0" borderId="25" xfId="0" applyNumberFormat="1" applyFont="1" applyBorder="1"/>
    <xf numFmtId="164" fontId="8" fillId="0" borderId="33" xfId="0" applyNumberFormat="1" applyFont="1" applyBorder="1"/>
    <xf numFmtId="4" fontId="8" fillId="0" borderId="34" xfId="0" applyNumberFormat="1" applyFont="1" applyBorder="1"/>
    <xf numFmtId="4" fontId="8" fillId="0" borderId="35" xfId="0" applyNumberFormat="1" applyFont="1" applyBorder="1"/>
    <xf numFmtId="8" fontId="8" fillId="0" borderId="24" xfId="0" applyNumberFormat="1" applyFont="1" applyBorder="1"/>
    <xf numFmtId="40" fontId="8" fillId="0" borderId="24" xfId="0" applyNumberFormat="1" applyFont="1" applyBorder="1"/>
    <xf numFmtId="8" fontId="8" fillId="0" borderId="27" xfId="0" applyNumberFormat="1" applyFont="1" applyBorder="1"/>
    <xf numFmtId="8" fontId="8" fillId="0" borderId="28" xfId="0" applyNumberFormat="1" applyFont="1" applyBorder="1"/>
    <xf numFmtId="40" fontId="8" fillId="0" borderId="30" xfId="0" applyNumberFormat="1" applyFont="1" applyBorder="1"/>
    <xf numFmtId="8" fontId="8" fillId="0" borderId="25" xfId="0" applyNumberFormat="1" applyFont="1" applyBorder="1"/>
    <xf numFmtId="164" fontId="8" fillId="2" borderId="26" xfId="0" applyNumberFormat="1" applyFont="1" applyFill="1" applyBorder="1"/>
    <xf numFmtId="4" fontId="8" fillId="2" borderId="29" xfId="0" applyNumberFormat="1" applyFont="1" applyFill="1" applyBorder="1"/>
    <xf numFmtId="4" fontId="8" fillId="2" borderId="31" xfId="0" applyNumberFormat="1" applyFont="1" applyFill="1" applyBorder="1"/>
    <xf numFmtId="8" fontId="8" fillId="2" borderId="26" xfId="0" applyNumberFormat="1" applyFont="1" applyFill="1" applyBorder="1"/>
    <xf numFmtId="40" fontId="8" fillId="2" borderId="29" xfId="0" applyNumberFormat="1" applyFont="1" applyFill="1" applyBorder="1"/>
    <xf numFmtId="40" fontId="8" fillId="2" borderId="31" xfId="0" applyNumberFormat="1" applyFont="1" applyFill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zoomScale="150" zoomScaleNormal="150" workbookViewId="0">
      <selection activeCell="L18" sqref="L18"/>
    </sheetView>
  </sheetViews>
  <sheetFormatPr baseColWidth="10" defaultColWidth="8.83203125" defaultRowHeight="13"/>
  <cols>
    <col min="1" max="1" width="36.83203125" customWidth="1"/>
    <col min="2" max="2" width="11.5" customWidth="1"/>
    <col min="3" max="3" width="8.5" customWidth="1"/>
    <col min="4" max="4" width="8" bestFit="1" customWidth="1"/>
    <col min="5" max="5" width="7.5" customWidth="1"/>
    <col min="6" max="6" width="6.83203125" bestFit="1" customWidth="1"/>
    <col min="7" max="7" width="7.5" bestFit="1" customWidth="1"/>
    <col min="8" max="8" width="9.5" bestFit="1" customWidth="1"/>
    <col min="9" max="9" width="8.1640625" customWidth="1"/>
    <col min="10" max="10" width="9.5" customWidth="1"/>
    <col min="11" max="11" width="7" bestFit="1" customWidth="1"/>
    <col min="12" max="12" width="7.5" customWidth="1"/>
    <col min="13" max="13" width="7.83203125" customWidth="1"/>
    <col min="14" max="15" width="7.5" customWidth="1"/>
    <col min="16" max="16" width="6.5" customWidth="1"/>
    <col min="17" max="17" width="5.5" customWidth="1"/>
    <col min="18" max="18" width="6.83203125" customWidth="1"/>
    <col min="19" max="19" width="6.5" customWidth="1"/>
  </cols>
  <sheetData>
    <row r="1" spans="1:20" ht="25.5" customHeight="1" thickBot="1">
      <c r="A1" s="70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1"/>
      <c r="O1" s="1"/>
      <c r="P1" s="2"/>
      <c r="Q1" s="2"/>
      <c r="R1" s="2"/>
      <c r="S1" s="3"/>
    </row>
    <row r="2" spans="1:20" ht="19.5" customHeight="1" thickBot="1">
      <c r="A2" s="35"/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  <c r="N2" s="5"/>
      <c r="O2" s="6"/>
      <c r="P2" s="6"/>
      <c r="Q2" s="6"/>
      <c r="R2" s="6"/>
      <c r="S2" s="6"/>
    </row>
    <row r="3" spans="1:20" ht="19.5" customHeight="1" thickBot="1">
      <c r="A3" s="4"/>
      <c r="B3" s="36" t="s">
        <v>1</v>
      </c>
      <c r="C3" s="7"/>
      <c r="D3" s="7"/>
      <c r="E3" s="7"/>
      <c r="F3" s="7"/>
      <c r="G3" s="8"/>
      <c r="H3" s="7" t="s">
        <v>2</v>
      </c>
      <c r="I3" s="7"/>
      <c r="J3" s="7"/>
      <c r="K3" s="7"/>
      <c r="L3" s="7"/>
      <c r="M3" s="8"/>
      <c r="N3" s="9"/>
      <c r="O3" s="10"/>
      <c r="P3" s="10"/>
      <c r="Q3" s="10"/>
      <c r="R3" s="10"/>
      <c r="S3" s="10"/>
    </row>
    <row r="4" spans="1:20" ht="18.75" customHeight="1">
      <c r="A4" s="11" t="s">
        <v>3</v>
      </c>
      <c r="B4" s="37" t="s">
        <v>4</v>
      </c>
      <c r="C4" s="12" t="s">
        <v>5</v>
      </c>
      <c r="D4" s="12" t="s">
        <v>6</v>
      </c>
      <c r="E4" s="12" t="s">
        <v>7</v>
      </c>
      <c r="F4" s="12" t="s">
        <v>6</v>
      </c>
      <c r="G4" s="13" t="s">
        <v>37</v>
      </c>
      <c r="H4" s="12" t="s">
        <v>9</v>
      </c>
      <c r="I4" s="12" t="s">
        <v>5</v>
      </c>
      <c r="J4" s="12" t="s">
        <v>6</v>
      </c>
      <c r="K4" s="12" t="s">
        <v>7</v>
      </c>
      <c r="L4" s="12" t="s">
        <v>6</v>
      </c>
      <c r="M4" s="13" t="s">
        <v>39</v>
      </c>
      <c r="N4" s="14"/>
      <c r="O4" s="14"/>
      <c r="P4" s="14"/>
      <c r="Q4" s="14"/>
      <c r="R4" s="14"/>
      <c r="S4" s="14"/>
    </row>
    <row r="5" spans="1:20" ht="18.75" customHeight="1">
      <c r="A5" s="11" t="s">
        <v>10</v>
      </c>
      <c r="B5" s="37" t="s">
        <v>11</v>
      </c>
      <c r="C5" s="12" t="s">
        <v>12</v>
      </c>
      <c r="D5" s="12" t="s">
        <v>13</v>
      </c>
      <c r="E5" s="12" t="s">
        <v>13</v>
      </c>
      <c r="F5" s="12" t="s">
        <v>14</v>
      </c>
      <c r="G5" s="13" t="s">
        <v>8</v>
      </c>
      <c r="H5" s="12" t="s">
        <v>11</v>
      </c>
      <c r="I5" s="12" t="s">
        <v>12</v>
      </c>
      <c r="J5" s="12" t="s">
        <v>13</v>
      </c>
      <c r="K5" s="12" t="s">
        <v>13</v>
      </c>
      <c r="L5" s="12" t="s">
        <v>14</v>
      </c>
      <c r="M5" s="13" t="s">
        <v>8</v>
      </c>
      <c r="N5" s="14"/>
      <c r="O5" s="14"/>
      <c r="P5" s="14"/>
      <c r="Q5" s="14"/>
      <c r="R5" s="14"/>
      <c r="S5" s="14"/>
    </row>
    <row r="6" spans="1:20" ht="18.75" customHeight="1" thickBot="1">
      <c r="A6" s="11" t="s">
        <v>15</v>
      </c>
      <c r="B6" s="37" t="s">
        <v>16</v>
      </c>
      <c r="C6" s="12" t="s">
        <v>17</v>
      </c>
      <c r="D6" s="39">
        <v>0.22</v>
      </c>
      <c r="E6" s="40">
        <v>5.2499999999999998E-2</v>
      </c>
      <c r="F6" s="12" t="s">
        <v>18</v>
      </c>
      <c r="G6" s="13" t="s">
        <v>38</v>
      </c>
      <c r="H6" s="12" t="s">
        <v>16</v>
      </c>
      <c r="I6" s="12" t="s">
        <v>19</v>
      </c>
      <c r="J6" s="39">
        <v>0.22</v>
      </c>
      <c r="K6" s="40">
        <v>5.2499999999999998E-2</v>
      </c>
      <c r="L6" s="12" t="s">
        <v>18</v>
      </c>
      <c r="M6" s="13" t="s">
        <v>38</v>
      </c>
      <c r="N6" s="14"/>
      <c r="O6" s="14"/>
      <c r="P6" s="15"/>
      <c r="Q6" s="15"/>
      <c r="R6" s="14"/>
      <c r="S6" s="14"/>
    </row>
    <row r="7" spans="1:20" ht="18.75" customHeight="1">
      <c r="A7" s="43" t="s">
        <v>29</v>
      </c>
      <c r="B7" s="64">
        <v>1176.3900000000001</v>
      </c>
      <c r="C7" s="51">
        <f t="shared" ref="C7:C15" si="0">ROUND((B7*0.25),2)</f>
        <v>294.10000000000002</v>
      </c>
      <c r="D7" s="51">
        <f>ROUND((C7*0.22),2)</f>
        <v>64.7</v>
      </c>
      <c r="E7" s="51">
        <f t="shared" ref="E7:E15" si="1">ROUND((C7*0.0525),2)</f>
        <v>15.44</v>
      </c>
      <c r="F7" s="51">
        <f t="shared" ref="F7:F14" si="2">D7+E7</f>
        <v>80.14</v>
      </c>
      <c r="G7" s="55">
        <f t="shared" ref="G7:G14" si="3">C7-F7</f>
        <v>213.96000000000004</v>
      </c>
      <c r="H7" s="64">
        <v>2610.11</v>
      </c>
      <c r="I7" s="51">
        <f t="shared" ref="I7:I15" si="4">ROUND((H7*0.25),2)</f>
        <v>652.53</v>
      </c>
      <c r="J7" s="51">
        <f>ROUND((I7*0.22),2)</f>
        <v>143.56</v>
      </c>
      <c r="K7" s="51">
        <f t="shared" ref="K7:K15" si="5">ROUND((I7*0.0525),2)</f>
        <v>34.26</v>
      </c>
      <c r="L7" s="51">
        <f t="shared" ref="L7:L14" si="6">J7+K7</f>
        <v>177.82</v>
      </c>
      <c r="M7" s="52">
        <f t="shared" ref="M7:M14" si="7">I7-L7</f>
        <v>474.71</v>
      </c>
      <c r="N7" s="14"/>
      <c r="O7" s="14"/>
      <c r="P7" s="15"/>
      <c r="Q7" s="15"/>
      <c r="R7" s="14"/>
      <c r="S7" s="14"/>
    </row>
    <row r="8" spans="1:20" ht="18.75" customHeight="1">
      <c r="A8" s="44" t="s">
        <v>28</v>
      </c>
      <c r="B8" s="65">
        <v>808.96</v>
      </c>
      <c r="C8" s="47">
        <f t="shared" si="0"/>
        <v>202.24</v>
      </c>
      <c r="D8" s="53">
        <f t="shared" ref="D8:D15" si="8">ROUND((C8*0.22),2)</f>
        <v>44.49</v>
      </c>
      <c r="E8" s="47">
        <f t="shared" si="1"/>
        <v>10.62</v>
      </c>
      <c r="F8" s="47">
        <f t="shared" si="2"/>
        <v>55.11</v>
      </c>
      <c r="G8" s="56">
        <f t="shared" si="3"/>
        <v>147.13</v>
      </c>
      <c r="H8" s="65">
        <v>1932.95</v>
      </c>
      <c r="I8" s="47">
        <f t="shared" si="4"/>
        <v>483.24</v>
      </c>
      <c r="J8" s="53">
        <f t="shared" ref="J8:J15" si="9">ROUND((I8*0.22),2)</f>
        <v>106.31</v>
      </c>
      <c r="K8" s="47">
        <f t="shared" si="5"/>
        <v>25.37</v>
      </c>
      <c r="L8" s="47">
        <f t="shared" si="6"/>
        <v>131.68</v>
      </c>
      <c r="M8" s="48">
        <f t="shared" si="7"/>
        <v>351.56</v>
      </c>
      <c r="N8" s="14"/>
      <c r="O8" s="14"/>
      <c r="P8" s="15"/>
      <c r="Q8" s="15"/>
      <c r="R8" s="14"/>
      <c r="S8" s="14"/>
    </row>
    <row r="9" spans="1:20" ht="18.75" customHeight="1">
      <c r="A9" s="45" t="s">
        <v>34</v>
      </c>
      <c r="B9" s="65">
        <v>888.49</v>
      </c>
      <c r="C9" s="47">
        <f t="shared" si="0"/>
        <v>222.12</v>
      </c>
      <c r="D9" s="53">
        <f t="shared" si="8"/>
        <v>48.87</v>
      </c>
      <c r="E9" s="47">
        <f t="shared" si="1"/>
        <v>11.66</v>
      </c>
      <c r="F9" s="47">
        <f t="shared" si="2"/>
        <v>60.53</v>
      </c>
      <c r="G9" s="56">
        <f t="shared" si="3"/>
        <v>161.59</v>
      </c>
      <c r="H9" s="65">
        <v>2176.62</v>
      </c>
      <c r="I9" s="47">
        <f t="shared" si="4"/>
        <v>544.16</v>
      </c>
      <c r="J9" s="53">
        <f t="shared" si="9"/>
        <v>119.72</v>
      </c>
      <c r="K9" s="47">
        <f t="shared" si="5"/>
        <v>28.57</v>
      </c>
      <c r="L9" s="47">
        <f t="shared" si="6"/>
        <v>148.29</v>
      </c>
      <c r="M9" s="48">
        <f t="shared" si="7"/>
        <v>395.87</v>
      </c>
      <c r="N9" s="14"/>
      <c r="O9" s="14"/>
      <c r="P9" s="15"/>
      <c r="Q9" s="15"/>
      <c r="R9" s="14"/>
      <c r="S9" s="14"/>
    </row>
    <row r="10" spans="1:20" ht="18.75" customHeight="1">
      <c r="A10" s="45" t="s">
        <v>33</v>
      </c>
      <c r="B10" s="65">
        <v>1032.93</v>
      </c>
      <c r="C10" s="47">
        <f t="shared" si="0"/>
        <v>258.23</v>
      </c>
      <c r="D10" s="53">
        <f t="shared" si="8"/>
        <v>56.81</v>
      </c>
      <c r="E10" s="47">
        <f t="shared" si="1"/>
        <v>13.56</v>
      </c>
      <c r="F10" s="47">
        <f t="shared" si="2"/>
        <v>70.37</v>
      </c>
      <c r="G10" s="56">
        <f t="shared" si="3"/>
        <v>187.86</v>
      </c>
      <c r="H10" s="65">
        <v>2527.0500000000002</v>
      </c>
      <c r="I10" s="47">
        <f t="shared" si="4"/>
        <v>631.76</v>
      </c>
      <c r="J10" s="53">
        <f t="shared" si="9"/>
        <v>138.99</v>
      </c>
      <c r="K10" s="47">
        <f t="shared" si="5"/>
        <v>33.17</v>
      </c>
      <c r="L10" s="47">
        <f t="shared" si="6"/>
        <v>172.16000000000003</v>
      </c>
      <c r="M10" s="48">
        <f t="shared" si="7"/>
        <v>459.59999999999997</v>
      </c>
      <c r="N10" s="14"/>
      <c r="O10" s="14"/>
      <c r="P10" s="15"/>
      <c r="Q10" s="15"/>
      <c r="R10" s="14"/>
      <c r="S10" s="14"/>
    </row>
    <row r="11" spans="1:20" ht="18.75" customHeight="1">
      <c r="A11" s="45" t="s">
        <v>20</v>
      </c>
      <c r="B11" s="65">
        <v>667.71</v>
      </c>
      <c r="C11" s="47">
        <f t="shared" si="0"/>
        <v>166.93</v>
      </c>
      <c r="D11" s="53">
        <f t="shared" si="8"/>
        <v>36.72</v>
      </c>
      <c r="E11" s="47">
        <f t="shared" si="1"/>
        <v>8.76</v>
      </c>
      <c r="F11" s="47">
        <f t="shared" si="2"/>
        <v>45.48</v>
      </c>
      <c r="G11" s="56">
        <f t="shared" si="3"/>
        <v>121.45000000000002</v>
      </c>
      <c r="H11" s="65">
        <v>1597.34</v>
      </c>
      <c r="I11" s="47">
        <f t="shared" si="4"/>
        <v>399.34</v>
      </c>
      <c r="J11" s="53">
        <f t="shared" si="9"/>
        <v>87.85</v>
      </c>
      <c r="K11" s="47">
        <f t="shared" si="5"/>
        <v>20.97</v>
      </c>
      <c r="L11" s="47">
        <f t="shared" si="6"/>
        <v>108.82</v>
      </c>
      <c r="M11" s="48">
        <f t="shared" si="7"/>
        <v>290.52</v>
      </c>
      <c r="N11" s="14"/>
      <c r="O11" s="14"/>
      <c r="P11" s="15"/>
      <c r="Q11" s="15"/>
      <c r="R11" s="14"/>
      <c r="S11" s="14"/>
    </row>
    <row r="12" spans="1:20" ht="18.75" customHeight="1">
      <c r="A12" s="45" t="s">
        <v>41</v>
      </c>
      <c r="B12" s="65">
        <v>841.94</v>
      </c>
      <c r="C12" s="47">
        <f t="shared" si="0"/>
        <v>210.49</v>
      </c>
      <c r="D12" s="53">
        <f t="shared" si="8"/>
        <v>46.31</v>
      </c>
      <c r="E12" s="47">
        <f t="shared" si="1"/>
        <v>11.05</v>
      </c>
      <c r="F12" s="47">
        <f t="shared" si="2"/>
        <v>57.36</v>
      </c>
      <c r="G12" s="56">
        <f t="shared" si="3"/>
        <v>153.13</v>
      </c>
      <c r="H12" s="65">
        <v>2205.02</v>
      </c>
      <c r="I12" s="47">
        <f t="shared" si="4"/>
        <v>551.26</v>
      </c>
      <c r="J12" s="53">
        <f t="shared" si="9"/>
        <v>121.28</v>
      </c>
      <c r="K12" s="47">
        <f t="shared" si="5"/>
        <v>28.94</v>
      </c>
      <c r="L12" s="47">
        <f t="shared" si="6"/>
        <v>150.22</v>
      </c>
      <c r="M12" s="48">
        <f t="shared" si="7"/>
        <v>401.03999999999996</v>
      </c>
      <c r="N12" s="14"/>
      <c r="O12" s="14"/>
      <c r="P12" s="15"/>
      <c r="Q12" s="15"/>
      <c r="R12" s="14"/>
      <c r="S12" s="14"/>
    </row>
    <row r="13" spans="1:20" ht="18.75" customHeight="1">
      <c r="A13" s="44" t="s">
        <v>27</v>
      </c>
      <c r="B13" s="65">
        <v>621.96</v>
      </c>
      <c r="C13" s="47">
        <f t="shared" si="0"/>
        <v>155.49</v>
      </c>
      <c r="D13" s="53">
        <f t="shared" si="8"/>
        <v>34.21</v>
      </c>
      <c r="E13" s="47">
        <f t="shared" si="1"/>
        <v>8.16</v>
      </c>
      <c r="F13" s="47">
        <f t="shared" si="2"/>
        <v>42.370000000000005</v>
      </c>
      <c r="G13" s="56">
        <f t="shared" si="3"/>
        <v>113.12</v>
      </c>
      <c r="H13" s="65">
        <v>1548.76</v>
      </c>
      <c r="I13" s="47">
        <f t="shared" si="4"/>
        <v>387.19</v>
      </c>
      <c r="J13" s="53">
        <f t="shared" si="9"/>
        <v>85.18</v>
      </c>
      <c r="K13" s="47">
        <f t="shared" si="5"/>
        <v>20.329999999999998</v>
      </c>
      <c r="L13" s="47">
        <f t="shared" si="6"/>
        <v>105.51</v>
      </c>
      <c r="M13" s="48">
        <f t="shared" si="7"/>
        <v>281.68</v>
      </c>
      <c r="N13" s="14"/>
      <c r="O13" s="14"/>
      <c r="P13" s="15"/>
      <c r="Q13" s="15"/>
      <c r="R13" s="14"/>
      <c r="S13" s="14"/>
    </row>
    <row r="14" spans="1:20" ht="18.75" customHeight="1">
      <c r="A14" s="45" t="s">
        <v>35</v>
      </c>
      <c r="B14" s="65">
        <v>673.71</v>
      </c>
      <c r="C14" s="47">
        <f t="shared" si="0"/>
        <v>168.43</v>
      </c>
      <c r="D14" s="53">
        <f t="shared" si="8"/>
        <v>37.049999999999997</v>
      </c>
      <c r="E14" s="47">
        <f t="shared" si="1"/>
        <v>8.84</v>
      </c>
      <c r="F14" s="47">
        <f t="shared" si="2"/>
        <v>45.89</v>
      </c>
      <c r="G14" s="56">
        <f t="shared" si="3"/>
        <v>122.54</v>
      </c>
      <c r="H14" s="65">
        <v>1629.65</v>
      </c>
      <c r="I14" s="47">
        <f t="shared" si="4"/>
        <v>407.41</v>
      </c>
      <c r="J14" s="53">
        <f t="shared" si="9"/>
        <v>89.63</v>
      </c>
      <c r="K14" s="47">
        <f t="shared" si="5"/>
        <v>21.39</v>
      </c>
      <c r="L14" s="47">
        <f t="shared" si="6"/>
        <v>111.02</v>
      </c>
      <c r="M14" s="48">
        <f t="shared" si="7"/>
        <v>296.39000000000004</v>
      </c>
      <c r="N14" s="14"/>
      <c r="O14" s="14"/>
      <c r="P14" s="15"/>
      <c r="Q14" s="15"/>
      <c r="R14" s="14"/>
      <c r="S14" s="14"/>
    </row>
    <row r="15" spans="1:20" ht="18.75" customHeight="1" thickBot="1">
      <c r="A15" s="46" t="s">
        <v>36</v>
      </c>
      <c r="B15" s="66">
        <v>744.49</v>
      </c>
      <c r="C15" s="49">
        <f t="shared" si="0"/>
        <v>186.12</v>
      </c>
      <c r="D15" s="54">
        <f t="shared" si="8"/>
        <v>40.950000000000003</v>
      </c>
      <c r="E15" s="49">
        <f t="shared" si="1"/>
        <v>9.77</v>
      </c>
      <c r="F15" s="49">
        <f>D15+E15</f>
        <v>50.72</v>
      </c>
      <c r="G15" s="57">
        <f>C15-F15</f>
        <v>135.4</v>
      </c>
      <c r="H15" s="66">
        <v>1903.87</v>
      </c>
      <c r="I15" s="49">
        <f t="shared" si="4"/>
        <v>475.97</v>
      </c>
      <c r="J15" s="54">
        <f t="shared" si="9"/>
        <v>104.71</v>
      </c>
      <c r="K15" s="49">
        <f t="shared" si="5"/>
        <v>24.99</v>
      </c>
      <c r="L15" s="49">
        <f>J15+K15</f>
        <v>129.69999999999999</v>
      </c>
      <c r="M15" s="50">
        <f>I15-L15</f>
        <v>346.27000000000004</v>
      </c>
      <c r="N15" s="14"/>
      <c r="O15" s="14"/>
      <c r="P15" s="15"/>
      <c r="Q15" s="15"/>
      <c r="R15" s="14"/>
      <c r="S15" s="14"/>
    </row>
    <row r="16" spans="1:20" ht="11.25" customHeight="1" thickBot="1">
      <c r="A16" s="34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7"/>
      <c r="O16" s="17"/>
      <c r="P16" s="17"/>
      <c r="Q16" s="17"/>
      <c r="R16" s="17"/>
      <c r="S16" s="17"/>
      <c r="T16" s="16"/>
    </row>
    <row r="17" spans="1:20" ht="20.25" customHeight="1" thickBot="1">
      <c r="A17" s="73" t="s">
        <v>21</v>
      </c>
      <c r="B17" s="74"/>
      <c r="C17" s="74"/>
      <c r="D17" s="74"/>
      <c r="E17" s="74"/>
      <c r="F17" s="74"/>
      <c r="G17" s="74"/>
      <c r="H17" s="74"/>
      <c r="I17" s="75"/>
      <c r="J17" s="18"/>
      <c r="K17" s="18"/>
      <c r="L17" s="18"/>
      <c r="M17" s="18"/>
      <c r="N17" s="17"/>
      <c r="O17" s="17"/>
      <c r="P17" s="17"/>
      <c r="Q17" s="17"/>
      <c r="R17" s="17"/>
      <c r="S17" s="17"/>
      <c r="T17" s="16"/>
    </row>
    <row r="18" spans="1:20" ht="18.75" customHeight="1">
      <c r="A18" s="19"/>
      <c r="B18" s="20"/>
      <c r="C18" s="21"/>
      <c r="D18" s="22" t="s">
        <v>22</v>
      </c>
      <c r="E18" s="12" t="s">
        <v>5</v>
      </c>
      <c r="F18" s="12" t="s">
        <v>6</v>
      </c>
      <c r="G18" s="12" t="s">
        <v>7</v>
      </c>
      <c r="H18" s="12" t="s">
        <v>6</v>
      </c>
      <c r="I18" s="13" t="s">
        <v>37</v>
      </c>
      <c r="J18" s="18"/>
      <c r="K18" s="18"/>
      <c r="L18" s="18"/>
      <c r="M18" s="18"/>
      <c r="N18" s="17"/>
      <c r="O18" s="17"/>
      <c r="P18" s="17"/>
      <c r="Q18" s="17"/>
      <c r="R18" s="17"/>
      <c r="S18" s="17"/>
      <c r="T18" s="16"/>
    </row>
    <row r="19" spans="1:20" ht="18.75" customHeight="1">
      <c r="A19" s="76" t="s">
        <v>23</v>
      </c>
      <c r="B19" s="77"/>
      <c r="C19" s="78"/>
      <c r="D19" s="12" t="s">
        <v>11</v>
      </c>
      <c r="E19" s="12" t="s">
        <v>12</v>
      </c>
      <c r="F19" s="12" t="s">
        <v>13</v>
      </c>
      <c r="G19" s="12" t="s">
        <v>13</v>
      </c>
      <c r="H19" s="12" t="s">
        <v>14</v>
      </c>
      <c r="I19" s="13" t="s">
        <v>8</v>
      </c>
      <c r="J19" s="18"/>
      <c r="K19" s="79"/>
      <c r="L19" s="18"/>
      <c r="M19" s="18"/>
      <c r="N19" s="17"/>
      <c r="O19" s="17"/>
      <c r="P19" s="17"/>
      <c r="Q19" s="17"/>
      <c r="R19" s="17"/>
      <c r="S19" s="17"/>
      <c r="T19" s="16"/>
    </row>
    <row r="20" spans="1:20" ht="18.75" customHeight="1" thickBot="1">
      <c r="A20" s="23"/>
      <c r="B20" s="24"/>
      <c r="C20" s="25"/>
      <c r="D20" s="12" t="s">
        <v>16</v>
      </c>
      <c r="E20" s="12" t="s">
        <v>24</v>
      </c>
      <c r="F20" s="39">
        <v>0.22</v>
      </c>
      <c r="G20" s="40">
        <v>5.2499999999999998E-2</v>
      </c>
      <c r="H20" s="12" t="s">
        <v>18</v>
      </c>
      <c r="I20" s="13" t="s">
        <v>38</v>
      </c>
      <c r="J20" s="10"/>
      <c r="K20" s="79"/>
      <c r="L20" s="10"/>
      <c r="M20" s="10"/>
      <c r="N20" s="10"/>
      <c r="O20" s="10"/>
      <c r="P20" s="10"/>
      <c r="Q20" s="10"/>
      <c r="R20" s="10"/>
      <c r="S20" s="10"/>
    </row>
    <row r="21" spans="1:20" ht="18.75" customHeight="1">
      <c r="A21" s="29" t="s">
        <v>26</v>
      </c>
      <c r="B21" s="30"/>
      <c r="C21" s="30"/>
      <c r="D21" s="67">
        <v>344.39</v>
      </c>
      <c r="E21" s="60">
        <f t="shared" ref="E21:E25" si="10">ROUND((D21*0.25),2)</f>
        <v>86.1</v>
      </c>
      <c r="F21" s="60">
        <f>ROUND((E21*0.22),2)</f>
        <v>18.940000000000001</v>
      </c>
      <c r="G21" s="60">
        <f>ROUND((E21*0.0525),2)</f>
        <v>4.5199999999999996</v>
      </c>
      <c r="H21" s="60">
        <f>F21+G21</f>
        <v>23.46</v>
      </c>
      <c r="I21" s="61">
        <f>E21-H21</f>
        <v>62.639999999999993</v>
      </c>
      <c r="J21" s="10"/>
      <c r="K21" s="79"/>
      <c r="L21" s="10"/>
      <c r="M21" s="10"/>
      <c r="N21" s="10"/>
      <c r="O21" s="10"/>
      <c r="P21" s="10"/>
      <c r="Q21" s="10"/>
      <c r="R21" s="10"/>
      <c r="S21" s="10"/>
    </row>
    <row r="22" spans="1:20" ht="18.75" customHeight="1">
      <c r="A22" s="28" t="s">
        <v>31</v>
      </c>
      <c r="B22" s="26"/>
      <c r="C22" s="26"/>
      <c r="D22" s="68">
        <v>404.81</v>
      </c>
      <c r="E22" s="59">
        <f t="shared" si="10"/>
        <v>101.2</v>
      </c>
      <c r="F22" s="58">
        <f t="shared" ref="F22:F25" si="11">ROUND((E22*0.22),2)</f>
        <v>22.26</v>
      </c>
      <c r="G22" s="59">
        <f>ROUND((E22*0.0525),2)</f>
        <v>5.31</v>
      </c>
      <c r="H22" s="59">
        <f>F22+G22</f>
        <v>27.57</v>
      </c>
      <c r="I22" s="62">
        <f>E22-H22</f>
        <v>73.63</v>
      </c>
      <c r="J22" s="10"/>
      <c r="K22" s="79"/>
      <c r="L22" s="10"/>
      <c r="M22" s="10"/>
      <c r="N22" s="10"/>
      <c r="O22" s="10"/>
      <c r="P22" s="10"/>
      <c r="Q22" s="10"/>
      <c r="R22" s="10"/>
      <c r="S22" s="10"/>
    </row>
    <row r="23" spans="1:20" ht="18.75" customHeight="1">
      <c r="A23" s="27" t="s">
        <v>30</v>
      </c>
      <c r="B23" s="26"/>
      <c r="C23" s="26"/>
      <c r="D23" s="68">
        <v>422.7</v>
      </c>
      <c r="E23" s="59">
        <f t="shared" si="10"/>
        <v>105.68</v>
      </c>
      <c r="F23" s="58">
        <f t="shared" si="11"/>
        <v>23.25</v>
      </c>
      <c r="G23" s="59">
        <f t="shared" ref="G23:G25" si="12">ROUND((E23*0.0525),2)</f>
        <v>5.55</v>
      </c>
      <c r="H23" s="59">
        <f t="shared" ref="H23:H25" si="13">F23+G23</f>
        <v>28.8</v>
      </c>
      <c r="I23" s="62">
        <f t="shared" ref="I23:I25" si="14">E23-H23</f>
        <v>76.88000000000001</v>
      </c>
      <c r="K23" s="79"/>
      <c r="M23" s="10"/>
    </row>
    <row r="24" spans="1:20" ht="18.75" customHeight="1">
      <c r="A24" s="38" t="s">
        <v>40</v>
      </c>
      <c r="B24" s="26"/>
      <c r="C24" s="26"/>
      <c r="D24" s="68">
        <v>429</v>
      </c>
      <c r="E24" s="59">
        <f t="shared" si="10"/>
        <v>107.25</v>
      </c>
      <c r="F24" s="58">
        <f t="shared" si="11"/>
        <v>23.6</v>
      </c>
      <c r="G24" s="59">
        <f t="shared" si="12"/>
        <v>5.63</v>
      </c>
      <c r="H24" s="59">
        <f t="shared" si="13"/>
        <v>29.23</v>
      </c>
      <c r="I24" s="62">
        <f t="shared" si="14"/>
        <v>78.02</v>
      </c>
      <c r="K24" s="79"/>
    </row>
    <row r="25" spans="1:20" ht="18.75" customHeight="1" thickBot="1">
      <c r="A25" s="31" t="s">
        <v>32</v>
      </c>
      <c r="B25" s="32"/>
      <c r="C25" s="32"/>
      <c r="D25" s="69">
        <v>400.81</v>
      </c>
      <c r="E25" s="41">
        <f t="shared" si="10"/>
        <v>100.2</v>
      </c>
      <c r="F25" s="63">
        <f t="shared" si="11"/>
        <v>22.04</v>
      </c>
      <c r="G25" s="41">
        <f t="shared" si="12"/>
        <v>5.26</v>
      </c>
      <c r="H25" s="41">
        <f t="shared" si="13"/>
        <v>27.299999999999997</v>
      </c>
      <c r="I25" s="42">
        <f t="shared" si="14"/>
        <v>72.900000000000006</v>
      </c>
      <c r="K25" s="79"/>
    </row>
    <row r="26" spans="1:20" ht="20.5" customHeight="1" thickBot="1">
      <c r="A26" s="33" t="s">
        <v>25</v>
      </c>
      <c r="B26" s="24"/>
      <c r="C26" s="24"/>
      <c r="D26" s="24"/>
      <c r="E26" s="24"/>
      <c r="F26" s="24"/>
      <c r="G26" s="24"/>
      <c r="H26" s="24"/>
      <c r="I26" s="25"/>
      <c r="K26" s="79"/>
    </row>
    <row r="27" spans="1:20" ht="30" customHeight="1"/>
    <row r="28" spans="1:20" ht="30" customHeight="1"/>
    <row r="29" spans="1:20" ht="30" customHeight="1"/>
    <row r="30" spans="1:20" ht="30" customHeight="1"/>
    <row r="31" spans="1:20" ht="30" customHeight="1"/>
  </sheetData>
  <mergeCells count="5">
    <mergeCell ref="A1:M1"/>
    <mergeCell ref="B2:M2"/>
    <mergeCell ref="A17:I17"/>
    <mergeCell ref="A19:C19"/>
    <mergeCell ref="K19:K26"/>
  </mergeCells>
  <pageMargins left="0.2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3A68BDE80F94084F00EA5690B8FBE" ma:contentTypeVersion="9" ma:contentTypeDescription="Create a new document." ma:contentTypeScope="" ma:versionID="fd37a81d88f1cec4bdd85d0662feb328">
  <xsd:schema xmlns:xsd="http://www.w3.org/2001/XMLSchema" xmlns:xs="http://www.w3.org/2001/XMLSchema" xmlns:p="http://schemas.microsoft.com/office/2006/metadata/properties" xmlns:ns2="08218398-255d-4417-a386-ad589d921abe" targetNamespace="http://schemas.microsoft.com/office/2006/metadata/properties" ma:root="true" ma:fieldsID="e3de10ede7e449298760c14baef0d334" ns2:_="">
    <xsd:import namespace="08218398-255d-4417-a386-ad589d921a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18398-255d-4417-a386-ad589d921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08218398-255d-4417-a386-ad589d921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4A914-66BD-4BBE-A4D7-21F8755C8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18398-255d-4417-a386-ad589d921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93EF28-48C0-4DFF-B0BA-AC4133DB3212}">
  <ds:schemaRefs>
    <ds:schemaRef ds:uri="http://schemas.microsoft.com/office/2006/metadata/properties"/>
    <ds:schemaRef ds:uri="http://schemas.microsoft.com/office/infopath/2007/PartnerControls"/>
    <ds:schemaRef ds:uri="08218398-255d-4417-a386-ad589d921abe"/>
  </ds:schemaRefs>
</ds:datastoreItem>
</file>

<file path=customXml/itemProps3.xml><?xml version="1.0" encoding="utf-8"?>
<ds:datastoreItem xmlns:ds="http://schemas.openxmlformats.org/officeDocument/2006/customXml" ds:itemID="{ECB4DCB3-3655-4ADE-B25A-ACD4400686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FY23</vt:lpstr>
      <vt:lpstr>Sheet2</vt:lpstr>
      <vt:lpstr>Sheet3</vt:lpstr>
      <vt:lpstr>'FY23'!Print_Area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Microsoft Office User</cp:lastModifiedBy>
  <cp:lastPrinted>2019-03-13T19:06:01Z</cp:lastPrinted>
  <dcterms:created xsi:type="dcterms:W3CDTF">2005-02-25T22:01:24Z</dcterms:created>
  <dcterms:modified xsi:type="dcterms:W3CDTF">2022-03-15T20:07:44Z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0x010100E533A68BDE80F94084F00EA5690B8FBE</vt:lpwstr>
  </property>
  <property fmtid="{D5CDD505-2E9C-101B-9397-08002B2CF9AE}" pid="3" name="Order">
    <vt:r8>2485200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