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WTKeefe\"/>
    </mc:Choice>
  </mc:AlternateContent>
  <xr:revisionPtr revIDLastSave="0" documentId="8_{95CE7BC6-0822-406D-899E-3D93BF9A289E}" xr6:coauthVersionLast="36" xr6:coauthVersionMax="36" xr10:uidLastSave="{00000000-0000-0000-0000-000000000000}"/>
  <bookViews>
    <workbookView xWindow="9555" yWindow="32760" windowWidth="9600" windowHeight="12540" activeTab="1" xr2:uid="{00000000-000D-0000-FFFF-FFFF00000000}"/>
  </bookViews>
  <sheets>
    <sheet name="Sheet1" sheetId="3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C3" i="2" l="1"/>
  <c r="C28" i="2" s="1"/>
  <c r="C33" i="2" s="1"/>
  <c r="C45" i="2" s="1"/>
  <c r="C27" i="2"/>
  <c r="C41" i="2"/>
  <c r="C36" i="2"/>
  <c r="C29" i="2"/>
  <c r="C30" i="2"/>
  <c r="C31" i="2"/>
  <c r="C39" i="2"/>
  <c r="C43" i="2" l="1"/>
  <c r="C47" i="2" s="1"/>
</calcChain>
</file>

<file path=xl/sharedStrings.xml><?xml version="1.0" encoding="utf-8"?>
<sst xmlns="http://schemas.openxmlformats.org/spreadsheetml/2006/main" count="44" uniqueCount="43">
  <si>
    <t>Name of Retiree being Rehired:</t>
  </si>
  <si>
    <t>Date(s) of Reemployment of Retiree:</t>
  </si>
  <si>
    <t>Employer Unit / Department Name</t>
  </si>
  <si>
    <t>Calculation Worksheet for Post-Retirement Earnings in the Public Sector</t>
  </si>
  <si>
    <t>[Enter requested information in the shaded areas only for individuals who are receiving a Massachusetts (Chapter 32) pension payment]</t>
  </si>
  <si>
    <t xml:space="preserve"> Title of Position from which Retired</t>
  </si>
  <si>
    <r>
      <t xml:space="preserve"> Source of information provided </t>
    </r>
    <r>
      <rPr>
        <sz val="12"/>
        <color indexed="30"/>
        <rFont val="Times New Roman"/>
        <family val="1"/>
      </rPr>
      <t>above</t>
    </r>
  </si>
  <si>
    <t xml:space="preserve"> MA Government Entity from which Retired</t>
  </si>
  <si>
    <t xml:space="preserve"> MA Public Retirement System from which Retired</t>
  </si>
  <si>
    <t>Maximum Allowable Earnings for Calendar Year:</t>
  </si>
  <si>
    <t xml:space="preserve"> Current Annual Salary of the Position from which the Individual Retired</t>
  </si>
  <si>
    <r>
      <t xml:space="preserve">The amount in </t>
    </r>
    <r>
      <rPr>
        <b/>
        <i/>
        <sz val="12"/>
        <color indexed="10"/>
        <rFont val="Times New Roman"/>
        <family val="1"/>
      </rPr>
      <t>D</t>
    </r>
    <r>
      <rPr>
        <b/>
        <sz val="12"/>
        <color indexed="10"/>
        <rFont val="Times New Roman"/>
        <family val="1"/>
      </rPr>
      <t xml:space="preserve"> is the earnings that exceed the maximum allowable amount in </t>
    </r>
    <r>
      <rPr>
        <b/>
        <i/>
        <sz val="12"/>
        <color indexed="10"/>
        <rFont val="Times New Roman"/>
        <family val="1"/>
      </rPr>
      <t>A.</t>
    </r>
  </si>
  <si>
    <r>
      <t xml:space="preserve">The amount in </t>
    </r>
    <r>
      <rPr>
        <b/>
        <i/>
        <sz val="12"/>
        <color indexed="10"/>
        <rFont val="Times New Roman"/>
        <family val="1"/>
      </rPr>
      <t>E</t>
    </r>
    <r>
      <rPr>
        <b/>
        <sz val="12"/>
        <color indexed="10"/>
        <rFont val="Times New Roman"/>
        <family val="1"/>
      </rPr>
      <t xml:space="preserve"> is the larger of or equal to </t>
    </r>
    <r>
      <rPr>
        <b/>
        <i/>
        <sz val="12"/>
        <color indexed="10"/>
        <rFont val="Times New Roman"/>
        <family val="1"/>
      </rPr>
      <t>C</t>
    </r>
    <r>
      <rPr>
        <b/>
        <sz val="12"/>
        <color indexed="10"/>
        <rFont val="Times New Roman"/>
        <family val="1"/>
      </rPr>
      <t xml:space="preserve"> or </t>
    </r>
    <r>
      <rPr>
        <b/>
        <i/>
        <sz val="12"/>
        <color indexed="10"/>
        <rFont val="Times New Roman"/>
        <family val="1"/>
      </rPr>
      <t>D</t>
    </r>
    <r>
      <rPr>
        <b/>
        <sz val="12"/>
        <color indexed="10"/>
        <rFont val="Times New Roman"/>
        <family val="1"/>
      </rPr>
      <t>. If paid to the retiree, it must be recouped by the employer.</t>
    </r>
  </si>
  <si>
    <r>
      <t xml:space="preserve">If the amount in </t>
    </r>
    <r>
      <rPr>
        <b/>
        <i/>
        <sz val="12"/>
        <color indexed="10"/>
        <rFont val="Times New Roman"/>
        <family val="1"/>
      </rPr>
      <t>B</t>
    </r>
    <r>
      <rPr>
        <b/>
        <sz val="12"/>
        <color indexed="10"/>
        <rFont val="Times New Roman"/>
        <family val="1"/>
      </rPr>
      <t xml:space="preserve"> exceeds the amount in </t>
    </r>
    <r>
      <rPr>
        <b/>
        <i/>
        <sz val="12"/>
        <color indexed="10"/>
        <rFont val="Times New Roman"/>
        <family val="1"/>
      </rPr>
      <t>A</t>
    </r>
    <r>
      <rPr>
        <b/>
        <sz val="12"/>
        <color indexed="10"/>
        <rFont val="Times New Roman"/>
        <family val="1"/>
      </rPr>
      <t xml:space="preserve"> and / or the amount in </t>
    </r>
    <r>
      <rPr>
        <b/>
        <i/>
        <sz val="12"/>
        <color indexed="10"/>
        <rFont val="Times New Roman"/>
        <family val="1"/>
      </rPr>
      <t>C</t>
    </r>
    <r>
      <rPr>
        <b/>
        <sz val="12"/>
        <color indexed="10"/>
        <rFont val="Times New Roman"/>
        <family val="1"/>
      </rPr>
      <t xml:space="preserve"> is greater than zero</t>
    </r>
    <r>
      <rPr>
        <b/>
        <i/>
        <sz val="12"/>
        <color indexed="10"/>
        <rFont val="Times New Roman"/>
        <family val="1"/>
      </rPr>
      <t>,</t>
    </r>
    <r>
      <rPr>
        <b/>
        <sz val="12"/>
        <color indexed="10"/>
        <rFont val="Times New Roman"/>
        <family val="1"/>
      </rPr>
      <t xml:space="preserve"> the retiree is deemed an Excess Earner.</t>
    </r>
  </si>
  <si>
    <t>MA Public Pension Information:</t>
  </si>
  <si>
    <t>Retiree Signature</t>
  </si>
  <si>
    <t>Date</t>
  </si>
  <si>
    <t xml:space="preserve"> a. Current Annual Salary of Position Retired From</t>
  </si>
  <si>
    <r>
      <t xml:space="preserve">Public Employee Retirement Administration Commission | 5 Middlesex Ave., Ste. 304 | Somerville, MA 02145
</t>
    </r>
    <r>
      <rPr>
        <b/>
        <i/>
        <sz val="9"/>
        <color indexed="8"/>
        <rFont val="Times New Roman"/>
        <family val="1"/>
      </rPr>
      <t xml:space="preserve">Phone </t>
    </r>
    <r>
      <rPr>
        <b/>
        <sz val="9"/>
        <color indexed="8"/>
        <rFont val="Times New Roman"/>
        <family val="1"/>
      </rPr>
      <t xml:space="preserve">617 666 4446 | </t>
    </r>
    <r>
      <rPr>
        <b/>
        <i/>
        <sz val="9"/>
        <color indexed="8"/>
        <rFont val="Times New Roman"/>
        <family val="1"/>
      </rPr>
      <t>Web</t>
    </r>
    <r>
      <rPr>
        <b/>
        <sz val="9"/>
        <color indexed="8"/>
        <rFont val="Times New Roman"/>
        <family val="1"/>
      </rPr>
      <t xml:space="preserve"> www.mass.gov/perac</t>
    </r>
  </si>
  <si>
    <t xml:space="preserve"> Projected Non-hourly Annual Earnings from this Employer Unit</t>
  </si>
  <si>
    <t xml:space="preserve"> D.  Proposed Estimated Excess Earnings over maximum allowable amount:                                   </t>
  </si>
  <si>
    <t xml:space="preserve"> E.  Estimated Amount deemed Excess:                                   </t>
  </si>
  <si>
    <t xml:space="preserve"> Date Retired (mm/dd/yyyy)</t>
  </si>
  <si>
    <t xml:space="preserve"> b. Additional Earnings Allowance (c 32 § 91 (b) amended by c 176 § 50 of the Acts of 2011)</t>
  </si>
  <si>
    <t xml:space="preserve"> c. Projected Annual Earnings from other MA Government Entities</t>
  </si>
  <si>
    <t xml:space="preserve"> d. Projected Non-hourly Annual Earnings from this Employer Unit</t>
  </si>
  <si>
    <t xml:space="preserve"> e. Current Annual Retirement Allowance</t>
  </si>
  <si>
    <r>
      <t xml:space="preserve"> A.  Equals the maximum allowable amount for Public Retirees </t>
    </r>
    <r>
      <rPr>
        <sz val="12"/>
        <color indexed="30"/>
        <rFont val="Times New Roman"/>
        <family val="1"/>
      </rPr>
      <t>[A = ((a+b)-(c+d+e))]</t>
    </r>
    <r>
      <rPr>
        <i/>
        <sz val="12"/>
        <color indexed="30"/>
        <rFont val="Times New Roman"/>
        <family val="1"/>
      </rPr>
      <t>:</t>
    </r>
    <r>
      <rPr>
        <sz val="12"/>
        <color indexed="30"/>
        <rFont val="Times New Roman"/>
        <family val="1"/>
      </rPr>
      <t xml:space="preserve"> </t>
    </r>
  </si>
  <si>
    <t xml:space="preserve"> g. Projected Number of Hours from other MA Government Entities</t>
  </si>
  <si>
    <t xml:space="preserve"> h. Projected Number of Hours Expected to Work from this Employer Unit</t>
  </si>
  <si>
    <t xml:space="preserve"> i. Hourly Rate from this Employer Unit</t>
  </si>
  <si>
    <r>
      <t xml:space="preserve"> </t>
    </r>
    <r>
      <rPr>
        <sz val="12"/>
        <color indexed="30"/>
        <rFont val="Times New Roman"/>
        <family val="1"/>
      </rPr>
      <t>f</t>
    </r>
    <r>
      <rPr>
        <b/>
        <sz val="12"/>
        <color indexed="30"/>
        <rFont val="Times New Roman"/>
        <family val="1"/>
      </rPr>
      <t>. Maximum</t>
    </r>
    <r>
      <rPr>
        <sz val="12"/>
        <color indexed="30"/>
        <rFont val="Times New Roman"/>
        <family val="1"/>
      </rPr>
      <t xml:space="preserve"> Number of </t>
    </r>
    <r>
      <rPr>
        <b/>
        <sz val="12"/>
        <color indexed="30"/>
        <rFont val="Times New Roman"/>
        <family val="1"/>
      </rPr>
      <t>allowable</t>
    </r>
    <r>
      <rPr>
        <sz val="12"/>
        <color indexed="30"/>
        <rFont val="Times New Roman"/>
        <family val="1"/>
      </rPr>
      <t xml:space="preserve"> Hours for Public Retirees</t>
    </r>
  </si>
  <si>
    <r>
      <t xml:space="preserve"> </t>
    </r>
    <r>
      <rPr>
        <sz val="12"/>
        <color indexed="30"/>
        <rFont val="Times New Roman"/>
        <family val="1"/>
      </rPr>
      <t>j</t>
    </r>
    <r>
      <rPr>
        <b/>
        <sz val="12"/>
        <color indexed="30"/>
        <rFont val="Times New Roman"/>
        <family val="1"/>
      </rPr>
      <t>. Maximum</t>
    </r>
    <r>
      <rPr>
        <sz val="12"/>
        <color indexed="30"/>
        <rFont val="Times New Roman"/>
        <family val="1"/>
      </rPr>
      <t xml:space="preserve"> Number of Hours </t>
    </r>
    <r>
      <rPr>
        <b/>
        <sz val="12"/>
        <color indexed="30"/>
        <rFont val="Times New Roman"/>
        <family val="1"/>
      </rPr>
      <t>allowable</t>
    </r>
    <r>
      <rPr>
        <sz val="12"/>
        <color indexed="30"/>
        <rFont val="Times New Roman"/>
        <family val="1"/>
      </rPr>
      <t xml:space="preserve"> at the Hourly Rate from this Employer Unit</t>
    </r>
  </si>
  <si>
    <t xml:space="preserve"> B.  Proposed Estimated Hourly Earnings from this Employer Unit [B = (h*i)]:                          </t>
  </si>
  <si>
    <t xml:space="preserve"> Total Retirement Allowance anticipated in the calendar year</t>
  </si>
  <si>
    <t>Department Head / Treasurer Signature</t>
  </si>
  <si>
    <t>[A copy of this completed worksheet should be submitted to the employees respective Retirement Board]</t>
  </si>
  <si>
    <r>
      <t xml:space="preserve"> Projected Annual Earnings from </t>
    </r>
    <r>
      <rPr>
        <b/>
        <i/>
        <sz val="12"/>
        <color indexed="30"/>
        <rFont val="Times New Roman"/>
        <family val="1"/>
      </rPr>
      <t>other</t>
    </r>
    <r>
      <rPr>
        <sz val="12"/>
        <color indexed="30"/>
        <rFont val="Times New Roman"/>
        <family val="1"/>
      </rPr>
      <t xml:space="preserve"> MA Government Entities</t>
    </r>
  </si>
  <si>
    <r>
      <t xml:space="preserve"> Projected Number of Hours from </t>
    </r>
    <r>
      <rPr>
        <b/>
        <i/>
        <sz val="12"/>
        <color indexed="30"/>
        <rFont val="Times New Roman"/>
        <family val="1"/>
      </rPr>
      <t>other</t>
    </r>
    <r>
      <rPr>
        <sz val="12"/>
        <color indexed="30"/>
        <rFont val="Times New Roman"/>
        <family val="1"/>
      </rPr>
      <t xml:space="preserve"> MA Government Entities</t>
    </r>
  </si>
  <si>
    <t>AAABABABBBAg</t>
  </si>
  <si>
    <r>
      <t xml:space="preserve">The amount in </t>
    </r>
    <r>
      <rPr>
        <b/>
        <i/>
        <sz val="12"/>
        <color indexed="10"/>
        <rFont val="Times New Roman"/>
        <family val="1"/>
      </rPr>
      <t>C</t>
    </r>
    <r>
      <rPr>
        <b/>
        <sz val="12"/>
        <color indexed="10"/>
        <rFont val="Times New Roman"/>
        <family val="1"/>
      </rPr>
      <t xml:space="preserve"> is the excess earnings attributable to exceeding the 1200 hours limit.</t>
    </r>
  </si>
  <si>
    <t xml:space="preserve"> C.  Proposed Estimated Excess Earnings over 1200 hours:                                   </t>
  </si>
  <si>
    <t>Form Revised on 11/02/2021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</si>
</sst>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yy"/>
  </numFmts>
  <fonts count="3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30"/>
      <name val="Times New Roman"/>
      <family val="1"/>
    </font>
    <font>
      <i/>
      <sz val="12"/>
      <color indexed="30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8"/>
      <name val="Calibri"/>
      <family val="2"/>
    </font>
    <font>
      <b/>
      <sz val="12"/>
      <color indexed="30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b/>
      <i/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i/>
      <sz val="11"/>
      <color indexed="10"/>
      <name val="Times New Roman"/>
      <family val="1"/>
    </font>
    <font>
      <b/>
      <i/>
      <sz val="12"/>
      <color indexed="3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3">
    <xf numFmtId="0" fontId="0" fillId="0" borderId="0" xfId="0"/>
    <xf numFmtId="0" fontId="0" fillId="24" borderId="0" xfId="0" applyFill="1"/>
    <xf numFmtId="0" fontId="20" fillId="24" borderId="0" xfId="0" applyFont="1" applyFill="1" applyAlignment="1">
      <alignment horizontal="right"/>
    </xf>
    <xf numFmtId="0" fontId="19" fillId="24" borderId="0" xfId="0" applyFont="1" applyFill="1"/>
    <xf numFmtId="0" fontId="20" fillId="24" borderId="10" xfId="0" applyFont="1" applyFill="1" applyBorder="1" applyAlignment="1">
      <alignment vertical="top" wrapText="1"/>
    </xf>
    <xf numFmtId="0" fontId="21" fillId="24" borderId="0" xfId="0" applyFont="1" applyFill="1"/>
    <xf numFmtId="164" fontId="0" fillId="24" borderId="0" xfId="0" applyNumberFormat="1" applyFill="1" applyBorder="1" applyAlignment="1">
      <alignment horizontal="left"/>
    </xf>
    <xf numFmtId="0" fontId="0" fillId="24" borderId="11" xfId="0" applyFill="1" applyBorder="1" applyAlignment="1">
      <alignment horizontal="left"/>
    </xf>
    <xf numFmtId="0" fontId="23" fillId="24" borderId="0" xfId="0" applyFont="1" applyFill="1" applyAlignment="1">
      <alignment horizontal="left"/>
    </xf>
    <xf numFmtId="0" fontId="0" fillId="24" borderId="0" xfId="0" applyFill="1" applyAlignment="1">
      <alignment horizontal="left"/>
    </xf>
    <xf numFmtId="0" fontId="20" fillId="24" borderId="0" xfId="0" applyFont="1" applyFill="1" applyBorder="1" applyAlignment="1">
      <alignment vertical="top" wrapText="1"/>
    </xf>
    <xf numFmtId="0" fontId="20" fillId="24" borderId="0" xfId="0" applyFont="1" applyFill="1"/>
    <xf numFmtId="0" fontId="19" fillId="24" borderId="10" xfId="0" applyFont="1" applyFill="1" applyBorder="1" applyAlignment="1">
      <alignment horizontal="left"/>
    </xf>
    <xf numFmtId="0" fontId="22" fillId="24" borderId="0" xfId="0" applyFont="1" applyFill="1" applyAlignment="1">
      <alignment horizontal="left"/>
    </xf>
    <xf numFmtId="164" fontId="22" fillId="24" borderId="0" xfId="0" applyNumberFormat="1" applyFont="1" applyFill="1" applyBorder="1" applyAlignment="1">
      <alignment horizontal="left"/>
    </xf>
    <xf numFmtId="0" fontId="25" fillId="24" borderId="10" xfId="0" applyFont="1" applyFill="1" applyBorder="1" applyAlignment="1">
      <alignment vertical="top" wrapText="1"/>
    </xf>
    <xf numFmtId="164" fontId="22" fillId="24" borderId="10" xfId="0" applyNumberFormat="1" applyFont="1" applyFill="1" applyBorder="1" applyAlignment="1" applyProtection="1">
      <alignment horizontal="left"/>
    </xf>
    <xf numFmtId="164" fontId="19" fillId="24" borderId="0" xfId="0" applyNumberFormat="1" applyFont="1" applyFill="1" applyBorder="1" applyAlignment="1">
      <alignment horizontal="left"/>
    </xf>
    <xf numFmtId="0" fontId="0" fillId="0" borderId="0" xfId="0" applyBorder="1"/>
    <xf numFmtId="164" fontId="22" fillId="0" borderId="0" xfId="0" applyNumberFormat="1" applyFont="1" applyFill="1" applyBorder="1" applyAlignment="1">
      <alignment horizontal="left"/>
    </xf>
    <xf numFmtId="3" fontId="22" fillId="24" borderId="10" xfId="0" applyNumberFormat="1" applyFont="1" applyFill="1" applyBorder="1" applyAlignment="1" applyProtection="1">
      <alignment horizontal="left"/>
    </xf>
    <xf numFmtId="3" fontId="19" fillId="24" borderId="10" xfId="0" applyNumberFormat="1" applyFont="1" applyFill="1" applyBorder="1" applyAlignment="1" applyProtection="1">
      <alignment horizontal="left"/>
    </xf>
    <xf numFmtId="0" fontId="23" fillId="25" borderId="0" xfId="0" applyFont="1" applyFill="1" applyAlignment="1" applyProtection="1">
      <alignment horizontal="left"/>
      <protection locked="0"/>
    </xf>
    <xf numFmtId="0" fontId="0" fillId="25" borderId="11" xfId="0" applyFill="1" applyBorder="1" applyAlignment="1" applyProtection="1">
      <alignment horizontal="left"/>
      <protection locked="0"/>
    </xf>
    <xf numFmtId="3" fontId="22" fillId="25" borderId="10" xfId="0" applyNumberFormat="1" applyFont="1" applyFill="1" applyBorder="1" applyAlignment="1" applyProtection="1">
      <alignment horizontal="left"/>
      <protection locked="0"/>
    </xf>
    <xf numFmtId="164" fontId="22" fillId="25" borderId="10" xfId="0" applyNumberFormat="1" applyFont="1" applyFill="1" applyBorder="1" applyAlignment="1" applyProtection="1">
      <alignment horizontal="left"/>
      <protection locked="0"/>
    </xf>
    <xf numFmtId="0" fontId="22" fillId="25" borderId="10" xfId="0" applyFont="1" applyFill="1" applyBorder="1" applyAlignment="1" applyProtection="1">
      <alignment horizontal="left" wrapText="1"/>
      <protection locked="0"/>
    </xf>
    <xf numFmtId="164" fontId="22" fillId="25" borderId="10" xfId="0" applyNumberFormat="1" applyFont="1" applyFill="1" applyBorder="1" applyAlignment="1" applyProtection="1">
      <alignment horizontal="left" wrapText="1"/>
      <protection locked="0"/>
    </xf>
    <xf numFmtId="3" fontId="22" fillId="25" borderId="10" xfId="0" applyNumberFormat="1" applyFont="1" applyFill="1" applyBorder="1" applyAlignment="1" applyProtection="1">
      <alignment horizontal="left" wrapText="1"/>
      <protection locked="0"/>
    </xf>
    <xf numFmtId="14" fontId="1" fillId="25" borderId="10" xfId="0" applyNumberFormat="1" applyFont="1" applyFill="1" applyBorder="1" applyAlignment="1" applyProtection="1">
      <alignment horizontal="left"/>
      <protection locked="0"/>
    </xf>
    <xf numFmtId="0" fontId="1" fillId="25" borderId="10" xfId="0" applyFont="1" applyFill="1" applyBorder="1" applyAlignment="1" applyProtection="1">
      <alignment horizontal="left"/>
      <protection locked="0"/>
    </xf>
    <xf numFmtId="0" fontId="30" fillId="0" borderId="0" xfId="0" applyFont="1" applyAlignment="1">
      <alignment horizontal="right" vertical="top"/>
    </xf>
    <xf numFmtId="0" fontId="31" fillId="0" borderId="0" xfId="0" applyFont="1" applyAlignment="1">
      <alignment vertical="top" wrapText="1"/>
    </xf>
    <xf numFmtId="165" fontId="22" fillId="25" borderId="10" xfId="0" applyNumberFormat="1" applyFont="1" applyFill="1" applyBorder="1" applyAlignment="1" applyProtection="1">
      <alignment horizontal="left" wrapText="1"/>
      <protection locked="0"/>
    </xf>
    <xf numFmtId="0" fontId="0" fillId="24" borderId="0" xfId="0" applyFill="1" applyAlignment="1" applyProtection="1">
      <alignment horizontal="left"/>
    </xf>
    <xf numFmtId="164" fontId="22" fillId="24" borderId="0" xfId="0" applyNumberFormat="1" applyFont="1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</xf>
    <xf numFmtId="0" fontId="29" fillId="24" borderId="0" xfId="0" applyFont="1" applyFill="1" applyAlignment="1">
      <alignment horizontal="center"/>
    </xf>
    <xf numFmtId="0" fontId="33" fillId="24" borderId="0" xfId="0" applyFont="1" applyFill="1" applyAlignment="1" applyProtection="1">
      <alignment horizontal="center"/>
    </xf>
    <xf numFmtId="0" fontId="0" fillId="0" borderId="0" xfId="0" applyAlignment="1"/>
    <xf numFmtId="0" fontId="0" fillId="0" borderId="18" xfId="0" applyBorder="1" applyAlignment="1"/>
    <xf numFmtId="0" fontId="0" fillId="0" borderId="0" xfId="0" applyBorder="1" applyAlignment="1"/>
    <xf numFmtId="0" fontId="18" fillId="26" borderId="16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>
    <row r="1" spans="1:1" x14ac:dyDescent="0.25">
      <c r="A1" t="s">
        <v>39</v>
      </c>
    </row>
  </sheetData>
  <phoneticPr fontId="2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60"/>
  <sheetViews>
    <sheetView tabSelected="1" workbookViewId="0">
      <selection activeCell="B69" sqref="B69"/>
    </sheetView>
  </sheetViews>
  <sheetFormatPr defaultRowHeight="15" x14ac:dyDescent="0.25"/>
  <cols>
    <col min="1" max="1" width="0.7109375" customWidth="1"/>
    <col min="2" max="2" width="86.28515625" customWidth="1"/>
    <col min="3" max="3" width="37" customWidth="1"/>
  </cols>
  <sheetData>
    <row r="1" spans="1:3" ht="20.25" x14ac:dyDescent="0.3">
      <c r="B1" s="37" t="s">
        <v>3</v>
      </c>
      <c r="C1" s="37"/>
    </row>
    <row r="2" spans="1:3" ht="15.75" thickBot="1" x14ac:dyDescent="0.3">
      <c r="A2" s="18"/>
      <c r="B2" s="39"/>
      <c r="C2" s="39"/>
    </row>
    <row r="3" spans="1:3" x14ac:dyDescent="0.25">
      <c r="A3" s="1"/>
      <c r="B3" s="42" t="s">
        <v>2</v>
      </c>
      <c r="C3" s="44">
        <f ca="1">YEAR(TODAY())</f>
        <v>2021</v>
      </c>
    </row>
    <row r="4" spans="1:3" ht="15.75" thickBot="1" x14ac:dyDescent="0.3">
      <c r="A4" s="1"/>
      <c r="B4" s="43"/>
      <c r="C4" s="45"/>
    </row>
    <row r="5" spans="1:3" x14ac:dyDescent="0.25">
      <c r="A5" s="1"/>
      <c r="B5" s="40"/>
      <c r="C5" s="41"/>
    </row>
    <row r="6" spans="1:3" x14ac:dyDescent="0.25">
      <c r="A6" s="1"/>
      <c r="B6" s="46" t="s">
        <v>4</v>
      </c>
      <c r="C6" s="46"/>
    </row>
    <row r="7" spans="1:3" x14ac:dyDescent="0.25">
      <c r="A7" s="1"/>
      <c r="B7" s="38" t="s">
        <v>36</v>
      </c>
      <c r="C7" s="38"/>
    </row>
    <row r="8" spans="1:3" x14ac:dyDescent="0.25">
      <c r="A8" s="1"/>
      <c r="B8" s="1"/>
      <c r="C8" s="9"/>
    </row>
    <row r="9" spans="1:3" ht="15.75" x14ac:dyDescent="0.25">
      <c r="A9" s="1"/>
      <c r="B9" s="2" t="s">
        <v>0</v>
      </c>
      <c r="C9" s="30"/>
    </row>
    <row r="10" spans="1:3" ht="15.75" x14ac:dyDescent="0.25">
      <c r="A10" s="1"/>
      <c r="B10" s="2" t="s">
        <v>1</v>
      </c>
      <c r="C10" s="29"/>
    </row>
    <row r="11" spans="1:3" x14ac:dyDescent="0.25">
      <c r="A11" s="1"/>
      <c r="C11" s="34"/>
    </row>
    <row r="12" spans="1:3" ht="15.75" x14ac:dyDescent="0.25">
      <c r="A12" s="1"/>
      <c r="B12" s="3" t="s">
        <v>14</v>
      </c>
      <c r="C12" s="34"/>
    </row>
    <row r="13" spans="1:3" x14ac:dyDescent="0.25">
      <c r="A13" s="1"/>
      <c r="B13" s="1"/>
      <c r="C13" s="34"/>
    </row>
    <row r="14" spans="1:3" ht="15.75" x14ac:dyDescent="0.25">
      <c r="A14" s="1"/>
      <c r="B14" s="4" t="s">
        <v>7</v>
      </c>
      <c r="C14" s="26"/>
    </row>
    <row r="15" spans="1:3" ht="15.75" x14ac:dyDescent="0.25">
      <c r="A15" s="1"/>
      <c r="B15" s="4" t="s">
        <v>8</v>
      </c>
      <c r="C15" s="26"/>
    </row>
    <row r="16" spans="1:3" ht="15.75" x14ac:dyDescent="0.25">
      <c r="A16" s="1"/>
      <c r="B16" s="4" t="s">
        <v>5</v>
      </c>
      <c r="C16" s="26"/>
    </row>
    <row r="17" spans="1:3" ht="15.75" x14ac:dyDescent="0.25">
      <c r="A17" s="1"/>
      <c r="B17" s="4" t="s">
        <v>22</v>
      </c>
      <c r="C17" s="33"/>
    </row>
    <row r="18" spans="1:3" ht="15.75" x14ac:dyDescent="0.25">
      <c r="A18" s="1"/>
      <c r="B18" s="4" t="s">
        <v>10</v>
      </c>
      <c r="C18" s="27"/>
    </row>
    <row r="19" spans="1:3" ht="15.75" x14ac:dyDescent="0.25">
      <c r="A19" s="1"/>
      <c r="B19" s="4" t="s">
        <v>34</v>
      </c>
      <c r="C19" s="27"/>
    </row>
    <row r="20" spans="1:3" ht="15.75" x14ac:dyDescent="0.25">
      <c r="A20" s="1"/>
      <c r="B20" s="4" t="s">
        <v>37</v>
      </c>
      <c r="C20" s="27"/>
    </row>
    <row r="21" spans="1:3" ht="15.75" x14ac:dyDescent="0.25">
      <c r="A21" s="1"/>
      <c r="B21" s="4" t="s">
        <v>38</v>
      </c>
      <c r="C21" s="28"/>
    </row>
    <row r="22" spans="1:3" ht="15.75" x14ac:dyDescent="0.25">
      <c r="A22" s="1"/>
      <c r="B22" s="4" t="s">
        <v>19</v>
      </c>
      <c r="C22" s="27"/>
    </row>
    <row r="23" spans="1:3" ht="15.75" x14ac:dyDescent="0.25">
      <c r="A23" s="1"/>
      <c r="B23" s="4" t="s">
        <v>6</v>
      </c>
      <c r="C23" s="26"/>
    </row>
    <row r="24" spans="1:3" x14ac:dyDescent="0.25">
      <c r="A24" s="1"/>
      <c r="B24" s="1"/>
      <c r="C24" s="34"/>
    </row>
    <row r="25" spans="1:3" ht="15.75" x14ac:dyDescent="0.25">
      <c r="A25" s="1"/>
      <c r="B25" s="3" t="s">
        <v>9</v>
      </c>
      <c r="C25" s="34"/>
    </row>
    <row r="26" spans="1:3" x14ac:dyDescent="0.25">
      <c r="A26" s="1"/>
      <c r="B26" s="1"/>
      <c r="C26" s="34"/>
    </row>
    <row r="27" spans="1:3" ht="15.75" x14ac:dyDescent="0.25">
      <c r="A27" s="1"/>
      <c r="B27" s="4" t="s">
        <v>17</v>
      </c>
      <c r="C27" s="16">
        <f>+C18</f>
        <v>0</v>
      </c>
    </row>
    <row r="28" spans="1:3" ht="15.75" x14ac:dyDescent="0.25">
      <c r="A28" s="1"/>
      <c r="B28" s="4" t="s">
        <v>23</v>
      </c>
      <c r="C28" s="16">
        <f ca="1">IF((C3-YEAR(C17))&gt;1,15000,IF((C3-YEAR(C17))=1,IF(MONTH(C17)=1,IF(DAY(C17)=1,15000,0),0),0))</f>
        <v>15000</v>
      </c>
    </row>
    <row r="29" spans="1:3" ht="15.75" x14ac:dyDescent="0.25">
      <c r="A29" s="1"/>
      <c r="B29" s="4" t="s">
        <v>24</v>
      </c>
      <c r="C29" s="16">
        <f>+C20</f>
        <v>0</v>
      </c>
    </row>
    <row r="30" spans="1:3" ht="15.75" x14ac:dyDescent="0.25">
      <c r="A30" s="1"/>
      <c r="B30" s="4" t="s">
        <v>25</v>
      </c>
      <c r="C30" s="16">
        <f>+C22</f>
        <v>0</v>
      </c>
    </row>
    <row r="31" spans="1:3" ht="15.75" x14ac:dyDescent="0.25">
      <c r="A31" s="1"/>
      <c r="B31" s="4" t="s">
        <v>26</v>
      </c>
      <c r="C31" s="16">
        <f>+C19</f>
        <v>0</v>
      </c>
    </row>
    <row r="32" spans="1:3" ht="15.75" x14ac:dyDescent="0.25">
      <c r="A32" s="1"/>
      <c r="B32" s="1"/>
      <c r="C32" s="13"/>
    </row>
    <row r="33" spans="1:3" ht="15.75" x14ac:dyDescent="0.25">
      <c r="A33" s="1"/>
      <c r="B33" s="5" t="s">
        <v>27</v>
      </c>
      <c r="C33" s="17">
        <f ca="1">((C27+C28)-(C29+C30+C31))</f>
        <v>15000</v>
      </c>
    </row>
    <row r="34" spans="1:3" ht="15.75" x14ac:dyDescent="0.25">
      <c r="A34" s="1"/>
      <c r="B34" s="1"/>
      <c r="C34" s="13"/>
    </row>
    <row r="35" spans="1:3" ht="15.75" x14ac:dyDescent="0.25">
      <c r="A35" s="1"/>
      <c r="B35" s="15" t="s">
        <v>31</v>
      </c>
      <c r="C35" s="12">
        <v>1200</v>
      </c>
    </row>
    <row r="36" spans="1:3" ht="15.75" x14ac:dyDescent="0.25">
      <c r="A36" s="1"/>
      <c r="B36" s="4" t="s">
        <v>28</v>
      </c>
      <c r="C36" s="20">
        <f>+C21</f>
        <v>0</v>
      </c>
    </row>
    <row r="37" spans="1:3" ht="15.75" x14ac:dyDescent="0.25">
      <c r="A37" s="1"/>
      <c r="B37" s="4" t="s">
        <v>29</v>
      </c>
      <c r="C37" s="24"/>
    </row>
    <row r="38" spans="1:3" ht="15.75" x14ac:dyDescent="0.25">
      <c r="A38" s="1"/>
      <c r="B38" s="4" t="s">
        <v>30</v>
      </c>
      <c r="C38" s="25"/>
    </row>
    <row r="39" spans="1:3" ht="15.75" x14ac:dyDescent="0.25">
      <c r="A39" s="1"/>
      <c r="B39" s="15" t="s">
        <v>32</v>
      </c>
      <c r="C39" s="21" t="str">
        <f>IF(C38&lt;=0,"",IF(ROUND((C33/C38),0)&gt;(C35-C36),(C35-C36),ROUND((C33/C38),0)))</f>
        <v/>
      </c>
    </row>
    <row r="40" spans="1:3" ht="15.75" x14ac:dyDescent="0.25">
      <c r="A40" s="1"/>
      <c r="B40" s="10"/>
      <c r="C40" s="35"/>
    </row>
    <row r="41" spans="1:3" ht="15.75" x14ac:dyDescent="0.25">
      <c r="A41" s="1"/>
      <c r="B41" s="5" t="s">
        <v>33</v>
      </c>
      <c r="C41" s="17">
        <f>C37*C38</f>
        <v>0</v>
      </c>
    </row>
    <row r="42" spans="1:3" ht="15.75" x14ac:dyDescent="0.25">
      <c r="A42" s="1"/>
      <c r="B42" s="5"/>
      <c r="C42" s="19"/>
    </row>
    <row r="43" spans="1:3" ht="15.75" x14ac:dyDescent="0.25">
      <c r="A43" s="1"/>
      <c r="B43" s="5" t="s">
        <v>41</v>
      </c>
      <c r="C43" s="17">
        <f ca="1">IF(C37&gt;(C35-C36),((C37-(C35-C36))*C38),IF(C41&gt;C33,(C41-C33),0))</f>
        <v>0</v>
      </c>
    </row>
    <row r="44" spans="1:3" ht="15.75" x14ac:dyDescent="0.25">
      <c r="A44" s="1"/>
      <c r="B44" s="5"/>
      <c r="C44" s="14"/>
    </row>
    <row r="45" spans="1:3" ht="15.75" x14ac:dyDescent="0.25">
      <c r="A45" s="1"/>
      <c r="B45" s="5" t="s">
        <v>20</v>
      </c>
      <c r="C45" s="17">
        <f ca="1">IF(C41&gt;C33,(C41-C33),0)</f>
        <v>0</v>
      </c>
    </row>
    <row r="46" spans="1:3" ht="15.75" x14ac:dyDescent="0.25">
      <c r="A46" s="1"/>
      <c r="B46" s="11"/>
      <c r="C46" s="17"/>
    </row>
    <row r="47" spans="1:3" ht="15.75" x14ac:dyDescent="0.25">
      <c r="A47" s="1"/>
      <c r="B47" s="5" t="s">
        <v>21</v>
      </c>
      <c r="C47" s="17">
        <f ca="1">IF(C45&gt;C43,C45,C43)</f>
        <v>0</v>
      </c>
    </row>
    <row r="48" spans="1:3" ht="16.5" thickBot="1" x14ac:dyDescent="0.3">
      <c r="A48" s="1"/>
      <c r="B48" s="11"/>
      <c r="C48" s="6"/>
    </row>
    <row r="49" spans="1:3" ht="15.75" x14ac:dyDescent="0.25">
      <c r="A49" s="1"/>
      <c r="B49" s="51" t="s">
        <v>13</v>
      </c>
      <c r="C49" s="52"/>
    </row>
    <row r="50" spans="1:3" ht="15.75" x14ac:dyDescent="0.25">
      <c r="A50" s="1"/>
      <c r="B50" s="47" t="s">
        <v>40</v>
      </c>
      <c r="C50" s="48"/>
    </row>
    <row r="51" spans="1:3" ht="15.75" x14ac:dyDescent="0.25">
      <c r="A51" s="1"/>
      <c r="B51" s="47" t="s">
        <v>11</v>
      </c>
      <c r="C51" s="48"/>
    </row>
    <row r="52" spans="1:3" ht="16.5" thickBot="1" x14ac:dyDescent="0.3">
      <c r="A52" s="1"/>
      <c r="B52" s="49" t="s">
        <v>12</v>
      </c>
      <c r="C52" s="50"/>
    </row>
    <row r="53" spans="1:3" x14ac:dyDescent="0.25">
      <c r="A53" s="1"/>
      <c r="B53" s="1"/>
      <c r="C53" s="9"/>
    </row>
    <row r="54" spans="1:3" x14ac:dyDescent="0.25">
      <c r="A54" s="1"/>
      <c r="B54" s="7"/>
      <c r="C54" s="23"/>
    </row>
    <row r="55" spans="1:3" ht="15.75" x14ac:dyDescent="0.25">
      <c r="A55" s="1"/>
      <c r="B55" s="8" t="s">
        <v>15</v>
      </c>
      <c r="C55" s="8" t="s">
        <v>16</v>
      </c>
    </row>
    <row r="56" spans="1:3" x14ac:dyDescent="0.25">
      <c r="A56" s="1"/>
      <c r="B56" s="9"/>
      <c r="C56" s="9"/>
    </row>
    <row r="57" spans="1:3" x14ac:dyDescent="0.25">
      <c r="A57" s="1"/>
      <c r="B57" s="36"/>
      <c r="C57" s="23"/>
    </row>
    <row r="58" spans="1:3" ht="15.75" x14ac:dyDescent="0.25">
      <c r="A58" s="1"/>
      <c r="B58" s="22" t="s">
        <v>35</v>
      </c>
      <c r="C58" s="8" t="s">
        <v>16</v>
      </c>
    </row>
    <row r="60" spans="1:3" ht="24" x14ac:dyDescent="0.25">
      <c r="B60" s="32" t="s">
        <v>18</v>
      </c>
      <c r="C60" s="31" t="s">
        <v>42</v>
      </c>
    </row>
  </sheetData>
  <sheetProtection selectLockedCells="1"/>
  <mergeCells count="11">
    <mergeCell ref="B50:C50"/>
    <mergeCell ref="B51:C51"/>
    <mergeCell ref="B52:C52"/>
    <mergeCell ref="B49:C49"/>
    <mergeCell ref="B1:C1"/>
    <mergeCell ref="B7:C7"/>
    <mergeCell ref="B2:C2"/>
    <mergeCell ref="B5:C5"/>
    <mergeCell ref="B3:B4"/>
    <mergeCell ref="C3:C4"/>
    <mergeCell ref="B6:C6"/>
  </mergeCells>
  <phoneticPr fontId="24" type="noConversion"/>
  <pageMargins left="0.3" right="0" top="0.25" bottom="0.25" header="0.5" footer="0.5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Public Employee Retirement Adm Comm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prlaliberte</dc:creator>
  <cp:lastModifiedBy>Keefe, William T. (PER)</cp:lastModifiedBy>
  <cp:lastPrinted>2012-02-06T17:31:10Z</cp:lastPrinted>
  <dcterms:created xsi:type="dcterms:W3CDTF">2010-02-01T18:17:49Z</dcterms:created>
  <dcterms:modified xsi:type="dcterms:W3CDTF">2021-11-03T12:41:16Z</dcterms:modified>
</cp:coreProperties>
</file>